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\\sibur.local\kos\Docs\СУОФ\ОПиК\Договорной блок\СМЕТНЫЙ БЛОК\Сотрудники\Мубаракшина\2026\Тендер СТВН корп. 153а\"/>
    </mc:Choice>
  </mc:AlternateContent>
  <xr:revisionPtr revIDLastSave="0" documentId="13_ncr:1_{E6F36970-78FC-42BC-8BE8-4078B1668D17}" xr6:coauthVersionLast="47" xr6:coauthVersionMax="47" xr10:uidLastSave="{00000000-0000-0000-0000-000000000000}"/>
  <bookViews>
    <workbookView xWindow="-113" yWindow="-113" windowWidth="24267" windowHeight="13023" tabRatio="709" firstSheet="1" activeTab="1" xr2:uid="{00000000-000D-0000-FFFF-FFFF00000000}"/>
  </bookViews>
  <sheets>
    <sheet name="ИНСТРУКЦИЯ" sheetId="11" r:id="rId1"/>
    <sheet name="2 РДЦ" sheetId="17" r:id="rId2"/>
    <sheet name="2.1 BOQ" sheetId="27" r:id="rId3"/>
    <sheet name="2.2 Косвенные затраты" sheetId="18" r:id="rId4"/>
    <sheet name="СВОД" sheetId="4" r:id="rId5"/>
    <sheet name="BOQ" sheetId="1" r:id="rId6"/>
    <sheet name="BOM" sheetId="14" r:id="rId7"/>
    <sheet name="BOD" sheetId="38" r:id="rId8"/>
    <sheet name="Ставка ОР" sheetId="36" r:id="rId9"/>
    <sheet name="Ставка МиМ" sheetId="37" r:id="rId10"/>
    <sheet name="КОСВЕННЫЕ ЗАТРАТЫ" sheetId="6" r:id="rId11"/>
    <sheet name="ИД КЗ" sheetId="10" r:id="rId12"/>
    <sheet name="Мобилизация техники" sheetId="33" state="hidden" r:id="rId13"/>
    <sheet name="technical" sheetId="15" state="veryHidden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</externalReferences>
  <definedNames>
    <definedName name="\" localSheetId="9" hidden="1">{"NWN_Q1810",#N/A,FALSE,"Q1810_1.V";"NWN_Q1412",#N/A,FALSE,"Q1412_1"}</definedName>
    <definedName name="\" localSheetId="8" hidden="1">{"NWN_Q1810",#N/A,FALSE,"Q1810_1.V";"NWN_Q1412",#N/A,FALSE,"Q1412_1"}</definedName>
    <definedName name="\" hidden="1">{"NWN_Q1810",#N/A,FALSE,"Q1810_1.V";"NWN_Q1412",#N/A,FALSE,"Q1412_1"}</definedName>
    <definedName name="\\" localSheetId="1" hidden="1">{#N/A,#N/A,FALSE,"ZAP_FEB.XLS "}</definedName>
    <definedName name="\\" localSheetId="2" hidden="1">{#N/A,#N/A,FALSE,"ZAP_FEB.XLS "}</definedName>
    <definedName name="\\" localSheetId="3" hidden="1">{#N/A,#N/A,FALSE,"ZAP_FEB.XLS "}</definedName>
    <definedName name="\\" localSheetId="6" hidden="1">{#N/A,#N/A,FALSE,"ZAP_FEB.XLS "}</definedName>
    <definedName name="\\" localSheetId="0" hidden="1">{#N/A,#N/A,FALSE,"ZAP_FEB.XLS "}</definedName>
    <definedName name="\\" localSheetId="9" hidden="1">{#N/A,#N/A,FALSE,"ZAP_FEB.XLS "}</definedName>
    <definedName name="\\" localSheetId="8" hidden="1">{#N/A,#N/A,FALSE,"ZAP_FEB.XLS "}</definedName>
    <definedName name="\\" hidden="1">{#N/A,#N/A,FALSE,"ZAP_FEB.XLS "}</definedName>
    <definedName name="\\\" localSheetId="1" hidden="1">{#N/A,#N/A,FALSE,"ZAP_FEB.XLS "}</definedName>
    <definedName name="\\\" localSheetId="2" hidden="1">{#N/A,#N/A,FALSE,"ZAP_FEB.XLS "}</definedName>
    <definedName name="\\\" localSheetId="3" hidden="1">{#N/A,#N/A,FALSE,"ZAP_FEB.XLS "}</definedName>
    <definedName name="\\\" localSheetId="6" hidden="1">{#N/A,#N/A,FALSE,"ZAP_FEB.XLS "}</definedName>
    <definedName name="\\\" localSheetId="0" hidden="1">{#N/A,#N/A,FALSE,"ZAP_FEB.XLS "}</definedName>
    <definedName name="\\\" localSheetId="9" hidden="1">{#N/A,#N/A,FALSE,"ZAP_FEB.XLS "}</definedName>
    <definedName name="\\\" localSheetId="8" hidden="1">{#N/A,#N/A,FALSE,"ZAP_FEB.XLS "}</definedName>
    <definedName name="\\\" hidden="1">{#N/A,#N/A,FALSE,"ZAP_FEB.XLS "}</definedName>
    <definedName name="\\\\" localSheetId="1" hidden="1">{#N/A,#N/A,FALSE,"ZAP_FEB.XLS "}</definedName>
    <definedName name="\\\\" localSheetId="2" hidden="1">{#N/A,#N/A,FALSE,"ZAP_FEB.XLS "}</definedName>
    <definedName name="\\\\" localSheetId="3" hidden="1">{#N/A,#N/A,FALSE,"ZAP_FEB.XLS "}</definedName>
    <definedName name="\\\\" localSheetId="6" hidden="1">{#N/A,#N/A,FALSE,"ZAP_FEB.XLS "}</definedName>
    <definedName name="\\\\" localSheetId="0" hidden="1">{#N/A,#N/A,FALSE,"ZAP_FEB.XLS "}</definedName>
    <definedName name="\\\\" localSheetId="9" hidden="1">{#N/A,#N/A,FALSE,"ZAP_FEB.XLS "}</definedName>
    <definedName name="\\\\" localSheetId="8" hidden="1">{#N/A,#N/A,FALSE,"ZAP_FEB.XLS "}</definedName>
    <definedName name="\\\\" hidden="1">{#N/A,#N/A,FALSE,"ZAP_FEB.XLS "}</definedName>
    <definedName name="\nnnnnn" localSheetId="1" hidden="1">{#N/A,#N/A,FALSE,"ZAP_FEB.XLS "}</definedName>
    <definedName name="\nnnnnn" localSheetId="2" hidden="1">{#N/A,#N/A,FALSE,"ZAP_FEB.XLS "}</definedName>
    <definedName name="\nnnnnn" localSheetId="3" hidden="1">{#N/A,#N/A,FALSE,"ZAP_FEB.XLS "}</definedName>
    <definedName name="\nnnnnn" localSheetId="6" hidden="1">{#N/A,#N/A,FALSE,"ZAP_FEB.XLS "}</definedName>
    <definedName name="\nnnnnn" localSheetId="0" hidden="1">{#N/A,#N/A,FALSE,"ZAP_FEB.XLS "}</definedName>
    <definedName name="\nnnnnn" localSheetId="9" hidden="1">{#N/A,#N/A,FALSE,"ZAP_FEB.XLS "}</definedName>
    <definedName name="\nnnnnn" localSheetId="8" hidden="1">{#N/A,#N/A,FALSE,"ZAP_FEB.XLS "}</definedName>
    <definedName name="\nnnnnn" hidden="1">{#N/A,#N/A,FALSE,"ZAP_FEB.XLS "}</definedName>
    <definedName name="_" localSheetId="1" hidden="1">[1]Sheet1!#REF!,[1]Sheet1!#REF!</definedName>
    <definedName name="_" localSheetId="2" hidden="1">[1]Sheet1!#REF!,[1]Sheet1!#REF!</definedName>
    <definedName name="_" localSheetId="3" hidden="1">[1]Sheet1!#REF!,[1]Sheet1!#REF!</definedName>
    <definedName name="_" localSheetId="6" hidden="1">[2]대비표!#REF!</definedName>
    <definedName name="_" localSheetId="9" hidden="1">[2]대비표!#REF!</definedName>
    <definedName name="_" localSheetId="8" hidden="1">[2]대비표!#REF!</definedName>
    <definedName name="_" hidden="1">[2]대비표!#REF!</definedName>
    <definedName name="__" localSheetId="1" hidden="1">[2]대비표!#REF!</definedName>
    <definedName name="__" localSheetId="2" hidden="1">[2]대비표!#REF!</definedName>
    <definedName name="__" localSheetId="3" hidden="1">[2]대비표!#REF!</definedName>
    <definedName name="__" localSheetId="6" hidden="1">[2]대비표!#REF!</definedName>
    <definedName name="__" localSheetId="9" hidden="1">[2]대비표!#REF!</definedName>
    <definedName name="__" localSheetId="8" hidden="1">[2]대비표!#REF!</definedName>
    <definedName name="__" hidden="1">[2]대비표!#REF!</definedName>
    <definedName name="____" localSheetId="1" hidden="1">{"IAS Only",#N/A,FALSE,"NNGT1";"IAS Only",#N/A,FALSE,"NNT1";"IAS Only",#N/A,FALSE,"SNT1";"IAS Only",#N/A,FALSE,"BNT1"}</definedName>
    <definedName name="____" localSheetId="2" hidden="1">{"IAS Only",#N/A,FALSE,"NNGT1";"IAS Only",#N/A,FALSE,"NNT1";"IAS Only",#N/A,FALSE,"SNT1";"IAS Only",#N/A,FALSE,"BNT1"}</definedName>
    <definedName name="____" localSheetId="3" hidden="1">{"IAS Only",#N/A,FALSE,"NNGT1";"IAS Only",#N/A,FALSE,"NNT1";"IAS Only",#N/A,FALSE,"SNT1";"IAS Only",#N/A,FALSE,"BNT1"}</definedName>
    <definedName name="____" localSheetId="6" hidden="1">{"IAS Only",#N/A,FALSE,"NNGT1";"IAS Only",#N/A,FALSE,"NNT1";"IAS Only",#N/A,FALSE,"SNT1";"IAS Only",#N/A,FALSE,"BNT1"}</definedName>
    <definedName name="____" localSheetId="0" hidden="1">{"IAS Only",#N/A,FALSE,"NNGT1";"IAS Only",#N/A,FALSE,"NNT1";"IAS Only",#N/A,FALSE,"SNT1";"IAS Only",#N/A,FALSE,"BNT1"}</definedName>
    <definedName name="____" localSheetId="9" hidden="1">{"IAS Only",#N/A,FALSE,"NNGT1";"IAS Only",#N/A,FALSE,"NNT1";"IAS Only",#N/A,FALSE,"SNT1";"IAS Only",#N/A,FALSE,"BNT1"}</definedName>
    <definedName name="____" localSheetId="8" hidden="1">{"IAS Only",#N/A,FALSE,"NNGT1";"IAS Only",#N/A,FALSE,"NNT1";"IAS Only",#N/A,FALSE,"SNT1";"IAS Only",#N/A,FALSE,"BNT1"}</definedName>
    <definedName name="____" hidden="1">{"IAS Only",#N/A,FALSE,"NNGT1";"IAS Only",#N/A,FALSE,"NNT1";"IAS Only",#N/A,FALSE,"SNT1";"IAS Only",#N/A,FALSE,"BNT1"}</definedName>
    <definedName name="_____a1" localSheetId="9" hidden="1">{#N/A,#N/A,FALSE,"Закрытые кредиты"}</definedName>
    <definedName name="_____a1" localSheetId="8" hidden="1">{#N/A,#N/A,FALSE,"Закрытые кредиты"}</definedName>
    <definedName name="_____a1" hidden="1">{#N/A,#N/A,FALSE,"Закрытые кредиты"}</definedName>
    <definedName name="_____a2" localSheetId="9" hidden="1">{#N/A,#N/A,FALSE,"Закрытые кредиты"}</definedName>
    <definedName name="_____a2" localSheetId="8" hidden="1">{#N/A,#N/A,FALSE,"Закрытые кредиты"}</definedName>
    <definedName name="_____a2" hidden="1">{#N/A,#N/A,FALSE,"Закрытые кредиты"}</definedName>
    <definedName name="_____a3" localSheetId="9" hidden="1">{#N/A,#N/A,FALSE,"Закрытые кредиты"}</definedName>
    <definedName name="_____a3" localSheetId="8" hidden="1">{#N/A,#N/A,FALSE,"Закрытые кредиты"}</definedName>
    <definedName name="_____a3" hidden="1">{#N/A,#N/A,FALSE,"Закрытые кредиты"}</definedName>
    <definedName name="_____a4" localSheetId="9" hidden="1">{#N/A,#N/A,FALSE,"Закрытые кредиты"}</definedName>
    <definedName name="_____a4" localSheetId="8" hidden="1">{#N/A,#N/A,FALSE,"Закрытые кредиты"}</definedName>
    <definedName name="_____a4" hidden="1">{#N/A,#N/A,FALSE,"Закрытые кредиты"}</definedName>
    <definedName name="_____a5" localSheetId="9" hidden="1">{#N/A,#N/A,FALSE,"Закрытые кредиты"}</definedName>
    <definedName name="_____a5" localSheetId="8" hidden="1">{#N/A,#N/A,FALSE,"Закрытые кредиты"}</definedName>
    <definedName name="_____a5" hidden="1">{#N/A,#N/A,FALSE,"Закрытые кредиты"}</definedName>
    <definedName name="_____a6" localSheetId="9" hidden="1">{#N/A,#N/A,FALSE,"Закрытые кредиты"}</definedName>
    <definedName name="_____a6" localSheetId="8" hidden="1">{#N/A,#N/A,FALSE,"Закрытые кредиты"}</definedName>
    <definedName name="_____a6" hidden="1">{#N/A,#N/A,FALSE,"Закрытые кредиты"}</definedName>
    <definedName name="_____dsjhiashgias" localSheetId="1" hidden="1">'[3]на 1 тут'!#REF!</definedName>
    <definedName name="_____dsjhiashgias" localSheetId="2" hidden="1">'[3]на 1 тут'!#REF!</definedName>
    <definedName name="_____dsjhiashgias" localSheetId="3" hidden="1">'[3]на 1 тут'!#REF!</definedName>
    <definedName name="_____dsjhiashgias" localSheetId="6" hidden="1">'[3]на 1 тут'!#REF!</definedName>
    <definedName name="_____dsjhiashgias" localSheetId="0" hidden="1">'[3]на 1 тут'!#REF!</definedName>
    <definedName name="_____dsjhiashgias" localSheetId="9" hidden="1">'[3]на 1 тут'!#REF!</definedName>
    <definedName name="_____dsjhiashgias" localSheetId="8" hidden="1">'[3]на 1 тут'!#REF!</definedName>
    <definedName name="_____dsjhiashgias" hidden="1">'[3]на 1 тут'!#REF!</definedName>
    <definedName name="_____hk4645" localSheetId="2" hidden="1">{#N/A,#N/A,FALSE,"ihz. icmal";#N/A,#N/A,FALSE,"avans";#N/A,#N/A,FALSE,"mal_FF_icm";#N/A,#N/A,FALSE,"fat_ihz";#N/A,#N/A,FALSE,"söz_fiy_fark";#N/A,#N/A,FALSE,"kap2"}</definedName>
    <definedName name="_____hk4645" localSheetId="3" hidden="1">{#N/A,#N/A,FALSE,"ihz. icmal";#N/A,#N/A,FALSE,"avans";#N/A,#N/A,FALSE,"mal_FF_icm";#N/A,#N/A,FALSE,"fat_ihz";#N/A,#N/A,FALSE,"söz_fiy_fark";#N/A,#N/A,FALSE,"kap2"}</definedName>
    <definedName name="_____hk4645" localSheetId="9" hidden="1">{#N/A,#N/A,FALSE,"ihz. icmal";#N/A,#N/A,FALSE,"avans";#N/A,#N/A,FALSE,"mal_FF_icm";#N/A,#N/A,FALSE,"fat_ihz";#N/A,#N/A,FALSE,"söz_fiy_fark";#N/A,#N/A,FALSE,"kap2"}</definedName>
    <definedName name="_____hk4645" localSheetId="8" hidden="1">{#N/A,#N/A,FALSE,"ihz. icmal";#N/A,#N/A,FALSE,"avans";#N/A,#N/A,FALSE,"mal_FF_icm";#N/A,#N/A,FALSE,"fat_ihz";#N/A,#N/A,FALSE,"söz_fiy_fark";#N/A,#N/A,FALSE,"kap2"}</definedName>
    <definedName name="_____hk4645" hidden="1">{#N/A,#N/A,FALSE,"ihz. icmal";#N/A,#N/A,FALSE,"avans";#N/A,#N/A,FALSE,"mal_FF_icm";#N/A,#N/A,FALSE,"fat_ihz";#N/A,#N/A,FALSE,"söz_fiy_fark";#N/A,#N/A,FALSE,"kap2"}</definedName>
    <definedName name="____hk4645" localSheetId="2" hidden="1">{#N/A,#N/A,FALSE,"ihz. icmal";#N/A,#N/A,FALSE,"avans";#N/A,#N/A,FALSE,"mal_FF_icm";#N/A,#N/A,FALSE,"fat_ihz";#N/A,#N/A,FALSE,"söz_fiy_fark";#N/A,#N/A,FALSE,"kap2"}</definedName>
    <definedName name="____hk4645" localSheetId="3" hidden="1">{#N/A,#N/A,FALSE,"ihz. icmal";#N/A,#N/A,FALSE,"avans";#N/A,#N/A,FALSE,"mal_FF_icm";#N/A,#N/A,FALSE,"fat_ihz";#N/A,#N/A,FALSE,"söz_fiy_fark";#N/A,#N/A,FALSE,"kap2"}</definedName>
    <definedName name="____hk4645" localSheetId="9" hidden="1">{#N/A,#N/A,FALSE,"ihz. icmal";#N/A,#N/A,FALSE,"avans";#N/A,#N/A,FALSE,"mal_FF_icm";#N/A,#N/A,FALSE,"fat_ihz";#N/A,#N/A,FALSE,"söz_fiy_fark";#N/A,#N/A,FALSE,"kap2"}</definedName>
    <definedName name="____hk4645" localSheetId="8" hidden="1">{#N/A,#N/A,FALSE,"ihz. icmal";#N/A,#N/A,FALSE,"avans";#N/A,#N/A,FALSE,"mal_FF_icm";#N/A,#N/A,FALSE,"fat_ihz";#N/A,#N/A,FALSE,"söz_fiy_fark";#N/A,#N/A,FALSE,"kap2"}</definedName>
    <definedName name="____hk4645" hidden="1">{#N/A,#N/A,FALSE,"ihz. icmal";#N/A,#N/A,FALSE,"avans";#N/A,#N/A,FALSE,"mal_FF_icm";#N/A,#N/A,FALSE,"fat_ihz";#N/A,#N/A,FALSE,"söz_fiy_fark";#N/A,#N/A,FALSE,"kap2"}</definedName>
    <definedName name="___a1" localSheetId="9" hidden="1">{#N/A,#N/A,FALSE,"Закрытые кредиты"}</definedName>
    <definedName name="___a1" localSheetId="8" hidden="1">{#N/A,#N/A,FALSE,"Закрытые кредиты"}</definedName>
    <definedName name="___a1" hidden="1">{#N/A,#N/A,FALSE,"Закрытые кредиты"}</definedName>
    <definedName name="___a2" localSheetId="9" hidden="1">{#N/A,#N/A,FALSE,"Закрытые кредиты"}</definedName>
    <definedName name="___a2" localSheetId="8" hidden="1">{#N/A,#N/A,FALSE,"Закрытые кредиты"}</definedName>
    <definedName name="___a2" hidden="1">{#N/A,#N/A,FALSE,"Закрытые кредиты"}</definedName>
    <definedName name="___a3" localSheetId="9" hidden="1">{#N/A,#N/A,FALSE,"Закрытые кредиты"}</definedName>
    <definedName name="___a3" localSheetId="8" hidden="1">{#N/A,#N/A,FALSE,"Закрытые кредиты"}</definedName>
    <definedName name="___a3" hidden="1">{#N/A,#N/A,FALSE,"Закрытые кредиты"}</definedName>
    <definedName name="___a4" localSheetId="9" hidden="1">{#N/A,#N/A,FALSE,"Закрытые кредиты"}</definedName>
    <definedName name="___a4" localSheetId="8" hidden="1">{#N/A,#N/A,FALSE,"Закрытые кредиты"}</definedName>
    <definedName name="___a4" hidden="1">{#N/A,#N/A,FALSE,"Закрытые кредиты"}</definedName>
    <definedName name="___a5" localSheetId="9" hidden="1">{#N/A,#N/A,FALSE,"Закрытые кредиты"}</definedName>
    <definedName name="___a5" localSheetId="8" hidden="1">{#N/A,#N/A,FALSE,"Закрытые кредиты"}</definedName>
    <definedName name="___a5" hidden="1">{#N/A,#N/A,FALSE,"Закрытые кредиты"}</definedName>
    <definedName name="___a6" localSheetId="9" hidden="1">{#N/A,#N/A,FALSE,"Закрытые кредиты"}</definedName>
    <definedName name="___a6" localSheetId="8" hidden="1">{#N/A,#N/A,FALSE,"Закрытые кредиты"}</definedName>
    <definedName name="___a6" hidden="1">{#N/A,#N/A,FALSE,"Закрытые кредиты"}</definedName>
    <definedName name="___ab1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b1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b1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b1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b1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b1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b1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ccr1" localSheetId="1" hidden="1">{#N/A,#N/A,TRUE,"Cover";#N/A,#N/A,TRUE,"Conts";#N/A,#N/A,TRUE,"VOS";#N/A,#N/A,TRUE,"Warrington";#N/A,#N/A,TRUE,"Widnes"}</definedName>
    <definedName name="___ccr1" localSheetId="2" hidden="1">{#N/A,#N/A,TRUE,"Cover";#N/A,#N/A,TRUE,"Conts";#N/A,#N/A,TRUE,"VOS";#N/A,#N/A,TRUE,"Warrington";#N/A,#N/A,TRUE,"Widnes"}</definedName>
    <definedName name="___ccr1" localSheetId="3" hidden="1">{#N/A,#N/A,TRUE,"Cover";#N/A,#N/A,TRUE,"Conts";#N/A,#N/A,TRUE,"VOS";#N/A,#N/A,TRUE,"Warrington";#N/A,#N/A,TRUE,"Widnes"}</definedName>
    <definedName name="___ccr1" localSheetId="6" hidden="1">{#N/A,#N/A,TRUE,"Cover";#N/A,#N/A,TRUE,"Conts";#N/A,#N/A,TRUE,"VOS";#N/A,#N/A,TRUE,"Warrington";#N/A,#N/A,TRUE,"Widnes"}</definedName>
    <definedName name="___ccr1" localSheetId="0" hidden="1">{#N/A,#N/A,TRUE,"Cover";#N/A,#N/A,TRUE,"Conts";#N/A,#N/A,TRUE,"VOS";#N/A,#N/A,TRUE,"Warrington";#N/A,#N/A,TRUE,"Widnes"}</definedName>
    <definedName name="___ccr1" localSheetId="9" hidden="1">{#N/A,#N/A,TRUE,"Cover";#N/A,#N/A,TRUE,"Conts";#N/A,#N/A,TRUE,"VOS";#N/A,#N/A,TRUE,"Warrington";#N/A,#N/A,TRUE,"Widnes"}</definedName>
    <definedName name="___ccr1" localSheetId="8" hidden="1">{#N/A,#N/A,TRUE,"Cover";#N/A,#N/A,TRUE,"Conts";#N/A,#N/A,TRUE,"VOS";#N/A,#N/A,TRUE,"Warrington";#N/A,#N/A,TRUE,"Widnes"}</definedName>
    <definedName name="___ccr1" hidden="1">{#N/A,#N/A,TRUE,"Cover";#N/A,#N/A,TRUE,"Conts";#N/A,#N/A,TRUE,"VOS";#N/A,#N/A,TRUE,"Warrington";#N/A,#N/A,TRUE,"Widnes"}</definedName>
    <definedName name="___F07" localSheetId="9" hidden="1">#REF!</definedName>
    <definedName name="___F07" localSheetId="8" hidden="1">#REF!</definedName>
    <definedName name="___F07" hidden="1">#REF!</definedName>
    <definedName name="___hk4645" localSheetId="2" hidden="1">{#N/A,#N/A,FALSE,"ihz. icmal";#N/A,#N/A,FALSE,"avans";#N/A,#N/A,FALSE,"mal_FF_icm";#N/A,#N/A,FALSE,"fat_ihz";#N/A,#N/A,FALSE,"söz_fiy_fark";#N/A,#N/A,FALSE,"kap2"}</definedName>
    <definedName name="___hk4645" localSheetId="3" hidden="1">{#N/A,#N/A,FALSE,"ihz. icmal";#N/A,#N/A,FALSE,"avans";#N/A,#N/A,FALSE,"mal_FF_icm";#N/A,#N/A,FALSE,"fat_ihz";#N/A,#N/A,FALSE,"söz_fiy_fark";#N/A,#N/A,FALSE,"kap2"}</definedName>
    <definedName name="___hk4645" localSheetId="9" hidden="1">{#N/A,#N/A,FALSE,"ihz. icmal";#N/A,#N/A,FALSE,"avans";#N/A,#N/A,FALSE,"mal_FF_icm";#N/A,#N/A,FALSE,"fat_ihz";#N/A,#N/A,FALSE,"söz_fiy_fark";#N/A,#N/A,FALSE,"kap2"}</definedName>
    <definedName name="___hk4645" localSheetId="8" hidden="1">{#N/A,#N/A,FALSE,"ihz. icmal";#N/A,#N/A,FALSE,"avans";#N/A,#N/A,FALSE,"mal_FF_icm";#N/A,#N/A,FALSE,"fat_ihz";#N/A,#N/A,FALSE,"söz_fiy_fark";#N/A,#N/A,FALSE,"kap2"}</definedName>
    <definedName name="___hk4645" hidden="1">{#N/A,#N/A,FALSE,"ihz. icmal";#N/A,#N/A,FALSE,"avans";#N/A,#N/A,FALSE,"mal_FF_icm";#N/A,#N/A,FALSE,"fat_ihz";#N/A,#N/A,FALSE,"söz_fiy_fark";#N/A,#N/A,FALSE,"kap2"}</definedName>
    <definedName name="___old3" localSheetId="1" hidden="1">{#N/A,#N/A,FALSE,"Summary";#N/A,#N/A,FALSE,"3TJ";#N/A,#N/A,FALSE,"3TN";#N/A,#N/A,FALSE,"3TP";#N/A,#N/A,FALSE,"3SJ";#N/A,#N/A,FALSE,"3CJ";#N/A,#N/A,FALSE,"3CN";#N/A,#N/A,FALSE,"3CP";#N/A,#N/A,FALSE,"3A"}</definedName>
    <definedName name="___old3" localSheetId="2" hidden="1">{#N/A,#N/A,FALSE,"Summary";#N/A,#N/A,FALSE,"3TJ";#N/A,#N/A,FALSE,"3TN";#N/A,#N/A,FALSE,"3TP";#N/A,#N/A,FALSE,"3SJ";#N/A,#N/A,FALSE,"3CJ";#N/A,#N/A,FALSE,"3CN";#N/A,#N/A,FALSE,"3CP";#N/A,#N/A,FALSE,"3A"}</definedName>
    <definedName name="___old3" localSheetId="3" hidden="1">{#N/A,#N/A,FALSE,"Summary";#N/A,#N/A,FALSE,"3TJ";#N/A,#N/A,FALSE,"3TN";#N/A,#N/A,FALSE,"3TP";#N/A,#N/A,FALSE,"3SJ";#N/A,#N/A,FALSE,"3CJ";#N/A,#N/A,FALSE,"3CN";#N/A,#N/A,FALSE,"3CP";#N/A,#N/A,FALSE,"3A"}</definedName>
    <definedName name="___old3" localSheetId="6" hidden="1">{#N/A,#N/A,FALSE,"Summary";#N/A,#N/A,FALSE,"3TJ";#N/A,#N/A,FALSE,"3TN";#N/A,#N/A,FALSE,"3TP";#N/A,#N/A,FALSE,"3SJ";#N/A,#N/A,FALSE,"3CJ";#N/A,#N/A,FALSE,"3CN";#N/A,#N/A,FALSE,"3CP";#N/A,#N/A,FALSE,"3A"}</definedName>
    <definedName name="___old3" localSheetId="0" hidden="1">{#N/A,#N/A,FALSE,"Summary";#N/A,#N/A,FALSE,"3TJ";#N/A,#N/A,FALSE,"3TN";#N/A,#N/A,FALSE,"3TP";#N/A,#N/A,FALSE,"3SJ";#N/A,#N/A,FALSE,"3CJ";#N/A,#N/A,FALSE,"3CN";#N/A,#N/A,FALSE,"3CP";#N/A,#N/A,FALSE,"3A"}</definedName>
    <definedName name="___old3" localSheetId="9" hidden="1">{#N/A,#N/A,FALSE,"Summary";#N/A,#N/A,FALSE,"3TJ";#N/A,#N/A,FALSE,"3TN";#N/A,#N/A,FALSE,"3TP";#N/A,#N/A,FALSE,"3SJ";#N/A,#N/A,FALSE,"3CJ";#N/A,#N/A,FALSE,"3CN";#N/A,#N/A,FALSE,"3CP";#N/A,#N/A,FALSE,"3A"}</definedName>
    <definedName name="___old3" localSheetId="8" hidden="1">{#N/A,#N/A,FALSE,"Summary";#N/A,#N/A,FALSE,"3TJ";#N/A,#N/A,FALSE,"3TN";#N/A,#N/A,FALSE,"3TP";#N/A,#N/A,FALSE,"3SJ";#N/A,#N/A,FALSE,"3CJ";#N/A,#N/A,FALSE,"3CN";#N/A,#N/A,FALSE,"3CP";#N/A,#N/A,FALSE,"3A"}</definedName>
    <definedName name="___old3" hidden="1">{#N/A,#N/A,FALSE,"Summary";#N/A,#N/A,FALSE,"3TJ";#N/A,#N/A,FALSE,"3TN";#N/A,#N/A,FALSE,"3TP";#N/A,#N/A,FALSE,"3SJ";#N/A,#N/A,FALSE,"3CJ";#N/A,#N/A,FALSE,"3CN";#N/A,#N/A,FALSE,"3CP";#N/A,#N/A,FALSE,"3A"}</definedName>
    <definedName name="___old5" localSheetId="1" hidden="1">{#N/A,#N/A,FALSE,"Summary";#N/A,#N/A,FALSE,"3TJ";#N/A,#N/A,FALSE,"3TN";#N/A,#N/A,FALSE,"3TP";#N/A,#N/A,FALSE,"3SJ";#N/A,#N/A,FALSE,"3CJ";#N/A,#N/A,FALSE,"3CN";#N/A,#N/A,FALSE,"3CP";#N/A,#N/A,FALSE,"3A"}</definedName>
    <definedName name="___old5" localSheetId="2" hidden="1">{#N/A,#N/A,FALSE,"Summary";#N/A,#N/A,FALSE,"3TJ";#N/A,#N/A,FALSE,"3TN";#N/A,#N/A,FALSE,"3TP";#N/A,#N/A,FALSE,"3SJ";#N/A,#N/A,FALSE,"3CJ";#N/A,#N/A,FALSE,"3CN";#N/A,#N/A,FALSE,"3CP";#N/A,#N/A,FALSE,"3A"}</definedName>
    <definedName name="___old5" localSheetId="3" hidden="1">{#N/A,#N/A,FALSE,"Summary";#N/A,#N/A,FALSE,"3TJ";#N/A,#N/A,FALSE,"3TN";#N/A,#N/A,FALSE,"3TP";#N/A,#N/A,FALSE,"3SJ";#N/A,#N/A,FALSE,"3CJ";#N/A,#N/A,FALSE,"3CN";#N/A,#N/A,FALSE,"3CP";#N/A,#N/A,FALSE,"3A"}</definedName>
    <definedName name="___old5" localSheetId="6" hidden="1">{#N/A,#N/A,FALSE,"Summary";#N/A,#N/A,FALSE,"3TJ";#N/A,#N/A,FALSE,"3TN";#N/A,#N/A,FALSE,"3TP";#N/A,#N/A,FALSE,"3SJ";#N/A,#N/A,FALSE,"3CJ";#N/A,#N/A,FALSE,"3CN";#N/A,#N/A,FALSE,"3CP";#N/A,#N/A,FALSE,"3A"}</definedName>
    <definedName name="___old5" localSheetId="0" hidden="1">{#N/A,#N/A,FALSE,"Summary";#N/A,#N/A,FALSE,"3TJ";#N/A,#N/A,FALSE,"3TN";#N/A,#N/A,FALSE,"3TP";#N/A,#N/A,FALSE,"3SJ";#N/A,#N/A,FALSE,"3CJ";#N/A,#N/A,FALSE,"3CN";#N/A,#N/A,FALSE,"3CP";#N/A,#N/A,FALSE,"3A"}</definedName>
    <definedName name="___old5" localSheetId="9" hidden="1">{#N/A,#N/A,FALSE,"Summary";#N/A,#N/A,FALSE,"3TJ";#N/A,#N/A,FALSE,"3TN";#N/A,#N/A,FALSE,"3TP";#N/A,#N/A,FALSE,"3SJ";#N/A,#N/A,FALSE,"3CJ";#N/A,#N/A,FALSE,"3CN";#N/A,#N/A,FALSE,"3CP";#N/A,#N/A,FALSE,"3A"}</definedName>
    <definedName name="___old5" localSheetId="8" hidden="1">{#N/A,#N/A,FALSE,"Summary";#N/A,#N/A,FALSE,"3TJ";#N/A,#N/A,FALSE,"3TN";#N/A,#N/A,FALSE,"3TP";#N/A,#N/A,FALSE,"3SJ";#N/A,#N/A,FALSE,"3CJ";#N/A,#N/A,FALSE,"3CN";#N/A,#N/A,FALSE,"3CP";#N/A,#N/A,FALSE,"3A"}</definedName>
    <definedName name="___old5" hidden="1">{#N/A,#N/A,FALSE,"Summary";#N/A,#N/A,FALSE,"3TJ";#N/A,#N/A,FALSE,"3TN";#N/A,#N/A,FALSE,"3TP";#N/A,#N/A,FALSE,"3SJ";#N/A,#N/A,FALSE,"3CJ";#N/A,#N/A,FALSE,"3CN";#N/A,#N/A,FALSE,"3CP";#N/A,#N/A,FALSE,"3A"}</definedName>
    <definedName name="___old7" localSheetId="1" hidden="1">{#N/A,#N/A,FALSE,"Summary";#N/A,#N/A,FALSE,"3TJ";#N/A,#N/A,FALSE,"3TN";#N/A,#N/A,FALSE,"3TP";#N/A,#N/A,FALSE,"3SJ";#N/A,#N/A,FALSE,"3CJ";#N/A,#N/A,FALSE,"3CN";#N/A,#N/A,FALSE,"3CP";#N/A,#N/A,FALSE,"3A"}</definedName>
    <definedName name="___old7" localSheetId="2" hidden="1">{#N/A,#N/A,FALSE,"Summary";#N/A,#N/A,FALSE,"3TJ";#N/A,#N/A,FALSE,"3TN";#N/A,#N/A,FALSE,"3TP";#N/A,#N/A,FALSE,"3SJ";#N/A,#N/A,FALSE,"3CJ";#N/A,#N/A,FALSE,"3CN";#N/A,#N/A,FALSE,"3CP";#N/A,#N/A,FALSE,"3A"}</definedName>
    <definedName name="___old7" localSheetId="3" hidden="1">{#N/A,#N/A,FALSE,"Summary";#N/A,#N/A,FALSE,"3TJ";#N/A,#N/A,FALSE,"3TN";#N/A,#N/A,FALSE,"3TP";#N/A,#N/A,FALSE,"3SJ";#N/A,#N/A,FALSE,"3CJ";#N/A,#N/A,FALSE,"3CN";#N/A,#N/A,FALSE,"3CP";#N/A,#N/A,FALSE,"3A"}</definedName>
    <definedName name="___old7" localSheetId="6" hidden="1">{#N/A,#N/A,FALSE,"Summary";#N/A,#N/A,FALSE,"3TJ";#N/A,#N/A,FALSE,"3TN";#N/A,#N/A,FALSE,"3TP";#N/A,#N/A,FALSE,"3SJ";#N/A,#N/A,FALSE,"3CJ";#N/A,#N/A,FALSE,"3CN";#N/A,#N/A,FALSE,"3CP";#N/A,#N/A,FALSE,"3A"}</definedName>
    <definedName name="___old7" localSheetId="0" hidden="1">{#N/A,#N/A,FALSE,"Summary";#N/A,#N/A,FALSE,"3TJ";#N/A,#N/A,FALSE,"3TN";#N/A,#N/A,FALSE,"3TP";#N/A,#N/A,FALSE,"3SJ";#N/A,#N/A,FALSE,"3CJ";#N/A,#N/A,FALSE,"3CN";#N/A,#N/A,FALSE,"3CP";#N/A,#N/A,FALSE,"3A"}</definedName>
    <definedName name="___old7" localSheetId="9" hidden="1">{#N/A,#N/A,FALSE,"Summary";#N/A,#N/A,FALSE,"3TJ";#N/A,#N/A,FALSE,"3TN";#N/A,#N/A,FALSE,"3TP";#N/A,#N/A,FALSE,"3SJ";#N/A,#N/A,FALSE,"3CJ";#N/A,#N/A,FALSE,"3CN";#N/A,#N/A,FALSE,"3CP";#N/A,#N/A,FALSE,"3A"}</definedName>
    <definedName name="___old7" localSheetId="8" hidden="1">{#N/A,#N/A,FALSE,"Summary";#N/A,#N/A,FALSE,"3TJ";#N/A,#N/A,FALSE,"3TN";#N/A,#N/A,FALSE,"3TP";#N/A,#N/A,FALSE,"3SJ";#N/A,#N/A,FALSE,"3CJ";#N/A,#N/A,FALSE,"3CN";#N/A,#N/A,FALSE,"3CP";#N/A,#N/A,FALSE,"3A"}</definedName>
    <definedName name="___old7" hidden="1">{#N/A,#N/A,FALSE,"Summary";#N/A,#N/A,FALSE,"3TJ";#N/A,#N/A,FALSE,"3TN";#N/A,#N/A,FALSE,"3TP";#N/A,#N/A,FALSE,"3SJ";#N/A,#N/A,FALSE,"3CJ";#N/A,#N/A,FALSE,"3CN";#N/A,#N/A,FALSE,"3CP";#N/A,#N/A,FALSE,"3A"}</definedName>
    <definedName name="___VR030" localSheetId="1" hidden="1">{"'Monthly Report'!$A$1:$L$34"}</definedName>
    <definedName name="___VR030" localSheetId="2" hidden="1">{"'Monthly Report'!$A$1:$L$34"}</definedName>
    <definedName name="___VR030" localSheetId="3" hidden="1">{"'Monthly Report'!$A$1:$L$34"}</definedName>
    <definedName name="___VR030" localSheetId="6" hidden="1">{"'Monthly Report'!$A$1:$L$34"}</definedName>
    <definedName name="___VR030" localSheetId="0" hidden="1">{"'Monthly Report'!$A$1:$L$34"}</definedName>
    <definedName name="___VR030" localSheetId="9" hidden="1">{"'Monthly Report'!$A$1:$L$34"}</definedName>
    <definedName name="___VR030" localSheetId="8" hidden="1">{"'Monthly Report'!$A$1:$L$34"}</definedName>
    <definedName name="___VR030" hidden="1">{"'Monthly Report'!$A$1:$L$34"}</definedName>
    <definedName name="___xlfn.BAHTTEXT" hidden="1">#NAME?</definedName>
    <definedName name="__0_" localSheetId="1" hidden="1">[4]Proforma!#REF!</definedName>
    <definedName name="__0_" localSheetId="2" hidden="1">[4]Proforma!#REF!</definedName>
    <definedName name="__0_" localSheetId="3" hidden="1">[4]Proforma!#REF!</definedName>
    <definedName name="__0_" localSheetId="6" hidden="1">[4]Proforma!#REF!</definedName>
    <definedName name="__0_" localSheetId="0" hidden="1">[4]Proforma!#REF!</definedName>
    <definedName name="__0_" localSheetId="9" hidden="1">[4]Proforma!#REF!</definedName>
    <definedName name="__0_" localSheetId="8" hidden="1">[4]Proforma!#REF!</definedName>
    <definedName name="__0_" hidden="1">[4]Proforma!#REF!</definedName>
    <definedName name="__123" localSheetId="1" hidden="1">'[3]на 1 тут'!#REF!</definedName>
    <definedName name="__123" localSheetId="2" hidden="1">'[3]на 1 тут'!#REF!</definedName>
    <definedName name="__123" localSheetId="3" hidden="1">'[3]на 1 тут'!#REF!</definedName>
    <definedName name="__123" localSheetId="6" hidden="1">'[3]на 1 тут'!#REF!</definedName>
    <definedName name="__123" localSheetId="9" hidden="1">'[3]на 1 тут'!#REF!</definedName>
    <definedName name="__123" localSheetId="8" hidden="1">'[3]на 1 тут'!#REF!</definedName>
    <definedName name="__123" hidden="1">'[3]на 1 тут'!#REF!</definedName>
    <definedName name="__123Graph" localSheetId="9" hidden="1">[5]RSOILBAL!#REF!</definedName>
    <definedName name="__123Graph" localSheetId="8" hidden="1">[5]RSOILBAL!#REF!</definedName>
    <definedName name="__123Graph" hidden="1">[5]RSOILBAL!#REF!</definedName>
    <definedName name="__123Graph_A" localSheetId="1" hidden="1">'[6]Finansal tamamlanma Eğrisi'!$E$29:$P$29</definedName>
    <definedName name="__123Graph_A" localSheetId="2" hidden="1">'[6]Finansal tamamlanma Eğrisi'!$E$29:$P$29</definedName>
    <definedName name="__123Graph_A" localSheetId="3" hidden="1">'[6]Finansal tamamlanma Eğrisi'!$E$29:$P$29</definedName>
    <definedName name="__123Graph_A" localSheetId="6" hidden="1">[7]DRUM!#REF!</definedName>
    <definedName name="__123Graph_A" localSheetId="0" hidden="1">[7]DRUM!#REF!</definedName>
    <definedName name="__123Graph_A" localSheetId="9" hidden="1">[7]DRUM!#REF!</definedName>
    <definedName name="__123Graph_A" localSheetId="8" hidden="1">[7]DRUM!#REF!</definedName>
    <definedName name="__123Graph_A" hidden="1">[8]DRUM!#REF!</definedName>
    <definedName name="__123Graph_ACRPIE90" localSheetId="9" hidden="1">[9]RSOILBAL!#REF!</definedName>
    <definedName name="__123Graph_ACRPIE90" localSheetId="8" hidden="1">[9]RSOILBAL!#REF!</definedName>
    <definedName name="__123Graph_ACRPIE90" hidden="1">[9]RSOILBAL!#REF!</definedName>
    <definedName name="__123Graph_ACRPIE91" localSheetId="9" hidden="1">[9]RSOILBAL!#REF!</definedName>
    <definedName name="__123Graph_ACRPIE91" localSheetId="8" hidden="1">[9]RSOILBAL!#REF!</definedName>
    <definedName name="__123Graph_ACRPIE91" hidden="1">[9]RSOILBAL!#REF!</definedName>
    <definedName name="__123Graph_ACRPIE92" localSheetId="9" hidden="1">[9]RSOILBAL!#REF!</definedName>
    <definedName name="__123Graph_ACRPIE92" localSheetId="8" hidden="1">[9]RSOILBAL!#REF!</definedName>
    <definedName name="__123Graph_ACRPIE92" hidden="1">[9]RSOILBAL!#REF!</definedName>
    <definedName name="__123Graph_ACRPIE93" localSheetId="9" hidden="1">[9]RSOILBAL!#REF!</definedName>
    <definedName name="__123Graph_ACRPIE93" localSheetId="8" hidden="1">[9]RSOILBAL!#REF!</definedName>
    <definedName name="__123Graph_ACRPIE93" hidden="1">[9]RSOILBAL!#REF!</definedName>
    <definedName name="__123Graph_AGraph1" localSheetId="1" hidden="1">#REF!</definedName>
    <definedName name="__123Graph_AGraph1" localSheetId="2" hidden="1">#REF!</definedName>
    <definedName name="__123Graph_AGraph1" localSheetId="3" hidden="1">#REF!</definedName>
    <definedName name="__123Graph_AGraph1" localSheetId="6" hidden="1">#REF!</definedName>
    <definedName name="__123Graph_AGraph1" localSheetId="0" hidden="1">#REF!</definedName>
    <definedName name="__123Graph_AGraph1" localSheetId="9" hidden="1">#REF!</definedName>
    <definedName name="__123Graph_AGraph1" localSheetId="8" hidden="1">#REF!</definedName>
    <definedName name="__123Graph_AGraph1" hidden="1">#REF!</definedName>
    <definedName name="__123Graph_AGraph2" localSheetId="1" hidden="1">#REF!</definedName>
    <definedName name="__123Graph_AGraph2" localSheetId="2" hidden="1">#REF!</definedName>
    <definedName name="__123Graph_AGraph2" localSheetId="3" hidden="1">#REF!</definedName>
    <definedName name="__123Graph_AGraph2" localSheetId="6" hidden="1">#REF!</definedName>
    <definedName name="__123Graph_AGraph2" localSheetId="0" hidden="1">#REF!</definedName>
    <definedName name="__123Graph_AGraph2" localSheetId="9" hidden="1">#REF!</definedName>
    <definedName name="__123Graph_AGraph2" localSheetId="8" hidden="1">#REF!</definedName>
    <definedName name="__123Graph_AGraph2" hidden="1">#REF!</definedName>
    <definedName name="__123Graph_AGraph3" hidden="1">#N/A</definedName>
    <definedName name="__123Graph_AGraph4" hidden="1">#N/A</definedName>
    <definedName name="__123Graph_Aｶﾚﾝﾄ" localSheetId="1" hidden="1">#REF!</definedName>
    <definedName name="__123Graph_Aｶﾚﾝﾄ" localSheetId="2" hidden="1">#REF!</definedName>
    <definedName name="__123Graph_Aｶﾚﾝﾄ" localSheetId="3" hidden="1">#REF!</definedName>
    <definedName name="__123Graph_Aｶﾚﾝﾄ" localSheetId="6" hidden="1">#REF!</definedName>
    <definedName name="__123Graph_Aｶﾚﾝﾄ" localSheetId="0" hidden="1">#REF!</definedName>
    <definedName name="__123Graph_Aｶﾚﾝﾄ" localSheetId="9" hidden="1">#REF!</definedName>
    <definedName name="__123Graph_Aｶﾚﾝﾄ" localSheetId="8" hidden="1">#REF!</definedName>
    <definedName name="__123Graph_Aｶﾚﾝﾄ" hidden="1">#REF!</definedName>
    <definedName name="__123Graph_B" localSheetId="1" hidden="1">'[6]Finansal tamamlanma Eğrisi'!$E$32:$P$32</definedName>
    <definedName name="__123Graph_B" localSheetId="2" hidden="1">'[6]Finansal tamamlanma Eğrisi'!$E$32:$P$32</definedName>
    <definedName name="__123Graph_B" localSheetId="3" hidden="1">'[6]Finansal tamamlanma Eğrisi'!$E$32:$P$32</definedName>
    <definedName name="__123Graph_B" localSheetId="6" hidden="1">[7]DRUM!#REF!</definedName>
    <definedName name="__123Graph_B" localSheetId="0" hidden="1">[7]DRUM!#REF!</definedName>
    <definedName name="__123Graph_B" localSheetId="9" hidden="1">[7]DRUM!#REF!</definedName>
    <definedName name="__123Graph_B" localSheetId="8" hidden="1">[7]DRUM!#REF!</definedName>
    <definedName name="__123Graph_B" hidden="1">[8]DRUM!#REF!</definedName>
    <definedName name="__123Graph_BChart" localSheetId="1" hidden="1">#REF!</definedName>
    <definedName name="__123Graph_BChart" localSheetId="2" hidden="1">#REF!</definedName>
    <definedName name="__123Graph_BChart" localSheetId="3" hidden="1">#REF!</definedName>
    <definedName name="__123Graph_BChart" localSheetId="6" hidden="1">#REF!</definedName>
    <definedName name="__123Graph_BChart" localSheetId="0" hidden="1">#REF!</definedName>
    <definedName name="__123Graph_BChart" localSheetId="9" hidden="1">#REF!</definedName>
    <definedName name="__123Graph_BChart" localSheetId="8" hidden="1">#REF!</definedName>
    <definedName name="__123Graph_BChart" hidden="1">#REF!</definedName>
    <definedName name="__123Graph_BGraph1" localSheetId="1" hidden="1">#REF!</definedName>
    <definedName name="__123Graph_BGraph1" localSheetId="2" hidden="1">#REF!</definedName>
    <definedName name="__123Graph_BGraph1" localSheetId="3" hidden="1">#REF!</definedName>
    <definedName name="__123Graph_BGraph1" localSheetId="6" hidden="1">#REF!</definedName>
    <definedName name="__123Graph_BGraph1" localSheetId="0" hidden="1">#REF!</definedName>
    <definedName name="__123Graph_BGraph1" localSheetId="9" hidden="1">#REF!</definedName>
    <definedName name="__123Graph_BGraph1" localSheetId="8" hidden="1">#REF!</definedName>
    <definedName name="__123Graph_BGraph1" hidden="1">#REF!</definedName>
    <definedName name="__123Graph_BGraph2" localSheetId="1" hidden="1">#REF!</definedName>
    <definedName name="__123Graph_BGraph2" localSheetId="2" hidden="1">#REF!</definedName>
    <definedName name="__123Graph_BGraph2" localSheetId="3" hidden="1">#REF!</definedName>
    <definedName name="__123Graph_BGraph2" localSheetId="6" hidden="1">#REF!</definedName>
    <definedName name="__123Graph_BGraph2" localSheetId="0" hidden="1">#REF!</definedName>
    <definedName name="__123Graph_BGraph2" localSheetId="9" hidden="1">#REF!</definedName>
    <definedName name="__123Graph_BGraph2" localSheetId="8" hidden="1">#REF!</definedName>
    <definedName name="__123Graph_BGraph2" hidden="1">#REF!</definedName>
    <definedName name="__123Graph_Bｶﾚﾝﾄ" localSheetId="1" hidden="1">#REF!</definedName>
    <definedName name="__123Graph_Bｶﾚﾝﾄ" localSheetId="2" hidden="1">#REF!</definedName>
    <definedName name="__123Graph_Bｶﾚﾝﾄ" localSheetId="3" hidden="1">#REF!</definedName>
    <definedName name="__123Graph_Bｶﾚﾝﾄ" localSheetId="6" hidden="1">#REF!</definedName>
    <definedName name="__123Graph_Bｶﾚﾝﾄ" localSheetId="0" hidden="1">#REF!</definedName>
    <definedName name="__123Graph_Bｶﾚﾝﾄ" localSheetId="9" hidden="1">#REF!</definedName>
    <definedName name="__123Graph_Bｶﾚﾝﾄ" localSheetId="8" hidden="1">#REF!</definedName>
    <definedName name="__123Graph_Bｶﾚﾝﾄ" hidden="1">#REF!</definedName>
    <definedName name="__123Graph_C" localSheetId="1" hidden="1">'[6]Finansal tamamlanma Eğrisi'!#REF!</definedName>
    <definedName name="__123Graph_C" localSheetId="2" hidden="1">'[6]Finansal tamamlanma Eğrisi'!#REF!</definedName>
    <definedName name="__123Graph_C" localSheetId="3" hidden="1">'[6]Finansal tamamlanma Eğrisi'!#REF!</definedName>
    <definedName name="__123Graph_C" localSheetId="6" hidden="1">[7]DRUM!#REF!</definedName>
    <definedName name="__123Graph_C" localSheetId="0" hidden="1">[7]DRUM!#REF!</definedName>
    <definedName name="__123Graph_C" localSheetId="9" hidden="1">[7]DRUM!#REF!</definedName>
    <definedName name="__123Graph_C" localSheetId="8" hidden="1">[7]DRUM!#REF!</definedName>
    <definedName name="__123Graph_C" hidden="1">[8]DRUM!#REF!</definedName>
    <definedName name="__123Graph_CGraph1" localSheetId="1" hidden="1">#REF!</definedName>
    <definedName name="__123Graph_CGraph1" localSheetId="2" hidden="1">#REF!</definedName>
    <definedName name="__123Graph_CGraph1" localSheetId="3" hidden="1">#REF!</definedName>
    <definedName name="__123Graph_CGraph1" localSheetId="6" hidden="1">#REF!</definedName>
    <definedName name="__123Graph_CGraph1" localSheetId="0" hidden="1">#REF!</definedName>
    <definedName name="__123Graph_CGraph1" localSheetId="9" hidden="1">#REF!</definedName>
    <definedName name="__123Graph_CGraph1" localSheetId="8" hidden="1">#REF!</definedName>
    <definedName name="__123Graph_CGraph1" hidden="1">#REF!</definedName>
    <definedName name="__123Graph_CGraph2" localSheetId="1" hidden="1">#REF!</definedName>
    <definedName name="__123Graph_CGraph2" localSheetId="2" hidden="1">#REF!</definedName>
    <definedName name="__123Graph_CGraph2" localSheetId="3" hidden="1">#REF!</definedName>
    <definedName name="__123Graph_CGraph2" localSheetId="6" hidden="1">#REF!</definedName>
    <definedName name="__123Graph_CGraph2" localSheetId="0" hidden="1">#REF!</definedName>
    <definedName name="__123Graph_CGraph2" localSheetId="9" hidden="1">#REF!</definedName>
    <definedName name="__123Graph_CGraph2" localSheetId="8" hidden="1">#REF!</definedName>
    <definedName name="__123Graph_CGraph2" hidden="1">#REF!</definedName>
    <definedName name="__123Graph_Cｶﾚﾝﾄ" localSheetId="1" hidden="1">#REF!</definedName>
    <definedName name="__123Graph_Cｶﾚﾝﾄ" localSheetId="2" hidden="1">#REF!</definedName>
    <definedName name="__123Graph_Cｶﾚﾝﾄ" localSheetId="3" hidden="1">#REF!</definedName>
    <definedName name="__123Graph_Cｶﾚﾝﾄ" localSheetId="6" hidden="1">#REF!</definedName>
    <definedName name="__123Graph_Cｶﾚﾝﾄ" localSheetId="0" hidden="1">#REF!</definedName>
    <definedName name="__123Graph_Cｶﾚﾝﾄ" localSheetId="9" hidden="1">#REF!</definedName>
    <definedName name="__123Graph_Cｶﾚﾝﾄ" localSheetId="8" hidden="1">#REF!</definedName>
    <definedName name="__123Graph_Cｶﾚﾝﾄ" hidden="1">#REF!</definedName>
    <definedName name="__123Graph_D" localSheetId="1" hidden="1">'[6]Finansal tamamlanma Eğrisi'!#REF!</definedName>
    <definedName name="__123Graph_D" localSheetId="2" hidden="1">'[6]Finansal tamamlanma Eğrisi'!#REF!</definedName>
    <definedName name="__123Graph_D" localSheetId="3" hidden="1">'[6]Finansal tamamlanma Eğrisi'!#REF!</definedName>
    <definedName name="__123Graph_D" localSheetId="6" hidden="1">[7]DRUM!#REF!</definedName>
    <definedName name="__123Graph_D" localSheetId="0" hidden="1">[7]DRUM!#REF!</definedName>
    <definedName name="__123Graph_D" localSheetId="9" hidden="1">[7]DRUM!#REF!</definedName>
    <definedName name="__123Graph_D" localSheetId="8" hidden="1">[7]DRUM!#REF!</definedName>
    <definedName name="__123Graph_D" hidden="1">[8]DRUM!#REF!</definedName>
    <definedName name="__123Graph_DGraph1" localSheetId="1" hidden="1">#REF!</definedName>
    <definedName name="__123Graph_DGraph1" localSheetId="2" hidden="1">#REF!</definedName>
    <definedName name="__123Graph_DGraph1" localSheetId="3" hidden="1">#REF!</definedName>
    <definedName name="__123Graph_DGraph1" localSheetId="6" hidden="1">#REF!</definedName>
    <definedName name="__123Graph_DGraph1" localSheetId="0" hidden="1">#REF!</definedName>
    <definedName name="__123Graph_DGraph1" localSheetId="9" hidden="1">#REF!</definedName>
    <definedName name="__123Graph_DGraph1" localSheetId="8" hidden="1">#REF!</definedName>
    <definedName name="__123Graph_DGraph1" hidden="1">#REF!</definedName>
    <definedName name="__123Graph_DGraph2" localSheetId="1" hidden="1">#REF!</definedName>
    <definedName name="__123Graph_DGraph2" localSheetId="2" hidden="1">#REF!</definedName>
    <definedName name="__123Graph_DGraph2" localSheetId="3" hidden="1">#REF!</definedName>
    <definedName name="__123Graph_DGraph2" localSheetId="6" hidden="1">#REF!</definedName>
    <definedName name="__123Graph_DGraph2" localSheetId="0" hidden="1">#REF!</definedName>
    <definedName name="__123Graph_DGraph2" localSheetId="9" hidden="1">#REF!</definedName>
    <definedName name="__123Graph_DGraph2" localSheetId="8" hidden="1">#REF!</definedName>
    <definedName name="__123Graph_DGraph2" hidden="1">#REF!</definedName>
    <definedName name="__123Graph_Dｶﾚﾝﾄ" localSheetId="1" hidden="1">#REF!</definedName>
    <definedName name="__123Graph_Dｶﾚﾝﾄ" localSheetId="2" hidden="1">#REF!</definedName>
    <definedName name="__123Graph_Dｶﾚﾝﾄ" localSheetId="3" hidden="1">#REF!</definedName>
    <definedName name="__123Graph_Dｶﾚﾝﾄ" localSheetId="6" hidden="1">#REF!</definedName>
    <definedName name="__123Graph_Dｶﾚﾝﾄ" localSheetId="0" hidden="1">#REF!</definedName>
    <definedName name="__123Graph_Dｶﾚﾝﾄ" localSheetId="9" hidden="1">#REF!</definedName>
    <definedName name="__123Graph_Dｶﾚﾝﾄ" localSheetId="8" hidden="1">#REF!</definedName>
    <definedName name="__123Graph_Dｶﾚﾝﾄ" hidden="1">#REF!</definedName>
    <definedName name="__123Graph_E" localSheetId="1" hidden="1">'[10]TABLO-3'!$B$8:$B$8</definedName>
    <definedName name="__123Graph_E" localSheetId="2" hidden="1">'[10]TABLO-3'!$B$8:$B$8</definedName>
    <definedName name="__123Graph_E" localSheetId="3" hidden="1">'[10]TABLO-3'!$B$8:$B$8</definedName>
    <definedName name="__123Graph_E" localSheetId="6" hidden="1">#REF!</definedName>
    <definedName name="__123Graph_E" localSheetId="0" hidden="1">#REF!</definedName>
    <definedName name="__123Graph_E" localSheetId="9" hidden="1">#REF!</definedName>
    <definedName name="__123Graph_E" localSheetId="8" hidden="1">#REF!</definedName>
    <definedName name="__123Graph_E" hidden="1">#REF!</definedName>
    <definedName name="__123Graph_EGraph1" localSheetId="1" hidden="1">#REF!</definedName>
    <definedName name="__123Graph_EGraph1" localSheetId="2" hidden="1">#REF!</definedName>
    <definedName name="__123Graph_EGraph1" localSheetId="3" hidden="1">#REF!</definedName>
    <definedName name="__123Graph_EGraph1" localSheetId="6" hidden="1">#REF!</definedName>
    <definedName name="__123Graph_EGraph1" localSheetId="0" hidden="1">#REF!</definedName>
    <definedName name="__123Graph_EGraph1" localSheetId="9" hidden="1">#REF!</definedName>
    <definedName name="__123Graph_EGraph1" localSheetId="8" hidden="1">#REF!</definedName>
    <definedName name="__123Graph_EGraph1" hidden="1">#REF!</definedName>
    <definedName name="__123Graph_EGraph2" localSheetId="1" hidden="1">#REF!</definedName>
    <definedName name="__123Graph_EGraph2" localSheetId="2" hidden="1">#REF!</definedName>
    <definedName name="__123Graph_EGraph2" localSheetId="3" hidden="1">#REF!</definedName>
    <definedName name="__123Graph_EGraph2" localSheetId="6" hidden="1">#REF!</definedName>
    <definedName name="__123Graph_EGraph2" localSheetId="0" hidden="1">#REF!</definedName>
    <definedName name="__123Graph_EGraph2" localSheetId="9" hidden="1">#REF!</definedName>
    <definedName name="__123Graph_EGraph2" localSheetId="8" hidden="1">#REF!</definedName>
    <definedName name="__123Graph_EGraph2" hidden="1">#REF!</definedName>
    <definedName name="__123Graph_Eｶﾚﾝﾄ" localSheetId="1" hidden="1">#REF!</definedName>
    <definedName name="__123Graph_Eｶﾚﾝﾄ" localSheetId="2" hidden="1">#REF!</definedName>
    <definedName name="__123Graph_Eｶﾚﾝﾄ" localSheetId="3" hidden="1">#REF!</definedName>
    <definedName name="__123Graph_Eｶﾚﾝﾄ" localSheetId="6" hidden="1">#REF!</definedName>
    <definedName name="__123Graph_Eｶﾚﾝﾄ" localSheetId="0" hidden="1">#REF!</definedName>
    <definedName name="__123Graph_Eｶﾚﾝﾄ" localSheetId="9" hidden="1">#REF!</definedName>
    <definedName name="__123Graph_Eｶﾚﾝﾄ" localSheetId="8" hidden="1">#REF!</definedName>
    <definedName name="__123Graph_Eｶﾚﾝﾄ" hidden="1">#REF!</definedName>
    <definedName name="__123Graph_F" localSheetId="2" hidden="1">[11]ESCON!#REF!</definedName>
    <definedName name="__123Graph_F" localSheetId="3" hidden="1">[11]ESCON!#REF!</definedName>
    <definedName name="__123Graph_F" localSheetId="9" hidden="1">[11]ESCON!#REF!</definedName>
    <definedName name="__123Graph_F" localSheetId="8" hidden="1">[11]ESCON!#REF!</definedName>
    <definedName name="__123Graph_F" hidden="1">[11]ESCON!#REF!</definedName>
    <definedName name="__123Graph_FGraph1" localSheetId="1" hidden="1">#REF!</definedName>
    <definedName name="__123Graph_FGraph1" localSheetId="2" hidden="1">#REF!</definedName>
    <definedName name="__123Graph_FGraph1" localSheetId="3" hidden="1">#REF!</definedName>
    <definedName name="__123Graph_FGraph1" localSheetId="6" hidden="1">#REF!</definedName>
    <definedName name="__123Graph_FGraph1" localSheetId="0" hidden="1">#REF!</definedName>
    <definedName name="__123Graph_FGraph1" localSheetId="9" hidden="1">#REF!</definedName>
    <definedName name="__123Graph_FGraph1" localSheetId="8" hidden="1">#REF!</definedName>
    <definedName name="__123Graph_FGraph1" hidden="1">#REF!</definedName>
    <definedName name="__123Graph_FGraph2" localSheetId="1" hidden="1">#REF!</definedName>
    <definedName name="__123Graph_FGraph2" localSheetId="2" hidden="1">#REF!</definedName>
    <definedName name="__123Graph_FGraph2" localSheetId="3" hidden="1">#REF!</definedName>
    <definedName name="__123Graph_FGraph2" localSheetId="6" hidden="1">#REF!</definedName>
    <definedName name="__123Graph_FGraph2" localSheetId="0" hidden="1">#REF!</definedName>
    <definedName name="__123Graph_FGraph2" localSheetId="9" hidden="1">#REF!</definedName>
    <definedName name="__123Graph_FGraph2" localSheetId="8" hidden="1">#REF!</definedName>
    <definedName name="__123Graph_FGraph2" hidden="1">#REF!</definedName>
    <definedName name="__123Graph_Fｶﾚﾝﾄ" localSheetId="1" hidden="1">#REF!</definedName>
    <definedName name="__123Graph_Fｶﾚﾝﾄ" localSheetId="2" hidden="1">#REF!</definedName>
    <definedName name="__123Graph_Fｶﾚﾝﾄ" localSheetId="3" hidden="1">#REF!</definedName>
    <definedName name="__123Graph_Fｶﾚﾝﾄ" localSheetId="6" hidden="1">#REF!</definedName>
    <definedName name="__123Graph_Fｶﾚﾝﾄ" localSheetId="0" hidden="1">#REF!</definedName>
    <definedName name="__123Graph_Fｶﾚﾝﾄ" localSheetId="9" hidden="1">#REF!</definedName>
    <definedName name="__123Graph_Fｶﾚﾝﾄ" localSheetId="8" hidden="1">#REF!</definedName>
    <definedName name="__123Graph_Fｶﾚﾝﾄ" hidden="1">#REF!</definedName>
    <definedName name="__123Graph_LBL_A" localSheetId="9" hidden="1">[9]RSOILBAL!#REF!</definedName>
    <definedName name="__123Graph_LBL_A" localSheetId="8" hidden="1">[9]RSOILBAL!#REF!</definedName>
    <definedName name="__123Graph_LBL_A" hidden="1">[9]RSOILBAL!#REF!</definedName>
    <definedName name="__123Graph_LBL_ACRPIE90" localSheetId="9" hidden="1">[9]RSOILBAL!#REF!</definedName>
    <definedName name="__123Graph_LBL_ACRPIE90" localSheetId="8" hidden="1">[9]RSOILBAL!#REF!</definedName>
    <definedName name="__123Graph_LBL_ACRPIE90" hidden="1">[9]RSOILBAL!#REF!</definedName>
    <definedName name="__123Graph_LBL_ACRPIE91" localSheetId="9" hidden="1">[9]RSOILBAL!#REF!</definedName>
    <definedName name="__123Graph_LBL_ACRPIE91" localSheetId="8" hidden="1">[9]RSOILBAL!#REF!</definedName>
    <definedName name="__123Graph_LBL_ACRPIE91" hidden="1">[9]RSOILBAL!#REF!</definedName>
    <definedName name="__123Graph_LBL_ACRPIE92" localSheetId="9" hidden="1">[9]RSOILBAL!#REF!</definedName>
    <definedName name="__123Graph_LBL_ACRPIE92" localSheetId="8" hidden="1">[9]RSOILBAL!#REF!</definedName>
    <definedName name="__123Graph_LBL_ACRPIE92" hidden="1">[9]RSOILBAL!#REF!</definedName>
    <definedName name="__123Graph_LBL_ACRPIE93" localSheetId="9" hidden="1">[9]RSOILBAL!#REF!</definedName>
    <definedName name="__123Graph_LBL_ACRPIE93" localSheetId="8" hidden="1">[9]RSOILBAL!#REF!</definedName>
    <definedName name="__123Graph_LBL_ACRPIE93" hidden="1">[9]RSOILBAL!#REF!</definedName>
    <definedName name="__123Graph_LBL_AGRAPH1" localSheetId="1" hidden="1">'[3]на 1 тут'!#REF!</definedName>
    <definedName name="__123Graph_LBL_AGRAPH1" localSheetId="2" hidden="1">'[3]на 1 тут'!#REF!</definedName>
    <definedName name="__123Graph_LBL_AGRAPH1" localSheetId="3" hidden="1">'[3]на 1 тут'!#REF!</definedName>
    <definedName name="__123Graph_LBL_AGRAPH1" localSheetId="6" hidden="1">'[3]на 1 тут'!#REF!</definedName>
    <definedName name="__123Graph_LBL_AGRAPH1" localSheetId="0" hidden="1">'[3]на 1 тут'!#REF!</definedName>
    <definedName name="__123Graph_LBL_AGRAPH1" localSheetId="9" hidden="1">'[3]на 1 тут'!#REF!</definedName>
    <definedName name="__123Graph_LBL_AGRAPH1" localSheetId="8" hidden="1">'[3]на 1 тут'!#REF!</definedName>
    <definedName name="__123Graph_LBL_AGRAPH1" hidden="1">'[3]на 1 тут'!#REF!</definedName>
    <definedName name="__123Graph_X" localSheetId="1" hidden="1">'[6]Finansal tamamlanma Eğrisi'!$E$5:$P$5</definedName>
    <definedName name="__123Graph_X" localSheetId="2" hidden="1">'[6]Finansal tamamlanma Eğrisi'!$E$5:$P$5</definedName>
    <definedName name="__123Graph_X" localSheetId="3" hidden="1">'[6]Finansal tamamlanma Eğrisi'!$E$5:$P$5</definedName>
    <definedName name="__123Graph_X" localSheetId="6" hidden="1">[7]DRUM!#REF!</definedName>
    <definedName name="__123Graph_X" localSheetId="0" hidden="1">[7]DRUM!#REF!</definedName>
    <definedName name="__123Graph_X" localSheetId="9" hidden="1">[7]DRUM!#REF!</definedName>
    <definedName name="__123Graph_X" localSheetId="8" hidden="1">[7]DRUM!#REF!</definedName>
    <definedName name="__123Graph_X" hidden="1">[8]DRUM!#REF!</definedName>
    <definedName name="__123Graph_XGraph1" hidden="1">#N/A</definedName>
    <definedName name="__123Graph_XGraph2" hidden="1">#N/A</definedName>
    <definedName name="__123Graph_XGraph3" hidden="1">#N/A</definedName>
    <definedName name="__123Graph_XGraph4" hidden="1">#N/A</definedName>
    <definedName name="__a1" localSheetId="9" hidden="1">{#N/A,#N/A,FALSE,"Закрытые кредиты"}</definedName>
    <definedName name="__a1" localSheetId="8" hidden="1">{#N/A,#N/A,FALSE,"Закрытые кредиты"}</definedName>
    <definedName name="__a1" hidden="1">{#N/A,#N/A,FALSE,"Закрытые кредиты"}</definedName>
    <definedName name="__a2" localSheetId="9" hidden="1">{#N/A,#N/A,FALSE,"Закрытые кредиты"}</definedName>
    <definedName name="__a2" localSheetId="8" hidden="1">{#N/A,#N/A,FALSE,"Закрытые кредиты"}</definedName>
    <definedName name="__a2" hidden="1">{#N/A,#N/A,FALSE,"Закрытые кредиты"}</definedName>
    <definedName name="__A3" localSheetId="1" hidden="1">{#N/A,#N/A,FALSE,"earnings"}</definedName>
    <definedName name="__A3" localSheetId="2" hidden="1">{#N/A,#N/A,FALSE,"earnings"}</definedName>
    <definedName name="__A3" localSheetId="3" hidden="1">{#N/A,#N/A,FALSE,"earnings"}</definedName>
    <definedName name="__A3" localSheetId="6" hidden="1">{#N/A,#N/A,FALSE,"earnings"}</definedName>
    <definedName name="__A3" localSheetId="0" hidden="1">{#N/A,#N/A,FALSE,"earnings"}</definedName>
    <definedName name="__A3" localSheetId="9" hidden="1">{#N/A,#N/A,FALSE,"earnings"}</definedName>
    <definedName name="__A3" localSheetId="8" hidden="1">{#N/A,#N/A,FALSE,"earnings"}</definedName>
    <definedName name="__A3" hidden="1">{#N/A,#N/A,FALSE,"earnings"}</definedName>
    <definedName name="__A4" localSheetId="1" hidden="1">{#N/A,#N/A,FALSE,"earnings"}</definedName>
    <definedName name="__A4" localSheetId="2" hidden="1">{#N/A,#N/A,FALSE,"earnings"}</definedName>
    <definedName name="__A4" localSheetId="3" hidden="1">{#N/A,#N/A,FALSE,"earnings"}</definedName>
    <definedName name="__A4" localSheetId="6" hidden="1">{#N/A,#N/A,FALSE,"earnings"}</definedName>
    <definedName name="__A4" localSheetId="0" hidden="1">{#N/A,#N/A,FALSE,"earnings"}</definedName>
    <definedName name="__A4" localSheetId="9" hidden="1">{#N/A,#N/A,FALSE,"earnings"}</definedName>
    <definedName name="__A4" localSheetId="8" hidden="1">{#N/A,#N/A,FALSE,"earnings"}</definedName>
    <definedName name="__A4" hidden="1">{#N/A,#N/A,FALSE,"earnings"}</definedName>
    <definedName name="__a5" localSheetId="9" hidden="1">{#N/A,#N/A,FALSE,"Закрытые кредиты"}</definedName>
    <definedName name="__a5" localSheetId="8" hidden="1">{#N/A,#N/A,FALSE,"Закрытые кредиты"}</definedName>
    <definedName name="__a5" hidden="1">{#N/A,#N/A,FALSE,"Закрытые кредиты"}</definedName>
    <definedName name="__A6" localSheetId="1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6" localSheetId="2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6" localSheetId="3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6" localSheetId="6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6" localSheetId="0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6" localSheetId="9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6" localSheetId="8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6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__A7" localSheetId="1" hidden="1">{"Calenquart",#N/A,FALSE,"Remedy-model";"fiscquarter",#N/A,FALSE,"Remedy-model"}</definedName>
    <definedName name="__A7" localSheetId="2" hidden="1">{"Calenquart",#N/A,FALSE,"Remedy-model";"fiscquarter",#N/A,FALSE,"Remedy-model"}</definedName>
    <definedName name="__A7" localSheetId="3" hidden="1">{"Calenquart",#N/A,FALSE,"Remedy-model";"fiscquarter",#N/A,FALSE,"Remedy-model"}</definedName>
    <definedName name="__A7" localSheetId="6" hidden="1">{"Calenquart",#N/A,FALSE,"Remedy-model";"fiscquarter",#N/A,FALSE,"Remedy-model"}</definedName>
    <definedName name="__A7" localSheetId="0" hidden="1">{"Calenquart",#N/A,FALSE,"Remedy-model";"fiscquarter",#N/A,FALSE,"Remedy-model"}</definedName>
    <definedName name="__A7" localSheetId="9" hidden="1">{"Calenquart",#N/A,FALSE,"Remedy-model";"fiscquarter",#N/A,FALSE,"Remedy-model"}</definedName>
    <definedName name="__A7" localSheetId="8" hidden="1">{"Calenquart",#N/A,FALSE,"Remedy-model";"fiscquarter",#N/A,FALSE,"Remedy-model"}</definedName>
    <definedName name="__A7" hidden="1">{"Calenquart",#N/A,FALSE,"Remedy-model";"fiscquarter",#N/A,FALSE,"Remedy-model"}</definedName>
    <definedName name="__A8" localSheetId="1" hidden="1">{#N/A,#N/A,FALSE,"earnings"}</definedName>
    <definedName name="__A8" localSheetId="2" hidden="1">{#N/A,#N/A,FALSE,"earnings"}</definedName>
    <definedName name="__A8" localSheetId="3" hidden="1">{#N/A,#N/A,FALSE,"earnings"}</definedName>
    <definedName name="__A8" localSheetId="6" hidden="1">{#N/A,#N/A,FALSE,"earnings"}</definedName>
    <definedName name="__A8" localSheetId="0" hidden="1">{#N/A,#N/A,FALSE,"earnings"}</definedName>
    <definedName name="__A8" localSheetId="9" hidden="1">{#N/A,#N/A,FALSE,"earnings"}</definedName>
    <definedName name="__A8" localSheetId="8" hidden="1">{#N/A,#N/A,FALSE,"earnings"}</definedName>
    <definedName name="__A8" hidden="1">{#N/A,#N/A,FALSE,"earnings"}</definedName>
    <definedName name="__A9" localSheetId="1" hidden="1">{#N/A,#N/A,FALSE,"earnings"}</definedName>
    <definedName name="__A9" localSheetId="2" hidden="1">{#N/A,#N/A,FALSE,"earnings"}</definedName>
    <definedName name="__A9" localSheetId="3" hidden="1">{#N/A,#N/A,FALSE,"earnings"}</definedName>
    <definedName name="__A9" localSheetId="6" hidden="1">{#N/A,#N/A,FALSE,"earnings"}</definedName>
    <definedName name="__A9" localSheetId="0" hidden="1">{#N/A,#N/A,FALSE,"earnings"}</definedName>
    <definedName name="__A9" localSheetId="9" hidden="1">{#N/A,#N/A,FALSE,"earnings"}</definedName>
    <definedName name="__A9" localSheetId="8" hidden="1">{#N/A,#N/A,FALSE,"earnings"}</definedName>
    <definedName name="__A9" hidden="1">{#N/A,#N/A,FALSE,"earnings"}</definedName>
    <definedName name="__aa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b1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1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1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1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1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1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1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ccr1" localSheetId="1" hidden="1">{#N/A,#N/A,TRUE,"Cover";#N/A,#N/A,TRUE,"Conts";#N/A,#N/A,TRUE,"VOS";#N/A,#N/A,TRUE,"Warrington";#N/A,#N/A,TRUE,"Widnes"}</definedName>
    <definedName name="__ccr1" localSheetId="2" hidden="1">{#N/A,#N/A,TRUE,"Cover";#N/A,#N/A,TRUE,"Conts";#N/A,#N/A,TRUE,"VOS";#N/A,#N/A,TRUE,"Warrington";#N/A,#N/A,TRUE,"Widnes"}</definedName>
    <definedName name="__ccr1" localSheetId="3" hidden="1">{#N/A,#N/A,TRUE,"Cover";#N/A,#N/A,TRUE,"Conts";#N/A,#N/A,TRUE,"VOS";#N/A,#N/A,TRUE,"Warrington";#N/A,#N/A,TRUE,"Widnes"}</definedName>
    <definedName name="__ccr1" localSheetId="6" hidden="1">{#N/A,#N/A,TRUE,"Cover";#N/A,#N/A,TRUE,"Conts";#N/A,#N/A,TRUE,"VOS";#N/A,#N/A,TRUE,"Warrington";#N/A,#N/A,TRUE,"Widnes"}</definedName>
    <definedName name="__ccr1" localSheetId="0" hidden="1">{#N/A,#N/A,TRUE,"Cover";#N/A,#N/A,TRUE,"Conts";#N/A,#N/A,TRUE,"VOS";#N/A,#N/A,TRUE,"Warrington";#N/A,#N/A,TRUE,"Widnes"}</definedName>
    <definedName name="__ccr1" localSheetId="9" hidden="1">{#N/A,#N/A,TRUE,"Cover";#N/A,#N/A,TRUE,"Conts";#N/A,#N/A,TRUE,"VOS";#N/A,#N/A,TRUE,"Warrington";#N/A,#N/A,TRUE,"Widnes"}</definedName>
    <definedName name="__ccr1" localSheetId="8" hidden="1">{#N/A,#N/A,TRUE,"Cover";#N/A,#N/A,TRUE,"Conts";#N/A,#N/A,TRUE,"VOS";#N/A,#N/A,TRUE,"Warrington";#N/A,#N/A,TRUE,"Widnes"}</definedName>
    <definedName name="__ccr1" hidden="1">{#N/A,#N/A,TRUE,"Cover";#N/A,#N/A,TRUE,"Conts";#N/A,#N/A,TRUE,"VOS";#N/A,#N/A,TRUE,"Warrington";#N/A,#N/A,TRUE,"Widnes"}</definedName>
    <definedName name="__F07" localSheetId="9" hidden="1">#REF!</definedName>
    <definedName name="__F07" localSheetId="8" hidden="1">#REF!</definedName>
    <definedName name="__F07" hidden="1">#REF!</definedName>
    <definedName name="__FDS_HYPERLINK_TOGGLE_STATE__" hidden="1">"ON"</definedName>
    <definedName name="__hk4645" localSheetId="2" hidden="1">{#N/A,#N/A,FALSE,"ihz. icmal";#N/A,#N/A,FALSE,"avans";#N/A,#N/A,FALSE,"mal_FF_icm";#N/A,#N/A,FALSE,"fat_ihz";#N/A,#N/A,FALSE,"söz_fiy_fark";#N/A,#N/A,FALSE,"kap2"}</definedName>
    <definedName name="__hk4645" localSheetId="3" hidden="1">{#N/A,#N/A,FALSE,"ihz. icmal";#N/A,#N/A,FALSE,"avans";#N/A,#N/A,FALSE,"mal_FF_icm";#N/A,#N/A,FALSE,"fat_ihz";#N/A,#N/A,FALSE,"söz_fiy_fark";#N/A,#N/A,FALSE,"kap2"}</definedName>
    <definedName name="__hk4645" localSheetId="9" hidden="1">{#N/A,#N/A,FALSE,"ihz. icmal";#N/A,#N/A,FALSE,"avans";#N/A,#N/A,FALSE,"mal_FF_icm";#N/A,#N/A,FALSE,"fat_ihz";#N/A,#N/A,FALSE,"söz_fiy_fark";#N/A,#N/A,FALSE,"kap2"}</definedName>
    <definedName name="__hk4645" localSheetId="8" hidden="1">{#N/A,#N/A,FALSE,"ihz. icmal";#N/A,#N/A,FALSE,"avans";#N/A,#N/A,FALSE,"mal_FF_icm";#N/A,#N/A,FALSE,"fat_ihz";#N/A,#N/A,FALSE,"söz_fiy_fark";#N/A,#N/A,FALSE,"kap2"}</definedName>
    <definedName name="__hk4645" hidden="1">{#N/A,#N/A,FALSE,"ihz. icmal";#N/A,#N/A,FALSE,"avans";#N/A,#N/A,FALSE,"mal_FF_icm";#N/A,#N/A,FALSE,"fat_ihz";#N/A,#N/A,FALSE,"söz_fiy_fark";#N/A,#N/A,FALSE,"kap2"}</definedName>
    <definedName name="__IntlFixup" hidden="1">TRUE</definedName>
    <definedName name="__IntlFixupTable" localSheetId="9" hidden="1">#REF!</definedName>
    <definedName name="__IntlFixupTable" localSheetId="8" hidden="1">#REF!</definedName>
    <definedName name="__IntlFixupTable" hidden="1">#REF!</definedName>
    <definedName name="__old3" localSheetId="1" hidden="1">{#N/A,#N/A,FALSE,"Summary";#N/A,#N/A,FALSE,"3TJ";#N/A,#N/A,FALSE,"3TN";#N/A,#N/A,FALSE,"3TP";#N/A,#N/A,FALSE,"3SJ";#N/A,#N/A,FALSE,"3CJ";#N/A,#N/A,FALSE,"3CN";#N/A,#N/A,FALSE,"3CP";#N/A,#N/A,FALSE,"3A"}</definedName>
    <definedName name="__old3" localSheetId="2" hidden="1">{#N/A,#N/A,FALSE,"Summary";#N/A,#N/A,FALSE,"3TJ";#N/A,#N/A,FALSE,"3TN";#N/A,#N/A,FALSE,"3TP";#N/A,#N/A,FALSE,"3SJ";#N/A,#N/A,FALSE,"3CJ";#N/A,#N/A,FALSE,"3CN";#N/A,#N/A,FALSE,"3CP";#N/A,#N/A,FALSE,"3A"}</definedName>
    <definedName name="__old3" localSheetId="3" hidden="1">{#N/A,#N/A,FALSE,"Summary";#N/A,#N/A,FALSE,"3TJ";#N/A,#N/A,FALSE,"3TN";#N/A,#N/A,FALSE,"3TP";#N/A,#N/A,FALSE,"3SJ";#N/A,#N/A,FALSE,"3CJ";#N/A,#N/A,FALSE,"3CN";#N/A,#N/A,FALSE,"3CP";#N/A,#N/A,FALSE,"3A"}</definedName>
    <definedName name="__old3" localSheetId="6" hidden="1">{#N/A,#N/A,FALSE,"Summary";#N/A,#N/A,FALSE,"3TJ";#N/A,#N/A,FALSE,"3TN";#N/A,#N/A,FALSE,"3TP";#N/A,#N/A,FALSE,"3SJ";#N/A,#N/A,FALSE,"3CJ";#N/A,#N/A,FALSE,"3CN";#N/A,#N/A,FALSE,"3CP";#N/A,#N/A,FALSE,"3A"}</definedName>
    <definedName name="__old3" localSheetId="0" hidden="1">{#N/A,#N/A,FALSE,"Summary";#N/A,#N/A,FALSE,"3TJ";#N/A,#N/A,FALSE,"3TN";#N/A,#N/A,FALSE,"3TP";#N/A,#N/A,FALSE,"3SJ";#N/A,#N/A,FALSE,"3CJ";#N/A,#N/A,FALSE,"3CN";#N/A,#N/A,FALSE,"3CP";#N/A,#N/A,FALSE,"3A"}</definedName>
    <definedName name="__old3" localSheetId="9" hidden="1">{#N/A,#N/A,FALSE,"Summary";#N/A,#N/A,FALSE,"3TJ";#N/A,#N/A,FALSE,"3TN";#N/A,#N/A,FALSE,"3TP";#N/A,#N/A,FALSE,"3SJ";#N/A,#N/A,FALSE,"3CJ";#N/A,#N/A,FALSE,"3CN";#N/A,#N/A,FALSE,"3CP";#N/A,#N/A,FALSE,"3A"}</definedName>
    <definedName name="__old3" localSheetId="8" hidden="1">{#N/A,#N/A,FALSE,"Summary";#N/A,#N/A,FALSE,"3TJ";#N/A,#N/A,FALSE,"3TN";#N/A,#N/A,FALSE,"3TP";#N/A,#N/A,FALSE,"3SJ";#N/A,#N/A,FALSE,"3CJ";#N/A,#N/A,FALSE,"3CN";#N/A,#N/A,FALSE,"3CP";#N/A,#N/A,FALSE,"3A"}</definedName>
    <definedName name="__old3" hidden="1">{#N/A,#N/A,FALSE,"Summary";#N/A,#N/A,FALSE,"3TJ";#N/A,#N/A,FALSE,"3TN";#N/A,#N/A,FALSE,"3TP";#N/A,#N/A,FALSE,"3SJ";#N/A,#N/A,FALSE,"3CJ";#N/A,#N/A,FALSE,"3CN";#N/A,#N/A,FALSE,"3CP";#N/A,#N/A,FALSE,"3A"}</definedName>
    <definedName name="__old5" localSheetId="1" hidden="1">{#N/A,#N/A,FALSE,"Summary";#N/A,#N/A,FALSE,"3TJ";#N/A,#N/A,FALSE,"3TN";#N/A,#N/A,FALSE,"3TP";#N/A,#N/A,FALSE,"3SJ";#N/A,#N/A,FALSE,"3CJ";#N/A,#N/A,FALSE,"3CN";#N/A,#N/A,FALSE,"3CP";#N/A,#N/A,FALSE,"3A"}</definedName>
    <definedName name="__old5" localSheetId="2" hidden="1">{#N/A,#N/A,FALSE,"Summary";#N/A,#N/A,FALSE,"3TJ";#N/A,#N/A,FALSE,"3TN";#N/A,#N/A,FALSE,"3TP";#N/A,#N/A,FALSE,"3SJ";#N/A,#N/A,FALSE,"3CJ";#N/A,#N/A,FALSE,"3CN";#N/A,#N/A,FALSE,"3CP";#N/A,#N/A,FALSE,"3A"}</definedName>
    <definedName name="__old5" localSheetId="3" hidden="1">{#N/A,#N/A,FALSE,"Summary";#N/A,#N/A,FALSE,"3TJ";#N/A,#N/A,FALSE,"3TN";#N/A,#N/A,FALSE,"3TP";#N/A,#N/A,FALSE,"3SJ";#N/A,#N/A,FALSE,"3CJ";#N/A,#N/A,FALSE,"3CN";#N/A,#N/A,FALSE,"3CP";#N/A,#N/A,FALSE,"3A"}</definedName>
    <definedName name="__old5" localSheetId="6" hidden="1">{#N/A,#N/A,FALSE,"Summary";#N/A,#N/A,FALSE,"3TJ";#N/A,#N/A,FALSE,"3TN";#N/A,#N/A,FALSE,"3TP";#N/A,#N/A,FALSE,"3SJ";#N/A,#N/A,FALSE,"3CJ";#N/A,#N/A,FALSE,"3CN";#N/A,#N/A,FALSE,"3CP";#N/A,#N/A,FALSE,"3A"}</definedName>
    <definedName name="__old5" localSheetId="0" hidden="1">{#N/A,#N/A,FALSE,"Summary";#N/A,#N/A,FALSE,"3TJ";#N/A,#N/A,FALSE,"3TN";#N/A,#N/A,FALSE,"3TP";#N/A,#N/A,FALSE,"3SJ";#N/A,#N/A,FALSE,"3CJ";#N/A,#N/A,FALSE,"3CN";#N/A,#N/A,FALSE,"3CP";#N/A,#N/A,FALSE,"3A"}</definedName>
    <definedName name="__old5" localSheetId="9" hidden="1">{#N/A,#N/A,FALSE,"Summary";#N/A,#N/A,FALSE,"3TJ";#N/A,#N/A,FALSE,"3TN";#N/A,#N/A,FALSE,"3TP";#N/A,#N/A,FALSE,"3SJ";#N/A,#N/A,FALSE,"3CJ";#N/A,#N/A,FALSE,"3CN";#N/A,#N/A,FALSE,"3CP";#N/A,#N/A,FALSE,"3A"}</definedName>
    <definedName name="__old5" localSheetId="8" hidden="1">{#N/A,#N/A,FALSE,"Summary";#N/A,#N/A,FALSE,"3TJ";#N/A,#N/A,FALSE,"3TN";#N/A,#N/A,FALSE,"3TP";#N/A,#N/A,FALSE,"3SJ";#N/A,#N/A,FALSE,"3CJ";#N/A,#N/A,FALSE,"3CN";#N/A,#N/A,FALSE,"3CP";#N/A,#N/A,FALSE,"3A"}</definedName>
    <definedName name="__old5" hidden="1">{#N/A,#N/A,FALSE,"Summary";#N/A,#N/A,FALSE,"3TJ";#N/A,#N/A,FALSE,"3TN";#N/A,#N/A,FALSE,"3TP";#N/A,#N/A,FALSE,"3SJ";#N/A,#N/A,FALSE,"3CJ";#N/A,#N/A,FALSE,"3CN";#N/A,#N/A,FALSE,"3CP";#N/A,#N/A,FALSE,"3A"}</definedName>
    <definedName name="__old7" localSheetId="1" hidden="1">{#N/A,#N/A,FALSE,"Summary";#N/A,#N/A,FALSE,"3TJ";#N/A,#N/A,FALSE,"3TN";#N/A,#N/A,FALSE,"3TP";#N/A,#N/A,FALSE,"3SJ";#N/A,#N/A,FALSE,"3CJ";#N/A,#N/A,FALSE,"3CN";#N/A,#N/A,FALSE,"3CP";#N/A,#N/A,FALSE,"3A"}</definedName>
    <definedName name="__old7" localSheetId="2" hidden="1">{#N/A,#N/A,FALSE,"Summary";#N/A,#N/A,FALSE,"3TJ";#N/A,#N/A,FALSE,"3TN";#N/A,#N/A,FALSE,"3TP";#N/A,#N/A,FALSE,"3SJ";#N/A,#N/A,FALSE,"3CJ";#N/A,#N/A,FALSE,"3CN";#N/A,#N/A,FALSE,"3CP";#N/A,#N/A,FALSE,"3A"}</definedName>
    <definedName name="__old7" localSheetId="3" hidden="1">{#N/A,#N/A,FALSE,"Summary";#N/A,#N/A,FALSE,"3TJ";#N/A,#N/A,FALSE,"3TN";#N/A,#N/A,FALSE,"3TP";#N/A,#N/A,FALSE,"3SJ";#N/A,#N/A,FALSE,"3CJ";#N/A,#N/A,FALSE,"3CN";#N/A,#N/A,FALSE,"3CP";#N/A,#N/A,FALSE,"3A"}</definedName>
    <definedName name="__old7" localSheetId="6" hidden="1">{#N/A,#N/A,FALSE,"Summary";#N/A,#N/A,FALSE,"3TJ";#N/A,#N/A,FALSE,"3TN";#N/A,#N/A,FALSE,"3TP";#N/A,#N/A,FALSE,"3SJ";#N/A,#N/A,FALSE,"3CJ";#N/A,#N/A,FALSE,"3CN";#N/A,#N/A,FALSE,"3CP";#N/A,#N/A,FALSE,"3A"}</definedName>
    <definedName name="__old7" localSheetId="0" hidden="1">{#N/A,#N/A,FALSE,"Summary";#N/A,#N/A,FALSE,"3TJ";#N/A,#N/A,FALSE,"3TN";#N/A,#N/A,FALSE,"3TP";#N/A,#N/A,FALSE,"3SJ";#N/A,#N/A,FALSE,"3CJ";#N/A,#N/A,FALSE,"3CN";#N/A,#N/A,FALSE,"3CP";#N/A,#N/A,FALSE,"3A"}</definedName>
    <definedName name="__old7" localSheetId="9" hidden="1">{#N/A,#N/A,FALSE,"Summary";#N/A,#N/A,FALSE,"3TJ";#N/A,#N/A,FALSE,"3TN";#N/A,#N/A,FALSE,"3TP";#N/A,#N/A,FALSE,"3SJ";#N/A,#N/A,FALSE,"3CJ";#N/A,#N/A,FALSE,"3CN";#N/A,#N/A,FALSE,"3CP";#N/A,#N/A,FALSE,"3A"}</definedName>
    <definedName name="__old7" localSheetId="8" hidden="1">{#N/A,#N/A,FALSE,"Summary";#N/A,#N/A,FALSE,"3TJ";#N/A,#N/A,FALSE,"3TN";#N/A,#N/A,FALSE,"3TP";#N/A,#N/A,FALSE,"3SJ";#N/A,#N/A,FALSE,"3CJ";#N/A,#N/A,FALSE,"3CN";#N/A,#N/A,FALSE,"3CP";#N/A,#N/A,FALSE,"3A"}</definedName>
    <definedName name="__old7" hidden="1">{#N/A,#N/A,FALSE,"Summary";#N/A,#N/A,FALSE,"3TJ";#N/A,#N/A,FALSE,"3TN";#N/A,#N/A,FALSE,"3TP";#N/A,#N/A,FALSE,"3SJ";#N/A,#N/A,FALSE,"3CJ";#N/A,#N/A,FALSE,"3CN";#N/A,#N/A,FALSE,"3CP";#N/A,#N/A,FALSE,"3A"}</definedName>
    <definedName name="__PA3" localSheetId="9" hidden="1">{"'Sheet1'!$L$16"}</definedName>
    <definedName name="__PA3" localSheetId="8" hidden="1">{"'Sheet1'!$L$16"}</definedName>
    <definedName name="__PA3" hidden="1">{"'Sheet1'!$L$16"}</definedName>
    <definedName name="__Sortt" localSheetId="9" hidden="1">#REF!</definedName>
    <definedName name="__Sortt" localSheetId="8" hidden="1">#REF!</definedName>
    <definedName name="__Sortt" hidden="1">#REF!</definedName>
    <definedName name="__VR030" localSheetId="1" hidden="1">{"'Monthly Report'!$A$1:$L$34"}</definedName>
    <definedName name="__VR030" localSheetId="2" hidden="1">{"'Monthly Report'!$A$1:$L$34"}</definedName>
    <definedName name="__VR030" localSheetId="3" hidden="1">{"'Monthly Report'!$A$1:$L$34"}</definedName>
    <definedName name="__VR030" localSheetId="6" hidden="1">{"'Monthly Report'!$A$1:$L$34"}</definedName>
    <definedName name="__VR030" localSheetId="0" hidden="1">{"'Monthly Report'!$A$1:$L$34"}</definedName>
    <definedName name="__VR030" localSheetId="9" hidden="1">{"'Monthly Report'!$A$1:$L$34"}</definedName>
    <definedName name="__VR030" localSheetId="8" hidden="1">{"'Monthly Report'!$A$1:$L$34"}</definedName>
    <definedName name="__VR030" hidden="1">{"'Monthly Report'!$A$1:$L$34"}</definedName>
    <definedName name="__xlfn.BAHTTEXT" hidden="1">#NAME?</definedName>
    <definedName name="__xlfn.IFERROR" hidden="1">#NAME?</definedName>
    <definedName name="__xlfn.SUMIFS" hidden="1">#NAME?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__123Graph_AChart_1A" localSheetId="1" hidden="1">#REF!</definedName>
    <definedName name="_1__123Graph_AChart_1A" localSheetId="2" hidden="1">#REF!</definedName>
    <definedName name="_1__123Graph_AChart_1A" localSheetId="3" hidden="1">#REF!</definedName>
    <definedName name="_1__123Graph_AChart_1A" localSheetId="6" hidden="1">#REF!</definedName>
    <definedName name="_1__123Graph_AChart_1A" localSheetId="0" hidden="1">#REF!</definedName>
    <definedName name="_1__123Graph_AChart_1A" localSheetId="9" hidden="1">#REF!</definedName>
    <definedName name="_1__123Graph_AChart_1A" localSheetId="8" hidden="1">#REF!</definedName>
    <definedName name="_1__123Graph_AChart_1A" hidden="1">#REF!</definedName>
    <definedName name="_10__123Graph_XCHART_3" hidden="1">'[12]SUMMARY CHART'!$B$56:$O$56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2" hidden="1">{#N/A,#N/A,TRUE,"Basic";#N/A,#N/A,TRUE,"EXT-TABLE";#N/A,#N/A,TRUE,"STEEL";#N/A,#N/A,TRUE,"INT-Table";#N/A,#N/A,TRUE,"STEEL";#N/A,#N/A,TRUE,"Door"}</definedName>
    <definedName name="_11A1_" localSheetId="3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9" hidden="1">{#N/A,#N/A,TRUE,"Basic";#N/A,#N/A,TRUE,"EXT-TABLE";#N/A,#N/A,TRUE,"STEEL";#N/A,#N/A,TRUE,"INT-Table";#N/A,#N/A,TRUE,"STEEL";#N/A,#N/A,TRUE,"Door"}</definedName>
    <definedName name="_11A1_" localSheetId="8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2345" localSheetId="1" hidden="1">'[3]на 1 тут'!#REF!</definedName>
    <definedName name="_12345" localSheetId="2" hidden="1">'[3]на 1 тут'!#REF!</definedName>
    <definedName name="_12345" localSheetId="3" hidden="1">'[3]на 1 тут'!#REF!</definedName>
    <definedName name="_12345" localSheetId="6" hidden="1">'[3]на 1 тут'!#REF!</definedName>
    <definedName name="_12345" localSheetId="9" hidden="1">'[3]на 1 тут'!#REF!</definedName>
    <definedName name="_12345" localSheetId="8" hidden="1">'[3]на 1 тут'!#REF!</definedName>
    <definedName name="_12345" hidden="1">'[3]на 1 тут'!#REF!</definedName>
    <definedName name="_123Graph_BGRAPH2" localSheetId="1" hidden="1">'[3]на 1 тут'!#REF!</definedName>
    <definedName name="_123Graph_BGRAPH2" localSheetId="2" hidden="1">'[3]на 1 тут'!#REF!</definedName>
    <definedName name="_123Graph_BGRAPH2" localSheetId="3" hidden="1">'[3]на 1 тут'!#REF!</definedName>
    <definedName name="_123Graph_BGRAPH2" localSheetId="6" hidden="1">'[3]на 1 тут'!#REF!</definedName>
    <definedName name="_123Graph_BGRAPH2" localSheetId="9" hidden="1">'[3]на 1 тут'!#REF!</definedName>
    <definedName name="_123Graph_BGRAPH2" localSheetId="8" hidden="1">'[3]на 1 тут'!#REF!</definedName>
    <definedName name="_123Graph_BGRAPH2" hidden="1">'[3]на 1 тут'!#REF!</definedName>
    <definedName name="_123Graph_XGraph4" hidden="1">#N/A</definedName>
    <definedName name="_13__123Graph_BCHART_1" localSheetId="2" hidden="1">'[6]Finansal tamamlanma Eğrisi'!#REF!</definedName>
    <definedName name="_13__123Graph_BCHART_1" localSheetId="3" hidden="1">'[6]Finansal tamamlanma Eğrisi'!#REF!</definedName>
    <definedName name="_13__123Graph_BCHART_1" localSheetId="9" hidden="1">'[6]Finansal tamamlanma Eğrisi'!#REF!</definedName>
    <definedName name="_13__123Graph_BCHART_1" localSheetId="8" hidden="1">'[6]Finansal tamamlanma Eğrisi'!#REF!</definedName>
    <definedName name="_13__123Graph_BCHART_1" hidden="1">'[6]Finansal tamamlanma Eğrisi'!#REF!</definedName>
    <definedName name="_18__123Graph_LBL_ACHART_1" hidden="1">'[6]Finansal tamamlanma Eğrisi'!$E$43:$P$43</definedName>
    <definedName name="_1F" localSheetId="1" hidden="1">[2]대비표!#REF!</definedName>
    <definedName name="_1F" localSheetId="2" hidden="1">[2]대비표!#REF!</definedName>
    <definedName name="_1F" localSheetId="3" hidden="1">[2]대비표!#REF!</definedName>
    <definedName name="_1F" localSheetId="6" hidden="1">[2]대비표!#REF!</definedName>
    <definedName name="_1F" localSheetId="9" hidden="1">[2]대비표!#REF!</definedName>
    <definedName name="_1F" localSheetId="8" hidden="1">[2]대비표!#REF!</definedName>
    <definedName name="_1F" hidden="1">[2]대비표!#REF!</definedName>
    <definedName name="_2__123Graph_AChart_1A" localSheetId="1" hidden="1">#REF!</definedName>
    <definedName name="_2__123Graph_AChart_1A" localSheetId="2" hidden="1">#REF!</definedName>
    <definedName name="_2__123Graph_AChart_1A" localSheetId="3" hidden="1">#REF!</definedName>
    <definedName name="_2__123Graph_AChart_1A" localSheetId="6" hidden="1">#REF!</definedName>
    <definedName name="_2__123Graph_AChart_1A" localSheetId="0" hidden="1">#REF!</definedName>
    <definedName name="_2__123Graph_AChart_1A" localSheetId="9" hidden="1">#REF!</definedName>
    <definedName name="_2__123Graph_AChart_1A" localSheetId="8" hidden="1">#REF!</definedName>
    <definedName name="_2__123Graph_AChart_1A" hidden="1">#REF!</definedName>
    <definedName name="_2__123Graph_ACHART_2" hidden="1">'[12]SUMMARY CHART'!$B$52:$O$52</definedName>
    <definedName name="_2__123Graph_BChart_1A" localSheetId="1" hidden="1">#REF!</definedName>
    <definedName name="_2__123Graph_BChart_1A" localSheetId="2" hidden="1">#REF!</definedName>
    <definedName name="_2__123Graph_BChart_1A" localSheetId="3" hidden="1">#REF!</definedName>
    <definedName name="_2__123Graph_BChart_1A" localSheetId="6" hidden="1">#REF!</definedName>
    <definedName name="_2__123Graph_BChart_1A" localSheetId="0" hidden="1">#REF!</definedName>
    <definedName name="_2__123Graph_BChart_1A" localSheetId="9" hidden="1">#REF!</definedName>
    <definedName name="_2__123Graph_BChart_1A" localSheetId="8" hidden="1">#REF!</definedName>
    <definedName name="_2__123Graph_BChart_1A" hidden="1">#REF!</definedName>
    <definedName name="_23__123Graph_XCHART_1" hidden="1">'[6]Finansal tamamlanma Eğrisi'!$E$5:$P$5</definedName>
    <definedName name="_2F" localSheetId="1" hidden="1">[2]대비표!#REF!</definedName>
    <definedName name="_2F" localSheetId="2" hidden="1">[2]대비표!#REF!</definedName>
    <definedName name="_2F" localSheetId="3" hidden="1">[2]대비표!#REF!</definedName>
    <definedName name="_2F" localSheetId="6" hidden="1">[2]대비표!#REF!</definedName>
    <definedName name="_2F" localSheetId="0" hidden="1">[2]대비표!#REF!</definedName>
    <definedName name="_2F" localSheetId="9" hidden="1">[2]대비표!#REF!</definedName>
    <definedName name="_2F" localSheetId="8" hidden="1">[2]대비표!#REF!</definedName>
    <definedName name="_2F" hidden="1">[2]대비표!#REF!</definedName>
    <definedName name="_3__123Graph_ACHART_3" hidden="1">'[12]SUMMARY CHART'!$B$57:$O$57</definedName>
    <definedName name="_3__123Graph_BCHART_1" localSheetId="2" hidden="1">'[13]Finansal tamamlanma Eğrisi'!#REF!</definedName>
    <definedName name="_3__123Graph_BCHART_1" localSheetId="3" hidden="1">'[13]Finansal tamamlanma Eğrisi'!#REF!</definedName>
    <definedName name="_3__123Graph_BCHART_1" localSheetId="9" hidden="1">'[13]Finansal tamamlanma Eğrisi'!#REF!</definedName>
    <definedName name="_3__123Graph_BCHART_1" localSheetId="8" hidden="1">'[13]Finansal tamamlanma Eğrisi'!#REF!</definedName>
    <definedName name="_3__123Graph_BCHART_1" hidden="1">'[13]Finansal tamamlanma Eğrisi'!#REF!</definedName>
    <definedName name="_3_0_0_F" localSheetId="1" hidden="1">[2]대비표!#REF!</definedName>
    <definedName name="_3_0_0_F" localSheetId="2" hidden="1">[2]대비표!#REF!</definedName>
    <definedName name="_3_0_0_F" localSheetId="3" hidden="1">[2]대비표!#REF!</definedName>
    <definedName name="_3_0_0_F" localSheetId="6" hidden="1">[2]대비표!#REF!</definedName>
    <definedName name="_3_0_0_F" localSheetId="9" hidden="1">[2]대비표!#REF!</definedName>
    <definedName name="_3_0_0_F" localSheetId="8" hidden="1">[2]대비표!#REF!</definedName>
    <definedName name="_3_0_0_F" hidden="1">[2]대비표!#REF!</definedName>
    <definedName name="_4__123Graph_BChart_1A" localSheetId="1" hidden="1">#REF!</definedName>
    <definedName name="_4__123Graph_BChart_1A" localSheetId="2" hidden="1">#REF!</definedName>
    <definedName name="_4__123Graph_BChart_1A" localSheetId="3" hidden="1">#REF!</definedName>
    <definedName name="_4__123Graph_BChart_1A" localSheetId="6" hidden="1">#REF!</definedName>
    <definedName name="_4__123Graph_BChart_1A" localSheetId="0" hidden="1">#REF!</definedName>
    <definedName name="_4__123Graph_BChart_1A" localSheetId="9" hidden="1">#REF!</definedName>
    <definedName name="_4__123Graph_BChart_1A" localSheetId="8" hidden="1">#REF!</definedName>
    <definedName name="_4__123Graph_BChart_1A" hidden="1">#REF!</definedName>
    <definedName name="_425" localSheetId="9" hidden="1">#REF!</definedName>
    <definedName name="_425" localSheetId="8" hidden="1">#REF!</definedName>
    <definedName name="_425" hidden="1">#REF!</definedName>
    <definedName name="_4S" localSheetId="2" hidden="1">#REF!</definedName>
    <definedName name="_4S" localSheetId="3" hidden="1">#REF!</definedName>
    <definedName name="_4S" localSheetId="9" hidden="1">#REF!</definedName>
    <definedName name="_4S" localSheetId="8" hidden="1">#REF!</definedName>
    <definedName name="_4S" hidden="1">#REF!</definedName>
    <definedName name="_5__123Graph_ACHART_1" hidden="1">'[6]Finansal tamamlanma Eğrisi'!$E$43:$P$43</definedName>
    <definedName name="_5_0_S" localSheetId="2" hidden="1">#REF!</definedName>
    <definedName name="_5_0_S" localSheetId="3" hidden="1">#REF!</definedName>
    <definedName name="_5_0_S" localSheetId="9" hidden="1">#REF!</definedName>
    <definedName name="_5_0_S" localSheetId="8" hidden="1">#REF!</definedName>
    <definedName name="_5_0_S" hidden="1">#REF!</definedName>
    <definedName name="_9__123Graph_XCHART_2" hidden="1">'[12]SUMMARY CHART'!$B$51:$O$51</definedName>
    <definedName name="_a1" localSheetId="9" hidden="1">{#N/A,#N/A,FALSE,"Закрытые кредиты"}</definedName>
    <definedName name="_a1" localSheetId="8" hidden="1">{#N/A,#N/A,FALSE,"Закрытые кредиты"}</definedName>
    <definedName name="_a1" hidden="1">{#N/A,#N/A,FALSE,"Закрытые кредиты"}</definedName>
    <definedName name="_a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4" localSheetId="9" hidden="1">{#N/A,#N/A,FALSE,"Закрытые кредиты"}</definedName>
    <definedName name="_a4" localSheetId="8" hidden="1">{#N/A,#N/A,FALSE,"Закрытые кредиты"}</definedName>
    <definedName name="_a4" hidden="1">{#N/A,#N/A,FALSE,"Закрытые кредиты"}</definedName>
    <definedName name="_a5" localSheetId="9" hidden="1">{#N/A,#N/A,FALSE,"Закрытые кредиты"}</definedName>
    <definedName name="_a5" localSheetId="8" hidden="1">{#N/A,#N/A,FALSE,"Закрытые кредиты"}</definedName>
    <definedName name="_a5" hidden="1">{#N/A,#N/A,FALSE,"Закрытые кредиты"}</definedName>
    <definedName name="_a6" localSheetId="9" hidden="1">{#N/A,#N/A,FALSE,"Закрытые кредиты"}</definedName>
    <definedName name="_a6" localSheetId="8" hidden="1">{#N/A,#N/A,FALSE,"Закрытые кредиты"}</definedName>
    <definedName name="_a6" hidden="1">{#N/A,#N/A,FALSE,"Закрытые кредиты"}</definedName>
    <definedName name="_aa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a3" localSheetId="2" hidden="1">'[6]Finansal tamamlanma Eğrisi'!#REF!</definedName>
    <definedName name="_aaa3" localSheetId="3" hidden="1">'[6]Finansal tamamlanma Eğrisi'!#REF!</definedName>
    <definedName name="_aaa3" localSheetId="9" hidden="1">'[6]Finansal tamamlanma Eğrisi'!#REF!</definedName>
    <definedName name="_aaa3" localSheetId="8" hidden="1">'[6]Finansal tamamlanma Eğrisi'!#REF!</definedName>
    <definedName name="_aaa3" hidden="1">'[6]Finansal tamamlanma Eğrisi'!#REF!</definedName>
    <definedName name="_aaa4" hidden="1">'[6]Finansal tamamlanma Eğrisi'!$E$43:$P$43</definedName>
    <definedName name="_aaa5" hidden="1">'[6]Finansal tamamlanma Eğrisi'!$E$5:$P$5</definedName>
    <definedName name="_ab1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g1" hidden="1">#N/A</definedName>
    <definedName name="_as1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tRisk_SimSetting_AutomaticallyGenerateReports" hidden="1">TRUE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40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2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2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2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2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2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ccr1" localSheetId="1" hidden="1">{#N/A,#N/A,TRUE,"Cover";#N/A,#N/A,TRUE,"Conts";#N/A,#N/A,TRUE,"VOS";#N/A,#N/A,TRUE,"Warrington";#N/A,#N/A,TRUE,"Widnes"}</definedName>
    <definedName name="_ccr1" localSheetId="2" hidden="1">{#N/A,#N/A,TRUE,"Cover";#N/A,#N/A,TRUE,"Conts";#N/A,#N/A,TRUE,"VOS";#N/A,#N/A,TRUE,"Warrington";#N/A,#N/A,TRUE,"Widnes"}</definedName>
    <definedName name="_ccr1" localSheetId="3" hidden="1">{#N/A,#N/A,TRUE,"Cover";#N/A,#N/A,TRUE,"Conts";#N/A,#N/A,TRUE,"VOS";#N/A,#N/A,TRUE,"Warrington";#N/A,#N/A,TRUE,"Widnes"}</definedName>
    <definedName name="_ccr1" localSheetId="6" hidden="1">{#N/A,#N/A,TRUE,"Cover";#N/A,#N/A,TRUE,"Conts";#N/A,#N/A,TRUE,"VOS";#N/A,#N/A,TRUE,"Warrington";#N/A,#N/A,TRUE,"Widnes"}</definedName>
    <definedName name="_ccr1" localSheetId="0" hidden="1">{#N/A,#N/A,TRUE,"Cover";#N/A,#N/A,TRUE,"Conts";#N/A,#N/A,TRUE,"VOS";#N/A,#N/A,TRUE,"Warrington";#N/A,#N/A,TRUE,"Widnes"}</definedName>
    <definedName name="_ccr1" localSheetId="9" hidden="1">{#N/A,#N/A,TRUE,"Cover";#N/A,#N/A,TRUE,"Conts";#N/A,#N/A,TRUE,"VOS";#N/A,#N/A,TRUE,"Warrington";#N/A,#N/A,TRUE,"Widnes"}</definedName>
    <definedName name="_ccr1" localSheetId="8" hidden="1">{#N/A,#N/A,TRUE,"Cover";#N/A,#N/A,TRUE,"Conts";#N/A,#N/A,TRUE,"VOS";#N/A,#N/A,TRUE,"Warrington";#N/A,#N/A,TRUE,"Widnes"}</definedName>
    <definedName name="_ccr1" hidden="1">{#N/A,#N/A,TRUE,"Cover";#N/A,#N/A,TRUE,"Conts";#N/A,#N/A,TRUE,"VOS";#N/A,#N/A,TRUE,"Warrington";#N/A,#N/A,TRUE,"Widnes"}</definedName>
    <definedName name="_CF2" localSheetId="1" hidden="1">{#N/A,#N/A,FALSE,"Aging Summary";#N/A,#N/A,FALSE,"Ratio Analysis";#N/A,#N/A,FALSE,"Test 120 Day Accts";#N/A,#N/A,FALSE,"Tickmarks"}</definedName>
    <definedName name="_CF2" localSheetId="2" hidden="1">{#N/A,#N/A,FALSE,"Aging Summary";#N/A,#N/A,FALSE,"Ratio Analysis";#N/A,#N/A,FALSE,"Test 120 Day Accts";#N/A,#N/A,FALSE,"Tickmarks"}</definedName>
    <definedName name="_CF2" localSheetId="3" hidden="1">{#N/A,#N/A,FALSE,"Aging Summary";#N/A,#N/A,FALSE,"Ratio Analysis";#N/A,#N/A,FALSE,"Test 120 Day Accts";#N/A,#N/A,FALSE,"Tickmarks"}</definedName>
    <definedName name="_CF2" localSheetId="6" hidden="1">{#N/A,#N/A,FALSE,"Aging Summary";#N/A,#N/A,FALSE,"Ratio Analysis";#N/A,#N/A,FALSE,"Test 120 Day Accts";#N/A,#N/A,FALSE,"Tickmarks"}</definedName>
    <definedName name="_CF2" localSheetId="0" hidden="1">{#N/A,#N/A,FALSE,"Aging Summary";#N/A,#N/A,FALSE,"Ratio Analysis";#N/A,#N/A,FALSE,"Test 120 Day Accts";#N/A,#N/A,FALSE,"Tickmarks"}</definedName>
    <definedName name="_CF2" localSheetId="9" hidden="1">{#N/A,#N/A,FALSE,"Aging Summary";#N/A,#N/A,FALSE,"Ratio Analysis";#N/A,#N/A,FALSE,"Test 120 Day Accts";#N/A,#N/A,FALSE,"Tickmarks"}</definedName>
    <definedName name="_CF2" localSheetId="8" hidden="1">{#N/A,#N/A,FALSE,"Aging Summary";#N/A,#N/A,FALSE,"Ratio Analysis";#N/A,#N/A,FALSE,"Test 120 Day Accts";#N/A,#N/A,FALSE,"Tickmarks"}</definedName>
    <definedName name="_CF2" hidden="1">{#N/A,#N/A,FALSE,"Aging Summary";#N/A,#N/A,FALSE,"Ratio Analysis";#N/A,#N/A,FALSE,"Test 120 Day Accts";#N/A,#N/A,FALSE,"Tickmarks"}</definedName>
    <definedName name="_F07" localSheetId="9" hidden="1">#REF!</definedName>
    <definedName name="_F07" localSheetId="8" hidden="1">#REF!</definedName>
    <definedName name="_F07" hidden="1">#REF!</definedName>
    <definedName name="_Fill" localSheetId="1" hidden="1">#REF!</definedName>
    <definedName name="_Fill" localSheetId="2" hidden="1">#REF!</definedName>
    <definedName name="_Fill" localSheetId="3" hidden="1">#REF!</definedName>
    <definedName name="_Fill" localSheetId="6" hidden="1">#REF!</definedName>
    <definedName name="_Fill" localSheetId="0" hidden="1">#REF!</definedName>
    <definedName name="_Fill" localSheetId="9" hidden="1">#REF!</definedName>
    <definedName name="_Fill" localSheetId="8" hidden="1">#REF!</definedName>
    <definedName name="_Fill" hidden="1">#REF!</definedName>
    <definedName name="_hk4645" localSheetId="2" hidden="1">{#N/A,#N/A,FALSE,"ihz. icmal";#N/A,#N/A,FALSE,"avans";#N/A,#N/A,FALSE,"mal_FF_icm";#N/A,#N/A,FALSE,"fat_ihz";#N/A,#N/A,FALSE,"söz_fiy_fark";#N/A,#N/A,FALSE,"kap2"}</definedName>
    <definedName name="_hk4645" localSheetId="3" hidden="1">{#N/A,#N/A,FALSE,"ihz. icmal";#N/A,#N/A,FALSE,"avans";#N/A,#N/A,FALSE,"mal_FF_icm";#N/A,#N/A,FALSE,"fat_ihz";#N/A,#N/A,FALSE,"söz_fiy_fark";#N/A,#N/A,FALSE,"kap2"}</definedName>
    <definedName name="_hk4645" localSheetId="9" hidden="1">{#N/A,#N/A,FALSE,"ihz. icmal";#N/A,#N/A,FALSE,"avans";#N/A,#N/A,FALSE,"mal_FF_icm";#N/A,#N/A,FALSE,"fat_ihz";#N/A,#N/A,FALSE,"söz_fiy_fark";#N/A,#N/A,FALSE,"kap2"}</definedName>
    <definedName name="_hk4645" localSheetId="8" hidden="1">{#N/A,#N/A,FALSE,"ihz. icmal";#N/A,#N/A,FALSE,"avans";#N/A,#N/A,FALSE,"mal_FF_icm";#N/A,#N/A,FALSE,"fat_ihz";#N/A,#N/A,FALSE,"söz_fiy_fark";#N/A,#N/A,FALSE,"kap2"}</definedName>
    <definedName name="_hk4645" hidden="1">{#N/A,#N/A,FALSE,"ihz. icmal";#N/A,#N/A,FALSE,"avans";#N/A,#N/A,FALSE,"mal_FF_icm";#N/A,#N/A,FALSE,"fat_ihz";#N/A,#N/A,FALSE,"söz_fiy_fark";#N/A,#N/A,FALSE,"kap2"}</definedName>
    <definedName name="_Key1" localSheetId="1" hidden="1">#REF!</definedName>
    <definedName name="_Key1" localSheetId="2" hidden="1">#REF!</definedName>
    <definedName name="_Key1" localSheetId="3" hidden="1">#REF!</definedName>
    <definedName name="_Key1" localSheetId="6" hidden="1">#REF!</definedName>
    <definedName name="_Key1" localSheetId="0" hidden="1">#REF!</definedName>
    <definedName name="_Key1" localSheetId="9" hidden="1">#REF!</definedName>
    <definedName name="_Key1" localSheetId="8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localSheetId="3" hidden="1">#REF!</definedName>
    <definedName name="_Key2" localSheetId="6" hidden="1">[14]PROCURE!#REF!</definedName>
    <definedName name="_Key2" localSheetId="0" hidden="1">[14]PROCURE!#REF!</definedName>
    <definedName name="_Key2" localSheetId="9" hidden="1">[14]PROCURE!#REF!</definedName>
    <definedName name="_Key2" localSheetId="8" hidden="1">[14]PROCURE!#REF!</definedName>
    <definedName name="_Key2" hidden="1">[14]PROCURE!#REF!</definedName>
    <definedName name="_new2" hidden="1">0</definedName>
    <definedName name="_NHg" localSheetId="9" hidden="1">#REF!</definedName>
    <definedName name="_NHg" localSheetId="8" hidden="1">#REF!</definedName>
    <definedName name="_NHg" hidden="1">#REF!</definedName>
    <definedName name="_old3" localSheetId="1" hidden="1">{#N/A,#N/A,FALSE,"Summary";#N/A,#N/A,FALSE,"3TJ";#N/A,#N/A,FALSE,"3TN";#N/A,#N/A,FALSE,"3TP";#N/A,#N/A,FALSE,"3SJ";#N/A,#N/A,FALSE,"3CJ";#N/A,#N/A,FALSE,"3CN";#N/A,#N/A,FALSE,"3CP";#N/A,#N/A,FALSE,"3A"}</definedName>
    <definedName name="_old3" localSheetId="2" hidden="1">{#N/A,#N/A,FALSE,"Summary";#N/A,#N/A,FALSE,"3TJ";#N/A,#N/A,FALSE,"3TN";#N/A,#N/A,FALSE,"3TP";#N/A,#N/A,FALSE,"3SJ";#N/A,#N/A,FALSE,"3CJ";#N/A,#N/A,FALSE,"3CN";#N/A,#N/A,FALSE,"3CP";#N/A,#N/A,FALSE,"3A"}</definedName>
    <definedName name="_old3" localSheetId="3" hidden="1">{#N/A,#N/A,FALSE,"Summary";#N/A,#N/A,FALSE,"3TJ";#N/A,#N/A,FALSE,"3TN";#N/A,#N/A,FALSE,"3TP";#N/A,#N/A,FALSE,"3SJ";#N/A,#N/A,FALSE,"3CJ";#N/A,#N/A,FALSE,"3CN";#N/A,#N/A,FALSE,"3CP";#N/A,#N/A,FALSE,"3A"}</definedName>
    <definedName name="_old3" localSheetId="6" hidden="1">{#N/A,#N/A,FALSE,"Summary";#N/A,#N/A,FALSE,"3TJ";#N/A,#N/A,FALSE,"3TN";#N/A,#N/A,FALSE,"3TP";#N/A,#N/A,FALSE,"3SJ";#N/A,#N/A,FALSE,"3CJ";#N/A,#N/A,FALSE,"3CN";#N/A,#N/A,FALSE,"3CP";#N/A,#N/A,FALSE,"3A"}</definedName>
    <definedName name="_old3" localSheetId="0" hidden="1">{#N/A,#N/A,FALSE,"Summary";#N/A,#N/A,FALSE,"3TJ";#N/A,#N/A,FALSE,"3TN";#N/A,#N/A,FALSE,"3TP";#N/A,#N/A,FALSE,"3SJ";#N/A,#N/A,FALSE,"3CJ";#N/A,#N/A,FALSE,"3CN";#N/A,#N/A,FALSE,"3CP";#N/A,#N/A,FALSE,"3A"}</definedName>
    <definedName name="_old3" localSheetId="9" hidden="1">{#N/A,#N/A,FALSE,"Summary";#N/A,#N/A,FALSE,"3TJ";#N/A,#N/A,FALSE,"3TN";#N/A,#N/A,FALSE,"3TP";#N/A,#N/A,FALSE,"3SJ";#N/A,#N/A,FALSE,"3CJ";#N/A,#N/A,FALSE,"3CN";#N/A,#N/A,FALSE,"3CP";#N/A,#N/A,FALSE,"3A"}</definedName>
    <definedName name="_old3" localSheetId="8" hidden="1">{#N/A,#N/A,FALSE,"Summary";#N/A,#N/A,FALSE,"3TJ";#N/A,#N/A,FALSE,"3TN";#N/A,#N/A,FALSE,"3TP";#N/A,#N/A,FALSE,"3SJ";#N/A,#N/A,FALSE,"3CJ";#N/A,#N/A,FALSE,"3CN";#N/A,#N/A,FALSE,"3CP";#N/A,#N/A,FALSE,"3A"}</definedName>
    <definedName name="_old3" hidden="1">{#N/A,#N/A,FALSE,"Summary";#N/A,#N/A,FALSE,"3TJ";#N/A,#N/A,FALSE,"3TN";#N/A,#N/A,FALSE,"3TP";#N/A,#N/A,FALSE,"3SJ";#N/A,#N/A,FALSE,"3CJ";#N/A,#N/A,FALSE,"3CN";#N/A,#N/A,FALSE,"3CP";#N/A,#N/A,FALSE,"3A"}</definedName>
    <definedName name="_old5" localSheetId="1" hidden="1">{#N/A,#N/A,FALSE,"Summary";#N/A,#N/A,FALSE,"3TJ";#N/A,#N/A,FALSE,"3TN";#N/A,#N/A,FALSE,"3TP";#N/A,#N/A,FALSE,"3SJ";#N/A,#N/A,FALSE,"3CJ";#N/A,#N/A,FALSE,"3CN";#N/A,#N/A,FALSE,"3CP";#N/A,#N/A,FALSE,"3A"}</definedName>
    <definedName name="_old5" localSheetId="2" hidden="1">{#N/A,#N/A,FALSE,"Summary";#N/A,#N/A,FALSE,"3TJ";#N/A,#N/A,FALSE,"3TN";#N/A,#N/A,FALSE,"3TP";#N/A,#N/A,FALSE,"3SJ";#N/A,#N/A,FALSE,"3CJ";#N/A,#N/A,FALSE,"3CN";#N/A,#N/A,FALSE,"3CP";#N/A,#N/A,FALSE,"3A"}</definedName>
    <definedName name="_old5" localSheetId="3" hidden="1">{#N/A,#N/A,FALSE,"Summary";#N/A,#N/A,FALSE,"3TJ";#N/A,#N/A,FALSE,"3TN";#N/A,#N/A,FALSE,"3TP";#N/A,#N/A,FALSE,"3SJ";#N/A,#N/A,FALSE,"3CJ";#N/A,#N/A,FALSE,"3CN";#N/A,#N/A,FALSE,"3CP";#N/A,#N/A,FALSE,"3A"}</definedName>
    <definedName name="_old5" localSheetId="6" hidden="1">{#N/A,#N/A,FALSE,"Summary";#N/A,#N/A,FALSE,"3TJ";#N/A,#N/A,FALSE,"3TN";#N/A,#N/A,FALSE,"3TP";#N/A,#N/A,FALSE,"3SJ";#N/A,#N/A,FALSE,"3CJ";#N/A,#N/A,FALSE,"3CN";#N/A,#N/A,FALSE,"3CP";#N/A,#N/A,FALSE,"3A"}</definedName>
    <definedName name="_old5" localSheetId="0" hidden="1">{#N/A,#N/A,FALSE,"Summary";#N/A,#N/A,FALSE,"3TJ";#N/A,#N/A,FALSE,"3TN";#N/A,#N/A,FALSE,"3TP";#N/A,#N/A,FALSE,"3SJ";#N/A,#N/A,FALSE,"3CJ";#N/A,#N/A,FALSE,"3CN";#N/A,#N/A,FALSE,"3CP";#N/A,#N/A,FALSE,"3A"}</definedName>
    <definedName name="_old5" localSheetId="9" hidden="1">{#N/A,#N/A,FALSE,"Summary";#N/A,#N/A,FALSE,"3TJ";#N/A,#N/A,FALSE,"3TN";#N/A,#N/A,FALSE,"3TP";#N/A,#N/A,FALSE,"3SJ";#N/A,#N/A,FALSE,"3CJ";#N/A,#N/A,FALSE,"3CN";#N/A,#N/A,FALSE,"3CP";#N/A,#N/A,FALSE,"3A"}</definedName>
    <definedName name="_old5" localSheetId="8" hidden="1">{#N/A,#N/A,FALSE,"Summary";#N/A,#N/A,FALSE,"3TJ";#N/A,#N/A,FALSE,"3TN";#N/A,#N/A,FALSE,"3TP";#N/A,#N/A,FALSE,"3SJ";#N/A,#N/A,FALSE,"3CJ";#N/A,#N/A,FALSE,"3CN";#N/A,#N/A,FALSE,"3CP";#N/A,#N/A,FALSE,"3A"}</definedName>
    <definedName name="_old5" hidden="1">{#N/A,#N/A,FALSE,"Summary";#N/A,#N/A,FALSE,"3TJ";#N/A,#N/A,FALSE,"3TN";#N/A,#N/A,FALSE,"3TP";#N/A,#N/A,FALSE,"3SJ";#N/A,#N/A,FALSE,"3CJ";#N/A,#N/A,FALSE,"3CN";#N/A,#N/A,FALSE,"3CP";#N/A,#N/A,FALSE,"3A"}</definedName>
    <definedName name="_old7" localSheetId="1" hidden="1">{#N/A,#N/A,FALSE,"Summary";#N/A,#N/A,FALSE,"3TJ";#N/A,#N/A,FALSE,"3TN";#N/A,#N/A,FALSE,"3TP";#N/A,#N/A,FALSE,"3SJ";#N/A,#N/A,FALSE,"3CJ";#N/A,#N/A,FALSE,"3CN";#N/A,#N/A,FALSE,"3CP";#N/A,#N/A,FALSE,"3A"}</definedName>
    <definedName name="_old7" localSheetId="2" hidden="1">{#N/A,#N/A,FALSE,"Summary";#N/A,#N/A,FALSE,"3TJ";#N/A,#N/A,FALSE,"3TN";#N/A,#N/A,FALSE,"3TP";#N/A,#N/A,FALSE,"3SJ";#N/A,#N/A,FALSE,"3CJ";#N/A,#N/A,FALSE,"3CN";#N/A,#N/A,FALSE,"3CP";#N/A,#N/A,FALSE,"3A"}</definedName>
    <definedName name="_old7" localSheetId="3" hidden="1">{#N/A,#N/A,FALSE,"Summary";#N/A,#N/A,FALSE,"3TJ";#N/A,#N/A,FALSE,"3TN";#N/A,#N/A,FALSE,"3TP";#N/A,#N/A,FALSE,"3SJ";#N/A,#N/A,FALSE,"3CJ";#N/A,#N/A,FALSE,"3CN";#N/A,#N/A,FALSE,"3CP";#N/A,#N/A,FALSE,"3A"}</definedName>
    <definedName name="_old7" localSheetId="6" hidden="1">{#N/A,#N/A,FALSE,"Summary";#N/A,#N/A,FALSE,"3TJ";#N/A,#N/A,FALSE,"3TN";#N/A,#N/A,FALSE,"3TP";#N/A,#N/A,FALSE,"3SJ";#N/A,#N/A,FALSE,"3CJ";#N/A,#N/A,FALSE,"3CN";#N/A,#N/A,FALSE,"3CP";#N/A,#N/A,FALSE,"3A"}</definedName>
    <definedName name="_old7" localSheetId="0" hidden="1">{#N/A,#N/A,FALSE,"Summary";#N/A,#N/A,FALSE,"3TJ";#N/A,#N/A,FALSE,"3TN";#N/A,#N/A,FALSE,"3TP";#N/A,#N/A,FALSE,"3SJ";#N/A,#N/A,FALSE,"3CJ";#N/A,#N/A,FALSE,"3CN";#N/A,#N/A,FALSE,"3CP";#N/A,#N/A,FALSE,"3A"}</definedName>
    <definedName name="_old7" localSheetId="9" hidden="1">{#N/A,#N/A,FALSE,"Summary";#N/A,#N/A,FALSE,"3TJ";#N/A,#N/A,FALSE,"3TN";#N/A,#N/A,FALSE,"3TP";#N/A,#N/A,FALSE,"3SJ";#N/A,#N/A,FALSE,"3CJ";#N/A,#N/A,FALSE,"3CN";#N/A,#N/A,FALSE,"3CP";#N/A,#N/A,FALSE,"3A"}</definedName>
    <definedName name="_old7" localSheetId="8" hidden="1">{#N/A,#N/A,FALSE,"Summary";#N/A,#N/A,FALSE,"3TJ";#N/A,#N/A,FALSE,"3TN";#N/A,#N/A,FALSE,"3TP";#N/A,#N/A,FALSE,"3SJ";#N/A,#N/A,FALSE,"3CJ";#N/A,#N/A,FALSE,"3CN";#N/A,#N/A,FALSE,"3CP";#N/A,#N/A,FALSE,"3A"}</definedName>
    <definedName name="_old7" hidden="1">{#N/A,#N/A,FALSE,"Summary";#N/A,#N/A,FALSE,"3TJ";#N/A,#N/A,FALSE,"3TN";#N/A,#N/A,FALSE,"3TP";#N/A,#N/A,FALSE,"3SJ";#N/A,#N/A,FALSE,"3CJ";#N/A,#N/A,FALSE,"3CN";#N/A,#N/A,FALSE,"3CP";#N/A,#N/A,FALSE,"3A"}</definedName>
    <definedName name="_Order1" hidden="1">255</definedName>
    <definedName name="_order12" hidden="1">0</definedName>
    <definedName name="_Order2" hidden="1">255</definedName>
    <definedName name="_PA3" localSheetId="9" hidden="1">{"'Sheet1'!$L$16"}</definedName>
    <definedName name="_PA3" localSheetId="8" hidden="1">{"'Sheet1'!$L$16"}</definedName>
    <definedName name="_PA3" hidden="1">{"'Sheet1'!$L$16"}</definedName>
    <definedName name="_PA4" localSheetId="9" hidden="1">{"'Sheet1'!$L$16"}</definedName>
    <definedName name="_PA4" localSheetId="8" hidden="1">{"'Sheet1'!$L$16"}</definedName>
    <definedName name="_PA4" hidden="1">{"'Sheet1'!$L$16"}</definedName>
    <definedName name="_Parse_Out" localSheetId="1" hidden="1">#REF!</definedName>
    <definedName name="_Parse_Out" localSheetId="2" hidden="1">#REF!</definedName>
    <definedName name="_Parse_Out" localSheetId="3" hidden="1">#REF!</definedName>
    <definedName name="_Parse_Out" localSheetId="6" hidden="1">#REF!</definedName>
    <definedName name="_Parse_Out" localSheetId="0" hidden="1">#REF!</definedName>
    <definedName name="_Parse_Out" localSheetId="9" hidden="1">#REF!</definedName>
    <definedName name="_Parse_Out" localSheetId="8" hidden="1">#REF!</definedName>
    <definedName name="_Parse_Out" hidden="1">#REF!</definedName>
    <definedName name="_PRN1" localSheetId="9" hidden="1">{#N/A,#N/A,FALSE,"COVER.XLS";#N/A,#N/A,FALSE,"RACT1.XLS";#N/A,#N/A,FALSE,"RACT2.XLS";#N/A,#N/A,FALSE,"ECCMP";#N/A,#N/A,FALSE,"WELDER.XLS"}</definedName>
    <definedName name="_PRN1" localSheetId="8" hidden="1">{#N/A,#N/A,FALSE,"COVER.XLS";#N/A,#N/A,FALSE,"RACT1.XLS";#N/A,#N/A,FALSE,"RACT2.XLS";#N/A,#N/A,FALSE,"ECCMP";#N/A,#N/A,FALSE,"WELDER.XLS"}</definedName>
    <definedName name="_PRN1" hidden="1">{#N/A,#N/A,FALSE,"COVER.XLS";#N/A,#N/A,FALSE,"RACT1.XLS";#N/A,#N/A,FALSE,"RACT2.XLS";#N/A,#N/A,FALSE,"ECCMP";#N/A,#N/A,FALSE,"WELDER.XLS"}</definedName>
    <definedName name="_q" localSheetId="1" hidden="1">[4]Proforma!#REF!</definedName>
    <definedName name="_q" localSheetId="2" hidden="1">[4]Proforma!#REF!</definedName>
    <definedName name="_q" localSheetId="3" hidden="1">[4]Proforma!#REF!</definedName>
    <definedName name="_q" localSheetId="6" hidden="1">[4]Proforma!#REF!</definedName>
    <definedName name="_q" localSheetId="0" hidden="1">[4]Proforma!#REF!</definedName>
    <definedName name="_q" localSheetId="9" hidden="1">[4]Proforma!#REF!</definedName>
    <definedName name="_q" localSheetId="8" hidden="1">[4]Proforma!#REF!</definedName>
    <definedName name="_q" hidden="1">[4]Proforma!#REF!</definedName>
    <definedName name="_q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1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1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1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1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qq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Regression_Int" hidden="1">1</definedName>
    <definedName name="_Regression_Out" localSheetId="1" hidden="1">#REF!</definedName>
    <definedName name="_Regression_Out" localSheetId="2" hidden="1">#REF!</definedName>
    <definedName name="_Regression_Out" localSheetId="3" hidden="1">#REF!</definedName>
    <definedName name="_Regression_Out" localSheetId="6" hidden="1">#REF!</definedName>
    <definedName name="_Regression_Out" localSheetId="0" hidden="1">#REF!</definedName>
    <definedName name="_Regression_Out" localSheetId="9" hidden="1">#REF!</definedName>
    <definedName name="_Regression_Out" localSheetId="8" hidden="1">#REF!</definedName>
    <definedName name="_Regression_Out" hidden="1">#REF!</definedName>
    <definedName name="_Regression_X" localSheetId="1" hidden="1">#REF!</definedName>
    <definedName name="_Regression_X" localSheetId="2" hidden="1">#REF!</definedName>
    <definedName name="_Regression_X" localSheetId="3" hidden="1">#REF!</definedName>
    <definedName name="_Regression_X" localSheetId="6" hidden="1">#REF!</definedName>
    <definedName name="_Regression_X" localSheetId="0" hidden="1">#REF!</definedName>
    <definedName name="_Regression_X" localSheetId="9" hidden="1">#REF!</definedName>
    <definedName name="_Regression_X" localSheetId="8" hidden="1">#REF!</definedName>
    <definedName name="_Regression_X" hidden="1">#REF!</definedName>
    <definedName name="_Regression_Y" localSheetId="1" hidden="1">#REF!</definedName>
    <definedName name="_Regression_Y" localSheetId="2" hidden="1">#REF!</definedName>
    <definedName name="_Regression_Y" localSheetId="3" hidden="1">#REF!</definedName>
    <definedName name="_Regression_Y" localSheetId="6" hidden="1">#REF!</definedName>
    <definedName name="_Regression_Y" localSheetId="0" hidden="1">#REF!</definedName>
    <definedName name="_Regression_Y" localSheetId="9" hidden="1">#REF!</definedName>
    <definedName name="_Regression_Y" localSheetId="8" hidden="1">#REF!</definedName>
    <definedName name="_Regression_Y" hidden="1">#REF!</definedName>
    <definedName name="_Rort" localSheetId="2" hidden="1">#REF!</definedName>
    <definedName name="_Rort" localSheetId="3" hidden="1">#REF!</definedName>
    <definedName name="_Rort" localSheetId="9" hidden="1">#REF!</definedName>
    <definedName name="_Rort" localSheetId="8" hidden="1">#REF!</definedName>
    <definedName name="_Rort" hidden="1">#REF!</definedName>
    <definedName name="_Sort" localSheetId="1" hidden="1">#REF!</definedName>
    <definedName name="_Sort" localSheetId="2" hidden="1">#REF!</definedName>
    <definedName name="_Sort" localSheetId="3" hidden="1">#REF!</definedName>
    <definedName name="_Sort" localSheetId="6" hidden="1">#REF!</definedName>
    <definedName name="_Sort" localSheetId="0" hidden="1">#REF!</definedName>
    <definedName name="_Sort" localSheetId="9" hidden="1">#REF!</definedName>
    <definedName name="_Sort" localSheetId="8" hidden="1">#REF!</definedName>
    <definedName name="_Sort" hidden="1">#REF!</definedName>
    <definedName name="_t1" localSheetId="1" hidden="1">#REF!</definedName>
    <definedName name="_t1" localSheetId="2" hidden="1">#REF!</definedName>
    <definedName name="_t1" localSheetId="3" hidden="1">#REF!</definedName>
    <definedName name="_t1" localSheetId="6" hidden="1">#REF!</definedName>
    <definedName name="_t1" localSheetId="0" hidden="1">#REF!</definedName>
    <definedName name="_t1" localSheetId="9" hidden="1">#REF!</definedName>
    <definedName name="_t1" localSheetId="8" hidden="1">#REF!</definedName>
    <definedName name="_t1" hidden="1">#REF!</definedName>
    <definedName name="_t2" localSheetId="1" hidden="1">#REF!</definedName>
    <definedName name="_t2" localSheetId="2" hidden="1">#REF!</definedName>
    <definedName name="_t2" localSheetId="3" hidden="1">#REF!</definedName>
    <definedName name="_t2" localSheetId="6" hidden="1">#REF!</definedName>
    <definedName name="_t2" localSheetId="0" hidden="1">#REF!</definedName>
    <definedName name="_t2" localSheetId="9" hidden="1">#REF!</definedName>
    <definedName name="_t2" localSheetId="8" hidden="1">#REF!</definedName>
    <definedName name="_t2" hidden="1">#REF!</definedName>
    <definedName name="_Table1_In1" localSheetId="1" hidden="1">#REF!</definedName>
    <definedName name="_Table1_In1" localSheetId="2" hidden="1">#REF!</definedName>
    <definedName name="_Table1_In1" localSheetId="3" hidden="1">#REF!</definedName>
    <definedName name="_Table1_In1" localSheetId="6" hidden="1">#REF!</definedName>
    <definedName name="_Table1_In1" localSheetId="0" hidden="1">#REF!</definedName>
    <definedName name="_Table1_In1" localSheetId="9" hidden="1">#REF!</definedName>
    <definedName name="_Table1_In1" localSheetId="8" hidden="1">#REF!</definedName>
    <definedName name="_Table1_In1" hidden="1">#REF!</definedName>
    <definedName name="_Table1_In2" localSheetId="1" hidden="1">#REF!</definedName>
    <definedName name="_Table1_In2" localSheetId="2" hidden="1">#REF!</definedName>
    <definedName name="_Table1_In2" localSheetId="3" hidden="1">#REF!</definedName>
    <definedName name="_Table1_In2" localSheetId="6" hidden="1">#REF!</definedName>
    <definedName name="_Table1_In2" localSheetId="0" hidden="1">#REF!</definedName>
    <definedName name="_Table1_In2" localSheetId="9" hidden="1">#REF!</definedName>
    <definedName name="_Table1_In2" localSheetId="8" hidden="1">#REF!</definedName>
    <definedName name="_Table1_In2" hidden="1">#REF!</definedName>
    <definedName name="_Table1_Out" localSheetId="1" hidden="1">#REF!</definedName>
    <definedName name="_Table1_Out" localSheetId="2" hidden="1">#REF!</definedName>
    <definedName name="_Table1_Out" localSheetId="3" hidden="1">#REF!</definedName>
    <definedName name="_Table1_Out" localSheetId="6" hidden="1">#REF!</definedName>
    <definedName name="_Table1_Out" localSheetId="0" hidden="1">#REF!</definedName>
    <definedName name="_Table1_Out" localSheetId="9" hidden="1">#REF!</definedName>
    <definedName name="_Table1_Out" localSheetId="8" hidden="1">#REF!</definedName>
    <definedName name="_Table1_Out" hidden="1">#REF!</definedName>
    <definedName name="_Table2_In1" localSheetId="1" hidden="1">#REF!</definedName>
    <definedName name="_Table2_In1" localSheetId="2" hidden="1">#REF!</definedName>
    <definedName name="_Table2_In1" localSheetId="3" hidden="1">#REF!</definedName>
    <definedName name="_Table2_In1" localSheetId="6" hidden="1">#REF!</definedName>
    <definedName name="_Table2_In1" localSheetId="0" hidden="1">#REF!</definedName>
    <definedName name="_Table2_In1" localSheetId="9" hidden="1">#REF!</definedName>
    <definedName name="_Table2_In1" localSheetId="8" hidden="1">#REF!</definedName>
    <definedName name="_Table2_In1" hidden="1">#REF!</definedName>
    <definedName name="_Table2_In2" localSheetId="1" hidden="1">#REF!</definedName>
    <definedName name="_Table2_In2" localSheetId="2" hidden="1">#REF!</definedName>
    <definedName name="_Table2_In2" localSheetId="3" hidden="1">#REF!</definedName>
    <definedName name="_Table2_In2" localSheetId="6" hidden="1">#REF!</definedName>
    <definedName name="_Table2_In2" localSheetId="0" hidden="1">#REF!</definedName>
    <definedName name="_Table2_In2" localSheetId="9" hidden="1">#REF!</definedName>
    <definedName name="_Table2_In2" localSheetId="8" hidden="1">#REF!</definedName>
    <definedName name="_Table2_In2" hidden="1">#REF!</definedName>
    <definedName name="_Table2_Out" localSheetId="1" hidden="1">#REF!</definedName>
    <definedName name="_Table2_Out" localSheetId="2" hidden="1">#REF!</definedName>
    <definedName name="_Table2_Out" localSheetId="3" hidden="1">#REF!</definedName>
    <definedName name="_Table2_Out" localSheetId="6" hidden="1">#REF!</definedName>
    <definedName name="_Table2_Out" localSheetId="0" hidden="1">#REF!</definedName>
    <definedName name="_Table2_Out" localSheetId="9" hidden="1">#REF!</definedName>
    <definedName name="_Table2_Out" localSheetId="8" hidden="1">#REF!</definedName>
    <definedName name="_Table2_Out" hidden="1">#REF!</definedName>
    <definedName name="_Table3_In2" hidden="1">#N/A</definedName>
    <definedName name="_tr1" localSheetId="9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_tr1" localSheetId="8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_tr1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_v5fds" localSheetId="9" hidden="1">#REF!</definedName>
    <definedName name="_v5fds" localSheetId="8" hidden="1">#REF!</definedName>
    <definedName name="_v5fds" hidden="1">#REF!</definedName>
    <definedName name="_VR030" localSheetId="1" hidden="1">{"'Monthly Report'!$A$1:$L$34"}</definedName>
    <definedName name="_VR030" localSheetId="2" hidden="1">{"'Monthly Report'!$A$1:$L$34"}</definedName>
    <definedName name="_VR030" localSheetId="3" hidden="1">{"'Monthly Report'!$A$1:$L$34"}</definedName>
    <definedName name="_VR030" localSheetId="6" hidden="1">{"'Monthly Report'!$A$1:$L$34"}</definedName>
    <definedName name="_VR030" localSheetId="0" hidden="1">{"'Monthly Report'!$A$1:$L$34"}</definedName>
    <definedName name="_VR030" localSheetId="9" hidden="1">{"'Monthly Report'!$A$1:$L$34"}</definedName>
    <definedName name="_VR030" localSheetId="8" hidden="1">{"'Monthly Report'!$A$1:$L$34"}</definedName>
    <definedName name="_VR030" hidden="1">{"'Monthly Report'!$A$1:$L$34"}</definedName>
    <definedName name="_w1" localSheetId="1" hidden="1">{"DELIV.",#N/A,FALSE,"comp";"INV",#N/A,FALSE,"comp"}</definedName>
    <definedName name="_w1" localSheetId="2" hidden="1">{"DELIV.",#N/A,FALSE,"comp";"INV",#N/A,FALSE,"comp"}</definedName>
    <definedName name="_w1" localSheetId="3" hidden="1">{"DELIV.",#N/A,FALSE,"comp";"INV",#N/A,FALSE,"comp"}</definedName>
    <definedName name="_w1" localSheetId="6" hidden="1">{"DELIV.",#N/A,FALSE,"comp";"INV",#N/A,FALSE,"comp"}</definedName>
    <definedName name="_w1" localSheetId="0" hidden="1">{"DELIV.",#N/A,FALSE,"comp";"INV",#N/A,FALSE,"comp"}</definedName>
    <definedName name="_w1" localSheetId="9" hidden="1">{"DELIV.",#N/A,FALSE,"comp";"INV",#N/A,FALSE,"comp"}</definedName>
    <definedName name="_w1" localSheetId="8" hidden="1">{"DELIV.",#N/A,FALSE,"comp";"INV",#N/A,FALSE,"comp"}</definedName>
    <definedName name="_w1" hidden="1">{"DELIV.",#N/A,FALSE,"comp";"INV",#N/A,FALSE,"comp"}</definedName>
    <definedName name="_WRN1" localSheetId="9" hidden="1">{#N/A,#N/A,FALSE,"COVER1.XLS ";#N/A,#N/A,FALSE,"RACT1.XLS";#N/A,#N/A,FALSE,"RACT2.XLS";#N/A,#N/A,FALSE,"ECCMP";#N/A,#N/A,FALSE,"WELDER.XLS"}</definedName>
    <definedName name="_WRN1" localSheetId="8" hidden="1">{#N/A,#N/A,FALSE,"COVER1.XLS ";#N/A,#N/A,FALSE,"RACT1.XLS";#N/A,#N/A,FALSE,"RACT2.XLS";#N/A,#N/A,FALSE,"ECCMP";#N/A,#N/A,FALSE,"WELDER.XLS"}</definedName>
    <definedName name="_WRN1" hidden="1">{#N/A,#N/A,FALSE,"COVER1.XLS ";#N/A,#N/A,FALSE,"RACT1.XLS";#N/A,#N/A,FALSE,"RACT2.XLS";#N/A,#N/A,FALSE,"ECCMP";#N/A,#N/A,FALSE,"WELDER.XLS"}</definedName>
    <definedName name="_WRN2" localSheetId="9" hidden="1">{#N/A,#N/A,FALSE,"COVER1.XLS ";#N/A,#N/A,FALSE,"RACT1.XLS";#N/A,#N/A,FALSE,"RACT2.XLS";#N/A,#N/A,FALSE,"ECCMP";#N/A,#N/A,FALSE,"WELDER.XLS"}</definedName>
    <definedName name="_WRN2" localSheetId="8" hidden="1">{#N/A,#N/A,FALSE,"COVER1.XLS ";#N/A,#N/A,FALSE,"RACT1.XLS";#N/A,#N/A,FALSE,"RACT2.XLS";#N/A,#N/A,FALSE,"ECCMP";#N/A,#N/A,FALSE,"WELDER.XLS"}</definedName>
    <definedName name="_WRN2" hidden="1">{#N/A,#N/A,FALSE,"COVER1.XLS ";#N/A,#N/A,FALSE,"RACT1.XLS";#N/A,#N/A,FALSE,"RACT2.XLS";#N/A,#N/A,FALSE,"ECCMP";#N/A,#N/A,FALSE,"WELDER.XLS"}</definedName>
    <definedName name="_WRN3" localSheetId="9" hidden="1">{#N/A,#N/A,FALSE,"consu_cover";#N/A,#N/A,FALSE,"consu_strategy";#N/A,#N/A,FALSE,"consu_flow";#N/A,#N/A,FALSE,"Summary_reqmt";#N/A,#N/A,FALSE,"field_ppg";#N/A,#N/A,FALSE,"ppg_shop";#N/A,#N/A,FALSE,"strl";#N/A,#N/A,FALSE,"tankages";#N/A,#N/A,FALSE,"gases"}</definedName>
    <definedName name="_WRN3" localSheetId="8" hidden="1">{#N/A,#N/A,FALSE,"consu_cover";#N/A,#N/A,FALSE,"consu_strategy";#N/A,#N/A,FALSE,"consu_flow";#N/A,#N/A,FALSE,"Summary_reqmt";#N/A,#N/A,FALSE,"field_ppg";#N/A,#N/A,FALSE,"ppg_shop";#N/A,#N/A,FALSE,"strl";#N/A,#N/A,FALSE,"tankages";#N/A,#N/A,FALSE,"gases"}</definedName>
    <definedName name="_WRN3" hidden="1">{#N/A,#N/A,FALSE,"consu_cover";#N/A,#N/A,FALSE,"consu_strategy";#N/A,#N/A,FALSE,"consu_flow";#N/A,#N/A,FALSE,"Summary_reqmt";#N/A,#N/A,FALSE,"field_ppg";#N/A,#N/A,FALSE,"ppg_shop";#N/A,#N/A,FALSE,"strl";#N/A,#N/A,FALSE,"tankages";#N/A,#N/A,FALSE,"gases"}</definedName>
    <definedName name="_x1" hidden="1">#N/A</definedName>
    <definedName name="_xlcn.WorksheetConnection_BOQA1AY10041" hidden="1">BOQ!$A$1:$AP$4</definedName>
    <definedName name="_Z" localSheetId="1" hidden="1">#REF!</definedName>
    <definedName name="_Z" localSheetId="2" hidden="1">#REF!</definedName>
    <definedName name="_Z" localSheetId="3" hidden="1">#REF!</definedName>
    <definedName name="_Z" localSheetId="6" hidden="1">#REF!</definedName>
    <definedName name="_Z" localSheetId="0" hidden="1">#REF!</definedName>
    <definedName name="_Z" localSheetId="9" hidden="1">#REF!</definedName>
    <definedName name="_Z" localSheetId="8" hidden="1">#REF!</definedName>
    <definedName name="_Z" hidden="1">#REF!</definedName>
    <definedName name="_В" localSheetId="9" hidden="1">#REF!</definedName>
    <definedName name="_В" localSheetId="8" hidden="1">#REF!</definedName>
    <definedName name="_В" hidden="1">#REF!</definedName>
    <definedName name="_Фильтр_базы_данных" localSheetId="9" hidden="1">#REF!</definedName>
    <definedName name="_Фильтр_базы_данных" localSheetId="8" hidden="1">#REF!</definedName>
    <definedName name="_Фильтр_базы_данных" hidden="1">#REF!</definedName>
    <definedName name="_xlnm._FilterDatabase" localSheetId="1" hidden="1">#REF!</definedName>
    <definedName name="_xlnm._FilterDatabase" localSheetId="2" hidden="1">'2.1 BOQ'!#REF!</definedName>
    <definedName name="_xlnm._FilterDatabase" localSheetId="3" hidden="1">#REF!</definedName>
    <definedName name="_xlnm._FilterDatabase" localSheetId="0" hidden="1">#REF!</definedName>
    <definedName name="_xlnm._FilterDatabase" localSheetId="10" hidden="1">'КОСВЕННЫЕ ЗАТРАТЫ'!$A$18:$M$18</definedName>
    <definedName name="_xlnm._FilterDatabase" localSheetId="4" hidden="1">СВОД!$B$5:$K$271</definedName>
    <definedName name="_xlnm._FilterDatabase" localSheetId="9" hidden="1">#REF!</definedName>
    <definedName name="_xlnm._FilterDatabase" localSheetId="8" hidden="1">#REF!</definedName>
    <definedName name="_xlnm._FilterDatabase" hidden="1">#REF!</definedName>
    <definedName name="´cAE°eE¹" localSheetId="1" hidden="1">#REF!</definedName>
    <definedName name="´cAE°eE¹" localSheetId="2" hidden="1">#REF!</definedName>
    <definedName name="´cAE°eE¹" localSheetId="3" hidden="1">#REF!</definedName>
    <definedName name="´cAE°eE¹" localSheetId="6" hidden="1">#REF!</definedName>
    <definedName name="´cAE°eE¹" localSheetId="0" hidden="1">#REF!</definedName>
    <definedName name="´cAE°eE¹" localSheetId="9" hidden="1">#REF!</definedName>
    <definedName name="´cAE°eE¹" localSheetId="8" hidden="1">#REF!</definedName>
    <definedName name="´cAE°eE¹" hidden="1">#REF!</definedName>
    <definedName name="￠￥cAE¡ÆeEⓒo" localSheetId="1" hidden="1">#REF!</definedName>
    <definedName name="￠￥cAE¡ÆeEⓒo" localSheetId="2" hidden="1">#REF!</definedName>
    <definedName name="￠￥cAE¡ÆeEⓒo" localSheetId="3" hidden="1">#REF!</definedName>
    <definedName name="￠￥cAE¡ÆeEⓒo" localSheetId="6" hidden="1">#REF!</definedName>
    <definedName name="￠￥cAE¡ÆeEⓒo" localSheetId="0" hidden="1">#REF!</definedName>
    <definedName name="￠￥cAE¡ÆeEⓒo" localSheetId="9" hidden="1">#REF!</definedName>
    <definedName name="￠￥cAE¡ÆeEⓒo" localSheetId="8" hidden="1">#REF!</definedName>
    <definedName name="￠￥cAE¡ÆeEⓒo" hidden="1">#REF!</definedName>
    <definedName name="a" localSheetId="9" hidden="1">{"IASTrail",#N/A,FALSE,"IAS"}</definedName>
    <definedName name="a" localSheetId="8" hidden="1">{"IASTrail",#N/A,FALSE,"IAS"}</definedName>
    <definedName name="a" hidden="1">{"IASTrail",#N/A,FALSE,"IAS"}</definedName>
    <definedName name="a_BALANCE_NAME" localSheetId="0" hidden="1">[15]XLR_NoRangeSheet!$AK$6</definedName>
    <definedName name="a_BALANCE_NAME" hidden="1">[15]XLR_NoRangeSheet!$AK$6</definedName>
    <definedName name="a_BASE_SCENARIO_NAME" localSheetId="0" hidden="1">[15]XLR_NoRangeSheet!$P$6</definedName>
    <definedName name="a_BASE_SCENARIO_NAME" hidden="1">[15]XLR_NoRangeSheet!$P$6</definedName>
    <definedName name="a_BEG_DATE" localSheetId="0" hidden="1">[15]XLR_NoRangeSheet!$F$6</definedName>
    <definedName name="a_BEG_DATE" hidden="1">[15]XLR_NoRangeSheet!$F$6</definedName>
    <definedName name="a_BINDING_NAME" localSheetId="0" hidden="1">[15]XLR_NoRangeSheet!$AZ$6</definedName>
    <definedName name="a_BINDING_NAME" hidden="1">[15]XLR_NoRangeSheet!$AZ$6</definedName>
    <definedName name="a_BONUS_NAME" localSheetId="0" hidden="1">[15]XLR_NoRangeSheet!$AT$6</definedName>
    <definedName name="a_BONUS_NAME" hidden="1">[15]XLR_NoRangeSheet!$AT$6</definedName>
    <definedName name="a_CAPEX_ALGORITHM" localSheetId="0" hidden="1">[15]XLR_NoRangeSheet!$CD$6</definedName>
    <definedName name="a_CAPEX_ALGORITHM" hidden="1">[15]XLR_NoRangeSheet!$CD$6</definedName>
    <definedName name="a_CODE" localSheetId="0" hidden="1">[15]XLR_NoRangeSheet!$C$6</definedName>
    <definedName name="a_CODE" hidden="1">[15]XLR_NoRangeSheet!$C$6</definedName>
    <definedName name="a_CURRENCY_COURSE_NAME" hidden="1">[16]XLR_NoRangeSheet!$CI$6</definedName>
    <definedName name="a_CUSTOM_NAME" localSheetId="0" hidden="1">[15]XLR_NoRangeSheet!$BF$6</definedName>
    <definedName name="a_CUSTOM_NAME" hidden="1">[15]XLR_NoRangeSheet!$BF$6</definedName>
    <definedName name="a_DEMAND_NAME" localSheetId="0" hidden="1">[15]XLR_NoRangeSheet!$BC$6</definedName>
    <definedName name="a_DEMAND_NAME" hidden="1">[15]XLR_NoRangeSheet!$BC$6</definedName>
    <definedName name="a_END_DATE" localSheetId="0" hidden="1">[15]XLR_NoRangeSheet!$G$6</definedName>
    <definedName name="a_END_DATE" hidden="1">[15]XLR_NoRangeSheet!$G$6</definedName>
    <definedName name="a_EPOCH_INTERVAL_NAME" localSheetId="0" hidden="1">[15]XLR_NoRangeSheet!$I$6</definedName>
    <definedName name="a_EPOCH_INTERVAL_NAME" hidden="1">[15]XLR_NoRangeSheet!$I$6</definedName>
    <definedName name="a_FIXCOST_NAME" localSheetId="0" hidden="1">[15]XLR_NoRangeSheet!$AQ$6</definedName>
    <definedName name="a_FIXCOST_NAME" hidden="1">[15]XLR_NoRangeSheet!$AQ$6</definedName>
    <definedName name="a_FORECAST_NAME" localSheetId="0" hidden="1">[15]XLR_NoRangeSheet!$AW$6</definedName>
    <definedName name="a_FORECAST_NAME" hidden="1">[15]XLR_NoRangeSheet!$AW$6</definedName>
    <definedName name="a_IS_BUDGET_PAY" hidden="1">[16]XLR_NoRangeSheet!$AF$6</definedName>
    <definedName name="a_NAME" localSheetId="0" hidden="1">[15]XLR_NoRangeSheet!$D$6</definedName>
    <definedName name="a_NAME" hidden="1">[15]XLR_NoRangeSheet!$D$6</definedName>
    <definedName name="a_NOTE" localSheetId="0" hidden="1">[15]XLR_NoRangeSheet!$E$6</definedName>
    <definedName name="a_NOTE" hidden="1">[15]XLR_NoRangeSheet!$E$6</definedName>
    <definedName name="a_OPTIMEX_VERSION_NAME" localSheetId="0" hidden="1">[15]XLR_NoRangeSheet!$BY$6</definedName>
    <definedName name="a_OPTIMEX_VERSION_NAME" hidden="1">[15]XLR_NoRangeSheet!$BY$6</definedName>
    <definedName name="a_OWNER_NAME" localSheetId="0" hidden="1">[15]XLR_NoRangeSheet!$BQ$6</definedName>
    <definedName name="a_OWNER_NAME" hidden="1">[15]XLR_NoRangeSheet!$BQ$6</definedName>
    <definedName name="a_PATH" localSheetId="0" hidden="1">[15]XLR_NoRangeSheet!$BV$6</definedName>
    <definedName name="a_PATH" hidden="1">[15]XLR_NoRangeSheet!$BV$6</definedName>
    <definedName name="a_PERCENT_NDS" hidden="1">[16]XLR_NoRangeSheet!$BB$6</definedName>
    <definedName name="a_PRICING_NAME" localSheetId="0" hidden="1">[15]XLR_NoRangeSheet!$AE$6</definedName>
    <definedName name="a_PRICING_NAME" hidden="1">[15]XLR_NoRangeSheet!$AE$6</definedName>
    <definedName name="a_ROUTE_NAME" localSheetId="0" hidden="1">[15]XLR_NoRangeSheet!$BO$6</definedName>
    <definedName name="a_ROUTE_NAME" hidden="1">[15]XLR_NoRangeSheet!$BO$6</definedName>
    <definedName name="a_SENSITIVITY_NAME" localSheetId="0" hidden="1">[15]XLR_NoRangeSheet!$AN$6</definedName>
    <definedName name="a_SENSITIVITY_NAME" hidden="1">[15]XLR_NoRangeSheet!$AN$6</definedName>
    <definedName name="a_SPENDING_NAME" localSheetId="0" hidden="1">[15]XLR_NoRangeSheet!$AH$6</definedName>
    <definedName name="a_SPENDING_NAME" hidden="1">[15]XLR_NoRangeSheet!$AH$6</definedName>
    <definedName name="a_SYS_DATE" localSheetId="0" hidden="1">[15]XLR_NoRangeSheet!$CF$6</definedName>
    <definedName name="a_SYS_DATE" hidden="1">[15]XLR_NoRangeSheet!$CF$6</definedName>
    <definedName name="a_TRANCHE_NAME" localSheetId="0" hidden="1">[15]XLR_NoRangeSheet!$AB$6</definedName>
    <definedName name="a_TRANCHE_NAME" hidden="1">[15]XLR_NoRangeSheet!$AB$6</definedName>
    <definedName name="a_TRANSFERT_NAME" localSheetId="0" hidden="1">[15]XLR_NoRangeSheet!$V$6</definedName>
    <definedName name="a_TRANSFERT_NAME" hidden="1">[15]XLR_NoRangeSheet!$V$6</definedName>
    <definedName name="A113548E" localSheetId="1" hidden="1">#REF!</definedName>
    <definedName name="A113548E" localSheetId="2" hidden="1">#REF!</definedName>
    <definedName name="A113548E" localSheetId="3" hidden="1">#REF!</definedName>
    <definedName name="A113548E" localSheetId="6" hidden="1">#REF!</definedName>
    <definedName name="A113548E" localSheetId="0" hidden="1">#REF!</definedName>
    <definedName name="A113548E" localSheetId="9" hidden="1">#REF!</definedName>
    <definedName name="A113548E" localSheetId="8" hidden="1">#REF!</definedName>
    <definedName name="A113548E" hidden="1">#REF!</definedName>
    <definedName name="a1b23" localSheetId="1" hidden="1">#REF!</definedName>
    <definedName name="a1b23" localSheetId="2" hidden="1">#REF!</definedName>
    <definedName name="a1b23" localSheetId="3" hidden="1">#REF!</definedName>
    <definedName name="a1b23" localSheetId="6" hidden="1">#REF!</definedName>
    <definedName name="a1b23" localSheetId="0" hidden="1">#REF!</definedName>
    <definedName name="a1b23" localSheetId="9" hidden="1">#REF!</definedName>
    <definedName name="a1b23" localSheetId="8" hidden="1">#REF!</definedName>
    <definedName name="a1b23" hidden="1">#REF!</definedName>
    <definedName name="aa" localSheetId="6" hidden="1">#REF!</definedName>
    <definedName name="aa" localSheetId="0" hidden="1">#REF!</definedName>
    <definedName name="aa" localSheetId="9" hidden="1">#REF!</definedName>
    <definedName name="aa" localSheetId="8" hidden="1">#REF!</definedName>
    <definedName name="aa" hidden="1">#REF!</definedName>
    <definedName name="aaa" localSheetId="3" hidden="1">'[6]Finansal tamamlanma Eğrisi'!$E$43:$P$43</definedName>
    <definedName name="aaa" localSheetId="9" hidden="1">#REF!</definedName>
    <definedName name="aaa" localSheetId="8" hidden="1">#REF!</definedName>
    <definedName name="aaa" hidden="1">#REF!</definedName>
    <definedName name="aaaa" localSheetId="9" hidden="1">{#N/A,#N/A,FALSE,"CCTV"}</definedName>
    <definedName name="aaaa" localSheetId="8" hidden="1">{#N/A,#N/A,FALSE,"CCTV"}</definedName>
    <definedName name="aaaa" hidden="1">{#N/A,#N/A,FALSE,"CCTV"}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2" hidden="1">{#N/A,#N/A,TRUE,"Basic";#N/A,#N/A,TRUE,"EXT-TABLE";#N/A,#N/A,TRUE,"STEEL";#N/A,#N/A,TRUE,"INT-Table";#N/A,#N/A,TRUE,"STEEL";#N/A,#N/A,TRUE,"Door"}</definedName>
    <definedName name="aaaaa" localSheetId="3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9" hidden="1">{#N/A,#N/A,TRUE,"Basic";#N/A,#N/A,TRUE,"EXT-TABLE";#N/A,#N/A,TRUE,"STEEL";#N/A,#N/A,TRUE,"INT-Table";#N/A,#N/A,TRUE,"STEEL";#N/A,#N/A,TRUE,"Door"}</definedName>
    <definedName name="aaaaa" localSheetId="8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2" hidden="1">{#N/A,#N/A,TRUE,"Basic";#N/A,#N/A,TRUE,"EXT-TABLE";#N/A,#N/A,TRUE,"STEEL";#N/A,#N/A,TRUE,"INT-Table";#N/A,#N/A,TRUE,"STEEL";#N/A,#N/A,TRUE,"Door"}</definedName>
    <definedName name="AAAAA1" localSheetId="3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9" hidden="1">{#N/A,#N/A,TRUE,"Basic";#N/A,#N/A,TRUE,"EXT-TABLE";#N/A,#N/A,TRUE,"STEEL";#N/A,#N/A,TRUE,"INT-Table";#N/A,#N/A,TRUE,"STEEL";#N/A,#N/A,TRUE,"Door"}</definedName>
    <definedName name="AAAAA1" localSheetId="8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a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A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aaaaaaa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aaaaaaa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aaaaaaa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aaaaaaa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aaaaaa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aaaaaaaa" localSheetId="1" hidden="1">#REF!</definedName>
    <definedName name="aaaaaaaaa" localSheetId="2" hidden="1">#REF!</definedName>
    <definedName name="aaaaaaaaa" localSheetId="3" hidden="1">#REF!</definedName>
    <definedName name="aaaaaaaaa" localSheetId="6" hidden="1">#REF!</definedName>
    <definedName name="aaaaaaaaa" localSheetId="0" hidden="1">#REF!</definedName>
    <definedName name="aaaaaaaaa" localSheetId="9" hidden="1">#REF!</definedName>
    <definedName name="aaaaaaaaa" localSheetId="8" hidden="1">#REF!</definedName>
    <definedName name="aaaaaaaaa" hidden="1">#REF!</definedName>
    <definedName name="aaaaaaaaaa" localSheetId="1" hidden="1">#REF!,#REF!,#REF!,#REF!,#REF!,#REF!,#REF!</definedName>
    <definedName name="aaaaaaaaaa" localSheetId="2" hidden="1">#REF!,#REF!,#REF!,#REF!,#REF!,#REF!,#REF!</definedName>
    <definedName name="aaaaaaaaaa" localSheetId="3" hidden="1">#REF!,#REF!,#REF!,#REF!,#REF!,#REF!,#REF!</definedName>
    <definedName name="aaaaaaaaaa" localSheetId="6" hidden="1">#REF!,#REF!,#REF!,#REF!,#REF!,#REF!,#REF!</definedName>
    <definedName name="aaaaaaaaaa" localSheetId="0" hidden="1">#REF!,#REF!,#REF!,#REF!,#REF!,#REF!,#REF!</definedName>
    <definedName name="aaaaaaaaaa" localSheetId="9" hidden="1">#REF!,#REF!,#REF!,#REF!,#REF!,#REF!,#REF!</definedName>
    <definedName name="aaaaaaaaaa" localSheetId="8" hidden="1">#REF!,#REF!,#REF!,#REF!,#REF!,#REF!,#REF!</definedName>
    <definedName name="aaaaaaaaaa" hidden="1">#REF!,#REF!,#REF!,#REF!,#REF!,#REF!,#REF!</definedName>
    <definedName name="ab" localSheetId="1" hidden="1">{#N/A,#N/A,TRUE,"Basic";#N/A,#N/A,TRUE,"EXT-TABLE";#N/A,#N/A,TRUE,"STEEL";#N/A,#N/A,TRUE,"INT-Table";#N/A,#N/A,TRUE,"STEEL";#N/A,#N/A,TRUE,"Door"}</definedName>
    <definedName name="ab" localSheetId="2" hidden="1">{#N/A,#N/A,TRUE,"Basic";#N/A,#N/A,TRUE,"EXT-TABLE";#N/A,#N/A,TRUE,"STEEL";#N/A,#N/A,TRUE,"INT-Table";#N/A,#N/A,TRUE,"STEEL";#N/A,#N/A,TRUE,"Door"}</definedName>
    <definedName name="ab" localSheetId="3" hidden="1">{#N/A,#N/A,TRUE,"Basic";#N/A,#N/A,TRUE,"EXT-TABLE";#N/A,#N/A,TRUE,"STEEL";#N/A,#N/A,TRUE,"INT-Table";#N/A,#N/A,TRUE,"STEEL";#N/A,#N/A,TRUE,"Door"}</definedName>
    <definedName name="ab" localSheetId="6" hidden="1">{#N/A,#N/A,TRUE,"Basic";#N/A,#N/A,TRUE,"EXT-TABLE";#N/A,#N/A,TRUE,"STEEL";#N/A,#N/A,TRUE,"INT-Table";#N/A,#N/A,TRUE,"STEEL";#N/A,#N/A,TRUE,"Door"}</definedName>
    <definedName name="ab" localSheetId="0" hidden="1">{#N/A,#N/A,TRUE,"Basic";#N/A,#N/A,TRUE,"EXT-TABLE";#N/A,#N/A,TRUE,"STEEL";#N/A,#N/A,TRUE,"INT-Table";#N/A,#N/A,TRUE,"STEEL";#N/A,#N/A,TRUE,"Door"}</definedName>
    <definedName name="ab" localSheetId="9" hidden="1">{#N/A,#N/A,TRUE,"Basic";#N/A,#N/A,TRUE,"EXT-TABLE";#N/A,#N/A,TRUE,"STEEL";#N/A,#N/A,TRUE,"INT-Table";#N/A,#N/A,TRUE,"STEEL";#N/A,#N/A,TRUE,"Door"}</definedName>
    <definedName name="ab" localSheetId="8" hidden="1">{#N/A,#N/A,TRUE,"Basic";#N/A,#N/A,TRUE,"EXT-TABLE";#N/A,#N/A,TRUE,"STEEL";#N/A,#N/A,TRUE,"INT-Table";#N/A,#N/A,TRUE,"STEEL";#N/A,#N/A,TRUE,"Door"}</definedName>
    <definedName name="ab" hidden="1">{#N/A,#N/A,TRUE,"Basic";#N/A,#N/A,TRUE,"EXT-TABLE";#N/A,#N/A,TRUE,"STEEL";#N/A,#N/A,TRUE,"INT-Table";#N/A,#N/A,TRUE,"STEEL";#N/A,#N/A,TRUE,"Door"}</definedName>
    <definedName name="abc" localSheetId="6" hidden="1">{#N/A,#N/A,TRUE,"Basic";#N/A,#N/A,TRUE,"EXT-TABLE";#N/A,#N/A,TRUE,"STEEL";#N/A,#N/A,TRUE,"INT-Table";#N/A,#N/A,TRUE,"STEEL";#N/A,#N/A,TRUE,"Door"}</definedName>
    <definedName name="abc" localSheetId="0" hidden="1">{#N/A,#N/A,TRUE,"Basic";#N/A,#N/A,TRUE,"EXT-TABLE";#N/A,#N/A,TRUE,"STEEL";#N/A,#N/A,TRUE,"INT-Table";#N/A,#N/A,TRUE,"STEEL";#N/A,#N/A,TRUE,"Door"}</definedName>
    <definedName name="abc" localSheetId="9" hidden="1">{#N/A,#N/A,TRUE,"Basic";#N/A,#N/A,TRUE,"EXT-TABLE";#N/A,#N/A,TRUE,"STEEL";#N/A,#N/A,TRUE,"INT-Table";#N/A,#N/A,TRUE,"STEEL";#N/A,#N/A,TRUE,"Door"}</definedName>
    <definedName name="abc" localSheetId="8" hidden="1">{#N/A,#N/A,TRUE,"Basic";#N/A,#N/A,TRUE,"EXT-TABLE";#N/A,#N/A,TRUE,"STEEL";#N/A,#N/A,TRUE,"INT-Table";#N/A,#N/A,TRUE,"STEEL";#N/A,#N/A,TRUE,"Door"}</definedName>
    <definedName name="abc" hidden="1">{#N/A,#N/A,TRUE,"Basic";#N/A,#N/A,TRUE,"EXT-TABLE";#N/A,#N/A,TRUE,"STEEL";#N/A,#N/A,TRUE,"INT-Table";#N/A,#N/A,TRUE,"STEEL";#N/A,#N/A,TRUE,"Door"}</definedName>
    <definedName name="AC" localSheetId="3" hidden="1">[17]PERSONNELIST!#REF!</definedName>
    <definedName name="Access_Button" hidden="1">"PCDA_Commercial_evaluation__Iss_D3__Liste"</definedName>
    <definedName name="AccessDatabase" hidden="1">"C:\Мои документы\Базовая сводная обязательств1.mdb"</definedName>
    <definedName name="ACESI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ESI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ESI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ESITA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ESITA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ESITA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ESI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ESI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wvu.DETT.._.COSTI." localSheetId="1" hidden="1">#REF!</definedName>
    <definedName name="ACwvu.DETT.._.COSTI." localSheetId="2" hidden="1">#REF!</definedName>
    <definedName name="ACwvu.DETT.._.COSTI." localSheetId="3" hidden="1">#REF!</definedName>
    <definedName name="ACwvu.DETT.._.COSTI." localSheetId="6" hidden="1">#REF!</definedName>
    <definedName name="ACwvu.DETT.._.COSTI." localSheetId="0" hidden="1">#REF!</definedName>
    <definedName name="ACwvu.DETT.._.COSTI." localSheetId="9" hidden="1">#REF!</definedName>
    <definedName name="ACwvu.DETT.._.COSTI." localSheetId="8" hidden="1">#REF!</definedName>
    <definedName name="ACwvu.DETT.._.COSTI." hidden="1">#REF!</definedName>
    <definedName name="ACwvu.RIEPIL.." localSheetId="1" hidden="1">#REF!</definedName>
    <definedName name="ACwvu.RIEPIL.." localSheetId="2" hidden="1">#REF!</definedName>
    <definedName name="ACwvu.RIEPIL.." localSheetId="3" hidden="1">#REF!</definedName>
    <definedName name="ACwvu.RIEPIL.." localSheetId="6" hidden="1">#REF!</definedName>
    <definedName name="ACwvu.RIEPIL.." localSheetId="0" hidden="1">#REF!</definedName>
    <definedName name="ACwvu.RIEPIL.." localSheetId="9" hidden="1">#REF!</definedName>
    <definedName name="ACwvu.RIEPIL.." localSheetId="8" hidden="1">#REF!</definedName>
    <definedName name="ACwvu.RIEPIL.." hidden="1">#REF!</definedName>
    <definedName name="AD" localSheetId="6" hidden="1">#REF!</definedName>
    <definedName name="AD" localSheetId="0" hidden="1">#REF!</definedName>
    <definedName name="AD" localSheetId="9" hidden="1">#REF!</definedName>
    <definedName name="AD" localSheetId="8" hidden="1">#REF!</definedName>
    <definedName name="AD" hidden="1">#REF!</definedName>
    <definedName name="adad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d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d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d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d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d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d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dafs" localSheetId="1" hidden="1">#REF!</definedName>
    <definedName name="adafs" localSheetId="2" hidden="1">#REF!</definedName>
    <definedName name="adafs" localSheetId="3" hidden="1">#REF!</definedName>
    <definedName name="adafs" localSheetId="6" hidden="1">#REF!</definedName>
    <definedName name="adafs" localSheetId="0" hidden="1">#REF!</definedName>
    <definedName name="adafs" localSheetId="9" hidden="1">#REF!</definedName>
    <definedName name="adafs" localSheetId="8" hidden="1">#REF!</definedName>
    <definedName name="adafs" hidden="1">#REF!</definedName>
    <definedName name="adf" localSheetId="9" hidden="1">{#N/A,#N/A,FALSE,"COVER1.XLS ";#N/A,#N/A,FALSE,"RACT1.XLS";#N/A,#N/A,FALSE,"RACT2.XLS";#N/A,#N/A,FALSE,"ECCMP";#N/A,#N/A,FALSE,"WELDER.XLS"}</definedName>
    <definedName name="adf" localSheetId="8" hidden="1">{#N/A,#N/A,FALSE,"COVER1.XLS ";#N/A,#N/A,FALSE,"RACT1.XLS";#N/A,#N/A,FALSE,"RACT2.XLS";#N/A,#N/A,FALSE,"ECCMP";#N/A,#N/A,FALSE,"WELDER.XLS"}</definedName>
    <definedName name="adf" hidden="1">{#N/A,#N/A,FALSE,"COVER1.XLS ";#N/A,#N/A,FALSE,"RACT1.XLS";#N/A,#N/A,FALSE,"RACT2.XLS";#N/A,#N/A,FALSE,"ECCMP";#N/A,#N/A,FALSE,"WELDER.XLS"}</definedName>
    <definedName name="adfaf" localSheetId="1" hidden="1">#REF!</definedName>
    <definedName name="adfaf" localSheetId="2" hidden="1">#REF!</definedName>
    <definedName name="adfaf" localSheetId="3" hidden="1">#REF!</definedName>
    <definedName name="adfaf" localSheetId="6" hidden="1">#REF!</definedName>
    <definedName name="adfaf" localSheetId="0" hidden="1">#REF!</definedName>
    <definedName name="adfaf" localSheetId="9" hidden="1">#REF!</definedName>
    <definedName name="adfaf" localSheetId="8" hidden="1">#REF!</definedName>
    <definedName name="adfaf" hidden="1">#REF!</definedName>
    <definedName name="AE" localSheetId="1" hidden="1">#REF!</definedName>
    <definedName name="AE" localSheetId="2" hidden="1">#REF!</definedName>
    <definedName name="AE" localSheetId="3" hidden="1">#REF!</definedName>
    <definedName name="AE" localSheetId="6" hidden="1">#REF!</definedName>
    <definedName name="AE" localSheetId="0" hidden="1">#REF!</definedName>
    <definedName name="AE" localSheetId="9" hidden="1">#REF!</definedName>
    <definedName name="AE" localSheetId="8" hidden="1">#REF!</definedName>
    <definedName name="AE" hidden="1">#REF!</definedName>
    <definedName name="afgqwafg" localSheetId="1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gqwafg" localSheetId="2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gqwafg" localSheetId="3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gqwafg" localSheetId="6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gqwafg" localSheetId="0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gqwafg" localSheetId="9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gqwafg" localSheetId="8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gqwafg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afsf" localSheetId="9" hidden="1">{#N/A,#N/A,FALSE,"Закрытые кредиты"}</definedName>
    <definedName name="afsf" localSheetId="8" hidden="1">{#N/A,#N/A,FALSE,"Закрытые кредиты"}</definedName>
    <definedName name="afsf" hidden="1">{#N/A,#N/A,FALSE,"Закрытые кредиты"}</definedName>
    <definedName name="agag" localSheetId="9" hidden="1">{#N/A,#N/A,TRUE,"Basic";#N/A,#N/A,TRUE,"EXT-TABLE";#N/A,#N/A,TRUE,"STEEL";#N/A,#N/A,TRUE,"INT-Table";#N/A,#N/A,TRUE,"STEEL";#N/A,#N/A,TRUE,"Door"}</definedName>
    <definedName name="agag" localSheetId="8" hidden="1">{#N/A,#N/A,TRUE,"Basic";#N/A,#N/A,TRUE,"EXT-TABLE";#N/A,#N/A,TRUE,"STEEL";#N/A,#N/A,TRUE,"INT-Table";#N/A,#N/A,TRUE,"STEEL";#N/A,#N/A,TRUE,"Door"}</definedName>
    <definedName name="agag" hidden="1">{#N/A,#N/A,TRUE,"Basic";#N/A,#N/A,TRUE,"EXT-TABLE";#N/A,#N/A,TRUE,"STEEL";#N/A,#N/A,TRUE,"INT-Table";#N/A,#N/A,TRUE,"STEEL";#N/A,#N/A,TRUE,"Door"}</definedName>
    <definedName name="ajerje_03_2005" localSheetId="1" hidden="1">{#N/A,#N/A,TRUE,"Sales Comparison";#N/A,#N/A,TRUE,"Cum. Summary FFR";#N/A,#N/A,TRUE,"Monthly Summary FFR";#N/A,#N/A,TRUE,"Cum. Summary TL";#N/A,#N/A,TRUE,"Monthly Summary TL"}</definedName>
    <definedName name="ajerje_03_2005" localSheetId="2" hidden="1">{#N/A,#N/A,TRUE,"Sales Comparison";#N/A,#N/A,TRUE,"Cum. Summary FFR";#N/A,#N/A,TRUE,"Monthly Summary FFR";#N/A,#N/A,TRUE,"Cum. Summary TL";#N/A,#N/A,TRUE,"Monthly Summary TL"}</definedName>
    <definedName name="ajerje_03_2005" localSheetId="3" hidden="1">{#N/A,#N/A,TRUE,"Sales Comparison";#N/A,#N/A,TRUE,"Cum. Summary FFR";#N/A,#N/A,TRUE,"Monthly Summary FFR";#N/A,#N/A,TRUE,"Cum. Summary TL";#N/A,#N/A,TRUE,"Monthly Summary TL"}</definedName>
    <definedName name="ajerje_03_2005" localSheetId="6" hidden="1">{#N/A,#N/A,TRUE,"Sales Comparison";#N/A,#N/A,TRUE,"Cum. Summary FFR";#N/A,#N/A,TRUE,"Monthly Summary FFR";#N/A,#N/A,TRUE,"Cum. Summary TL";#N/A,#N/A,TRUE,"Monthly Summary TL"}</definedName>
    <definedName name="ajerje_03_2005" localSheetId="0" hidden="1">{#N/A,#N/A,TRUE,"Sales Comparison";#N/A,#N/A,TRUE,"Cum. Summary FFR";#N/A,#N/A,TRUE,"Monthly Summary FFR";#N/A,#N/A,TRUE,"Cum. Summary TL";#N/A,#N/A,TRUE,"Monthly Summary TL"}</definedName>
    <definedName name="ajerje_03_2005" localSheetId="9" hidden="1">{#N/A,#N/A,TRUE,"Sales Comparison";#N/A,#N/A,TRUE,"Cum. Summary FFR";#N/A,#N/A,TRUE,"Monthly Summary FFR";#N/A,#N/A,TRUE,"Cum. Summary TL";#N/A,#N/A,TRUE,"Monthly Summary TL"}</definedName>
    <definedName name="ajerje_03_2005" localSheetId="8" hidden="1">{#N/A,#N/A,TRUE,"Sales Comparison";#N/A,#N/A,TRUE,"Cum. Summary FFR";#N/A,#N/A,TRUE,"Monthly Summary FFR";#N/A,#N/A,TRUE,"Cum. Summary TL";#N/A,#N/A,TRUE,"Monthly Summary TL"}</definedName>
    <definedName name="ajerje_03_2005" hidden="1">{#N/A,#N/A,TRUE,"Sales Comparison";#N/A,#N/A,TRUE,"Cum. Summary FFR";#N/A,#N/A,TRUE,"Monthly Summary FFR";#N/A,#N/A,TRUE,"Cum. Summary TL";#N/A,#N/A,TRUE,"Monthly Summary TL"}</definedName>
    <definedName name="ALDO" localSheetId="1" hidden="1">#REF!</definedName>
    <definedName name="ALDO" localSheetId="2" hidden="1">#REF!</definedName>
    <definedName name="ALDO" localSheetId="3" hidden="1">#REF!</definedName>
    <definedName name="ALDO" localSheetId="6" hidden="1">#REF!</definedName>
    <definedName name="ALDO" localSheetId="0" hidden="1">#REF!</definedName>
    <definedName name="ALDO" localSheetId="9" hidden="1">#REF!</definedName>
    <definedName name="ALDO" localSheetId="8" hidden="1">#REF!</definedName>
    <definedName name="ALDO" hidden="1">#REF!</definedName>
    <definedName name="anscount" hidden="1">1</definedName>
    <definedName name="APP_UP" localSheetId="2" hidden="1">#REF!</definedName>
    <definedName name="APP_UP" localSheetId="3" hidden="1">#REF!</definedName>
    <definedName name="APP_UP" localSheetId="9" hidden="1">#REF!</definedName>
    <definedName name="APP_UP" localSheetId="8" hidden="1">#REF!</definedName>
    <definedName name="APP_UP" hidden="1">#REF!</definedName>
    <definedName name="aqw" localSheetId="1" hidden="1">{#N/A,#N/A,FALSE,"SUBS";#N/A,#N/A,FALSE,"SUPERS";#N/A,#N/A,FALSE,"FINISHES";#N/A,#N/A,FALSE,"FITTINGS";#N/A,#N/A,FALSE,"SERVICES";#N/A,#N/A,FALSE,"SITEWORKS"}</definedName>
    <definedName name="aqw" localSheetId="2" hidden="1">{#N/A,#N/A,FALSE,"SUBS";#N/A,#N/A,FALSE,"SUPERS";#N/A,#N/A,FALSE,"FINISHES";#N/A,#N/A,FALSE,"FITTINGS";#N/A,#N/A,FALSE,"SERVICES";#N/A,#N/A,FALSE,"SITEWORKS"}</definedName>
    <definedName name="aqw" localSheetId="3" hidden="1">{#N/A,#N/A,FALSE,"SUBS";#N/A,#N/A,FALSE,"SUPERS";#N/A,#N/A,FALSE,"FINISHES";#N/A,#N/A,FALSE,"FITTINGS";#N/A,#N/A,FALSE,"SERVICES";#N/A,#N/A,FALSE,"SITEWORKS"}</definedName>
    <definedName name="aqw" localSheetId="6" hidden="1">{#N/A,#N/A,FALSE,"SUBS";#N/A,#N/A,FALSE,"SUPERS";#N/A,#N/A,FALSE,"FINISHES";#N/A,#N/A,FALSE,"FITTINGS";#N/A,#N/A,FALSE,"SERVICES";#N/A,#N/A,FALSE,"SITEWORKS"}</definedName>
    <definedName name="aqw" localSheetId="0" hidden="1">{#N/A,#N/A,FALSE,"SUBS";#N/A,#N/A,FALSE,"SUPERS";#N/A,#N/A,FALSE,"FINISHES";#N/A,#N/A,FALSE,"FITTINGS";#N/A,#N/A,FALSE,"SERVICES";#N/A,#N/A,FALSE,"SITEWORKS"}</definedName>
    <definedName name="aqw" localSheetId="9" hidden="1">{#N/A,#N/A,FALSE,"SUBS";#N/A,#N/A,FALSE,"SUPERS";#N/A,#N/A,FALSE,"FINISHES";#N/A,#N/A,FALSE,"FITTINGS";#N/A,#N/A,FALSE,"SERVICES";#N/A,#N/A,FALSE,"SITEWORKS"}</definedName>
    <definedName name="aqw" localSheetId="8" hidden="1">{#N/A,#N/A,FALSE,"SUBS";#N/A,#N/A,FALSE,"SUPERS";#N/A,#N/A,FALSE,"FINISHES";#N/A,#N/A,FALSE,"FITTINGS";#N/A,#N/A,FALSE,"SERVICES";#N/A,#N/A,FALSE,"SITEWORKS"}</definedName>
    <definedName name="aqw" hidden="1">{#N/A,#N/A,FALSE,"SUBS";#N/A,#N/A,FALSE,"SUPERS";#N/A,#N/A,FALSE,"FINISHES";#N/A,#N/A,FALSE,"FITTINGS";#N/A,#N/A,FALSE,"SERVICES";#N/A,#N/A,FALSE,"SITEWORKS"}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_AGE_REPORT" hidden="1">#N/A</definedName>
    <definedName name="area1" localSheetId="1" hidden="1">{#N/A,#N/A,TRUE,"Basic";#N/A,#N/A,TRUE,"EXT-TABLE";#N/A,#N/A,TRUE,"STEEL";#N/A,#N/A,TRUE,"INT-Table";#N/A,#N/A,TRUE,"STEEL";#N/A,#N/A,TRUE,"Door"}</definedName>
    <definedName name="area1" localSheetId="2" hidden="1">{#N/A,#N/A,TRUE,"Basic";#N/A,#N/A,TRUE,"EXT-TABLE";#N/A,#N/A,TRUE,"STEEL";#N/A,#N/A,TRUE,"INT-Table";#N/A,#N/A,TRUE,"STEEL";#N/A,#N/A,TRUE,"Door"}</definedName>
    <definedName name="area1" localSheetId="3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9" hidden="1">{#N/A,#N/A,TRUE,"Basic";#N/A,#N/A,TRUE,"EXT-TABLE";#N/A,#N/A,TRUE,"STEEL";#N/A,#N/A,TRUE,"INT-Table";#N/A,#N/A,TRUE,"STEEL";#N/A,#N/A,TRUE,"Door"}</definedName>
    <definedName name="area1" localSheetId="8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hwegwer" localSheetId="9" hidden="1">{#N/A,#N/A,TRUE,"Basic";#N/A,#N/A,TRUE,"EXT-TABLE";#N/A,#N/A,TRUE,"STEEL";#N/A,#N/A,TRUE,"INT-Table";#N/A,#N/A,TRUE,"STEEL";#N/A,#N/A,TRUE,"Door"}</definedName>
    <definedName name="arhwegwer" localSheetId="8" hidden="1">{#N/A,#N/A,TRUE,"Basic";#N/A,#N/A,TRUE,"EXT-TABLE";#N/A,#N/A,TRUE,"STEEL";#N/A,#N/A,TRUE,"INT-Table";#N/A,#N/A,TRUE,"STEEL";#N/A,#N/A,TRUE,"Door"}</definedName>
    <definedName name="arhwegwer" hidden="1">{#N/A,#N/A,TRUE,"Basic";#N/A,#N/A,TRUE,"EXT-TABLE";#N/A,#N/A,TRUE,"STEEL";#N/A,#N/A,TRUE,"INT-Table";#N/A,#N/A,TRUE,"STEEL";#N/A,#N/A,TRUE,"Door"}</definedName>
    <definedName name="as" localSheetId="6" hidden="1">#REF!</definedName>
    <definedName name="as" localSheetId="0" hidden="1">#REF!</definedName>
    <definedName name="as" localSheetId="9" hidden="1">#REF!</definedName>
    <definedName name="as" localSheetId="8" hidden="1">#REF!</definedName>
    <definedName name="as" hidden="1">#REF!</definedName>
    <definedName name="AS2DocOpenMode" hidden="1">"AS2DocumentEdit"</definedName>
    <definedName name="asad" localSheetId="1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d" localSheetId="2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d" localSheetId="3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d" localSheetId="6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d" localSheetId="0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d" localSheetId="9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d" localSheetId="8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d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as" localSheetId="1" hidden="1">{#N/A,#N/A,TRUE,"Basic";#N/A,#N/A,TRUE,"EXT-TABLE";#N/A,#N/A,TRUE,"STEEL";#N/A,#N/A,TRUE,"INT-Table";#N/A,#N/A,TRUE,"STEEL";#N/A,#N/A,TRUE,"Door"}</definedName>
    <definedName name="asas" localSheetId="2" hidden="1">{#N/A,#N/A,TRUE,"Basic";#N/A,#N/A,TRUE,"EXT-TABLE";#N/A,#N/A,TRUE,"STEEL";#N/A,#N/A,TRUE,"INT-Table";#N/A,#N/A,TRUE,"STEEL";#N/A,#N/A,TRUE,"Door"}</definedName>
    <definedName name="asas" localSheetId="3" hidden="1">{#N/A,#N/A,TRUE,"Basic";#N/A,#N/A,TRUE,"EXT-TABLE";#N/A,#N/A,TRUE,"STEEL";#N/A,#N/A,TRUE,"INT-Table";#N/A,#N/A,TRUE,"STEEL";#N/A,#N/A,TRUE,"Door"}</definedName>
    <definedName name="asas" localSheetId="6" hidden="1">{#N/A,#N/A,TRUE,"Basic";#N/A,#N/A,TRUE,"EXT-TABLE";#N/A,#N/A,TRUE,"STEEL";#N/A,#N/A,TRUE,"INT-Table";#N/A,#N/A,TRUE,"STEEL";#N/A,#N/A,TRUE,"Door"}</definedName>
    <definedName name="asas" localSheetId="0" hidden="1">{#N/A,#N/A,TRUE,"Basic";#N/A,#N/A,TRUE,"EXT-TABLE";#N/A,#N/A,TRUE,"STEEL";#N/A,#N/A,TRUE,"INT-Table";#N/A,#N/A,TRUE,"STEEL";#N/A,#N/A,TRUE,"Door"}</definedName>
    <definedName name="asas" localSheetId="9" hidden="1">{#N/A,#N/A,TRUE,"Basic";#N/A,#N/A,TRUE,"EXT-TABLE";#N/A,#N/A,TRUE,"STEEL";#N/A,#N/A,TRUE,"INT-Table";#N/A,#N/A,TRUE,"STEEL";#N/A,#N/A,TRUE,"Door"}</definedName>
    <definedName name="asas" localSheetId="8" hidden="1">{#N/A,#N/A,TRUE,"Basic";#N/A,#N/A,TRUE,"EXT-TABLE";#N/A,#N/A,TRUE,"STEEL";#N/A,#N/A,TRUE,"INT-Table";#N/A,#N/A,TRUE,"STEEL";#N/A,#N/A,TRUE,"Door"}</definedName>
    <definedName name="asas" hidden="1">{#N/A,#N/A,TRUE,"Basic";#N/A,#N/A,TRUE,"EXT-TABLE";#N/A,#N/A,TRUE,"STEEL";#N/A,#N/A,TRUE,"INT-Table";#N/A,#N/A,TRUE,"STEEL";#N/A,#N/A,TRUE,"Door"}</definedName>
    <definedName name="asasa" localSheetId="2" hidden="1">{#N/A,#N/A,FALSE,"ihz. icmal";#N/A,#N/A,FALSE,"avans";#N/A,#N/A,FALSE,"mal_FF_icm";#N/A,#N/A,FALSE,"fat_ihz";#N/A,#N/A,FALSE,"söz_fiy_fark";#N/A,#N/A,FALSE,"kap2"}</definedName>
    <definedName name="asasa" localSheetId="3" hidden="1">{#N/A,#N/A,FALSE,"ihz. icmal";#N/A,#N/A,FALSE,"avans";#N/A,#N/A,FALSE,"mal_FF_icm";#N/A,#N/A,FALSE,"fat_ihz";#N/A,#N/A,FALSE,"söz_fiy_fark";#N/A,#N/A,FALSE,"kap2"}</definedName>
    <definedName name="asasa" localSheetId="9" hidden="1">{#N/A,#N/A,FALSE,"ihz. icmal";#N/A,#N/A,FALSE,"avans";#N/A,#N/A,FALSE,"mal_FF_icm";#N/A,#N/A,FALSE,"fat_ihz";#N/A,#N/A,FALSE,"söz_fiy_fark";#N/A,#N/A,FALSE,"kap2"}</definedName>
    <definedName name="asasa" localSheetId="8" hidden="1">{#N/A,#N/A,FALSE,"ihz. icmal";#N/A,#N/A,FALSE,"avans";#N/A,#N/A,FALSE,"mal_FF_icm";#N/A,#N/A,FALSE,"fat_ihz";#N/A,#N/A,FALSE,"söz_fiy_fark";#N/A,#N/A,FALSE,"kap2"}</definedName>
    <definedName name="asasa" hidden="1">{#N/A,#N/A,FALSE,"ihz. icmal";#N/A,#N/A,FALSE,"avans";#N/A,#N/A,FALSE,"mal_FF_icm";#N/A,#N/A,FALSE,"fat_ihz";#N/A,#N/A,FALSE,"söz_fiy_fark";#N/A,#N/A,FALSE,"kap2"}</definedName>
    <definedName name="asasasa" localSheetId="2" hidden="1">{#N/A,#N/A,FALSE,"ihz. icmal";#N/A,#N/A,FALSE,"avans";#N/A,#N/A,FALSE,"mal_FF_icm";#N/A,#N/A,FALSE,"fat_ihz";#N/A,#N/A,FALSE,"söz_fiy_fark";#N/A,#N/A,FALSE,"kap2"}</definedName>
    <definedName name="asasasa" localSheetId="3" hidden="1">{#N/A,#N/A,FALSE,"ihz. icmal";#N/A,#N/A,FALSE,"avans";#N/A,#N/A,FALSE,"mal_FF_icm";#N/A,#N/A,FALSE,"fat_ihz";#N/A,#N/A,FALSE,"söz_fiy_fark";#N/A,#N/A,FALSE,"kap2"}</definedName>
    <definedName name="asasasa" localSheetId="9" hidden="1">{#N/A,#N/A,FALSE,"ihz. icmal";#N/A,#N/A,FALSE,"avans";#N/A,#N/A,FALSE,"mal_FF_icm";#N/A,#N/A,FALSE,"fat_ihz";#N/A,#N/A,FALSE,"söz_fiy_fark";#N/A,#N/A,FALSE,"kap2"}</definedName>
    <definedName name="asasasa" localSheetId="8" hidden="1">{#N/A,#N/A,FALSE,"ihz. icmal";#N/A,#N/A,FALSE,"avans";#N/A,#N/A,FALSE,"mal_FF_icm";#N/A,#N/A,FALSE,"fat_ihz";#N/A,#N/A,FALSE,"söz_fiy_fark";#N/A,#N/A,FALSE,"kap2"}</definedName>
    <definedName name="asasasa" hidden="1">{#N/A,#N/A,FALSE,"ihz. icmal";#N/A,#N/A,FALSE,"avans";#N/A,#N/A,FALSE,"mal_FF_icm";#N/A,#N/A,FALSE,"fat_ihz";#N/A,#N/A,FALSE,"söz_fiy_fark";#N/A,#N/A,FALSE,"kap2"}</definedName>
    <definedName name="asd" localSheetId="1" hidden="1">{#N/A,#N/A,FALSE,"ihz. icmal";#N/A,#N/A,FALSE,"avans";#N/A,#N/A,FALSE,"mal_FF_icm";#N/A,#N/A,FALSE,"fat_ihz";#N/A,#N/A,FALSE,"söz_fiy_fark";#N/A,#N/A,FALSE,"kap2"}</definedName>
    <definedName name="asd" localSheetId="2" hidden="1">{#N/A,#N/A,FALSE,"ihz. icmal";#N/A,#N/A,FALSE,"avans";#N/A,#N/A,FALSE,"mal_FF_icm";#N/A,#N/A,FALSE,"fat_ihz";#N/A,#N/A,FALSE,"söz_fiy_fark";#N/A,#N/A,FALSE,"kap2"}</definedName>
    <definedName name="asd" localSheetId="3" hidden="1">{#N/A,#N/A,FALSE,"ihz. icmal";#N/A,#N/A,FALSE,"avans";#N/A,#N/A,FALSE,"mal_FF_icm";#N/A,#N/A,FALSE,"fat_ihz";#N/A,#N/A,FALSE,"söz_fiy_fark";#N/A,#N/A,FALSE,"kap2"}</definedName>
    <definedName name="asd" localSheetId="6" hidden="1">{"Input",#N/A,TRUE,"Control";"Summary",#N/A,TRUE,"Control";"NCF",#N/A,TRUE,"Control"}</definedName>
    <definedName name="asd" localSheetId="0" hidden="1">{"Input",#N/A,TRUE,"Control";"Summary",#N/A,TRUE,"Control";"NCF",#N/A,TRUE,"Control"}</definedName>
    <definedName name="asd" localSheetId="9" hidden="1">{"Input",#N/A,TRUE,"Control";"Summary",#N/A,TRUE,"Control";"NCF",#N/A,TRUE,"Control"}</definedName>
    <definedName name="asd" localSheetId="8" hidden="1">{"Input",#N/A,TRUE,"Control";"Summary",#N/A,TRUE,"Control";"NCF",#N/A,TRUE,"Control"}</definedName>
    <definedName name="asd" hidden="1">{"Input",#N/A,TRUE,"Control";"Summary",#N/A,TRUE,"Control";"NCF",#N/A,TRUE,"Control"}</definedName>
    <definedName name="asdad" localSheetId="1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ad" localSheetId="2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ad" localSheetId="3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ad" localSheetId="6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ad" localSheetId="0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ad" localSheetId="9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ad" localSheetId="8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ad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asdf" localSheetId="2" hidden="1">{#N/A,#N/A,FALSE,"ihz. icmal";#N/A,#N/A,FALSE,"avans";#N/A,#N/A,FALSE,"mal_FF_icm";#N/A,#N/A,FALSE,"fat_ihz";#N/A,#N/A,FALSE,"söz_fiy_fark";#N/A,#N/A,FALSE,"kap2"}</definedName>
    <definedName name="asdf" localSheetId="3" hidden="1">{#N/A,#N/A,FALSE,"ihz. icmal";#N/A,#N/A,FALSE,"avans";#N/A,#N/A,FALSE,"mal_FF_icm";#N/A,#N/A,FALSE,"fat_ihz";#N/A,#N/A,FALSE,"söz_fiy_fark";#N/A,#N/A,FALSE,"kap2"}</definedName>
    <definedName name="asdf" localSheetId="9" hidden="1">{#N/A,#N/A,FALSE,"ihz. icmal";#N/A,#N/A,FALSE,"avans";#N/A,#N/A,FALSE,"mal_FF_icm";#N/A,#N/A,FALSE,"fat_ihz";#N/A,#N/A,FALSE,"söz_fiy_fark";#N/A,#N/A,FALSE,"kap2"}</definedName>
    <definedName name="asdf" localSheetId="8" hidden="1">{#N/A,#N/A,FALSE,"ihz. icmal";#N/A,#N/A,FALSE,"avans";#N/A,#N/A,FALSE,"mal_FF_icm";#N/A,#N/A,FALSE,"fat_ihz";#N/A,#N/A,FALSE,"söz_fiy_fark";#N/A,#N/A,FALSE,"kap2"}</definedName>
    <definedName name="asdf" hidden="1">{#N/A,#N/A,FALSE,"ihz. icmal";#N/A,#N/A,FALSE,"avans";#N/A,#N/A,FALSE,"mal_FF_icm";#N/A,#N/A,FALSE,"fat_ihz";#N/A,#N/A,FALSE,"söz_fiy_fark";#N/A,#N/A,FALSE,"kap2"}</definedName>
    <definedName name="ase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se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se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se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se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W" localSheetId="2" hidden="1">{#N/A,#N/A,FALSE,"ihz. icmal";#N/A,#N/A,FALSE,"avans";#N/A,#N/A,FALSE,"mal_FF_icm";#N/A,#N/A,FALSE,"fat_ihz";#N/A,#N/A,FALSE,"söz_fiy_fark";#N/A,#N/A,FALSE,"kap2"}</definedName>
    <definedName name="AW" localSheetId="3" hidden="1">{#N/A,#N/A,FALSE,"ihz. icmal";#N/A,#N/A,FALSE,"avans";#N/A,#N/A,FALSE,"mal_FF_icm";#N/A,#N/A,FALSE,"fat_ihz";#N/A,#N/A,FALSE,"söz_fiy_fark";#N/A,#N/A,FALSE,"kap2"}</definedName>
    <definedName name="AW" localSheetId="9" hidden="1">{#N/A,#N/A,FALSE,"ihz. icmal";#N/A,#N/A,FALSE,"avans";#N/A,#N/A,FALSE,"mal_FF_icm";#N/A,#N/A,FALSE,"fat_ihz";#N/A,#N/A,FALSE,"söz_fiy_fark";#N/A,#N/A,FALSE,"kap2"}</definedName>
    <definedName name="AW" localSheetId="8" hidden="1">{#N/A,#N/A,FALSE,"ihz. icmal";#N/A,#N/A,FALSE,"avans";#N/A,#N/A,FALSE,"mal_FF_icm";#N/A,#N/A,FALSE,"fat_ihz";#N/A,#N/A,FALSE,"söz_fiy_fark";#N/A,#N/A,FALSE,"kap2"}</definedName>
    <definedName name="AW" hidden="1">{#N/A,#N/A,FALSE,"ihz. icmal";#N/A,#N/A,FALSE,"avans";#N/A,#N/A,FALSE,"mal_FF_icm";#N/A,#N/A,FALSE,"fat_ihz";#N/A,#N/A,FALSE,"söz_fiy_fark";#N/A,#N/A,FALSE,"kap2"}</definedName>
    <definedName name="awe" localSheetId="2" hidden="1">{#N/A,#N/A,FALSE,"ihz. icmal";#N/A,#N/A,FALSE,"avans";#N/A,#N/A,FALSE,"mal_FF_icm";#N/A,#N/A,FALSE,"fat_ihz";#N/A,#N/A,FALSE,"söz_fiy_fark";#N/A,#N/A,FALSE,"kap2"}</definedName>
    <definedName name="awe" localSheetId="3" hidden="1">{#N/A,#N/A,FALSE,"ihz. icmal";#N/A,#N/A,FALSE,"avans";#N/A,#N/A,FALSE,"mal_FF_icm";#N/A,#N/A,FALSE,"fat_ihz";#N/A,#N/A,FALSE,"söz_fiy_fark";#N/A,#N/A,FALSE,"kap2"}</definedName>
    <definedName name="awe" localSheetId="9" hidden="1">{#N/A,#N/A,FALSE,"ihz. icmal";#N/A,#N/A,FALSE,"avans";#N/A,#N/A,FALSE,"mal_FF_icm";#N/A,#N/A,FALSE,"fat_ihz";#N/A,#N/A,FALSE,"söz_fiy_fark";#N/A,#N/A,FALSE,"kap2"}</definedName>
    <definedName name="awe" localSheetId="8" hidden="1">{#N/A,#N/A,FALSE,"ihz. icmal";#N/A,#N/A,FALSE,"avans";#N/A,#N/A,FALSE,"mal_FF_icm";#N/A,#N/A,FALSE,"fat_ihz";#N/A,#N/A,FALSE,"söz_fiy_fark";#N/A,#N/A,FALSE,"kap2"}</definedName>
    <definedName name="awe" hidden="1">{#N/A,#N/A,FALSE,"ihz. icmal";#N/A,#N/A,FALSE,"avans";#N/A,#N/A,FALSE,"mal_FF_icm";#N/A,#N/A,FALSE,"fat_ihz";#N/A,#N/A,FALSE,"söz_fiy_fark";#N/A,#N/A,FALSE,"kap2"}</definedName>
    <definedName name="awr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wr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wr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wr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wr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wr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wr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wr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xdrth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xdrth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xdrth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xdrth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xdrth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xdrth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xdrth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xdrt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zqwsxde" localSheetId="9" hidden="1">{"Table A,pg 1",#N/A,FALSE,"Table A-Prov GUR";"Table A,pg 2",#N/A,FALSE,"Table A-Prov GUR"}</definedName>
    <definedName name="azqwsxde" localSheetId="8" hidden="1">{"Table A,pg 1",#N/A,FALSE,"Table A-Prov GUR";"Table A,pg 2",#N/A,FALSE,"Table A-Prov GUR"}</definedName>
    <definedName name="azqwsxde" hidden="1">{"Table A,pg 1",#N/A,FALSE,"Table A-Prov GUR";"Table A,pg 2",#N/A,FALSE,"Table A-Prov GUR"}</definedName>
    <definedName name="b" localSheetId="1" hidden="1">{"IASTrail",#N/A,FALSE,"IAS"}</definedName>
    <definedName name="b" localSheetId="2" hidden="1">{"IASTrail",#N/A,FALSE,"IAS"}</definedName>
    <definedName name="b" localSheetId="6" hidden="1">{"IASTrail",#N/A,FALSE,"IAS"}</definedName>
    <definedName name="b" localSheetId="0" hidden="1">{"IASTrail",#N/A,FALSE,"IAS"}</definedName>
    <definedName name="b" localSheetId="9" hidden="1">{"IASTrail",#N/A,FALSE,"IAS"}</definedName>
    <definedName name="b" localSheetId="8" hidden="1">{"IASTrail",#N/A,FALSE,"IAS"}</definedName>
    <definedName name="b" hidden="1">{"IASTrail",#N/A,FALSE,"IAS"}</definedName>
    <definedName name="B.F.İŞL.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İHZARAT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.F.İŞL.İHZARAT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.F.İŞL.İHZARAT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.F.İŞL.İHZARAT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.F.İŞL.İHZARAT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_BALANCE_NAME" localSheetId="0" hidden="1">[15]XLR_NoRangeSheet!$AK$7</definedName>
    <definedName name="b_BALANCE_NAME" hidden="1">[15]XLR_NoRangeSheet!$AK$7</definedName>
    <definedName name="b_BASE_SCENARIO_NAME" localSheetId="0" hidden="1">[15]XLR_NoRangeSheet!$P$7</definedName>
    <definedName name="b_BASE_SCENARIO_NAME" hidden="1">[15]XLR_NoRangeSheet!$P$7</definedName>
    <definedName name="b_BEG_DATE" localSheetId="0" hidden="1">[15]XLR_NoRangeSheet!$F$7</definedName>
    <definedName name="b_BEG_DATE" hidden="1">[15]XLR_NoRangeSheet!$F$7</definedName>
    <definedName name="b_BINDING_NAME" localSheetId="0" hidden="1">[15]XLR_NoRangeSheet!$AZ$7</definedName>
    <definedName name="b_BINDING_NAME" hidden="1">[15]XLR_NoRangeSheet!$AZ$7</definedName>
    <definedName name="b_BONUS_NAME" localSheetId="0" hidden="1">[15]XLR_NoRangeSheet!$AT$7</definedName>
    <definedName name="b_BONUS_NAME" hidden="1">[15]XLR_NoRangeSheet!$AT$7</definedName>
    <definedName name="b_CAPEX_ALGORITHM" localSheetId="0" hidden="1">[15]XLR_NoRangeSheet!$CD$7</definedName>
    <definedName name="b_CAPEX_ALGORITHM" hidden="1">[15]XLR_NoRangeSheet!$CD$7</definedName>
    <definedName name="b_CODE" localSheetId="0" hidden="1">[15]XLR_NoRangeSheet!$C$7</definedName>
    <definedName name="b_CODE" hidden="1">[15]XLR_NoRangeSheet!$C$7</definedName>
    <definedName name="b_CUSTOM_NAME" localSheetId="0" hidden="1">[15]XLR_NoRangeSheet!$BF$7</definedName>
    <definedName name="b_CUSTOM_NAME" hidden="1">[15]XLR_NoRangeSheet!$BF$7</definedName>
    <definedName name="b_DEMAND_NAME" localSheetId="0" hidden="1">[15]XLR_NoRangeSheet!$BC$7</definedName>
    <definedName name="b_DEMAND_NAME" hidden="1">[15]XLR_NoRangeSheet!$BC$7</definedName>
    <definedName name="b_END_DATE" localSheetId="0" hidden="1">[15]XLR_NoRangeSheet!$G$7</definedName>
    <definedName name="b_END_DATE" hidden="1">[15]XLR_NoRangeSheet!$G$7</definedName>
    <definedName name="b_EPOCH_INTERVAL_NAME" localSheetId="0" hidden="1">[15]XLR_NoRangeSheet!$I$7</definedName>
    <definedName name="b_EPOCH_INTERVAL_NAME" hidden="1">[15]XLR_NoRangeSheet!$I$7</definedName>
    <definedName name="b_FIXCOST_NAME" localSheetId="0" hidden="1">[15]XLR_NoRangeSheet!$AQ$7</definedName>
    <definedName name="b_FIXCOST_NAME" hidden="1">[15]XLR_NoRangeSheet!$AQ$7</definedName>
    <definedName name="b_FORECAST_NAME" localSheetId="0" hidden="1">[15]XLR_NoRangeSheet!$AW$7</definedName>
    <definedName name="b_FORECAST_NAME" hidden="1">[15]XLR_NoRangeSheet!$AW$7</definedName>
    <definedName name="b_NAME" localSheetId="0" hidden="1">[15]XLR_NoRangeSheet!$D$7</definedName>
    <definedName name="b_NAME" hidden="1">[15]XLR_NoRangeSheet!$D$7</definedName>
    <definedName name="b_NOTE" localSheetId="0" hidden="1">[15]XLR_NoRangeSheet!$E$7</definedName>
    <definedName name="b_NOTE" hidden="1">[15]XLR_NoRangeSheet!$E$7</definedName>
    <definedName name="b_OPTIMEX_VERSION_NAME" localSheetId="0" hidden="1">[15]XLR_NoRangeSheet!$BY$7</definedName>
    <definedName name="b_OPTIMEX_VERSION_NAME" hidden="1">[15]XLR_NoRangeSheet!$BY$7</definedName>
    <definedName name="b_OWNER_NAME" localSheetId="0" hidden="1">[15]XLR_NoRangeSheet!$BQ$7</definedName>
    <definedName name="b_OWNER_NAME" hidden="1">[15]XLR_NoRangeSheet!$BQ$7</definedName>
    <definedName name="b_PATH" localSheetId="0" hidden="1">[15]XLR_NoRangeSheet!$BV$7</definedName>
    <definedName name="b_PATH" hidden="1">[15]XLR_NoRangeSheet!$BV$7</definedName>
    <definedName name="b_PRICING_NAME" localSheetId="0" hidden="1">[15]XLR_NoRangeSheet!$AE$7</definedName>
    <definedName name="b_PRICING_NAME" hidden="1">[15]XLR_NoRangeSheet!$AE$7</definedName>
    <definedName name="b_ROUTE_NAME" localSheetId="0" hidden="1">[15]XLR_NoRangeSheet!$BO$7</definedName>
    <definedName name="b_ROUTE_NAME" hidden="1">[15]XLR_NoRangeSheet!$BO$7</definedName>
    <definedName name="b_SENSITIVITY_NAME" localSheetId="0" hidden="1">[15]XLR_NoRangeSheet!$AN$7</definedName>
    <definedName name="b_SENSITIVITY_NAME" hidden="1">[15]XLR_NoRangeSheet!$AN$7</definedName>
    <definedName name="b_SPENDING_NAME" localSheetId="0" hidden="1">[15]XLR_NoRangeSheet!$AH$7</definedName>
    <definedName name="b_SPENDING_NAME" hidden="1">[15]XLR_NoRangeSheet!$AH$7</definedName>
    <definedName name="b_SYS_DATE" localSheetId="0" hidden="1">[15]XLR_NoRangeSheet!$CF$7</definedName>
    <definedName name="b_SYS_DATE" hidden="1">[15]XLR_NoRangeSheet!$CF$7</definedName>
    <definedName name="b_TRANCHE_NAME" localSheetId="0" hidden="1">[15]XLR_NoRangeSheet!$AB$7</definedName>
    <definedName name="b_TRANCHE_NAME" hidden="1">[15]XLR_NoRangeSheet!$AB$7</definedName>
    <definedName name="b_TRANSFERT_NAME" localSheetId="0" hidden="1">[15]XLR_NoRangeSheet!$V$7</definedName>
    <definedName name="b_TRANSFERT_NAME" hidden="1">[15]XLR_NoRangeSheet!$V$7</definedName>
    <definedName name="BASE" localSheetId="1" hidden="1">{#N/A,#N/A,TRUE,"Basic";#N/A,#N/A,TRUE,"EXT-TABLE";#N/A,#N/A,TRUE,"STEEL";#N/A,#N/A,TRUE,"INT-Table";#N/A,#N/A,TRUE,"STEEL";#N/A,#N/A,TRUE,"Door"}</definedName>
    <definedName name="BASE" localSheetId="2" hidden="1">{#N/A,#N/A,TRUE,"Basic";#N/A,#N/A,TRUE,"EXT-TABLE";#N/A,#N/A,TRUE,"STEEL";#N/A,#N/A,TRUE,"INT-Table";#N/A,#N/A,TRUE,"STEEL";#N/A,#N/A,TRUE,"Door"}</definedName>
    <definedName name="BASE" localSheetId="3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9" hidden="1">{#N/A,#N/A,TRUE,"Basic";#N/A,#N/A,TRUE,"EXT-TABLE";#N/A,#N/A,TRUE,"STEEL";#N/A,#N/A,TRUE,"INT-Table";#N/A,#N/A,TRUE,"STEEL";#N/A,#N/A,TRUE,"Door"}</definedName>
    <definedName name="BASE" localSheetId="8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bb" localSheetId="1" hidden="1">{"AnalRSA",#N/A,TRUE,"PL-Anal";"AnalIAS",#N/A,TRUE,"PL-Anal"}</definedName>
    <definedName name="bbb" localSheetId="2" hidden="1">{"AnalRSA",#N/A,TRUE,"PL-Anal";"AnalIAS",#N/A,TRUE,"PL-Anal"}</definedName>
    <definedName name="bbb" localSheetId="3" hidden="1">{"AnalRSA",#N/A,TRUE,"PL-Anal";"AnalIAS",#N/A,TRUE,"PL-Anal"}</definedName>
    <definedName name="bbb" localSheetId="6" hidden="1">{"AnalRSA",#N/A,TRUE,"PL-Anal";"AnalIAS",#N/A,TRUE,"PL-Anal"}</definedName>
    <definedName name="bbb" localSheetId="0" hidden="1">{"AnalRSA",#N/A,TRUE,"PL-Anal";"AnalIAS",#N/A,TRUE,"PL-Anal"}</definedName>
    <definedName name="bbb" localSheetId="9" hidden="1">{"AnalRSA",#N/A,TRUE,"PL-Anal";"AnalIAS",#N/A,TRUE,"PL-Anal"}</definedName>
    <definedName name="bbb" localSheetId="8" hidden="1">{"AnalRSA",#N/A,TRUE,"PL-Anal";"AnalIAS",#N/A,TRUE,"PL-Anal"}</definedName>
    <definedName name="bbb" hidden="1">{"AnalRSA",#N/A,TRUE,"PL-Anal";"AnalIAS",#N/A,TRUE,"PL-Anal"}</definedName>
    <definedName name="bbbbb" localSheetId="1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bbbb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bbbb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BBBB" localSheetId="6" hidden="1">{#N/A,#N/A,TRUE,"Basic";#N/A,#N/A,TRUE,"EXT-TABLE";#N/A,#N/A,TRUE,"STEEL";#N/A,#N/A,TRUE,"INT-Table";#N/A,#N/A,TRUE,"STEEL";#N/A,#N/A,TRUE,"Door"}</definedName>
    <definedName name="BBBBB" localSheetId="0" hidden="1">{#N/A,#N/A,TRUE,"Basic";#N/A,#N/A,TRUE,"EXT-TABLE";#N/A,#N/A,TRUE,"STEEL";#N/A,#N/A,TRUE,"INT-Table";#N/A,#N/A,TRUE,"STEEL";#N/A,#N/A,TRUE,"Door"}</definedName>
    <definedName name="BBBBB" localSheetId="9" hidden="1">{#N/A,#N/A,TRUE,"Basic";#N/A,#N/A,TRUE,"EXT-TABLE";#N/A,#N/A,TRUE,"STEEL";#N/A,#N/A,TRUE,"INT-Table";#N/A,#N/A,TRUE,"STEEL";#N/A,#N/A,TRUE,"Door"}</definedName>
    <definedName name="BBBBB" localSheetId="8" hidden="1">{#N/A,#N/A,TRUE,"Basic";#N/A,#N/A,TRUE,"EXT-TABLE";#N/A,#N/A,TRUE,"STEEL";#N/A,#N/A,TRUE,"INT-Table";#N/A,#N/A,TRUE,"STEEL";#N/A,#N/A,TRUE,"Door"}</definedName>
    <definedName name="BBBBB" hidden="1">{#N/A,#N/A,TRUE,"Basic";#N/A,#N/A,TRUE,"EXT-TABLE";#N/A,#N/A,TRUE,"STEEL";#N/A,#N/A,TRUE,"INT-Table";#N/A,#N/A,TRUE,"STEEL";#N/A,#N/A,TRUE,"Door"}</definedName>
    <definedName name="bcd" localSheetId="1" hidden="1">{#N/A,#N/A,TRUE,"Basic";#N/A,#N/A,TRUE,"EXT-TABLE";#N/A,#N/A,TRUE,"STEEL";#N/A,#N/A,TRUE,"INT-Table";#N/A,#N/A,TRUE,"STEEL";#N/A,#N/A,TRUE,"Door"}</definedName>
    <definedName name="bcd" localSheetId="2" hidden="1">{#N/A,#N/A,TRUE,"Basic";#N/A,#N/A,TRUE,"EXT-TABLE";#N/A,#N/A,TRUE,"STEEL";#N/A,#N/A,TRUE,"INT-Table";#N/A,#N/A,TRUE,"STEEL";#N/A,#N/A,TRUE,"Door"}</definedName>
    <definedName name="bcd" localSheetId="3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9" hidden="1">{#N/A,#N/A,TRUE,"Basic";#N/A,#N/A,TRUE,"EXT-TABLE";#N/A,#N/A,TRUE,"STEEL";#N/A,#N/A,TRUE,"INT-Table";#N/A,#N/A,TRUE,"STEEL";#N/A,#N/A,TRUE,"Door"}</definedName>
    <definedName name="bcd" localSheetId="8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ELL" localSheetId="1" hidden="1">{#N/A,#N/A,TRUE,"Basic";#N/A,#N/A,TRUE,"EXT-TABLE";#N/A,#N/A,TRUE,"STEEL";#N/A,#N/A,TRUE,"INT-Table";#N/A,#N/A,TRUE,"STEEL";#N/A,#N/A,TRUE,"Door"}</definedName>
    <definedName name="BELL" localSheetId="2" hidden="1">{#N/A,#N/A,TRUE,"Basic";#N/A,#N/A,TRUE,"EXT-TABLE";#N/A,#N/A,TRUE,"STEEL";#N/A,#N/A,TRUE,"INT-Table";#N/A,#N/A,TRUE,"STEEL";#N/A,#N/A,TRUE,"Door"}</definedName>
    <definedName name="BELL" localSheetId="3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9" hidden="1">{#N/A,#N/A,TRUE,"Basic";#N/A,#N/A,TRUE,"EXT-TABLE";#N/A,#N/A,TRUE,"STEEL";#N/A,#N/A,TRUE,"INT-Table";#N/A,#N/A,TRUE,"STEEL";#N/A,#N/A,TRUE,"Door"}</definedName>
    <definedName name="BELL" localSheetId="8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RK" localSheetId="1" hidden="1">'[18]Ind. Budget'!#REF!</definedName>
    <definedName name="BERK" localSheetId="2" hidden="1">'[18]Ind. Budget'!#REF!</definedName>
    <definedName name="BERK" localSheetId="3" hidden="1">'[18]Ind. Budget'!#REF!</definedName>
    <definedName name="BERK" localSheetId="6" hidden="1">'[18]Ind. Budget'!#REF!</definedName>
    <definedName name="BERK" localSheetId="9" hidden="1">'[18]Ind. Budget'!#REF!</definedName>
    <definedName name="BERK" localSheetId="8" hidden="1">'[18]Ind. Budget'!#REF!</definedName>
    <definedName name="BERK" hidden="1">'[18]Ind. Budget'!#REF!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gujyg" localSheetId="1" hidden="1">{#N/A,#N/A,TRUE,"MAP";#N/A,#N/A,TRUE,"STEPS";#N/A,#N/A,TRUE,"RULES"}</definedName>
    <definedName name="bgujyg" localSheetId="2" hidden="1">{#N/A,#N/A,TRUE,"MAP";#N/A,#N/A,TRUE,"STEPS";#N/A,#N/A,TRUE,"RULES"}</definedName>
    <definedName name="bgujyg" localSheetId="3" hidden="1">{#N/A,#N/A,TRUE,"MAP";#N/A,#N/A,TRUE,"STEPS";#N/A,#N/A,TRUE,"RULES"}</definedName>
    <definedName name="bgujyg" localSheetId="6" hidden="1">{#N/A,#N/A,TRUE,"MAP";#N/A,#N/A,TRUE,"STEPS";#N/A,#N/A,TRUE,"RULES"}</definedName>
    <definedName name="bgujyg" localSheetId="0" hidden="1">{#N/A,#N/A,TRUE,"MAP";#N/A,#N/A,TRUE,"STEPS";#N/A,#N/A,TRUE,"RULES"}</definedName>
    <definedName name="bgujyg" localSheetId="9" hidden="1">{#N/A,#N/A,TRUE,"MAP";#N/A,#N/A,TRUE,"STEPS";#N/A,#N/A,TRUE,"RULES"}</definedName>
    <definedName name="bgujyg" localSheetId="8" hidden="1">{#N/A,#N/A,TRUE,"MAP";#N/A,#N/A,TRUE,"STEPS";#N/A,#N/A,TRUE,"RULES"}</definedName>
    <definedName name="bgujyg" hidden="1">{#N/A,#N/A,TRUE,"MAP";#N/A,#N/A,TRUE,"STEPS";#N/A,#N/A,TRUE,"RULES"}</definedName>
    <definedName name="bh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h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h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h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h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h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h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ıııı" localSheetId="1" hidden="1">{#N/A,#N/A,FALSE,"ihz. icmal";#N/A,#N/A,FALSE,"avans";#N/A,#N/A,FALSE,"mal_FF_icm";#N/A,#N/A,FALSE,"fat_ihz";#N/A,#N/A,FALSE,"söz_fiy_fark";#N/A,#N/A,FALSE,"kap2"}</definedName>
    <definedName name="bıııı" localSheetId="2" hidden="1">{#N/A,#N/A,FALSE,"ihz. icmal";#N/A,#N/A,FALSE,"avans";#N/A,#N/A,FALSE,"mal_FF_icm";#N/A,#N/A,FALSE,"fat_ihz";#N/A,#N/A,FALSE,"söz_fiy_fark";#N/A,#N/A,FALSE,"kap2"}</definedName>
    <definedName name="bıııı" localSheetId="3" hidden="1">{#N/A,#N/A,FALSE,"ihz. icmal";#N/A,#N/A,FALSE,"avans";#N/A,#N/A,FALSE,"mal_FF_icm";#N/A,#N/A,FALSE,"fat_ihz";#N/A,#N/A,FALSE,"söz_fiy_fark";#N/A,#N/A,FALSE,"kap2"}</definedName>
    <definedName name="bıııı" localSheetId="6" hidden="1">{#N/A,#N/A,FALSE,"ihz. icmal";#N/A,#N/A,FALSE,"avans";#N/A,#N/A,FALSE,"mal_FF_icm";#N/A,#N/A,FALSE,"fat_ihz";#N/A,#N/A,FALSE,"söz_fiy_fark";#N/A,#N/A,FALSE,"kap2"}</definedName>
    <definedName name="bıııı" localSheetId="0" hidden="1">{#N/A,#N/A,FALSE,"ihz. icmal";#N/A,#N/A,FALSE,"avans";#N/A,#N/A,FALSE,"mal_FF_icm";#N/A,#N/A,FALSE,"fat_ihz";#N/A,#N/A,FALSE,"söz_fiy_fark";#N/A,#N/A,FALSE,"kap2"}</definedName>
    <definedName name="bıııı" localSheetId="9" hidden="1">{#N/A,#N/A,FALSE,"ihz. icmal";#N/A,#N/A,FALSE,"avans";#N/A,#N/A,FALSE,"mal_FF_icm";#N/A,#N/A,FALSE,"fat_ihz";#N/A,#N/A,FALSE,"söz_fiy_fark";#N/A,#N/A,FALSE,"kap2"}</definedName>
    <definedName name="bıııı" localSheetId="8" hidden="1">{#N/A,#N/A,FALSE,"ihz. icmal";#N/A,#N/A,FALSE,"avans";#N/A,#N/A,FALSE,"mal_FF_icm";#N/A,#N/A,FALSE,"fat_ihz";#N/A,#N/A,FALSE,"söz_fiy_fark";#N/A,#N/A,FALSE,"kap2"}</definedName>
    <definedName name="bıııı" hidden="1">{#N/A,#N/A,FALSE,"ihz. icmal";#N/A,#N/A,FALSE,"avans";#N/A,#N/A,FALSE,"mal_FF_icm";#N/A,#N/A,FALSE,"fat_ihz";#N/A,#N/A,FALSE,"söz_fiy_fark";#N/A,#N/A,FALSE,"kap2"}</definedName>
    <definedName name="Biju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iju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iju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iju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iju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iju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iju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iju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bob" localSheetId="9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bob" localSheetId="8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bob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bob.bob" localSheetId="9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bob.bob" localSheetId="8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bob.bob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NAME" hidden="1">[19]XLR_NoRangeSheet!$C$6</definedName>
    <definedName name="cashfl" localSheetId="1" hidden="1">{#N/A,#N/A,TRUE,"Cover";#N/A,#N/A,TRUE,"Conts";#N/A,#N/A,TRUE,"VOS";#N/A,#N/A,TRUE,"Warrington";#N/A,#N/A,TRUE,"Widnes"}</definedName>
    <definedName name="cashfl" localSheetId="2" hidden="1">{#N/A,#N/A,TRUE,"Cover";#N/A,#N/A,TRUE,"Conts";#N/A,#N/A,TRUE,"VOS";#N/A,#N/A,TRUE,"Warrington";#N/A,#N/A,TRUE,"Widnes"}</definedName>
    <definedName name="cashfl" localSheetId="3" hidden="1">{#N/A,#N/A,TRUE,"Cover";#N/A,#N/A,TRUE,"Conts";#N/A,#N/A,TRUE,"VOS";#N/A,#N/A,TRUE,"Warrington";#N/A,#N/A,TRUE,"Widnes"}</definedName>
    <definedName name="cashfl" localSheetId="6" hidden="1">{#N/A,#N/A,TRUE,"Cover";#N/A,#N/A,TRUE,"Conts";#N/A,#N/A,TRUE,"VOS";#N/A,#N/A,TRUE,"Warrington";#N/A,#N/A,TRUE,"Widnes"}</definedName>
    <definedName name="cashfl" localSheetId="0" hidden="1">{#N/A,#N/A,TRUE,"Cover";#N/A,#N/A,TRUE,"Conts";#N/A,#N/A,TRUE,"VOS";#N/A,#N/A,TRUE,"Warrington";#N/A,#N/A,TRUE,"Widnes"}</definedName>
    <definedName name="cashfl" localSheetId="9" hidden="1">{#N/A,#N/A,TRUE,"Cover";#N/A,#N/A,TRUE,"Conts";#N/A,#N/A,TRUE,"VOS";#N/A,#N/A,TRUE,"Warrington";#N/A,#N/A,TRUE,"Widnes"}</definedName>
    <definedName name="cashfl" localSheetId="8" hidden="1">{#N/A,#N/A,TRUE,"Cover";#N/A,#N/A,TRUE,"Conts";#N/A,#N/A,TRUE,"VOS";#N/A,#N/A,TRUE,"Warrington";#N/A,#N/A,TRUE,"Widnes"}</definedName>
    <definedName name="cashfl" hidden="1">{#N/A,#N/A,TRUE,"Cover";#N/A,#N/A,TRUE,"Conts";#N/A,#N/A,TRUE,"VOS";#N/A,#N/A,TRUE,"Warrington";#N/A,#N/A,TRUE,"Widnes"}</definedName>
    <definedName name="CBWorkbookPriority" hidden="1">-1411612577</definedName>
    <definedName name="ccc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L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R" localSheetId="1" hidden="1">{#N/A,#N/A,TRUE,"Cover";#N/A,#N/A,TRUE,"Conts";#N/A,#N/A,TRUE,"VOS";#N/A,#N/A,TRUE,"Warrington";#N/A,#N/A,TRUE,"Widnes"}</definedName>
    <definedName name="CCR" localSheetId="2" hidden="1">{#N/A,#N/A,TRUE,"Cover";#N/A,#N/A,TRUE,"Conts";#N/A,#N/A,TRUE,"VOS";#N/A,#N/A,TRUE,"Warrington";#N/A,#N/A,TRUE,"Widnes"}</definedName>
    <definedName name="CCR" localSheetId="3" hidden="1">{#N/A,#N/A,TRUE,"Cover";#N/A,#N/A,TRUE,"Conts";#N/A,#N/A,TRUE,"VOS";#N/A,#N/A,TRUE,"Warrington";#N/A,#N/A,TRUE,"Widnes"}</definedName>
    <definedName name="CCR" localSheetId="6" hidden="1">{#N/A,#N/A,TRUE,"Cover";#N/A,#N/A,TRUE,"Conts";#N/A,#N/A,TRUE,"VOS";#N/A,#N/A,TRUE,"Warrington";#N/A,#N/A,TRUE,"Widnes"}</definedName>
    <definedName name="CCR" localSheetId="0" hidden="1">{#N/A,#N/A,TRUE,"Cover";#N/A,#N/A,TRUE,"Conts";#N/A,#N/A,TRUE,"VOS";#N/A,#N/A,TRUE,"Warrington";#N/A,#N/A,TRUE,"Widnes"}</definedName>
    <definedName name="CCR" localSheetId="9" hidden="1">{#N/A,#N/A,TRUE,"Cover";#N/A,#N/A,TRUE,"Conts";#N/A,#N/A,TRUE,"VOS";#N/A,#N/A,TRUE,"Warrington";#N/A,#N/A,TRUE,"Widnes"}</definedName>
    <definedName name="CCR" localSheetId="8" hidden="1">{#N/A,#N/A,TRUE,"Cover";#N/A,#N/A,TRUE,"Conts";#N/A,#N/A,TRUE,"VOS";#N/A,#N/A,TRUE,"Warrington";#N/A,#N/A,TRUE,"Widnes"}</definedName>
    <definedName name="CCR" hidden="1">{#N/A,#N/A,TRUE,"Cover";#N/A,#N/A,TRUE,"Conts";#N/A,#N/A,TRUE,"VOS";#N/A,#N/A,TRUE,"Warrington";#N/A,#N/A,TRUE,"Widnes"}</definedName>
    <definedName name="cdu" localSheetId="9" hidden="1">{#N/A,#N/A,FALSE,"COVER.XLS";#N/A,#N/A,FALSE,"RACT1.XLS";#N/A,#N/A,FALSE,"RACT2.XLS";#N/A,#N/A,FALSE,"ECCMP";#N/A,#N/A,FALSE,"WELDER.XLS"}</definedName>
    <definedName name="cdu" localSheetId="8" hidden="1">{#N/A,#N/A,FALSE,"COVER.XLS";#N/A,#N/A,FALSE,"RACT1.XLS";#N/A,#N/A,FALSE,"RACT2.XLS";#N/A,#N/A,FALSE,"ECCMP";#N/A,#N/A,FALSE,"WELDER.XLS"}</definedName>
    <definedName name="cdu" hidden="1">{#N/A,#N/A,FALSE,"COVER.XLS";#N/A,#N/A,FALSE,"RACT1.XLS";#N/A,#N/A,FALSE,"RACT2.XLS";#N/A,#N/A,FALSE,"ECCMP";#N/A,#N/A,FALSE,"WELDER.XLS"}</definedName>
    <definedName name="cf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f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f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f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f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f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f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f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gn" localSheetId="1" hidden="1">#REF!</definedName>
    <definedName name="cgn" localSheetId="2" hidden="1">#REF!</definedName>
    <definedName name="cgn" localSheetId="3" hidden="1">#REF!</definedName>
    <definedName name="cgn" localSheetId="6" hidden="1">#REF!</definedName>
    <definedName name="cgn" localSheetId="0" hidden="1">#REF!</definedName>
    <definedName name="cgn" localSheetId="9" hidden="1">#REF!</definedName>
    <definedName name="cgn" localSheetId="8" hidden="1">#REF!</definedName>
    <definedName name="cgn" hidden="1">#REF!</definedName>
    <definedName name="check" localSheetId="1" hidden="1">{#N/A,#N/A,TRUE,"Basic";#N/A,#N/A,TRUE,"EXT-TABLE";#N/A,#N/A,TRUE,"STEEL";#N/A,#N/A,TRUE,"INT-Table";#N/A,#N/A,TRUE,"STEEL";#N/A,#N/A,TRUE,"Door"}</definedName>
    <definedName name="check" localSheetId="2" hidden="1">{#N/A,#N/A,TRUE,"Basic";#N/A,#N/A,TRUE,"EXT-TABLE";#N/A,#N/A,TRUE,"STEEL";#N/A,#N/A,TRUE,"INT-Table";#N/A,#N/A,TRUE,"STEEL";#N/A,#N/A,TRUE,"Door"}</definedName>
    <definedName name="check" localSheetId="3" hidden="1">{#N/A,#N/A,TRUE,"Basic";#N/A,#N/A,TRUE,"EXT-TABLE";#N/A,#N/A,TRUE,"STEEL";#N/A,#N/A,TRUE,"INT-Table";#N/A,#N/A,TRUE,"STEEL";#N/A,#N/A,TRUE,"Door"}</definedName>
    <definedName name="check" localSheetId="6" hidden="1">{#N/A,#N/A,TRUE,"Basic";#N/A,#N/A,TRUE,"EXT-TABLE";#N/A,#N/A,TRUE,"STEEL";#N/A,#N/A,TRUE,"INT-Table";#N/A,#N/A,TRUE,"STEEL";#N/A,#N/A,TRUE,"Door"}</definedName>
    <definedName name="check" localSheetId="0" hidden="1">{#N/A,#N/A,TRUE,"Basic";#N/A,#N/A,TRUE,"EXT-TABLE";#N/A,#N/A,TRUE,"STEEL";#N/A,#N/A,TRUE,"INT-Table";#N/A,#N/A,TRUE,"STEEL";#N/A,#N/A,TRUE,"Door"}</definedName>
    <definedName name="check" localSheetId="9" hidden="1">{#N/A,#N/A,TRUE,"Basic";#N/A,#N/A,TRUE,"EXT-TABLE";#N/A,#N/A,TRUE,"STEEL";#N/A,#N/A,TRUE,"INT-Table";#N/A,#N/A,TRUE,"STEEL";#N/A,#N/A,TRUE,"Door"}</definedName>
    <definedName name="check" localSheetId="8" hidden="1">{#N/A,#N/A,TRUE,"Basic";#N/A,#N/A,TRUE,"EXT-TABLE";#N/A,#N/A,TRUE,"STEEL";#N/A,#N/A,TRUE,"INT-Table";#N/A,#N/A,TRUE,"STEEL";#N/A,#N/A,TRUE,"Door"}</definedName>
    <definedName name="check" hidden="1">{#N/A,#N/A,TRUE,"Basic";#N/A,#N/A,TRUE,"EXT-TABLE";#N/A,#N/A,TRUE,"STEEL";#N/A,#N/A,TRUE,"INT-Table";#N/A,#N/A,TRUE,"STEEL";#N/A,#N/A,TRUE,"Door"}</definedName>
    <definedName name="CheckBox1State">[20]TechnicalList!#REF!</definedName>
    <definedName name="CheckBox2State">[20]TechnicalList!#REF!</definedName>
    <definedName name="CheckBox3State">[20]TechnicalList!#REF!</definedName>
    <definedName name="CheckBox4State">[20]TechnicalList!#REF!</definedName>
    <definedName name="CheckBox5State">[20]TechnicalList!#REF!</definedName>
    <definedName name="CheckBox6State">[20]TechnicalList!#REF!</definedName>
    <definedName name="chemical" localSheetId="9" hidden="1">{#N/A,#N/A,FALSE,"CCTV"}</definedName>
    <definedName name="chemical" localSheetId="8" hidden="1">{#N/A,#N/A,FALSE,"CCTV"}</definedName>
    <definedName name="chemical" hidden="1">{#N/A,#N/A,FALSE,"CCTV"}</definedName>
    <definedName name="chl" localSheetId="1" hidden="1">{#N/A,#N/A,TRUE,"Basic";#N/A,#N/A,TRUE,"EXT-TABLE";#N/A,#N/A,TRUE,"STEEL";#N/A,#N/A,TRUE,"INT-Table";#N/A,#N/A,TRUE,"STEEL";#N/A,#N/A,TRUE,"Door"}</definedName>
    <definedName name="chl" localSheetId="2" hidden="1">{#N/A,#N/A,TRUE,"Basic";#N/A,#N/A,TRUE,"EXT-TABLE";#N/A,#N/A,TRUE,"STEEL";#N/A,#N/A,TRUE,"INT-Table";#N/A,#N/A,TRUE,"STEEL";#N/A,#N/A,TRUE,"Door"}</definedName>
    <definedName name="chl" localSheetId="3" hidden="1">{#N/A,#N/A,TRUE,"Basic";#N/A,#N/A,TRUE,"EXT-TABLE";#N/A,#N/A,TRUE,"STEEL";#N/A,#N/A,TRUE,"INT-Table";#N/A,#N/A,TRUE,"STEEL";#N/A,#N/A,TRUE,"Door"}</definedName>
    <definedName name="chl" localSheetId="6" hidden="1">{#N/A,#N/A,TRUE,"Basic";#N/A,#N/A,TRUE,"EXT-TABLE";#N/A,#N/A,TRUE,"STEEL";#N/A,#N/A,TRUE,"INT-Table";#N/A,#N/A,TRUE,"STEEL";#N/A,#N/A,TRUE,"Door"}</definedName>
    <definedName name="chl" localSheetId="0" hidden="1">{#N/A,#N/A,TRUE,"Basic";#N/A,#N/A,TRUE,"EXT-TABLE";#N/A,#N/A,TRUE,"STEEL";#N/A,#N/A,TRUE,"INT-Table";#N/A,#N/A,TRUE,"STEEL";#N/A,#N/A,TRUE,"Door"}</definedName>
    <definedName name="chl" localSheetId="9" hidden="1">{#N/A,#N/A,TRUE,"Basic";#N/A,#N/A,TRUE,"EXT-TABLE";#N/A,#N/A,TRUE,"STEEL";#N/A,#N/A,TRUE,"INT-Table";#N/A,#N/A,TRUE,"STEEL";#N/A,#N/A,TRUE,"Door"}</definedName>
    <definedName name="chl" localSheetId="8" hidden="1">{#N/A,#N/A,TRUE,"Basic";#N/A,#N/A,TRUE,"EXT-TABLE";#N/A,#N/A,TRUE,"STEEL";#N/A,#N/A,TRUE,"INT-Table";#N/A,#N/A,TRUE,"STEEL";#N/A,#N/A,TRUE,"Door"}</definedName>
    <definedName name="chl" hidden="1">{#N/A,#N/A,TRUE,"Basic";#N/A,#N/A,TRUE,"EXT-TABLE";#N/A,#N/A,TRUE,"STEEL";#N/A,#N/A,TRUE,"INT-Table";#N/A,#N/A,TRUE,"STEEL";#N/A,#N/A,TRUE,"Door"}</definedName>
    <definedName name="CIQWBGuid" hidden="1">"b60fb8e2-e13c-4c38-8295-01117373326e"</definedName>
    <definedName name="COMPARE" localSheetId="9" hidden="1">{"Table A,pg 1",#N/A,FALSE,"Table A-Prov GUR";"Table A,pg 2",#N/A,FALSE,"Table A-Prov GUR"}</definedName>
    <definedName name="COMPARE" localSheetId="8" hidden="1">{"Table A,pg 1",#N/A,FALSE,"Table A-Prov GUR";"Table A,pg 2",#N/A,FALSE,"Table A-Prov GUR"}</definedName>
    <definedName name="COMPARE" hidden="1">{"Table A,pg 1",#N/A,FALSE,"Table A-Prov GUR";"Table A,pg 2",#N/A,FALSE,"Table A-Prov GUR"}</definedName>
    <definedName name="CON" localSheetId="1" hidden="1">{#N/A,#N/A,TRUE,"Cover";#N/A,#N/A,TRUE,"Conts";#N/A,#N/A,TRUE,"VOS";#N/A,#N/A,TRUE,"Warrington";#N/A,#N/A,TRUE,"Widnes"}</definedName>
    <definedName name="CON" localSheetId="2" hidden="1">{#N/A,#N/A,TRUE,"Cover";#N/A,#N/A,TRUE,"Conts";#N/A,#N/A,TRUE,"VOS";#N/A,#N/A,TRUE,"Warrington";#N/A,#N/A,TRUE,"Widnes"}</definedName>
    <definedName name="CON" localSheetId="3" hidden="1">{#N/A,#N/A,TRUE,"Cover";#N/A,#N/A,TRUE,"Conts";#N/A,#N/A,TRUE,"VOS";#N/A,#N/A,TRUE,"Warrington";#N/A,#N/A,TRUE,"Widnes"}</definedName>
    <definedName name="CON" localSheetId="6" hidden="1">{#N/A,#N/A,TRUE,"Cover";#N/A,#N/A,TRUE,"Conts";#N/A,#N/A,TRUE,"VOS";#N/A,#N/A,TRUE,"Warrington";#N/A,#N/A,TRUE,"Widnes"}</definedName>
    <definedName name="CON" localSheetId="0" hidden="1">{#N/A,#N/A,TRUE,"Cover";#N/A,#N/A,TRUE,"Conts";#N/A,#N/A,TRUE,"VOS";#N/A,#N/A,TRUE,"Warrington";#N/A,#N/A,TRUE,"Widnes"}</definedName>
    <definedName name="CON" localSheetId="9" hidden="1">{#N/A,#N/A,TRUE,"Cover";#N/A,#N/A,TRUE,"Conts";#N/A,#N/A,TRUE,"VOS";#N/A,#N/A,TRUE,"Warrington";#N/A,#N/A,TRUE,"Widnes"}</definedName>
    <definedName name="CON" localSheetId="8" hidden="1">{#N/A,#N/A,TRUE,"Cover";#N/A,#N/A,TRUE,"Conts";#N/A,#N/A,TRUE,"VOS";#N/A,#N/A,TRUE,"Warrington";#N/A,#N/A,TRUE,"Widnes"}</definedName>
    <definedName name="CON" hidden="1">{#N/A,#N/A,TRUE,"Cover";#N/A,#N/A,TRUE,"Conts";#N/A,#N/A,TRUE,"VOS";#N/A,#N/A,TRUE,"Warrington";#N/A,#N/A,TRUE,"Widnes"}</definedName>
    <definedName name="CONCOURSE" localSheetId="1" hidden="1">{#N/A,#N/A,TRUE,"Cover";#N/A,#N/A,TRUE,"Conts";#N/A,#N/A,TRUE,"VOS";#N/A,#N/A,TRUE,"Warrington";#N/A,#N/A,TRUE,"Widnes"}</definedName>
    <definedName name="CONCOURSE" localSheetId="2" hidden="1">{#N/A,#N/A,TRUE,"Cover";#N/A,#N/A,TRUE,"Conts";#N/A,#N/A,TRUE,"VOS";#N/A,#N/A,TRUE,"Warrington";#N/A,#N/A,TRUE,"Widnes"}</definedName>
    <definedName name="CONCOURSE" localSheetId="3" hidden="1">{#N/A,#N/A,TRUE,"Cover";#N/A,#N/A,TRUE,"Conts";#N/A,#N/A,TRUE,"VOS";#N/A,#N/A,TRUE,"Warrington";#N/A,#N/A,TRUE,"Widnes"}</definedName>
    <definedName name="CONCOURSE" localSheetId="6" hidden="1">{#N/A,#N/A,TRUE,"Cover";#N/A,#N/A,TRUE,"Conts";#N/A,#N/A,TRUE,"VOS";#N/A,#N/A,TRUE,"Warrington";#N/A,#N/A,TRUE,"Widnes"}</definedName>
    <definedName name="CONCOURSE" localSheetId="0" hidden="1">{#N/A,#N/A,TRUE,"Cover";#N/A,#N/A,TRUE,"Conts";#N/A,#N/A,TRUE,"VOS";#N/A,#N/A,TRUE,"Warrington";#N/A,#N/A,TRUE,"Widnes"}</definedName>
    <definedName name="CONCOURSE" localSheetId="9" hidden="1">{#N/A,#N/A,TRUE,"Cover";#N/A,#N/A,TRUE,"Conts";#N/A,#N/A,TRUE,"VOS";#N/A,#N/A,TRUE,"Warrington";#N/A,#N/A,TRUE,"Widnes"}</definedName>
    <definedName name="CONCOURSE" localSheetId="8" hidden="1">{#N/A,#N/A,TRUE,"Cover";#N/A,#N/A,TRUE,"Conts";#N/A,#N/A,TRUE,"VOS";#N/A,#N/A,TRUE,"Warrington";#N/A,#N/A,TRUE,"Widnes"}</definedName>
    <definedName name="CONCOURSE" hidden="1">{#N/A,#N/A,TRUE,"Cover";#N/A,#N/A,TRUE,"Conts";#N/A,#N/A,TRUE,"VOS";#N/A,#N/A,TRUE,"Warrington";#N/A,#N/A,TRUE,"Widnes"}</definedName>
    <definedName name="contr" localSheetId="9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p" localSheetId="9" hidden="1">{"Table A,pg 1",#N/A,FALSE,"Table A-Prov GUR";"Table A,pg 2",#N/A,FALSE,"Table A-Prov GUR"}</definedName>
    <definedName name="cop" localSheetId="8" hidden="1">{"Table A,pg 1",#N/A,FALSE,"Table A-Prov GUR";"Table A,pg 2",#N/A,FALSE,"Table A-Prov GUR"}</definedName>
    <definedName name="cop" hidden="1">{"Table A,pg 1",#N/A,FALSE,"Table A-Prov GUR";"Table A,pg 2",#N/A,FALSE,"Table A-Prov GUR"}</definedName>
    <definedName name="cost" localSheetId="1" hidden="1">{#N/A,#N/A,TRUE,"Basic";#N/A,#N/A,TRUE,"EXT-TABLE";#N/A,#N/A,TRUE,"STEEL";#N/A,#N/A,TRUE,"INT-Table";#N/A,#N/A,TRUE,"STEEL";#N/A,#N/A,TRUE,"Door"}</definedName>
    <definedName name="cost" localSheetId="2" hidden="1">{#N/A,#N/A,TRUE,"Basic";#N/A,#N/A,TRUE,"EXT-TABLE";#N/A,#N/A,TRUE,"STEEL";#N/A,#N/A,TRUE,"INT-Table";#N/A,#N/A,TRUE,"STEEL";#N/A,#N/A,TRUE,"Door"}</definedName>
    <definedName name="cost" localSheetId="3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9" hidden="1">{#N/A,#N/A,TRUE,"Basic";#N/A,#N/A,TRUE,"EXT-TABLE";#N/A,#N/A,TRUE,"STEEL";#N/A,#N/A,TRUE,"INT-Table";#N/A,#N/A,TRUE,"STEEL";#N/A,#N/A,TRUE,"Door"}</definedName>
    <definedName name="cost" localSheetId="8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2" hidden="1">{#N/A,#N/A,TRUE,"Basic";#N/A,#N/A,TRUE,"EXT-TABLE";#N/A,#N/A,TRUE,"STEEL";#N/A,#N/A,TRUE,"INT-Table";#N/A,#N/A,TRUE,"STEEL";#N/A,#N/A,TRUE,"Door"}</definedName>
    <definedName name="COST2" localSheetId="3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9" hidden="1">{#N/A,#N/A,TRUE,"Basic";#N/A,#N/A,TRUE,"EXT-TABLE";#N/A,#N/A,TRUE,"STEEL";#N/A,#N/A,TRUE,"INT-Table";#N/A,#N/A,TRUE,"STEEL";#N/A,#N/A,TRUE,"Door"}</definedName>
    <definedName name="COST2" localSheetId="8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ver" localSheetId="9" hidden="1">#REF!</definedName>
    <definedName name="cover" localSheetId="8" hidden="1">#REF!</definedName>
    <definedName name="cover" hidden="1">#REF!</definedName>
    <definedName name="CP" localSheetId="9" hidden="1">#REF!</definedName>
    <definedName name="CP" localSheetId="8" hidden="1">#REF!</definedName>
    <definedName name="CP" hidden="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2" hidden="1">{#N/A,#N/A,TRUE,"Basic";#N/A,#N/A,TRUE,"EXT-TABLE";#N/A,#N/A,TRUE,"STEEL";#N/A,#N/A,TRUE,"INT-Table";#N/A,#N/A,TRUE,"STEEL";#N/A,#N/A,TRUE,"Door"}</definedName>
    <definedName name="cpf" localSheetId="3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9" hidden="1">{#N/A,#N/A,TRUE,"Basic";#N/A,#N/A,TRUE,"EXT-TABLE";#N/A,#N/A,TRUE,"STEEL";#N/A,#N/A,TRUE,"INT-Table";#N/A,#N/A,TRUE,"STEEL";#N/A,#N/A,TRUE,"Door"}</definedName>
    <definedName name="cpf" localSheetId="8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3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9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_09.97" localSheetId="9" hidden="1">{#N/A,#N/A,FALSE,"ZAP_FEB.XLS "}</definedName>
    <definedName name="Crd_09.97" localSheetId="8" hidden="1">{#N/A,#N/A,FALSE,"ZAP_FEB.XLS "}</definedName>
    <definedName name="Crd_09.97" hidden="1">{#N/A,#N/A,FALSE,"ZAP_FEB.XLS "}</definedName>
    <definedName name="CREW" localSheetId="2" hidden="1">#REF!</definedName>
    <definedName name="CREW" localSheetId="3" hidden="1">#REF!</definedName>
    <definedName name="CREW" localSheetId="9" hidden="1">#REF!</definedName>
    <definedName name="CREW" localSheetId="8" hidden="1">#REF!</definedName>
    <definedName name="CREW" hidden="1">#REF!</definedName>
    <definedName name="CrRsk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TCT1" localSheetId="9" hidden="1">{"'Sheet1'!$L$16"}</definedName>
    <definedName name="CTCT1" localSheetId="8" hidden="1">{"'Sheet1'!$L$16"}</definedName>
    <definedName name="CTCT1" hidden="1">{"'Sheet1'!$L$16"}</definedName>
    <definedName name="ctct2" localSheetId="9" hidden="1">{"'Sheet1'!$L$16"}</definedName>
    <definedName name="ctct2" localSheetId="8" hidden="1">{"'Sheet1'!$L$16"}</definedName>
    <definedName name="ctct2" hidden="1">{"'Sheet1'!$L$16"}</definedName>
    <definedName name="CURVE" localSheetId="9" hidden="1">{#N/A,#N/A,FALSE,"COVER1.XLS ";#N/A,#N/A,FALSE,"RACT1.XLS";#N/A,#N/A,FALSE,"RACT2.XLS";#N/A,#N/A,FALSE,"ECCMP";#N/A,#N/A,FALSE,"WELDER.XLS"}</definedName>
    <definedName name="CURVE" localSheetId="8" hidden="1">{#N/A,#N/A,FALSE,"COVER1.XLS ";#N/A,#N/A,FALSE,"RACT1.XLS";#N/A,#N/A,FALSE,"RACT2.XLS";#N/A,#N/A,FALSE,"ECCMP";#N/A,#N/A,FALSE,"WELDER.XLS"}</definedName>
    <definedName name="CURVE" hidden="1">{#N/A,#N/A,FALSE,"COVER1.XLS ";#N/A,#N/A,FALSE,"RACT1.XLS";#N/A,#N/A,FALSE,"RACT2.XLS";#N/A,#N/A,FALSE,"ECCMP";#N/A,#N/A,FALSE,"WELDER.XLS"}</definedName>
    <definedName name="cvccbcvbvcbvc" hidden="1">#N/A</definedName>
    <definedName name="d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_USD_Schweiz" localSheetId="9" hidden="1">#REF!</definedName>
    <definedName name="D_USD_Schweiz" localSheetId="8" hidden="1">#REF!</definedName>
    <definedName name="D_USD_Schweiz" hidden="1">#REF!</definedName>
    <definedName name="da" localSheetId="1" hidden="1">{"Inflation-BaseYear",#N/A,FALSE,"Inputs"}</definedName>
    <definedName name="da" localSheetId="2" hidden="1">{"Inflation-BaseYear",#N/A,FALSE,"Inputs"}</definedName>
    <definedName name="da" localSheetId="3" hidden="1">{"Inflation-BaseYear",#N/A,FALSE,"Inputs"}</definedName>
    <definedName name="da" localSheetId="6" hidden="1">{"Inflation-BaseYear",#N/A,FALSE,"Inputs"}</definedName>
    <definedName name="da" localSheetId="0" hidden="1">{"Inflation-BaseYear",#N/A,FALSE,"Inputs"}</definedName>
    <definedName name="da" localSheetId="9" hidden="1">{"Inflation-BaseYear",#N/A,FALSE,"Inputs"}</definedName>
    <definedName name="da" localSheetId="8" hidden="1">{"Inflation-BaseYear",#N/A,FALSE,"Inputs"}</definedName>
    <definedName name="da" hidden="1">{"Inflation-BaseYear",#N/A,FALSE,"Inputs"}</definedName>
    <definedName name="daa" localSheetId="1" hidden="1">{"Output-Min",#N/A,FALSE,"Output"}</definedName>
    <definedName name="daa" localSheetId="2" hidden="1">{"Output-Min",#N/A,FALSE,"Output"}</definedName>
    <definedName name="daa" localSheetId="3" hidden="1">{"Output-Min",#N/A,FALSE,"Output"}</definedName>
    <definedName name="daa" localSheetId="6" hidden="1">{"Output-Min",#N/A,FALSE,"Output"}</definedName>
    <definedName name="daa" localSheetId="0" hidden="1">{"Output-Min",#N/A,FALSE,"Output"}</definedName>
    <definedName name="daa" localSheetId="9" hidden="1">{"Output-Min",#N/A,FALSE,"Output"}</definedName>
    <definedName name="daa" localSheetId="8" hidden="1">{"Output-Min",#N/A,FALSE,"Output"}</definedName>
    <definedName name="daa" hidden="1">{"Output-Min",#N/A,FALSE,"Output"}</definedName>
    <definedName name="dasd" localSheetId="9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dasd" localSheetId="8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dasd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dasdasd" localSheetId="2" hidden="1">{#N/A,#N/A,FALSE,"ihz. icmal";#N/A,#N/A,FALSE,"avans";#N/A,#N/A,FALSE,"mal_FF_icm";#N/A,#N/A,FALSE,"fat_ihz";#N/A,#N/A,FALSE,"söz_fiy_fark";#N/A,#N/A,FALSE,"kap2"}</definedName>
    <definedName name="dasdasd" localSheetId="3" hidden="1">{#N/A,#N/A,FALSE,"ihz. icmal";#N/A,#N/A,FALSE,"avans";#N/A,#N/A,FALSE,"mal_FF_icm";#N/A,#N/A,FALSE,"fat_ihz";#N/A,#N/A,FALSE,"söz_fiy_fark";#N/A,#N/A,FALSE,"kap2"}</definedName>
    <definedName name="dasdasd" localSheetId="9" hidden="1">{#N/A,#N/A,FALSE,"ihz. icmal";#N/A,#N/A,FALSE,"avans";#N/A,#N/A,FALSE,"mal_FF_icm";#N/A,#N/A,FALSE,"fat_ihz";#N/A,#N/A,FALSE,"söz_fiy_fark";#N/A,#N/A,FALSE,"kap2"}</definedName>
    <definedName name="dasdasd" localSheetId="8" hidden="1">{#N/A,#N/A,FALSE,"ihz. icmal";#N/A,#N/A,FALSE,"avans";#N/A,#N/A,FALSE,"mal_FF_icm";#N/A,#N/A,FALSE,"fat_ihz";#N/A,#N/A,FALSE,"söz_fiy_fark";#N/A,#N/A,FALSE,"kap2"}</definedName>
    <definedName name="dasdasd" hidden="1">{#N/A,#N/A,FALSE,"ihz. icmal";#N/A,#N/A,FALSE,"avans";#N/A,#N/A,FALSE,"mal_FF_icm";#N/A,#N/A,FALSE,"fat_ihz";#N/A,#N/A,FALSE,"söz_fiy_fark";#N/A,#N/A,FALSE,"kap2"}</definedName>
    <definedName name="data" localSheetId="9" hidden="1">#REF!</definedName>
    <definedName name="data" localSheetId="8" hidden="1">#REF!</definedName>
    <definedName name="data" hidden="1">#REF!</definedName>
    <definedName name="DATA_01" localSheetId="9" hidden="1">#REF!</definedName>
    <definedName name="DATA_01" localSheetId="8" hidden="1">#REF!</definedName>
    <definedName name="DATA_01" hidden="1">#REF!</definedName>
    <definedName name="DATA_02" localSheetId="9" hidden="1">#REF!</definedName>
    <definedName name="DATA_02" localSheetId="8" hidden="1">#REF!</definedName>
    <definedName name="DATA_02" hidden="1">#REF!</definedName>
    <definedName name="DATA_03" localSheetId="9" hidden="1">#REF!</definedName>
    <definedName name="DATA_03" localSheetId="8" hidden="1">#REF!</definedName>
    <definedName name="DATA_03" hidden="1">#REF!</definedName>
    <definedName name="DATA_04" localSheetId="9" hidden="1">#REF!</definedName>
    <definedName name="DATA_04" localSheetId="8" hidden="1">#REF!</definedName>
    <definedName name="DATA_04" hidden="1">#REF!</definedName>
    <definedName name="DATA_05" localSheetId="9" hidden="1">#REF!</definedName>
    <definedName name="DATA_05" localSheetId="8" hidden="1">#REF!</definedName>
    <definedName name="DATA_05" hidden="1">#REF!</definedName>
    <definedName name="DATA_06" localSheetId="9" hidden="1">#REF!</definedName>
    <definedName name="DATA_06" localSheetId="8" hidden="1">#REF!</definedName>
    <definedName name="DATA_06" hidden="1">#REF!</definedName>
    <definedName name="DATA_07" localSheetId="9" hidden="1">#REF!</definedName>
    <definedName name="DATA_07" localSheetId="8" hidden="1">#REF!</definedName>
    <definedName name="DATA_07" hidden="1">#REF!</definedName>
    <definedName name="DATA_08" localSheetId="9" hidden="1">#REF!</definedName>
    <definedName name="DATA_08" localSheetId="8" hidden="1">#REF!</definedName>
    <definedName name="DATA_08" hidden="1">#REF!</definedName>
    <definedName name="data_123456789" localSheetId="9" hidden="1">#REF!</definedName>
    <definedName name="data_123456789" localSheetId="8" hidden="1">#REF!</definedName>
    <definedName name="data_123456789" hidden="1">#REF!</definedName>
    <definedName name="dd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dd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dd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ddd" localSheetId="1" hidden="1">{"План продаж",#N/A,FALSE,"товар"}</definedName>
    <definedName name="ddd" localSheetId="2" hidden="1">{"План продаж",#N/A,FALSE,"товар"}</definedName>
    <definedName name="ddd" localSheetId="6" hidden="1">{"План продаж",#N/A,FALSE,"товар"}</definedName>
    <definedName name="ddd" localSheetId="0" hidden="1">{"План продаж",#N/A,FALSE,"товар"}</definedName>
    <definedName name="ddd" localSheetId="9" hidden="1">{"План продаж",#N/A,FALSE,"товар"}</definedName>
    <definedName name="ddd" localSheetId="8" hidden="1">{"План продаж",#N/A,FALSE,"товар"}</definedName>
    <definedName name="ddd" hidden="1">{"План продаж",#N/A,FALSE,"товар"}</definedName>
    <definedName name="dddd" localSheetId="9" hidden="1">#REF!</definedName>
    <definedName name="dddd" localSheetId="8" hidden="1">#REF!</definedName>
    <definedName name="dddd" hidden="1">#REF!</definedName>
    <definedName name="dddd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ddddddd" localSheetId="1" hidden="1">#REF!,#REF!</definedName>
    <definedName name="dddddddd" localSheetId="2" hidden="1">#REF!,#REF!</definedName>
    <definedName name="dddddddd" localSheetId="3" hidden="1">#REF!,#REF!</definedName>
    <definedName name="dddddddd" localSheetId="6" hidden="1">#REF!,#REF!</definedName>
    <definedName name="dddddddd" localSheetId="0" hidden="1">#REF!,#REF!</definedName>
    <definedName name="dddddddd" localSheetId="9" hidden="1">#REF!,#REF!</definedName>
    <definedName name="dddddddd" localSheetId="8" hidden="1">#REF!,#REF!</definedName>
    <definedName name="dddddddd" hidden="1">#REF!,#REF!</definedName>
    <definedName name="ddddddddd" localSheetId="9" hidden="1">{#N/A,#N/A,FALSE,"Sheet1";#N/A,#N/A,FALSE,"Sheet1";#N/A,#N/A,FALSE,"Sheet1"}</definedName>
    <definedName name="ddddddddd" localSheetId="8" hidden="1">{#N/A,#N/A,FALSE,"Sheet1";#N/A,#N/A,FALSE,"Sheet1";#N/A,#N/A,FALSE,"Sheet1"}</definedName>
    <definedName name="ddddddddd" hidden="1">{#N/A,#N/A,FALSE,"Sheet1";#N/A,#N/A,FALSE,"Sheet1";#N/A,#N/A,FALSE,"Sheet1"}</definedName>
    <definedName name="dddddddddd" localSheetId="1" hidden="1">#REF!,#REF!,#REF!,#REF!</definedName>
    <definedName name="dddddddddd" localSheetId="2" hidden="1">#REF!,#REF!,#REF!,#REF!</definedName>
    <definedName name="dddddddddd" localSheetId="3" hidden="1">#REF!,#REF!,#REF!,#REF!</definedName>
    <definedName name="dddddddddd" localSheetId="6" hidden="1">#REF!,#REF!,#REF!,#REF!</definedName>
    <definedName name="dddddddddd" localSheetId="0" hidden="1">#REF!,#REF!,#REF!,#REF!</definedName>
    <definedName name="dddddddddd" localSheetId="9" hidden="1">#REF!,#REF!,#REF!,#REF!</definedName>
    <definedName name="dddddddddd" localSheetId="8" hidden="1">#REF!,#REF!,#REF!,#REF!</definedName>
    <definedName name="dddddddddd" hidden="1">#REF!,#REF!,#REF!,#REF!</definedName>
    <definedName name="DDDDDDDDDDDDD" localSheetId="1" hidden="1">{#N/A,#N/A,TRUE,"Basic";#N/A,#N/A,TRUE,"EXT-TABLE";#N/A,#N/A,TRUE,"STEEL";#N/A,#N/A,TRUE,"INT-Table";#N/A,#N/A,TRUE,"STEEL";#N/A,#N/A,TRUE,"Door"}</definedName>
    <definedName name="DDDDDDDDDDDDD" localSheetId="2" hidden="1">{#N/A,#N/A,TRUE,"Basic";#N/A,#N/A,TRUE,"EXT-TABLE";#N/A,#N/A,TRUE,"STEEL";#N/A,#N/A,TRUE,"INT-Table";#N/A,#N/A,TRUE,"STEEL";#N/A,#N/A,TRUE,"Door"}</definedName>
    <definedName name="DDDDDDDDDDDDD" localSheetId="3" hidden="1">{#N/A,#N/A,TRUE,"Basic";#N/A,#N/A,TRUE,"EXT-TABLE";#N/A,#N/A,TRUE,"STEEL";#N/A,#N/A,TRUE,"INT-Table";#N/A,#N/A,TRUE,"STEEL";#N/A,#N/A,TRUE,"Door"}</definedName>
    <definedName name="DDDDDDDDDDDDD" localSheetId="6" hidden="1">{#N/A,#N/A,TRUE,"Basic";#N/A,#N/A,TRUE,"EXT-TABLE";#N/A,#N/A,TRUE,"STEEL";#N/A,#N/A,TRUE,"INT-Table";#N/A,#N/A,TRUE,"STEEL";#N/A,#N/A,TRUE,"Door"}</definedName>
    <definedName name="DDDDDDDDDDDDD" localSheetId="0" hidden="1">{#N/A,#N/A,TRUE,"Basic";#N/A,#N/A,TRUE,"EXT-TABLE";#N/A,#N/A,TRUE,"STEEL";#N/A,#N/A,TRUE,"INT-Table";#N/A,#N/A,TRUE,"STEEL";#N/A,#N/A,TRUE,"Door"}</definedName>
    <definedName name="DDDDDDDDDDDDD" localSheetId="9" hidden="1">{#N/A,#N/A,TRUE,"Basic";#N/A,#N/A,TRUE,"EXT-TABLE";#N/A,#N/A,TRUE,"STEEL";#N/A,#N/A,TRUE,"INT-Table";#N/A,#N/A,TRUE,"STEEL";#N/A,#N/A,TRUE,"Door"}</definedName>
    <definedName name="DDDDDDDDDDDDD" localSheetId="8" hidden="1">{#N/A,#N/A,TRUE,"Basic";#N/A,#N/A,TRUE,"EXT-TABLE";#N/A,#N/A,TRUE,"STEEL";#N/A,#N/A,TRUE,"INT-Table";#N/A,#N/A,TRUE,"STEEL";#N/A,#N/A,TRUE,"Door"}</definedName>
    <definedName name="DDDDDDDDDDDDD" hidden="1">{#N/A,#N/A,TRUE,"Basic";#N/A,#N/A,TRUE,"EXT-TABLE";#N/A,#N/A,TRUE,"STEEL";#N/A,#N/A,TRUE,"INT-Table";#N/A,#N/A,TRUE,"STEEL";#N/A,#N/A,TRUE,"Door"}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2" hidden="1">{#N/A,#N/A,TRUE,"Basic";#N/A,#N/A,TRUE,"EXT-TABLE";#N/A,#N/A,TRUE,"STEEL";#N/A,#N/A,TRUE,"INT-Table";#N/A,#N/A,TRUE,"STEEL";#N/A,#N/A,TRUE,"Door"}</definedName>
    <definedName name="dddddddddddddd" localSheetId="3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9" hidden="1">{#N/A,#N/A,TRUE,"Basic";#N/A,#N/A,TRUE,"EXT-TABLE";#N/A,#N/A,TRUE,"STEEL";#N/A,#N/A,TRUE,"INT-Table";#N/A,#N/A,TRUE,"STEEL";#N/A,#N/A,TRUE,"Door"}</definedName>
    <definedName name="dddddddddddddd" localSheetId="8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INN" localSheetId="9" hidden="1">{#N/A,#N/A,FALSE,"ZAP_FEB.XLS "}</definedName>
    <definedName name="DDINN" localSheetId="8" hidden="1">{#N/A,#N/A,FALSE,"ZAP_FEB.XLS "}</definedName>
    <definedName name="DDINN" hidden="1">{#N/A,#N/A,FALSE,"ZAP_FEB.XLS "}</definedName>
    <definedName name="Ddinnic_97" localSheetId="9" hidden="1">{#N/A,#N/A,FALSE,"ZAP_FEB.XLS "}</definedName>
    <definedName name="Ddinnic_97" localSheetId="8" hidden="1">{#N/A,#N/A,FALSE,"ZAP_FEB.XLS "}</definedName>
    <definedName name="Ddinnic_97" hidden="1">{#N/A,#N/A,FALSE,"ZAP_FEB.XLS "}</definedName>
    <definedName name="deaweqw" localSheetId="1" hidden="1">#REF!</definedName>
    <definedName name="deaweqw" localSheetId="2" hidden="1">#REF!</definedName>
    <definedName name="deaweqw" localSheetId="3" hidden="1">#REF!</definedName>
    <definedName name="deaweqw" localSheetId="6" hidden="1">#REF!</definedName>
    <definedName name="deaweqw" localSheetId="0" hidden="1">#REF!</definedName>
    <definedName name="deaweqw" localSheetId="9" hidden="1">#REF!</definedName>
    <definedName name="deaweqw" localSheetId="8" hidden="1">#REF!</definedName>
    <definedName name="deaweqw" hidden="1">#REF!</definedName>
    <definedName name="deee" localSheetId="2" hidden="1">{#N/A,#N/A,FALSE,"ihz. icmal";#N/A,#N/A,FALSE,"avans";#N/A,#N/A,FALSE,"mal_FF_icm";#N/A,#N/A,FALSE,"fat_ihz";#N/A,#N/A,FALSE,"söz_fiy_fark";#N/A,#N/A,FALSE,"kap2"}</definedName>
    <definedName name="deee" localSheetId="3" hidden="1">{#N/A,#N/A,FALSE,"ihz. icmal";#N/A,#N/A,FALSE,"avans";#N/A,#N/A,FALSE,"mal_FF_icm";#N/A,#N/A,FALSE,"fat_ihz";#N/A,#N/A,FALSE,"söz_fiy_fark";#N/A,#N/A,FALSE,"kap2"}</definedName>
    <definedName name="deee" localSheetId="9" hidden="1">{#N/A,#N/A,FALSE,"ihz. icmal";#N/A,#N/A,FALSE,"avans";#N/A,#N/A,FALSE,"mal_FF_icm";#N/A,#N/A,FALSE,"fat_ihz";#N/A,#N/A,FALSE,"söz_fiy_fark";#N/A,#N/A,FALSE,"kap2"}</definedName>
    <definedName name="deee" localSheetId="8" hidden="1">{#N/A,#N/A,FALSE,"ihz. icmal";#N/A,#N/A,FALSE,"avans";#N/A,#N/A,FALSE,"mal_FF_icm";#N/A,#N/A,FALSE,"fat_ihz";#N/A,#N/A,FALSE,"söz_fiy_fark";#N/A,#N/A,FALSE,"kap2"}</definedName>
    <definedName name="deee" hidden="1">{#N/A,#N/A,FALSE,"ihz. icmal";#N/A,#N/A,FALSE,"avans";#N/A,#N/A,FALSE,"mal_FF_icm";#N/A,#N/A,FALSE,"fat_ihz";#N/A,#N/A,FALSE,"söz_fiy_fark";#N/A,#N/A,FALSE,"kap2"}</definedName>
    <definedName name="def" localSheetId="1" hidden="1">#REF!</definedName>
    <definedName name="def" localSheetId="2" hidden="1">#REF!</definedName>
    <definedName name="def" localSheetId="3" hidden="1">#REF!</definedName>
    <definedName name="def" localSheetId="6" hidden="1">#REF!</definedName>
    <definedName name="def" localSheetId="0" hidden="1">#REF!</definedName>
    <definedName name="def" localSheetId="9" hidden="1">#REF!</definedName>
    <definedName name="def" localSheetId="8" hidden="1">#REF!</definedName>
    <definedName name="def" hidden="1">#REF!</definedName>
    <definedName name="deneme" localSheetId="6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eneme" localSheetId="0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eneme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eneme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eneme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f" localSheetId="6" hidden="1">#REF!</definedName>
    <definedName name="df" localSheetId="0" hidden="1">#REF!</definedName>
    <definedName name="df" localSheetId="9" hidden="1">#REF!</definedName>
    <definedName name="df" localSheetId="8" hidden="1">#REF!</definedName>
    <definedName name="df" hidden="1">#REF!</definedName>
    <definedName name="dfas" localSheetId="1" hidden="1">[7]DRUM!#REF!</definedName>
    <definedName name="dfas" localSheetId="2" hidden="1">[7]DRUM!#REF!</definedName>
    <definedName name="dfas" localSheetId="3" hidden="1">[7]DRUM!#REF!</definedName>
    <definedName name="dfas" localSheetId="6" hidden="1">[7]DRUM!#REF!</definedName>
    <definedName name="dfas" localSheetId="0" hidden="1">[7]DRUM!#REF!</definedName>
    <definedName name="dfas" localSheetId="9" hidden="1">[7]DRUM!#REF!</definedName>
    <definedName name="dfas" localSheetId="8" hidden="1">[7]DRUM!#REF!</definedName>
    <definedName name="dfas" hidden="1">[8]DRUM!#REF!</definedName>
    <definedName name="dfffff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gh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gh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gh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gh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gh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gh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gh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g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fhdf" hidden="1">#N/A</definedName>
    <definedName name="dgagd" localSheetId="1" hidden="1">{#N/A,#N/A,TRUE,"Basic";#N/A,#N/A,TRUE,"EXT-TABLE";#N/A,#N/A,TRUE,"STEEL";#N/A,#N/A,TRUE,"INT-Table";#N/A,#N/A,TRUE,"STEEL";#N/A,#N/A,TRUE,"Door"}</definedName>
    <definedName name="dgagd" localSheetId="2" hidden="1">{#N/A,#N/A,TRUE,"Basic";#N/A,#N/A,TRUE,"EXT-TABLE";#N/A,#N/A,TRUE,"STEEL";#N/A,#N/A,TRUE,"INT-Table";#N/A,#N/A,TRUE,"STEEL";#N/A,#N/A,TRUE,"Door"}</definedName>
    <definedName name="dgagd" localSheetId="3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9" hidden="1">{#N/A,#N/A,TRUE,"Basic";#N/A,#N/A,TRUE,"EXT-TABLE";#N/A,#N/A,TRUE,"STEEL";#N/A,#N/A,TRUE,"INT-Table";#N/A,#N/A,TRUE,"STEEL";#N/A,#N/A,TRUE,"Door"}</definedName>
    <definedName name="dgagd" localSheetId="8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HJ" hidden="1">#N/A</definedName>
    <definedName name="DIGN" localSheetId="1" hidden="1">{#N/A,#N/A,TRUE,"Basic";#N/A,#N/A,TRUE,"EXT-TABLE";#N/A,#N/A,TRUE,"STEEL";#N/A,#N/A,TRUE,"INT-Table";#N/A,#N/A,TRUE,"STEEL";#N/A,#N/A,TRUE,"Door"}</definedName>
    <definedName name="DIGN" localSheetId="2" hidden="1">{#N/A,#N/A,TRUE,"Basic";#N/A,#N/A,TRUE,"EXT-TABLE";#N/A,#N/A,TRUE,"STEEL";#N/A,#N/A,TRUE,"INT-Table";#N/A,#N/A,TRUE,"STEEL";#N/A,#N/A,TRUE,"Door"}</definedName>
    <definedName name="DIGN" localSheetId="3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9" hidden="1">{#N/A,#N/A,TRUE,"Basic";#N/A,#N/A,TRUE,"EXT-TABLE";#N/A,#N/A,TRUE,"STEEL";#N/A,#N/A,TRUE,"INT-Table";#N/A,#N/A,TRUE,"STEEL";#N/A,#N/A,TRUE,"Door"}</definedName>
    <definedName name="DIGN" localSheetId="8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nldc" localSheetId="9" hidden="1">{#N/A,#N/A,FALSE,"ZAP_FEB.XLS "}</definedName>
    <definedName name="dinldc" localSheetId="8" hidden="1">{#N/A,#N/A,FALSE,"ZAP_FEB.XLS "}</definedName>
    <definedName name="dinldc" hidden="1">{#N/A,#N/A,FALSE,"ZAP_FEB.XLS "}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2" hidden="1">{#N/A,#N/A,TRUE,"Basic";#N/A,#N/A,TRUE,"EXT-TABLE";#N/A,#N/A,TRUE,"STEEL";#N/A,#N/A,TRUE,"INT-Table";#N/A,#N/A,TRUE,"STEEL";#N/A,#N/A,TRUE,"Door"}</definedName>
    <definedName name="DKDLFJKDS" localSheetId="3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9" hidden="1">{#N/A,#N/A,TRUE,"Basic";#N/A,#N/A,TRUE,"EXT-TABLE";#N/A,#N/A,TRUE,"STEEL";#N/A,#N/A,TRUE,"INT-Table";#N/A,#N/A,TRUE,"STEEL";#N/A,#N/A,TRUE,"Door"}</definedName>
    <definedName name="DKDLFJKDS" localSheetId="8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OI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OI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OI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OIS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OIS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OIS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OI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OI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adasd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adasd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adasd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adasd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adasd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adasd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adasd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adas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DSD" localSheetId="1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DSDSD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DSDSD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dsdsd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sdsd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sdsd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sdsd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sdsd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SDSDS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DSDS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DSDS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DSDS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DSDS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fsdfdsfds" localSheetId="1" hidden="1">{"План продаж",#N/A,FALSE,"товар"}</definedName>
    <definedName name="dsfsdfdsfds" localSheetId="2" hidden="1">{"План продаж",#N/A,FALSE,"товар"}</definedName>
    <definedName name="dsfsdfdsfds" localSheetId="3" hidden="1">{"План продаж",#N/A,FALSE,"товар"}</definedName>
    <definedName name="dsfsdfdsfds" localSheetId="6" hidden="1">{"План продаж",#N/A,FALSE,"товар"}</definedName>
    <definedName name="dsfsdfdsfds" localSheetId="0" hidden="1">{"План продаж",#N/A,FALSE,"товар"}</definedName>
    <definedName name="dsfsdfdsfds" localSheetId="9" hidden="1">{"План продаж",#N/A,FALSE,"товар"}</definedName>
    <definedName name="dsfsdfdsfds" localSheetId="8" hidden="1">{"План продаж",#N/A,FALSE,"товар"}</definedName>
    <definedName name="dsfsdfdsfds" hidden="1">{"План продаж",#N/A,FALSE,"товар"}</definedName>
    <definedName name="dvbgf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WPRICE" localSheetId="1" hidden="1">#REF!</definedName>
    <definedName name="DWPRICE" localSheetId="2" hidden="1">#REF!</definedName>
    <definedName name="DWPRICE" localSheetId="3" hidden="1">#REF!</definedName>
    <definedName name="DWPRICE" localSheetId="6" hidden="1">#REF!</definedName>
    <definedName name="DWPRICE" localSheetId="0" hidden="1">#REF!</definedName>
    <definedName name="DWPRICE" localSheetId="9" hidden="1">#REF!</definedName>
    <definedName name="DWPRICE" localSheetId="8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2" hidden="1">{#N/A,#N/A,TRUE,"Basic";#N/A,#N/A,TRUE,"EXT-TABLE";#N/A,#N/A,TRUE,"STEEL";#N/A,#N/A,TRUE,"INT-Table";#N/A,#N/A,TRUE,"STEEL";#N/A,#N/A,TRUE,"Door"}</definedName>
    <definedName name="dwv" localSheetId="3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9" hidden="1">{#N/A,#N/A,TRUE,"Basic";#N/A,#N/A,TRUE,"EXT-TABLE";#N/A,#N/A,TRUE,"STEEL";#N/A,#N/A,TRUE,"INT-Table";#N/A,#N/A,TRUE,"STEEL";#N/A,#N/A,TRUE,"Door"}</definedName>
    <definedName name="dwv" localSheetId="8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e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e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e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e_COURSE" hidden="1">[21]XLR_NoRangeSheet!$B$7</definedName>
    <definedName name="e_COURSE_EURO" hidden="1">[21]XLR_NoRangeSheet!$C$7</definedName>
    <definedName name="e_FULL_NAME" hidden="1">[21]XLR_NoRangeSheet!$E$7</definedName>
    <definedName name="e_FULLNAME" hidden="1">[22]XLR_NoRangeSheet!$B$7</definedName>
    <definedName name="e_NDS_RATE" hidden="1">[19]XLR_NoRangeSheet!$D$7</definedName>
    <definedName name="EC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C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C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C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C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ck" hidden="1">#N/A</definedName>
    <definedName name="ED" localSheetId="2" hidden="1">{#N/A,#N/A,FALSE,"ihz. icmal";#N/A,#N/A,FALSE,"avans";#N/A,#N/A,FALSE,"mal_FF_icm";#N/A,#N/A,FALSE,"fat_ihz";#N/A,#N/A,FALSE,"söz_fiy_fark";#N/A,#N/A,FALSE,"kap2"}</definedName>
    <definedName name="ED" localSheetId="3" hidden="1">{#N/A,#N/A,FALSE,"ihz. icmal";#N/A,#N/A,FALSE,"avans";#N/A,#N/A,FALSE,"mal_FF_icm";#N/A,#N/A,FALSE,"fat_ihz";#N/A,#N/A,FALSE,"söz_fiy_fark";#N/A,#N/A,FALSE,"kap2"}</definedName>
    <definedName name="ED" localSheetId="9" hidden="1">{#N/A,#N/A,FALSE,"ihz. icmal";#N/A,#N/A,FALSE,"avans";#N/A,#N/A,FALSE,"mal_FF_icm";#N/A,#N/A,FALSE,"fat_ihz";#N/A,#N/A,FALSE,"söz_fiy_fark";#N/A,#N/A,FALSE,"kap2"}</definedName>
    <definedName name="ED" localSheetId="8" hidden="1">{#N/A,#N/A,FALSE,"ihz. icmal";#N/A,#N/A,FALSE,"avans";#N/A,#N/A,FALSE,"mal_FF_icm";#N/A,#N/A,FALSE,"fat_ihz";#N/A,#N/A,FALSE,"söz_fiy_fark";#N/A,#N/A,FALSE,"kap2"}</definedName>
    <definedName name="ED" hidden="1">{#N/A,#N/A,FALSE,"ihz. icmal";#N/A,#N/A,FALSE,"avans";#N/A,#N/A,FALSE,"mal_FF_icm";#N/A,#N/A,FALSE,"fat_ihz";#N/A,#N/A,FALSE,"söz_fiy_fark";#N/A,#N/A,FALSE,"kap2"}</definedName>
    <definedName name="edf" localSheetId="2" hidden="1">{#N/A,#N/A,FALSE,"ihz. icmal";#N/A,#N/A,FALSE,"avans";#N/A,#N/A,FALSE,"mal_FF_icm";#N/A,#N/A,FALSE,"fat_ihz";#N/A,#N/A,FALSE,"söz_fiy_fark";#N/A,#N/A,FALSE,"kap2"}</definedName>
    <definedName name="edf" localSheetId="3" hidden="1">{#N/A,#N/A,FALSE,"ihz. icmal";#N/A,#N/A,FALSE,"avans";#N/A,#N/A,FALSE,"mal_FF_icm";#N/A,#N/A,FALSE,"fat_ihz";#N/A,#N/A,FALSE,"söz_fiy_fark";#N/A,#N/A,FALSE,"kap2"}</definedName>
    <definedName name="edf" localSheetId="9" hidden="1">{#N/A,#N/A,FALSE,"ihz. icmal";#N/A,#N/A,FALSE,"avans";#N/A,#N/A,FALSE,"mal_FF_icm";#N/A,#N/A,FALSE,"fat_ihz";#N/A,#N/A,FALSE,"söz_fiy_fark";#N/A,#N/A,FALSE,"kap2"}</definedName>
    <definedName name="edf" localSheetId="8" hidden="1">{#N/A,#N/A,FALSE,"ihz. icmal";#N/A,#N/A,FALSE,"avans";#N/A,#N/A,FALSE,"mal_FF_icm";#N/A,#N/A,FALSE,"fat_ihz";#N/A,#N/A,FALSE,"söz_fiy_fark";#N/A,#N/A,FALSE,"kap2"}</definedName>
    <definedName name="edf" hidden="1">{#N/A,#N/A,FALSE,"ihz. icmal";#N/A,#N/A,FALSE,"avans";#N/A,#N/A,FALSE,"mal_FF_icm";#N/A,#N/A,FALSE,"fat_ihz";#N/A,#N/A,FALSE,"söz_fiy_fark";#N/A,#N/A,FALSE,"kap2"}</definedName>
    <definedName name="ee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e" localSheetId="1" hidden="1">{"NWN_Q1810",#N/A,FALSE,"Q1810_1.V";"NWN_Q1412",#N/A,FALSE,"Q1412_1"}</definedName>
    <definedName name="eee" localSheetId="2" hidden="1">{"NWN_Q1810",#N/A,FALSE,"Q1810_1.V";"NWN_Q1412",#N/A,FALSE,"Q1412_1"}</definedName>
    <definedName name="eee" localSheetId="3" hidden="1">{"NWN_Q1810",#N/A,FALSE,"Q1810_1.V";"NWN_Q1412",#N/A,FALSE,"Q1412_1"}</definedName>
    <definedName name="eee" localSheetId="6" hidden="1">#REF!</definedName>
    <definedName name="eee" localSheetId="0" hidden="1">#REF!</definedName>
    <definedName name="eee" localSheetId="9" hidden="1">#REF!</definedName>
    <definedName name="eee" localSheetId="8" hidden="1">#REF!</definedName>
    <definedName name="eee" hidden="1">#REF!</definedName>
    <definedName name="EEEE" localSheetId="1" hidden="1">{#N/A,#N/A,TRUE,"Basic";#N/A,#N/A,TRUE,"EXT-TABLE";#N/A,#N/A,TRUE,"STEEL";#N/A,#N/A,TRUE,"INT-Table";#N/A,#N/A,TRUE,"STEEL";#N/A,#N/A,TRUE,"Door"}</definedName>
    <definedName name="EEEE" localSheetId="2" hidden="1">{#N/A,#N/A,TRUE,"Basic";#N/A,#N/A,TRUE,"EXT-TABLE";#N/A,#N/A,TRUE,"STEEL";#N/A,#N/A,TRUE,"INT-Table";#N/A,#N/A,TRUE,"STEEL";#N/A,#N/A,TRUE,"Door"}</definedName>
    <definedName name="EEEE" localSheetId="3" hidden="1">{#N/A,#N/A,TRUE,"Basic";#N/A,#N/A,TRUE,"EXT-TABLE";#N/A,#N/A,TRUE,"STEEL";#N/A,#N/A,TRUE,"INT-Table";#N/A,#N/A,TRUE,"STEEL";#N/A,#N/A,TRUE,"Door"}</definedName>
    <definedName name="EEEE" localSheetId="6" hidden="1">{#N/A,#N/A,TRUE,"Basic";#N/A,#N/A,TRUE,"EXT-TABLE";#N/A,#N/A,TRUE,"STEEL";#N/A,#N/A,TRUE,"INT-Table";#N/A,#N/A,TRUE,"STEEL";#N/A,#N/A,TRUE,"Door"}</definedName>
    <definedName name="EEEE" localSheetId="0" hidden="1">{#N/A,#N/A,TRUE,"Basic";#N/A,#N/A,TRUE,"EXT-TABLE";#N/A,#N/A,TRUE,"STEEL";#N/A,#N/A,TRUE,"INT-Table";#N/A,#N/A,TRUE,"STEEL";#N/A,#N/A,TRUE,"Door"}</definedName>
    <definedName name="EEEE" localSheetId="9" hidden="1">{#N/A,#N/A,TRUE,"Basic";#N/A,#N/A,TRUE,"EXT-TABLE";#N/A,#N/A,TRUE,"STEEL";#N/A,#N/A,TRUE,"INT-Table";#N/A,#N/A,TRUE,"STEEL";#N/A,#N/A,TRUE,"Door"}</definedName>
    <definedName name="EEEE" localSheetId="8" hidden="1">{#N/A,#N/A,TRUE,"Basic";#N/A,#N/A,TRUE,"EXT-TABLE";#N/A,#N/A,TRUE,"STEEL";#N/A,#N/A,TRUE,"INT-Table";#N/A,#N/A,TRUE,"STEEL";#N/A,#N/A,TRUE,"Door"}</definedName>
    <definedName name="EEEE" hidden="1">{#N/A,#N/A,TRUE,"Basic";#N/A,#N/A,TRUE,"EXT-TABLE";#N/A,#N/A,TRUE,"STEEL";#N/A,#N/A,TRUE,"INT-Table";#N/A,#N/A,TRUE,"STEEL";#N/A,#N/A,TRUE,"Door"}</definedName>
    <definedName name="eeeee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eee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eee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eee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eee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eee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eee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eee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efedf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efedf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efedf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efedf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efedf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fe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fe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fe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fe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fe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min" localSheetId="2" hidden="1">#REF!</definedName>
    <definedName name="emin" localSheetId="3" hidden="1">#REF!</definedName>
    <definedName name="emin" localSheetId="9" hidden="1">#REF!</definedName>
    <definedName name="emin" localSheetId="8" hidden="1">#REF!</definedName>
    <definedName name="emin" hidden="1">#REF!</definedName>
    <definedName name="EQ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EQ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EQ" localSheetId="9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EQ" localSheetId="8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EQ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eqpt" localSheetId="6" hidden="1">{#N/A,#N/A,TRUE,"COVERSHEET";#N/A,#N/A,TRUE,"LEGEND";#N/A,#N/A,TRUE,"LIST"}</definedName>
    <definedName name="eqpt" localSheetId="0" hidden="1">{#N/A,#N/A,TRUE,"COVERSHEET";#N/A,#N/A,TRUE,"LEGEND";#N/A,#N/A,TRUE,"LIST"}</definedName>
    <definedName name="eqpt" localSheetId="9" hidden="1">{#N/A,#N/A,TRUE,"COVERSHEET";#N/A,#N/A,TRUE,"LEGEND";#N/A,#N/A,TRUE,"LIST"}</definedName>
    <definedName name="eqpt" localSheetId="8" hidden="1">{#N/A,#N/A,TRUE,"COVERSHEET";#N/A,#N/A,TRUE,"LEGEND";#N/A,#N/A,TRUE,"LIST"}</definedName>
    <definedName name="eqpt" hidden="1">{#N/A,#N/A,TRUE,"COVERSHEET";#N/A,#N/A,TRUE,"LEGEND";#N/A,#N/A,TRUE,"LIST"}</definedName>
    <definedName name="ER" localSheetId="1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R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R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r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r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r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r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r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RAY" localSheetId="1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" localSheetId="2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" localSheetId="3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" localSheetId="6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" localSheetId="0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" localSheetId="9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" localSheetId="8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1" localSheetId="1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AY1" localSheetId="2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AY1" localSheetId="3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AY1" localSheetId="6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AY1" localSheetId="0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AY1" localSheetId="9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AY1" localSheetId="8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AY1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D" localSheetId="1" hidden="1">{#N/A,#N/A,TRUE,"Basic";#N/A,#N/A,TRUE,"EXT-TABLE";#N/A,#N/A,TRUE,"STEEL";#N/A,#N/A,TRUE,"INT-Table";#N/A,#N/A,TRUE,"STEEL";#N/A,#N/A,TRUE,"Door"}</definedName>
    <definedName name="ERD" localSheetId="2" hidden="1">{#N/A,#N/A,TRUE,"Basic";#N/A,#N/A,TRUE,"EXT-TABLE";#N/A,#N/A,TRUE,"STEEL";#N/A,#N/A,TRUE,"INT-Table";#N/A,#N/A,TRUE,"STEEL";#N/A,#N/A,TRUE,"Door"}</definedName>
    <definedName name="ERD" localSheetId="3" hidden="1">{#N/A,#N/A,TRUE,"Basic";#N/A,#N/A,TRUE,"EXT-TABLE";#N/A,#N/A,TRUE,"STEEL";#N/A,#N/A,TRUE,"INT-Table";#N/A,#N/A,TRUE,"STEEL";#N/A,#N/A,TRUE,"Door"}</definedName>
    <definedName name="ERD" localSheetId="6" hidden="1">{#N/A,#N/A,TRUE,"Basic";#N/A,#N/A,TRUE,"EXT-TABLE";#N/A,#N/A,TRUE,"STEEL";#N/A,#N/A,TRUE,"INT-Table";#N/A,#N/A,TRUE,"STEEL";#N/A,#N/A,TRUE,"Door"}</definedName>
    <definedName name="ERD" localSheetId="0" hidden="1">{#N/A,#N/A,TRUE,"Basic";#N/A,#N/A,TRUE,"EXT-TABLE";#N/A,#N/A,TRUE,"STEEL";#N/A,#N/A,TRUE,"INT-Table";#N/A,#N/A,TRUE,"STEEL";#N/A,#N/A,TRUE,"Door"}</definedName>
    <definedName name="ERD" localSheetId="9" hidden="1">{#N/A,#N/A,TRUE,"Basic";#N/A,#N/A,TRUE,"EXT-TABLE";#N/A,#N/A,TRUE,"STEEL";#N/A,#N/A,TRUE,"INT-Table";#N/A,#N/A,TRUE,"STEEL";#N/A,#N/A,TRUE,"Door"}</definedName>
    <definedName name="ERD" localSheetId="8" hidden="1">{#N/A,#N/A,TRUE,"Basic";#N/A,#N/A,TRUE,"EXT-TABLE";#N/A,#N/A,TRUE,"STEEL";#N/A,#N/A,TRUE,"INT-Table";#N/A,#N/A,TRUE,"STEEL";#N/A,#N/A,TRUE,"Door"}</definedName>
    <definedName name="ERD" hidden="1">{#N/A,#N/A,TRUE,"Basic";#N/A,#N/A,TRUE,"EXT-TABLE";#N/A,#N/A,TRUE,"STEEL";#N/A,#N/A,TRUE,"INT-Table";#N/A,#N/A,TRUE,"STEEL";#N/A,#N/A,TRUE,"Door"}</definedName>
    <definedName name="erf" hidden="1">#N/A</definedName>
    <definedName name="ERKILIÇ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KILIÇ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KILIÇ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KILIÇ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KILIÇ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rName301948010" localSheetId="1" hidden="1">{0,0,0,0;0,0,0,0;0,0,0,0;0,0,0,0;0,0,0,0;0,0,0,0}</definedName>
    <definedName name="ErrName301948010" localSheetId="2" hidden="1">{0,0,0,0;0,0,0,0;0,0,0,0;0,0,0,0;0,0,0,0;0,0,0,0}</definedName>
    <definedName name="ErrName301948010" localSheetId="3" hidden="1">{0,0,0,0;0,0,0,0;0,0,0,0;0,0,0,0;0,0,0,0;0,0,0,0}</definedName>
    <definedName name="ErrName301948010" localSheetId="6" hidden="1">{0,0,0,0;0,0,0,0;0,0,0,0;0,0,0,0;0,0,0,0;0,0,0,0}</definedName>
    <definedName name="ErrName301948010" localSheetId="0" hidden="1">{0,0,0,0;0,0,0,0;0,0,0,0;0,0,0,0;0,0,0,0;0,0,0,0}</definedName>
    <definedName name="ErrName301948010" localSheetId="9" hidden="1">{0,0,0,0;0,0,0,0;0,0,0,0;0,0,0,0;0,0,0,0;0,0,0,0}</definedName>
    <definedName name="ErrName301948010" localSheetId="8" hidden="1">{0,0,0,0;0,0,0,0;0,0,0,0;0,0,0,0;0,0,0,0;0,0,0,0}</definedName>
    <definedName name="ErrName301948010" hidden="1">{0,0,0,0;0,0,0,0;0,0,0,0;0,0,0,0;0,0,0,0;0,0,0,0}</definedName>
    <definedName name="ers" localSheetId="1" hidden="1">#REF!</definedName>
    <definedName name="ers" localSheetId="2" hidden="1">#REF!</definedName>
    <definedName name="ers" localSheetId="3" hidden="1">#REF!</definedName>
    <definedName name="ers" localSheetId="6" hidden="1">#REF!</definedName>
    <definedName name="ers" localSheetId="0" hidden="1">#REF!</definedName>
    <definedName name="ers" localSheetId="9" hidden="1">#REF!</definedName>
    <definedName name="ers" localSheetId="8" hidden="1">#REF!</definedName>
    <definedName name="ers" hidden="1">#REF!</definedName>
    <definedName name="ert" localSheetId="6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rt" localSheetId="0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rt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rt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rt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teb" localSheetId="1" hidden="1">{#N/A,#N/A,TRUE,"Cover";#N/A,#N/A,TRUE,"Conts";#N/A,#N/A,TRUE,"VOS";#N/A,#N/A,TRUE,"Warrington";#N/A,#N/A,TRUE,"Widnes"}</definedName>
    <definedName name="estimateb" localSheetId="2" hidden="1">{#N/A,#N/A,TRUE,"Cover";#N/A,#N/A,TRUE,"Conts";#N/A,#N/A,TRUE,"VOS";#N/A,#N/A,TRUE,"Warrington";#N/A,#N/A,TRUE,"Widnes"}</definedName>
    <definedName name="estimateb" localSheetId="3" hidden="1">{#N/A,#N/A,TRUE,"Cover";#N/A,#N/A,TRUE,"Conts";#N/A,#N/A,TRUE,"VOS";#N/A,#N/A,TRUE,"Warrington";#N/A,#N/A,TRUE,"Widnes"}</definedName>
    <definedName name="estimateb" localSheetId="6" hidden="1">{#N/A,#N/A,TRUE,"Cover";#N/A,#N/A,TRUE,"Conts";#N/A,#N/A,TRUE,"VOS";#N/A,#N/A,TRUE,"Warrington";#N/A,#N/A,TRUE,"Widnes"}</definedName>
    <definedName name="estimateb" localSheetId="0" hidden="1">{#N/A,#N/A,TRUE,"Cover";#N/A,#N/A,TRUE,"Conts";#N/A,#N/A,TRUE,"VOS";#N/A,#N/A,TRUE,"Warrington";#N/A,#N/A,TRUE,"Widnes"}</definedName>
    <definedName name="estimateb" localSheetId="9" hidden="1">{#N/A,#N/A,TRUE,"Cover";#N/A,#N/A,TRUE,"Conts";#N/A,#N/A,TRUE,"VOS";#N/A,#N/A,TRUE,"Warrington";#N/A,#N/A,TRUE,"Widnes"}</definedName>
    <definedName name="estimateb" localSheetId="8" hidden="1">{#N/A,#N/A,TRUE,"Cover";#N/A,#N/A,TRUE,"Conts";#N/A,#N/A,TRUE,"VOS";#N/A,#N/A,TRUE,"Warrington";#N/A,#N/A,TRUE,"Widnes"}</definedName>
    <definedName name="estimateb" hidden="1">{#N/A,#N/A,TRUE,"Cover";#N/A,#N/A,TRUE,"Conts";#N/A,#N/A,TRUE,"VOS";#N/A,#N/A,TRUE,"Warrington";#N/A,#N/A,TRUE,"Widnes"}</definedName>
    <definedName name="ESTRA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T" localSheetId="9" hidden="1">{#N/A,#N/A,FALSE,"CCTV"}</definedName>
    <definedName name="ET" localSheetId="8" hidden="1">{#N/A,#N/A,FALSE,"CCTV"}</definedName>
    <definedName name="ET" hidden="1">{#N/A,#N/A,FALSE,"CCTV"}</definedName>
    <definedName name="ett" localSheetId="9" hidden="1">Main.SAPF4Help()</definedName>
    <definedName name="ett" localSheetId="8" hidden="1">Main.SAPF4Help()</definedName>
    <definedName name="ett" hidden="1">Main.SAPF4Help()</definedName>
    <definedName name="ev.Calculation" hidden="1">-4135</definedName>
    <definedName name="ev.Initialized" hidden="1">FALSE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X" localSheetId="9" hidden="1">{#N/A,#N/A,FALSE,"CCTV"}</definedName>
    <definedName name="EX" localSheetId="8" hidden="1">{#N/A,#N/A,FALSE,"CCTV"}</definedName>
    <definedName name="EX" hidden="1">{#N/A,#N/A,FALSE,"CCTV"}</definedName>
    <definedName name="EXCLUSIONS" localSheetId="1" hidden="1">[23]Cover!#REF!</definedName>
    <definedName name="EXCLUSIONS" localSheetId="2" hidden="1">[23]Cover!#REF!</definedName>
    <definedName name="EXCLUSIONS" localSheetId="3" hidden="1">[23]Cover!#REF!</definedName>
    <definedName name="EXCLUSIONS" localSheetId="6" hidden="1">[23]Cover!#REF!</definedName>
    <definedName name="EXCLUSIONS" localSheetId="9" hidden="1">[23]Cover!#REF!</definedName>
    <definedName name="EXCLUSIONS" localSheetId="8" hidden="1">[23]Cover!#REF!</definedName>
    <definedName name="EXCLUSIONS" hidden="1">[23]Cover!#REF!</definedName>
    <definedName name="ExternalData_1" localSheetId="13" hidden="1">technical!#REF!</definedName>
    <definedName name="ExternalData_10" localSheetId="13" hidden="1">technical!#REF!</definedName>
    <definedName name="ExternalData_11" localSheetId="13" hidden="1">technical!#REF!</definedName>
    <definedName name="ExternalData_12" localSheetId="13" hidden="1">technical!#REF!</definedName>
    <definedName name="ExternalData_13" localSheetId="13" hidden="1">technical!#REF!</definedName>
    <definedName name="ExternalData_2" localSheetId="13" hidden="1">technical!#REF!</definedName>
    <definedName name="ExternalData_3" localSheetId="13" hidden="1">technical!#REF!</definedName>
    <definedName name="ExternalData_4" localSheetId="13" hidden="1">technical!#REF!</definedName>
    <definedName name="ExternalData_5" localSheetId="13" hidden="1">technical!#REF!</definedName>
    <definedName name="ExternalData_6" localSheetId="13" hidden="1">technical!#REF!</definedName>
    <definedName name="ExternalData_7" localSheetId="13" hidden="1">technical!#REF!</definedName>
    <definedName name="ExternalData_8" localSheetId="13" hidden="1">technical!#REF!</definedName>
    <definedName name="ExternalData_9" localSheetId="13" hidden="1">technical!#REF!</definedName>
    <definedName name="f" localSheetId="9" hidden="1">{"План продаж",#N/A,FALSE,"товар"}</definedName>
    <definedName name="f" localSheetId="8" hidden="1">{"План продаж",#N/A,FALSE,"товар"}</definedName>
    <definedName name="f" hidden="1">{"План продаж",#N/A,FALSE,"товар"}</definedName>
    <definedName name="faasdasdfgsd" localSheetId="2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aasdasdfgsd" localSheetId="3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aasdasdfgsd" localSheetId="9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aasdasdfgsd" localSheetId="8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aasdasdfgsd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2" hidden="1">{#N/A,#N/A,TRUE,"Basic";#N/A,#N/A,TRUE,"EXT-TABLE";#N/A,#N/A,TRUE,"STEEL";#N/A,#N/A,TRUE,"INT-Table";#N/A,#N/A,TRUE,"STEEL";#N/A,#N/A,TRUE,"Door"}</definedName>
    <definedName name="fasfsdfsdfasdfsdfsd" localSheetId="3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9" hidden="1">{#N/A,#N/A,TRUE,"Basic";#N/A,#N/A,TRUE,"EXT-TABLE";#N/A,#N/A,TRUE,"STEEL";#N/A,#N/A,TRUE,"INT-Table";#N/A,#N/A,TRUE,"STEEL";#N/A,#N/A,TRUE,"Door"}</definedName>
    <definedName name="fasfsdfsdfasdfsdfsd" localSheetId="8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dd" localSheetId="1" hidden="1">{"IASBS",#N/A,TRUE,"IAS";"IASPL",#N/A,TRUE,"IAS";"IASNotes",#N/A,TRUE,"IAS";"CFDir - expanded",#N/A,TRUE,"CF DIR"}</definedName>
    <definedName name="fdd" localSheetId="2" hidden="1">{"IASBS",#N/A,TRUE,"IAS";"IASPL",#N/A,TRUE,"IAS";"IASNotes",#N/A,TRUE,"IAS";"CFDir - expanded",#N/A,TRUE,"CF DIR"}</definedName>
    <definedName name="fdd" localSheetId="3" hidden="1">{"IASBS",#N/A,TRUE,"IAS";"IASPL",#N/A,TRUE,"IAS";"IASNotes",#N/A,TRUE,"IAS";"CFDir - expanded",#N/A,TRUE,"CF DIR"}</definedName>
    <definedName name="fdd" localSheetId="6" hidden="1">{"IASBS",#N/A,TRUE,"IAS";"IASPL",#N/A,TRUE,"IAS";"IASNotes",#N/A,TRUE,"IAS";"CFDir - expanded",#N/A,TRUE,"CF DIR"}</definedName>
    <definedName name="fdd" localSheetId="0" hidden="1">{"IASBS",#N/A,TRUE,"IAS";"IASPL",#N/A,TRUE,"IAS";"IASNotes",#N/A,TRUE,"IAS";"CFDir - expanded",#N/A,TRUE,"CF DIR"}</definedName>
    <definedName name="fdd" localSheetId="9" hidden="1">{"IASBS",#N/A,TRUE,"IAS";"IASPL",#N/A,TRUE,"IAS";"IASNotes",#N/A,TRUE,"IAS";"CFDir - expanded",#N/A,TRUE,"CF DIR"}</definedName>
    <definedName name="fdd" localSheetId="8" hidden="1">{"IASBS",#N/A,TRUE,"IAS";"IASPL",#N/A,TRUE,"IAS";"IASNotes",#N/A,TRUE,"IAS";"CFDir - expanded",#N/A,TRUE,"CF DIR"}</definedName>
    <definedName name="fdd" hidden="1">{"IASBS",#N/A,TRUE,"IAS";"IASPL",#N/A,TRUE,"IAS";"IASNotes",#N/A,TRUE,"IAS";"CFDir - expanded",#N/A,TRUE,"CF DIR"}</definedName>
    <definedName name="FDD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DS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DS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D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D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DS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DS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D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dff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gdgd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dgdgd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dgdgd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dgdgd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dgdgd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DSA" localSheetId="9" hidden="1">{#N/A,#N/A,FALSE,"CCTV"}</definedName>
    <definedName name="FDSA" localSheetId="8" hidden="1">{#N/A,#N/A,FALSE,"CCTV"}</definedName>
    <definedName name="FDSA" hidden="1">{#N/A,#N/A,FALSE,"CCTV"}</definedName>
    <definedName name="febr2003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br2003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br2003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br2003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br2003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br2003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br2003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br200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EE" localSheetId="1" hidden="1">#REF!</definedName>
    <definedName name="FEE" localSheetId="2" hidden="1">#REF!</definedName>
    <definedName name="FEE" localSheetId="3" hidden="1">#REF!</definedName>
    <definedName name="FEE" localSheetId="6" hidden="1">#REF!</definedName>
    <definedName name="FEE" localSheetId="0" hidden="1">#REF!</definedName>
    <definedName name="FEE" localSheetId="9" hidden="1">#REF!</definedName>
    <definedName name="FEE" localSheetId="8" hidden="1">#REF!</definedName>
    <definedName name="FEE" hidden="1">#REF!</definedName>
    <definedName name="Fees.1" localSheetId="1" hidden="1">{#N/A,#N/A,TRUE,"Cover";#N/A,#N/A,TRUE,"Conts";#N/A,#N/A,TRUE,"VOS";#N/A,#N/A,TRUE,"Warrington";#N/A,#N/A,TRUE,"Widnes"}</definedName>
    <definedName name="Fees.1" localSheetId="2" hidden="1">{#N/A,#N/A,TRUE,"Cover";#N/A,#N/A,TRUE,"Conts";#N/A,#N/A,TRUE,"VOS";#N/A,#N/A,TRUE,"Warrington";#N/A,#N/A,TRUE,"Widnes"}</definedName>
    <definedName name="Fees.1" localSheetId="3" hidden="1">{#N/A,#N/A,TRUE,"Cover";#N/A,#N/A,TRUE,"Conts";#N/A,#N/A,TRUE,"VOS";#N/A,#N/A,TRUE,"Warrington";#N/A,#N/A,TRUE,"Widnes"}</definedName>
    <definedName name="Fees.1" localSheetId="6" hidden="1">{#N/A,#N/A,TRUE,"Cover";#N/A,#N/A,TRUE,"Conts";#N/A,#N/A,TRUE,"VOS";#N/A,#N/A,TRUE,"Warrington";#N/A,#N/A,TRUE,"Widnes"}</definedName>
    <definedName name="Fees.1" localSheetId="0" hidden="1">{#N/A,#N/A,TRUE,"Cover";#N/A,#N/A,TRUE,"Conts";#N/A,#N/A,TRUE,"VOS";#N/A,#N/A,TRUE,"Warrington";#N/A,#N/A,TRUE,"Widnes"}</definedName>
    <definedName name="Fees.1" localSheetId="9" hidden="1">{#N/A,#N/A,TRUE,"Cover";#N/A,#N/A,TRUE,"Conts";#N/A,#N/A,TRUE,"VOS";#N/A,#N/A,TRUE,"Warrington";#N/A,#N/A,TRUE,"Widnes"}</definedName>
    <definedName name="Fees.1" localSheetId="8" hidden="1">{#N/A,#N/A,TRUE,"Cover";#N/A,#N/A,TRUE,"Conts";#N/A,#N/A,TRUE,"VOS";#N/A,#N/A,TRUE,"Warrington";#N/A,#N/A,TRUE,"Widnes"}</definedName>
    <definedName name="Fees.1" hidden="1">{#N/A,#N/A,TRUE,"Cover";#N/A,#N/A,TRUE,"Conts";#N/A,#N/A,TRUE,"VOS";#N/A,#N/A,TRUE,"Warrington";#N/A,#N/A,TRUE,"Widnes"}</definedName>
    <definedName name="fer" localSheetId="9" hidden="1">Main.SAPF4Help()</definedName>
    <definedName name="fer" localSheetId="8" hidden="1">Main.SAPF4Help()</definedName>
    <definedName name="fer" hidden="1">Main.SAPF4Help()</definedName>
    <definedName name="ff" localSheetId="9" hidden="1">{"AnalRSA",#N/A,TRUE,"PL-Anal";"AnalIAS",#N/A,TRUE,"PL-Anal"}</definedName>
    <definedName name="ff" localSheetId="8" hidden="1">{"AnalRSA",#N/A,TRUE,"PL-Anal";"AnalIAS",#N/A,TRUE,"PL-Anal"}</definedName>
    <definedName name="ff" hidden="1">{"AnalRSA",#N/A,TRUE,"PL-Anal";"AnalIAS",#N/A,TRUE,"PL-Anal"}</definedName>
    <definedName name="fff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ffff" localSheetId="1" hidden="1">#REF!</definedName>
    <definedName name="ffff" localSheetId="2" hidden="1">#REF!</definedName>
    <definedName name="ffff" localSheetId="3" hidden="1">#REF!</definedName>
    <definedName name="ffff" localSheetId="6" hidden="1">#REF!</definedName>
    <definedName name="ffff" localSheetId="0" hidden="1">#REF!</definedName>
    <definedName name="ffff" localSheetId="9" hidden="1">#REF!</definedName>
    <definedName name="ffff" localSheetId="8" hidden="1">#REF!</definedName>
    <definedName name="ffff" hidden="1">#REF!</definedName>
    <definedName name="fffff" localSheetId="1" hidden="1">{#N/A,#N/A,TRUE,"Basic";#N/A,#N/A,TRUE,"EXT-TABLE";#N/A,#N/A,TRUE,"STEEL";#N/A,#N/A,TRUE,"INT-Table";#N/A,#N/A,TRUE,"STEEL";#N/A,#N/A,TRUE,"Door"}</definedName>
    <definedName name="fffff" localSheetId="2" hidden="1">{#N/A,#N/A,TRUE,"Basic";#N/A,#N/A,TRUE,"EXT-TABLE";#N/A,#N/A,TRUE,"STEEL";#N/A,#N/A,TRUE,"INT-Table";#N/A,#N/A,TRUE,"STEEL";#N/A,#N/A,TRUE,"Door"}</definedName>
    <definedName name="fffff" localSheetId="3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9" hidden="1">{#N/A,#N/A,TRUE,"Basic";#N/A,#N/A,TRUE,"EXT-TABLE";#N/A,#N/A,TRUE,"STEEL";#N/A,#N/A,TRUE,"INT-Table";#N/A,#N/A,TRUE,"STEEL";#N/A,#N/A,TRUE,"Door"}</definedName>
    <definedName name="fffff" localSheetId="8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ff_q" localSheetId="9" hidden="1">#REF!</definedName>
    <definedName name="fffffff_q" localSheetId="8" hidden="1">#REF!</definedName>
    <definedName name="fffffff_q" hidden="1">#REF!</definedName>
    <definedName name="FG" localSheetId="1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FG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FG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fg" localSheetId="6" hidden="1">{#N/A,#N/A,TRUE,"Cover";#N/A,#N/A,TRUE,"Conts";#N/A,#N/A,TRUE,"VOS";#N/A,#N/A,TRUE,"Warrington";#N/A,#N/A,TRUE,"Widnes"}</definedName>
    <definedName name="fg" localSheetId="0" hidden="1">{#N/A,#N/A,TRUE,"Cover";#N/A,#N/A,TRUE,"Conts";#N/A,#N/A,TRUE,"VOS";#N/A,#N/A,TRUE,"Warrington";#N/A,#N/A,TRUE,"Widnes"}</definedName>
    <definedName name="fg" localSheetId="9" hidden="1">{#N/A,#N/A,TRUE,"Cover";#N/A,#N/A,TRUE,"Conts";#N/A,#N/A,TRUE,"VOS";#N/A,#N/A,TRUE,"Warrington";#N/A,#N/A,TRUE,"Widnes"}</definedName>
    <definedName name="fg" localSheetId="8" hidden="1">{#N/A,#N/A,TRUE,"Cover";#N/A,#N/A,TRUE,"Conts";#N/A,#N/A,TRUE,"VOS";#N/A,#N/A,TRUE,"Warrington";#N/A,#N/A,TRUE,"Widnes"}</definedName>
    <definedName name="fg" hidden="1">{#N/A,#N/A,TRUE,"Cover";#N/A,#N/A,TRUE,"Conts";#N/A,#N/A,TRUE,"VOS";#N/A,#N/A,TRUE,"Warrington";#N/A,#N/A,TRUE,"Widnes"}</definedName>
    <definedName name="fgdfg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fdg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g" localSheetId="2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gfg" localSheetId="3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gfg" localSheetId="9" hidden="1">Main.SAPF4Help()</definedName>
    <definedName name="fgfg" localSheetId="8" hidden="1">Main.SAPF4Help()</definedName>
    <definedName name="fgfg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ghfg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ill_" localSheetId="2" hidden="1">#REF!</definedName>
    <definedName name="fill_" localSheetId="3" hidden="1">#REF!</definedName>
    <definedName name="fill_" localSheetId="9" hidden="1">#REF!</definedName>
    <definedName name="fill_" localSheetId="8" hidden="1">#REF!</definedName>
    <definedName name="fill_" hidden="1">#REF!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m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m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m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m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m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ond_97" localSheetId="9" hidden="1">{#N/A,#N/A,FALSE,"ZAP_FEB.XLS "}</definedName>
    <definedName name="Fond_97" localSheetId="8" hidden="1">{#N/A,#N/A,FALSE,"ZAP_FEB.XLS "}</definedName>
    <definedName name="Fond_97" hidden="1">{#N/A,#N/A,FALSE,"ZAP_FEB.XLS "}</definedName>
    <definedName name="Fond_97_2" localSheetId="9" hidden="1">{#N/A,#N/A,FALSE,"ZAP_FEB.XLS "}</definedName>
    <definedName name="Fond_97_2" localSheetId="8" hidden="1">{#N/A,#N/A,FALSE,"ZAP_FEB.XLS "}</definedName>
    <definedName name="Fond_97_2" hidden="1">{#N/A,#N/A,FALSE,"ZAP_FEB.XLS "}</definedName>
    <definedName name="fre" hidden="1">#N/A</definedName>
    <definedName name="fsda" localSheetId="1" hidden="1">{#N/A,#N/A,TRUE,"Basic";#N/A,#N/A,TRUE,"EXT-TABLE";#N/A,#N/A,TRUE,"STEEL";#N/A,#N/A,TRUE,"INT-Table";#N/A,#N/A,TRUE,"STEEL";#N/A,#N/A,TRUE,"Door"}</definedName>
    <definedName name="fsda" localSheetId="2" hidden="1">{#N/A,#N/A,TRUE,"Basic";#N/A,#N/A,TRUE,"EXT-TABLE";#N/A,#N/A,TRUE,"STEEL";#N/A,#N/A,TRUE,"INT-Table";#N/A,#N/A,TRUE,"STEEL";#N/A,#N/A,TRUE,"Door"}</definedName>
    <definedName name="fsda" localSheetId="3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9" hidden="1">{#N/A,#N/A,TRUE,"Basic";#N/A,#N/A,TRUE,"EXT-TABLE";#N/A,#N/A,TRUE,"STEEL";#N/A,#N/A,TRUE,"INT-Table";#N/A,#N/A,TRUE,"STEEL";#N/A,#N/A,TRUE,"Door"}</definedName>
    <definedName name="fsda" localSheetId="8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2" hidden="1">{#N/A,#N/A,TRUE,"Basic";#N/A,#N/A,TRUE,"EXT-TABLE";#N/A,#N/A,TRUE,"STEEL";#N/A,#N/A,TRUE,"INT-Table";#N/A,#N/A,TRUE,"STEEL";#N/A,#N/A,TRUE,"Door"}</definedName>
    <definedName name="fsdaa" localSheetId="3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9" hidden="1">{#N/A,#N/A,TRUE,"Basic";#N/A,#N/A,TRUE,"EXT-TABLE";#N/A,#N/A,TRUE,"STEEL";#N/A,#N/A,TRUE,"INT-Table";#N/A,#N/A,TRUE,"STEEL";#N/A,#N/A,TRUE,"Door"}</definedName>
    <definedName name="fsdaa" localSheetId="8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gsdf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sgsdf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sgsdf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sgsdf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sgsdf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2" hidden="1">{#N/A,#N/A,TRUE,"Basic";#N/A,#N/A,TRUE,"EXT-TABLE";#N/A,#N/A,TRUE,"STEEL";#N/A,#N/A,TRUE,"INT-Table";#N/A,#N/A,TRUE,"STEEL";#N/A,#N/A,TRUE,"Door"}</definedName>
    <definedName name="Furniture" localSheetId="3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9" hidden="1">{#N/A,#N/A,TRUE,"Basic";#N/A,#N/A,TRUE,"EXT-TABLE";#N/A,#N/A,TRUE,"STEEL";#N/A,#N/A,TRUE,"INT-Table";#N/A,#N/A,TRUE,"STEEL";#N/A,#N/A,TRUE,"Door"}</definedName>
    <definedName name="Furniture" localSheetId="8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V_TL" hidden="1">#N/A</definedName>
    <definedName name="g" localSheetId="9" hidden="1">{#N/A,#N/A,FALSE,"ZAP_FEB.XLS "}</definedName>
    <definedName name="g" localSheetId="8" hidden="1">{#N/A,#N/A,FALSE,"ZAP_FEB.XLS "}</definedName>
    <definedName name="g" hidden="1">{#N/A,#N/A,FALSE,"ZAP_FEB.XLS "}</definedName>
    <definedName name="G_7" localSheetId="9" hidden="1">#REF!</definedName>
    <definedName name="G_7" localSheetId="8" hidden="1">#REF!</definedName>
    <definedName name="G_7" hidden="1">#REF!</definedName>
    <definedName name="g_NAME" localSheetId="9" hidden="1">#REF!</definedName>
    <definedName name="g_NAME" localSheetId="8" hidden="1">#REF!</definedName>
    <definedName name="g_NAME" hidden="1">#REF!</definedName>
    <definedName name="garyneu" localSheetId="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localSheetId="6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localSheetId="0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6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0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6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0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sf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dsf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dsf" localSheetId="9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dsf" localSheetId="8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dsf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f" hidden="1">#N/A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fdg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S" localSheetId="9" hidden="1">{#N/A,#N/A,FALSE,"CCTV"}</definedName>
    <definedName name="GFDS" localSheetId="8" hidden="1">{#N/A,#N/A,FALSE,"CCTV"}</definedName>
    <definedName name="GFDS" hidden="1">{#N/A,#N/A,FALSE,"CCTV"}</definedName>
    <definedName name="G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gfgfgfg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ss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hhjg" localSheetId="1" hidden="1">#REF!</definedName>
    <definedName name="gfghhjg" localSheetId="2" hidden="1">#REF!</definedName>
    <definedName name="gfghhjg" localSheetId="3" hidden="1">#REF!</definedName>
    <definedName name="gfghhjg" localSheetId="6" hidden="1">#REF!</definedName>
    <definedName name="gfghhjg" localSheetId="0" hidden="1">#REF!</definedName>
    <definedName name="gfghhjg" localSheetId="9" hidden="1">#REF!</definedName>
    <definedName name="gfghhjg" localSheetId="8" hidden="1">#REF!</definedName>
    <definedName name="gfghhjg" hidden="1">#REF!</definedName>
    <definedName name="GG" localSheetId="1" hidden="1">'[6]Finansal tamamlanma Eğrisi'!$E$29:$P$29</definedName>
    <definedName name="GG" localSheetId="2" hidden="1">'[6]Finansal tamamlanma Eğrisi'!$E$29:$P$29</definedName>
    <definedName name="GG" localSheetId="3" hidden="1">'[6]Finansal tamamlanma Eğrisi'!$E$29:$P$29</definedName>
    <definedName name="gg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g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g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g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g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gg" localSheetId="1" hidden="1">{"План продаж",#N/A,FALSE,"товар"}</definedName>
    <definedName name="ggg" localSheetId="2" hidden="1">{"План продаж",#N/A,FALSE,"товар"}</definedName>
    <definedName name="ggg" localSheetId="6" hidden="1">{"План продаж",#N/A,FALSE,"товар"}</definedName>
    <definedName name="ggg" localSheetId="0" hidden="1">{"План продаж",#N/A,FALSE,"товар"}</definedName>
    <definedName name="ggg" localSheetId="9" hidden="1">{"План продаж",#N/A,FALSE,"товар"}</definedName>
    <definedName name="ggg" localSheetId="8" hidden="1">{"План продаж",#N/A,FALSE,"товар"}</definedName>
    <definedName name="ggg" hidden="1">{"План продаж",#N/A,FALSE,"товар"}</definedName>
    <definedName name="gggg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gg" localSheetId="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localSheetId="6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localSheetId="0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s" localSheetId="1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ggs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ggs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ggs" localSheetId="6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ggs" localSheetId="0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ggs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ggs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ggs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h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h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h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h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hb" localSheetId="9" hidden="1">{#N/A,#N/A,FALSE,"ZAP_FEB.XLS "}</definedName>
    <definedName name="ghb" localSheetId="8" hidden="1">{#N/A,#N/A,FALSE,"ZAP_FEB.XLS "}</definedName>
    <definedName name="ghb" hidden="1">{#N/A,#N/A,FALSE,"ZAP_FEB.XLS "}</definedName>
    <definedName name="GHD" hidden="1">#N/A</definedName>
    <definedName name="GHF" localSheetId="9" hidden="1">{#N/A,#N/A,FALSE,"ZAP_FEB.XLS "}</definedName>
    <definedName name="GHF" localSheetId="8" hidden="1">{#N/A,#N/A,FALSE,"ZAP_FEB.XLS "}</definedName>
    <definedName name="GHF" hidden="1">{#N/A,#N/A,FALSE,"ZAP_FEB.XLS "}</definedName>
    <definedName name="ghggfdf" localSheetId="9" hidden="1">{"IASTrail",#N/A,FALSE,"IAS"}</definedName>
    <definedName name="ghggfdf" localSheetId="8" hidden="1">{"IASTrail",#N/A,FALSE,"IAS"}</definedName>
    <definedName name="ghggfdf" hidden="1">{"IASTrail",#N/A,FALSE,"IAS"}</definedName>
    <definedName name="ghggg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h" localSheetId="9" hidden="1">#REF!</definedName>
    <definedName name="ghh" localSheetId="8" hidden="1">#REF!</definedName>
    <definedName name="ghh" hidden="1">#REF!</definedName>
    <definedName name="ghj" localSheetId="1" hidden="1">{"План продаж",#N/A,FALSE,"товар"}</definedName>
    <definedName name="ghj" localSheetId="2" hidden="1">{"План продаж",#N/A,FALSE,"товар"}</definedName>
    <definedName name="ghj" localSheetId="3" hidden="1">{"План продаж",#N/A,FALSE,"товар"}</definedName>
    <definedName name="ghj" localSheetId="6" hidden="1">{"План продаж",#N/A,FALSE,"товар"}</definedName>
    <definedName name="ghj" localSheetId="0" hidden="1">{"План продаж",#N/A,FALSE,"товар"}</definedName>
    <definedName name="ghj" localSheetId="9" hidden="1">{"План продаж",#N/A,FALSE,"товар"}</definedName>
    <definedName name="ghj" localSheetId="8" hidden="1">{"План продаж",#N/A,FALSE,"товар"}</definedName>
    <definedName name="ghj" hidden="1">{"План продаж",#N/A,FALSE,"товар"}</definedName>
    <definedName name="ghjytf" localSheetId="1" hidden="1">{#N/A,#N/A,FALSE,"передел"}</definedName>
    <definedName name="ghjytf" localSheetId="2" hidden="1">{#N/A,#N/A,FALSE,"передел"}</definedName>
    <definedName name="ghjytf" localSheetId="3" hidden="1">{#N/A,#N/A,FALSE,"передел"}</definedName>
    <definedName name="ghjytf" localSheetId="6" hidden="1">{#N/A,#N/A,FALSE,"передел"}</definedName>
    <definedName name="ghjytf" localSheetId="0" hidden="1">{#N/A,#N/A,FALSE,"передел"}</definedName>
    <definedName name="ghjytf" localSheetId="9" hidden="1">{#N/A,#N/A,FALSE,"передел"}</definedName>
    <definedName name="ghjytf" localSheetId="8" hidden="1">{#N/A,#N/A,FALSE,"передел"}</definedName>
    <definedName name="ghjytf" hidden="1">{#N/A,#N/A,FALSE,"передел"}</definedName>
    <definedName name="ghkjghku" localSheetId="1" hidden="1">'[3]на 1 тут'!#REF!</definedName>
    <definedName name="ghkjghku" localSheetId="2" hidden="1">'[3]на 1 тут'!#REF!</definedName>
    <definedName name="ghkjghku" localSheetId="3" hidden="1">'[3]на 1 тут'!#REF!</definedName>
    <definedName name="ghkjghku" localSheetId="6" hidden="1">'[3]на 1 тут'!#REF!</definedName>
    <definedName name="ghkjghku" localSheetId="9" hidden="1">'[3]на 1 тут'!#REF!</definedName>
    <definedName name="ghkjghku" localSheetId="8" hidden="1">'[3]на 1 тут'!#REF!</definedName>
    <definedName name="ghkjghku" hidden="1">'[3]на 1 тут'!#REF!</definedName>
    <definedName name="ghyt" localSheetId="1" hidden="1">{#N/A,#N/A,FALSE,"SUBS";#N/A,#N/A,FALSE,"SUPERS";#N/A,#N/A,FALSE,"FINISHES";#N/A,#N/A,FALSE,"FITTINGS";#N/A,#N/A,FALSE,"SERVICES";#N/A,#N/A,FALSE,"SITEWORKS"}</definedName>
    <definedName name="ghyt" localSheetId="2" hidden="1">{#N/A,#N/A,FALSE,"SUBS";#N/A,#N/A,FALSE,"SUPERS";#N/A,#N/A,FALSE,"FINISHES";#N/A,#N/A,FALSE,"FITTINGS";#N/A,#N/A,FALSE,"SERVICES";#N/A,#N/A,FALSE,"SITEWORKS"}</definedName>
    <definedName name="ghyt" localSheetId="3" hidden="1">{#N/A,#N/A,FALSE,"SUBS";#N/A,#N/A,FALSE,"SUPERS";#N/A,#N/A,FALSE,"FINISHES";#N/A,#N/A,FALSE,"FITTINGS";#N/A,#N/A,FALSE,"SERVICES";#N/A,#N/A,FALSE,"SITEWORKS"}</definedName>
    <definedName name="ghyt" localSheetId="6" hidden="1">{#N/A,#N/A,FALSE,"SUBS";#N/A,#N/A,FALSE,"SUPERS";#N/A,#N/A,FALSE,"FINISHES";#N/A,#N/A,FALSE,"FITTINGS";#N/A,#N/A,FALSE,"SERVICES";#N/A,#N/A,FALSE,"SITEWORKS"}</definedName>
    <definedName name="ghyt" localSheetId="0" hidden="1">{#N/A,#N/A,FALSE,"SUBS";#N/A,#N/A,FALSE,"SUPERS";#N/A,#N/A,FALSE,"FINISHES";#N/A,#N/A,FALSE,"FITTINGS";#N/A,#N/A,FALSE,"SERVICES";#N/A,#N/A,FALSE,"SITEWORKS"}</definedName>
    <definedName name="ghyt" localSheetId="9" hidden="1">{#N/A,#N/A,FALSE,"SUBS";#N/A,#N/A,FALSE,"SUPERS";#N/A,#N/A,FALSE,"FINISHES";#N/A,#N/A,FALSE,"FITTINGS";#N/A,#N/A,FALSE,"SERVICES";#N/A,#N/A,FALSE,"SITEWORKS"}</definedName>
    <definedName name="ghyt" localSheetId="8" hidden="1">{#N/A,#N/A,FALSE,"SUBS";#N/A,#N/A,FALSE,"SUPERS";#N/A,#N/A,FALSE,"FINISHES";#N/A,#N/A,FALSE,"FITTINGS";#N/A,#N/A,FALSE,"SERVICES";#N/A,#N/A,FALSE,"SITEWORKS"}</definedName>
    <definedName name="ghyt" hidden="1">{#N/A,#N/A,FALSE,"SUBS";#N/A,#N/A,FALSE,"SUPERS";#N/A,#N/A,FALSE,"FINISHES";#N/A,#N/A,FALSE,"FITTINGS";#N/A,#N/A,FALSE,"SERVICES";#N/A,#N/A,FALSE,"SITEWORKS"}</definedName>
    <definedName name="gk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k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k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k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k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LAND" localSheetId="1" hidden="1">{0,0,0,0;0,0,0,0;0,0,0,0;0,0,0,0;0,0,0,0;0,0,0,0}</definedName>
    <definedName name="GLAND" localSheetId="2" hidden="1">{0,0,0,0;0,0,0,0;0,0,0,0;0,0,0,0;0,0,0,0;0,0,0,0}</definedName>
    <definedName name="GLAND" localSheetId="3" hidden="1">{0,0,0,0;0,0,0,0;0,0,0,0;0,0,0,0;0,0,0,0;0,0,0,0}</definedName>
    <definedName name="GLAND" localSheetId="6" hidden="1">{0,0,0,0;0,0,0,0;0,0,0,0;0,0,0,0;0,0,0,0;0,0,0,0}</definedName>
    <definedName name="GLAND" localSheetId="0" hidden="1">{0,0,0,0;0,0,0,0;0,0,0,0;0,0,0,0;0,0,0,0;0,0,0,0}</definedName>
    <definedName name="GLAND" localSheetId="9" hidden="1">{0,0,0,0;0,0,0,0;0,0,0,0;0,0,0,0;0,0,0,0;0,0,0,0}</definedName>
    <definedName name="GLAND" localSheetId="8" hidden="1">{0,0,0,0;0,0,0,0;0,0,0,0;0,0,0,0;0,0,0,0;0,0,0,0}</definedName>
    <definedName name="GLAND" hidden="1">{0,0,0,0;0,0,0,0;0,0,0,0;0,0,0,0;0,0,0,0;0,0,0,0}</definedName>
    <definedName name="gmo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mo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mo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mo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mo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mo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mo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mo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ğp" localSheetId="1" hidden="1">{#N/A,#N/A,TRUE,"Sales Comparison";#N/A,#N/A,TRUE,"Cum. Summary FFR";#N/A,#N/A,TRUE,"Monthly Summary FFR";#N/A,#N/A,TRUE,"Cum. Summary TL";#N/A,#N/A,TRUE,"Monthly Summary TL"}</definedName>
    <definedName name="ğp" localSheetId="2" hidden="1">{#N/A,#N/A,TRUE,"Sales Comparison";#N/A,#N/A,TRUE,"Cum. Summary FFR";#N/A,#N/A,TRUE,"Monthly Summary FFR";#N/A,#N/A,TRUE,"Cum. Summary TL";#N/A,#N/A,TRUE,"Monthly Summary TL"}</definedName>
    <definedName name="ğp" localSheetId="3" hidden="1">{#N/A,#N/A,TRUE,"Sales Comparison";#N/A,#N/A,TRUE,"Cum. Summary FFR";#N/A,#N/A,TRUE,"Monthly Summary FFR";#N/A,#N/A,TRUE,"Cum. Summary TL";#N/A,#N/A,TRUE,"Monthly Summary TL"}</definedName>
    <definedName name="ğp" localSheetId="6" hidden="1">{#N/A,#N/A,TRUE,"Sales Comparison";#N/A,#N/A,TRUE,"Cum. Summary FFR";#N/A,#N/A,TRUE,"Monthly Summary FFR";#N/A,#N/A,TRUE,"Cum. Summary TL";#N/A,#N/A,TRUE,"Monthly Summary TL"}</definedName>
    <definedName name="ğp" localSheetId="0" hidden="1">{#N/A,#N/A,TRUE,"Sales Comparison";#N/A,#N/A,TRUE,"Cum. Summary FFR";#N/A,#N/A,TRUE,"Monthly Summary FFR";#N/A,#N/A,TRUE,"Cum. Summary TL";#N/A,#N/A,TRUE,"Monthly Summary TL"}</definedName>
    <definedName name="ğp" localSheetId="9" hidden="1">{#N/A,#N/A,TRUE,"Sales Comparison";#N/A,#N/A,TRUE,"Cum. Summary FFR";#N/A,#N/A,TRUE,"Monthly Summary FFR";#N/A,#N/A,TRUE,"Cum. Summary TL";#N/A,#N/A,TRUE,"Monthly Summary TL"}</definedName>
    <definedName name="ğp" localSheetId="8" hidden="1">{#N/A,#N/A,TRUE,"Sales Comparison";#N/A,#N/A,TRUE,"Cum. Summary FFR";#N/A,#N/A,TRUE,"Monthly Summary FFR";#N/A,#N/A,TRUE,"Cum. Summary TL";#N/A,#N/A,TRUE,"Monthly Summary TL"}</definedName>
    <definedName name="ğp" hidden="1">{#N/A,#N/A,TRUE,"Sales Comparison";#N/A,#N/A,TRUE,"Cum. Summary FFR";#N/A,#N/A,TRUE,"Monthly Summary FFR";#N/A,#N/A,TRUE,"Cum. Summary TL";#N/A,#N/A,TRUE,"Monthly Summary TL"}</definedName>
    <definedName name="gt" localSheetId="2" hidden="1">{#N/A,#N/A,FALSE,"ihz. icmal";#N/A,#N/A,FALSE,"avans";#N/A,#N/A,FALSE,"mal_FF_icm";#N/A,#N/A,FALSE,"fat_ihz";#N/A,#N/A,FALSE,"söz_fiy_fark";#N/A,#N/A,FALSE,"kap2"}</definedName>
    <definedName name="gt" localSheetId="3" hidden="1">{#N/A,#N/A,FALSE,"ihz. icmal";#N/A,#N/A,FALSE,"avans";#N/A,#N/A,FALSE,"mal_FF_icm";#N/A,#N/A,FALSE,"fat_ihz";#N/A,#N/A,FALSE,"söz_fiy_fark";#N/A,#N/A,FALSE,"kap2"}</definedName>
    <definedName name="gt" localSheetId="9" hidden="1">{#N/A,#N/A,FALSE,"ihz. icmal";#N/A,#N/A,FALSE,"avans";#N/A,#N/A,FALSE,"mal_FF_icm";#N/A,#N/A,FALSE,"fat_ihz";#N/A,#N/A,FALSE,"söz_fiy_fark";#N/A,#N/A,FALSE,"kap2"}</definedName>
    <definedName name="gt" localSheetId="8" hidden="1">{#N/A,#N/A,FALSE,"ihz. icmal";#N/A,#N/A,FALSE,"avans";#N/A,#N/A,FALSE,"mal_FF_icm";#N/A,#N/A,FALSE,"fat_ihz";#N/A,#N/A,FALSE,"söz_fiy_fark";#N/A,#N/A,FALSE,"kap2"}</definedName>
    <definedName name="gt" hidden="1">{#N/A,#N/A,FALSE,"ihz. icmal";#N/A,#N/A,FALSE,"avans";#N/A,#N/A,FALSE,"mal_FF_icm";#N/A,#N/A,FALSE,"fat_ihz";#N/A,#N/A,FALSE,"söz_fiy_fark";#N/A,#N/A,FALSE,"kap2"}</definedName>
    <definedName name="GUUUG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UUUG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UUUG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UUUG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UUUG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GV" localSheetId="1" hidden="1">{#N/A,#N/A,FALSE,"CCTV"}</definedName>
    <definedName name="GV" localSheetId="2" hidden="1">{#N/A,#N/A,FALSE,"CCTV"}</definedName>
    <definedName name="GV" localSheetId="3" hidden="1">{#N/A,#N/A,FALSE,"CCTV"}</definedName>
    <definedName name="GV" localSheetId="6" hidden="1">{#N/A,#N/A,FALSE,"CCTV"}</definedName>
    <definedName name="GV" localSheetId="0" hidden="1">{#N/A,#N/A,FALSE,"CCTV"}</definedName>
    <definedName name="GV" localSheetId="9" hidden="1">{#N/A,#N/A,FALSE,"CCTV"}</definedName>
    <definedName name="GV" localSheetId="8" hidden="1">{#N/A,#N/A,FALSE,"CCTV"}</definedName>
    <definedName name="GV" hidden="1">{#N/A,#N/A,FALSE,"CCTV"}</definedName>
    <definedName name="gy3654yhu76ik" localSheetId="1" hidden="1">'[3]на 1 тут'!#REF!</definedName>
    <definedName name="gy3654yhu76ik" localSheetId="2" hidden="1">'[3]на 1 тут'!#REF!</definedName>
    <definedName name="gy3654yhu76ik" localSheetId="3" hidden="1">'[3]на 1 тут'!#REF!</definedName>
    <definedName name="gy3654yhu76ik" localSheetId="6" hidden="1">'[3]на 1 тут'!#REF!</definedName>
    <definedName name="gy3654yhu76ik" localSheetId="9" hidden="1">'[3]на 1 тут'!#REF!</definedName>
    <definedName name="gy3654yhu76ik" localSheetId="8" hidden="1">'[3]на 1 тут'!#REF!</definedName>
    <definedName name="gy3654yhu76ik" hidden="1">'[3]на 1 тут'!#REF!</definedName>
    <definedName name="H" localSheetId="1" hidden="1">{"'Sheet1'!$A$12:$K$107"}</definedName>
    <definedName name="H" localSheetId="2" hidden="1">{"'Sheet1'!$A$12:$K$107"}</definedName>
    <definedName name="H" localSheetId="6" hidden="1">{"'Sheet1'!$A$12:$K$107"}</definedName>
    <definedName name="H" localSheetId="0" hidden="1">{"'Sheet1'!$A$12:$K$107"}</definedName>
    <definedName name="H" localSheetId="9" hidden="1">{"'Sheet1'!$A$12:$K$107"}</definedName>
    <definedName name="H" localSheetId="8" hidden="1">{"'Sheet1'!$A$12:$K$107"}</definedName>
    <definedName name="H" hidden="1">{"'Sheet1'!$A$12:$K$107"}</definedName>
    <definedName name="h_NAME_01" hidden="1">[24]XLR_NoRangeSheet!$B$6</definedName>
    <definedName name="h_NAME_02" hidden="1">[24]XLR_NoRangeSheet!$C$6</definedName>
    <definedName name="h_NAME_03" hidden="1">[24]XLR_NoRangeSheet!$D$6</definedName>
    <definedName name="h_NAME_04" hidden="1">[24]XLR_NoRangeSheet!$E$6</definedName>
    <definedName name="h_NAME_05" hidden="1">[25]XLR_NoRangeSheet!$F$6</definedName>
    <definedName name="h_NAME_06" hidden="1">[24]XLR_NoRangeSheet!$G$6</definedName>
    <definedName name="h_NAME_07" hidden="1">[24]XLR_NoRangeSheet!$H$6</definedName>
    <definedName name="h_NAME_08" hidden="1">[24]XLR_NoRangeSheet!$I$6</definedName>
    <definedName name="h_NAME_09" hidden="1">[24]XLR_NoRangeSheet!$J$6</definedName>
    <definedName name="h_NAME_10" hidden="1">[24]XLR_NoRangeSheet!$K$6</definedName>
    <definedName name="h_NAME_11" hidden="1">[24]XLR_NoRangeSheet!$L$6</definedName>
    <definedName name="h_NAME_12" hidden="1">[24]XLR_NoRangeSheet!$M$6</definedName>
    <definedName name="h_NAME_13" hidden="1">[24]XLR_NoRangeSheet!$N$6</definedName>
    <definedName name="h_NAME_14" hidden="1">[24]XLR_NoRangeSheet!$O$6</definedName>
    <definedName name="h_NAME_15" hidden="1">[24]XLR_NoRangeSheet!$P$6</definedName>
    <definedName name="h_NAME_16" hidden="1">[24]XLR_NoRangeSheet!$Q$6</definedName>
    <definedName name="h_NAME_17" hidden="1">[24]XLR_NoRangeSheet!$R$6</definedName>
    <definedName name="h_NAME_18" hidden="1">[24]XLR_NoRangeSheet!$S$6</definedName>
    <definedName name="h_NAME_19" hidden="1">[24]XLR_NoRangeSheet!$T$6</definedName>
    <definedName name="h_NAME_20" hidden="1">[24]XLR_NoRangeSheet!$U$6</definedName>
    <definedName name="HCU1_FilterDatabase" localSheetId="1" hidden="1">#REF!</definedName>
    <definedName name="HCU1_FilterDatabase" localSheetId="2" hidden="1">#REF!</definedName>
    <definedName name="HCU1_FilterDatabase" localSheetId="3" hidden="1">#REF!</definedName>
    <definedName name="HCU1_FilterDatabase" localSheetId="6" hidden="1">#REF!</definedName>
    <definedName name="HCU1_FilterDatabase" localSheetId="0" hidden="1">#REF!</definedName>
    <definedName name="HCU1_FilterDatabase" localSheetId="9" hidden="1">#REF!</definedName>
    <definedName name="HCU1_FilterDatabase" localSheetId="8" hidden="1">#REF!</definedName>
    <definedName name="HCU1_FilterDatabase" hidden="1">#REF!</definedName>
    <definedName name="Header_Row" localSheetId="0" hidden="1">ROW(#REF!)</definedName>
    <definedName name="Header_Row" hidden="1">ROW(#REF!)</definedName>
    <definedName name="HE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E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E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EQ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EQ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EQ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E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E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g" hidden="1">#N/A</definedName>
    <definedName name="HH" localSheetId="2" hidden="1">{#N/A,#N/A,FALSE,"ihz. icmal";#N/A,#N/A,FALSE,"avans";#N/A,#N/A,FALSE,"mal_FF_icm";#N/A,#N/A,FALSE,"fat_ihz";#N/A,#N/A,FALSE,"söz_fiy_fark";#N/A,#N/A,FALSE,"kap2"}</definedName>
    <definedName name="HH" localSheetId="3" hidden="1">{#N/A,#N/A,FALSE,"ihz. icmal";#N/A,#N/A,FALSE,"avans";#N/A,#N/A,FALSE,"mal_FF_icm";#N/A,#N/A,FALSE,"fat_ihz";#N/A,#N/A,FALSE,"söz_fiy_fark";#N/A,#N/A,FALSE,"kap2"}</definedName>
    <definedName name="HH" localSheetId="9" hidden="1">{#N/A,#N/A,FALSE,"ihz. icmal";#N/A,#N/A,FALSE,"avans";#N/A,#N/A,FALSE,"mal_FF_icm";#N/A,#N/A,FALSE,"fat_ihz";#N/A,#N/A,FALSE,"söz_fiy_fark";#N/A,#N/A,FALSE,"kap2"}</definedName>
    <definedName name="HH" localSheetId="8" hidden="1">{#N/A,#N/A,FALSE,"ihz. icmal";#N/A,#N/A,FALSE,"avans";#N/A,#N/A,FALSE,"mal_FF_icm";#N/A,#N/A,FALSE,"fat_ihz";#N/A,#N/A,FALSE,"söz_fiy_fark";#N/A,#N/A,FALSE,"kap2"}</definedName>
    <definedName name="HH" hidden="1">{#N/A,#N/A,FALSE,"ihz. icmal";#N/A,#N/A,FALSE,"avans";#N/A,#N/A,FALSE,"mal_FF_icm";#N/A,#N/A,FALSE,"fat_ihz";#N/A,#N/A,FALSE,"söz_fiy_fark";#N/A,#N/A,FALSE,"kap2"}</definedName>
    <definedName name="HHH" localSheetId="1" hidden="1">{#N/A,#N/A,TRUE,"Basic";#N/A,#N/A,TRUE,"EXT-TABLE";#N/A,#N/A,TRUE,"STEEL";#N/A,#N/A,TRUE,"INT-Table";#N/A,#N/A,TRUE,"STEEL";#N/A,#N/A,TRUE,"Door"}</definedName>
    <definedName name="HHH" localSheetId="2" hidden="1">{#N/A,#N/A,TRUE,"Basic";#N/A,#N/A,TRUE,"EXT-TABLE";#N/A,#N/A,TRUE,"STEEL";#N/A,#N/A,TRUE,"INT-Table";#N/A,#N/A,TRUE,"STEEL";#N/A,#N/A,TRUE,"Door"}</definedName>
    <definedName name="HHH" localSheetId="3" hidden="1">{#N/A,#N/A,TRUE,"Basic";#N/A,#N/A,TRUE,"EXT-TABLE";#N/A,#N/A,TRUE,"STEEL";#N/A,#N/A,TRUE,"INT-Table";#N/A,#N/A,TRUE,"STEEL";#N/A,#N/A,TRUE,"Door"}</definedName>
    <definedName name="HHH" localSheetId="6" hidden="1">{#N/A,#N/A,TRUE,"Basic";#N/A,#N/A,TRUE,"EXT-TABLE";#N/A,#N/A,TRUE,"STEEL";#N/A,#N/A,TRUE,"INT-Table";#N/A,#N/A,TRUE,"STEEL";#N/A,#N/A,TRUE,"Door"}</definedName>
    <definedName name="HHH" localSheetId="0" hidden="1">{#N/A,#N/A,TRUE,"Basic";#N/A,#N/A,TRUE,"EXT-TABLE";#N/A,#N/A,TRUE,"STEEL";#N/A,#N/A,TRUE,"INT-Table";#N/A,#N/A,TRUE,"STEEL";#N/A,#N/A,TRUE,"Door"}</definedName>
    <definedName name="HHH" localSheetId="9" hidden="1">{#N/A,#N/A,TRUE,"Basic";#N/A,#N/A,TRUE,"EXT-TABLE";#N/A,#N/A,TRUE,"STEEL";#N/A,#N/A,TRUE,"INT-Table";#N/A,#N/A,TRUE,"STEEL";#N/A,#N/A,TRUE,"Door"}</definedName>
    <definedName name="HHH" localSheetId="8" hidden="1">{#N/A,#N/A,TRUE,"Basic";#N/A,#N/A,TRUE,"EXT-TABLE";#N/A,#N/A,TRUE,"STEEL";#N/A,#N/A,TRUE,"INT-Table";#N/A,#N/A,TRUE,"STEEL";#N/A,#N/A,TRUE,"Door"}</definedName>
    <definedName name="HHH" hidden="1">{#N/A,#N/A,TRUE,"Basic";#N/A,#N/A,TRUE,"EXT-TABLE";#N/A,#N/A,TRUE,"STEEL";#N/A,#N/A,TRUE,"INT-Table";#N/A,#N/A,TRUE,"STEEL";#N/A,#N/A,TRUE,"Door"}</definedName>
    <definedName name="HHHH" localSheetId="1" hidden="1">{#N/A,#N/A,FALSE,"ZAP_FEB.XLS "}</definedName>
    <definedName name="HHHH" localSheetId="2" hidden="1">{#N/A,#N/A,FALSE,"ZAP_FEB.XLS "}</definedName>
    <definedName name="HHHH" localSheetId="3" hidden="1">{#N/A,#N/A,FALSE,"ZAP_FEB.XLS "}</definedName>
    <definedName name="HHHH" localSheetId="6" hidden="1">{#N/A,#N/A,FALSE,"ZAP_FEB.XLS "}</definedName>
    <definedName name="HHHH" localSheetId="0" hidden="1">{#N/A,#N/A,FALSE,"ZAP_FEB.XLS "}</definedName>
    <definedName name="HHHH" localSheetId="9" hidden="1">{#N/A,#N/A,FALSE,"ZAP_FEB.XLS "}</definedName>
    <definedName name="HHHH" localSheetId="8" hidden="1">{#N/A,#N/A,FALSE,"ZAP_FEB.XLS "}</definedName>
    <definedName name="HHHH" hidden="1">{#N/A,#N/A,FALSE,"ZAP_FEB.XLS "}</definedName>
    <definedName name="HHHHHHHHHHHHH" localSheetId="1" hidden="1">{#N/A,#N/A,TRUE,"Cover";#N/A,#N/A,TRUE,"Sched 2";#N/A,#N/A,TRUE,"Sched 3";#N/A,#N/A,TRUE,"Sched 4";#N/A,#N/A,TRUE,"Sched 9"}</definedName>
    <definedName name="HHHHHHHHHHHHH" localSheetId="2" hidden="1">{#N/A,#N/A,TRUE,"Cover";#N/A,#N/A,TRUE,"Sched 2";#N/A,#N/A,TRUE,"Sched 3";#N/A,#N/A,TRUE,"Sched 4";#N/A,#N/A,TRUE,"Sched 9"}</definedName>
    <definedName name="HHHHHHHHHHHHH" localSheetId="3" hidden="1">{#N/A,#N/A,TRUE,"Cover";#N/A,#N/A,TRUE,"Sched 2";#N/A,#N/A,TRUE,"Sched 3";#N/A,#N/A,TRUE,"Sched 4";#N/A,#N/A,TRUE,"Sched 9"}</definedName>
    <definedName name="HHHHHHHHHHHHH" localSheetId="6" hidden="1">{#N/A,#N/A,TRUE,"Cover";#N/A,#N/A,TRUE,"Sched 2";#N/A,#N/A,TRUE,"Sched 3";#N/A,#N/A,TRUE,"Sched 4";#N/A,#N/A,TRUE,"Sched 9"}</definedName>
    <definedName name="HHHHHHHHHHHHH" localSheetId="0" hidden="1">{#N/A,#N/A,TRUE,"Cover";#N/A,#N/A,TRUE,"Sched 2";#N/A,#N/A,TRUE,"Sched 3";#N/A,#N/A,TRUE,"Sched 4";#N/A,#N/A,TRUE,"Sched 9"}</definedName>
    <definedName name="HHHHHHHHHHHHH" localSheetId="9" hidden="1">{#N/A,#N/A,TRUE,"Cover";#N/A,#N/A,TRUE,"Sched 2";#N/A,#N/A,TRUE,"Sched 3";#N/A,#N/A,TRUE,"Sched 4";#N/A,#N/A,TRUE,"Sched 9"}</definedName>
    <definedName name="HHHHHHHHHHHHH" localSheetId="8" hidden="1">{#N/A,#N/A,TRUE,"Cover";#N/A,#N/A,TRUE,"Sched 2";#N/A,#N/A,TRUE,"Sched 3";#N/A,#N/A,TRUE,"Sched 4";#N/A,#N/A,TRUE,"Sched 9"}</definedName>
    <definedName name="HHHHHHHHHHHHH" hidden="1">{#N/A,#N/A,TRUE,"Cover";#N/A,#N/A,TRUE,"Sched 2";#N/A,#N/A,TRUE,"Sched 3";#N/A,#N/A,TRUE,"Sched 4";#N/A,#N/A,TRUE,"Sched 9"}</definedName>
    <definedName name="hik" localSheetId="1" hidden="1">{#N/A,#N/A,FALSE,"TABLE"}</definedName>
    <definedName name="hik" localSheetId="2" hidden="1">{#N/A,#N/A,FALSE,"TABLE"}</definedName>
    <definedName name="hik" localSheetId="3" hidden="1">{#N/A,#N/A,FALSE,"TABLE"}</definedName>
    <definedName name="hik" localSheetId="6" hidden="1">{#N/A,#N/A,FALSE,"TABLE"}</definedName>
    <definedName name="hik" localSheetId="0" hidden="1">{#N/A,#N/A,FALSE,"TABLE"}</definedName>
    <definedName name="hik" localSheetId="9" hidden="1">{#N/A,#N/A,FALSE,"TABLE"}</definedName>
    <definedName name="hik" localSheetId="8" hidden="1">{#N/A,#N/A,FALSE,"TABLE"}</definedName>
    <definedName name="hik" hidden="1">{#N/A,#N/A,FALSE,"TABLE"}</definedName>
    <definedName name="hım" localSheetId="1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ım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ım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ım" localSheetId="6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ım" localSheetId="0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ım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ım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ım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HIS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IS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IS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ISTO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ISTO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ISTO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IS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IS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r" localSheetId="9" hidden="1">{"Товар.выработка без продаж",#N/A,FALSE,"товар"}</definedName>
    <definedName name="hjr" localSheetId="8" hidden="1">{"Товар.выработка без продаж",#N/A,FALSE,"товар"}</definedName>
    <definedName name="hjr" hidden="1">{"Товар.выработка без продаж",#N/A,FALSE,"товар"}</definedName>
    <definedName name="hkjhkj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kjhkj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kjhkj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kjhkj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kjhkj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n.Delete015" hidden="1">#N/A</definedName>
    <definedName name="hn.ModelVersion" hidden="1">1</definedName>
    <definedName name="hn.NoUpload" hidden="1">0</definedName>
    <definedName name="ho" localSheetId="1" hidden="1">{#N/A,#N/A,FALSE,"TABLE"}</definedName>
    <definedName name="ho" localSheetId="2" hidden="1">{#N/A,#N/A,FALSE,"TABLE"}</definedName>
    <definedName name="ho" localSheetId="3" hidden="1">{#N/A,#N/A,FALSE,"TABLE"}</definedName>
    <definedName name="ho" localSheetId="6" hidden="1">{#N/A,#N/A,FALSE,"TABLE"}</definedName>
    <definedName name="ho" localSheetId="0" hidden="1">{#N/A,#N/A,FALSE,"TABLE"}</definedName>
    <definedName name="ho" localSheetId="9" hidden="1">{#N/A,#N/A,FALSE,"TABLE"}</definedName>
    <definedName name="ho" localSheetId="8" hidden="1">{#N/A,#N/A,FALSE,"TABLE"}</definedName>
    <definedName name="ho" hidden="1">{#N/A,#N/A,FALSE,"TABLE"}</definedName>
    <definedName name="HTML_C" localSheetId="1" hidden="1">{"'Sheet1'!$A$12:$K$107"}</definedName>
    <definedName name="HTML_C" localSheetId="2" hidden="1">{"'Sheet1'!$A$12:$K$107"}</definedName>
    <definedName name="HTML_C" localSheetId="3" hidden="1">{"'Sheet1'!$A$12:$K$107"}</definedName>
    <definedName name="HTML_C" localSheetId="6" hidden="1">{"'Sheet1'!$A$12:$K$107"}</definedName>
    <definedName name="HTML_C" localSheetId="0" hidden="1">{"'Sheet1'!$A$12:$K$107"}</definedName>
    <definedName name="HTML_C" localSheetId="9" hidden="1">{"'Sheet1'!$A$12:$K$107"}</definedName>
    <definedName name="HTML_C" localSheetId="8" hidden="1">{"'Sheet1'!$A$12:$K$107"}</definedName>
    <definedName name="HTML_C" hidden="1">{"'Sheet1'!$A$12:$K$107"}</definedName>
    <definedName name="HTML_CodePage" localSheetId="1" hidden="1">1252</definedName>
    <definedName name="HTML_CodePage" localSheetId="2" hidden="1">1252</definedName>
    <definedName name="HTML_CodePage" localSheetId="3" hidden="1">1252</definedName>
    <definedName name="HTML_CodePage" hidden="1">949</definedName>
    <definedName name="HTML_Control" localSheetId="1" hidden="1">{"'Sheet1'!$A$1:$AA$25"}</definedName>
    <definedName name="HTML_Control" localSheetId="2" hidden="1">{"'Sheet1'!$A$1:$AA$25"}</definedName>
    <definedName name="HTML_Control" localSheetId="3" hidden="1">{"'Sheet1'!$A$1:$AA$25"}</definedName>
    <definedName name="HTML_Control" localSheetId="6" hidden="1">{"'장비'!$A$3:$M$12"}</definedName>
    <definedName name="HTML_Control" localSheetId="0" hidden="1">{"'장비'!$A$3:$M$12"}</definedName>
    <definedName name="HTML_Control" localSheetId="9" hidden="1">{"'장비'!$A$3:$M$12"}</definedName>
    <definedName name="HTML_Control" localSheetId="8" hidden="1">{"'장비'!$A$3:$M$12"}</definedName>
    <definedName name="HTML_Control" hidden="1">{"'장비'!$A$3:$M$12"}</definedName>
    <definedName name="HTML_Description" hidden="1">""</definedName>
    <definedName name="HTML_Email" localSheetId="3" hidden="1">"Arokiasamy.chinnappan@saipem.eni.it"</definedName>
    <definedName name="HTML_Email" hidden="1">""</definedName>
    <definedName name="HTML_Header" localSheetId="1" hidden="1">"Sheet1"</definedName>
    <definedName name="HTML_Header" localSheetId="2" hidden="1">"Sheet1"</definedName>
    <definedName name="HTML_Header" localSheetId="3" hidden="1">"Sheet1"</definedName>
    <definedName name="HTML_Header" hidden="1">"장비"</definedName>
    <definedName name="HTML_LastUpdate" localSheetId="1" hidden="1">"5/15/2002"</definedName>
    <definedName name="HTML_LastUpdate" localSheetId="2" hidden="1">"5/15/2002"</definedName>
    <definedName name="HTML_LastUpdate" localSheetId="3" hidden="1">"5/15/2002"</definedName>
    <definedName name="HTML_LastUpdate" hidden="1">"97-08-05"</definedName>
    <definedName name="HTML_LineAfter" localSheetId="1" hidden="1">TRUE</definedName>
    <definedName name="HTML_LineAfter" localSheetId="2" hidden="1">TRUE</definedName>
    <definedName name="HTML_LineAfter" localSheetId="3" hidden="1">TRUE</definedName>
    <definedName name="HTML_LineAfter" hidden="1">FALSE</definedName>
    <definedName name="HTML_LineBefore" hidden="1">FALSE</definedName>
    <definedName name="HTML_Name" localSheetId="1" hidden="1">"Project Control Department"</definedName>
    <definedName name="HTML_Name" localSheetId="2" hidden="1">"Project Control Department"</definedName>
    <definedName name="HTML_Name" localSheetId="3" hidden="1">"Project Control Department"</definedName>
    <definedName name="HTML_Name" hidden="1">"이진화"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localSheetId="1" hidden="1">"E:\Documents and Settings\SADBW402\My Documents\MyHTML.htm"</definedName>
    <definedName name="HTML_PathFile" localSheetId="2" hidden="1">"E:\Documents and Settings\SADBW402\My Documents\MyHTML.htm"</definedName>
    <definedName name="HTML_PathFile" localSheetId="3" hidden="1">"E:\Documents and Settings\SADBW402\My Documents\MyHTML.htm"</definedName>
    <definedName name="HTML_PathFile" hidden="1">"C:\My Documents\MyHTML.htm"</definedName>
    <definedName name="HTML_PathFileMac" hidden="1">"Macintosh HD:Web Site “~adamodar”:pc:datasets:MyHTML.html"</definedName>
    <definedName name="HTML_PathTemplate" localSheetId="1" hidden="1">"E:\Documents and Settings\SADBW402\My Documents\SAS-DRILLING-ACTIVITY.htm"</definedName>
    <definedName name="HTML_PathTemplate" localSheetId="2" hidden="1">"E:\Documents and Settings\SADBW402\My Documents\SAS-DRILLING-ACTIVITY.htm"</definedName>
    <definedName name="HTML_PathTemplate" localSheetId="3" hidden="1">"E:\Documents and Settings\SADBW402\My Documents\SAS-DRILLING-ACTIVITY.htm"</definedName>
    <definedName name="HTML_PathTemplate" hidden="1">"\\INETSRV\alex\thankyou.htm"</definedName>
    <definedName name="HTML_Title" localSheetId="1" hidden="1">"ManningMonthCost"</definedName>
    <definedName name="HTML_Title" localSheetId="2" hidden="1">"ManningMonthCost"</definedName>
    <definedName name="HTML_Title" localSheetId="3" hidden="1">"ManningMonthCost"</definedName>
    <definedName name="HTML_Title" hidden="1">"가산동미라보"</definedName>
    <definedName name="HTML1_1" hidden="1">"'[Financials V2.01 Sub Sales Excite 4.xls]Income Statement'!$B$1:$AA$38"</definedName>
    <definedName name="HTML1_10" hidden="1">""</definedName>
    <definedName name="HTML1_11" hidden="1">1</definedName>
    <definedName name="HTML1_12" hidden="1">"C:\My Documents\Financials_01.htm"</definedName>
    <definedName name="HTML1_13" hidden="1">#N/A</definedName>
    <definedName name="HTML1_14" hidden="1">#N/A</definedName>
    <definedName name="HTML1_15" hidden="1">#N/A</definedName>
    <definedName name="HTML1_2" hidden="1">1</definedName>
    <definedName name="HTML1_3" hidden="1">"Financials V.1.0.2"</definedName>
    <definedName name="HTML1_4" hidden="1">"Income Statement"</definedName>
    <definedName name="HTML1_5" hidden="1">""</definedName>
    <definedName name="HTML1_6" hidden="1">-4146</definedName>
    <definedName name="HTML1_7" hidden="1">-4146</definedName>
    <definedName name="HTML1_8" hidden="1">"8/22/98"</definedName>
    <definedName name="HTML1_9" hidden="1">"Bill Nguyen"</definedName>
    <definedName name="HTML2_1" hidden="1">"'[Financials V2.01 Sub Sales Excite 4.xls]Income Statement'!$B$10:$AA$38"</definedName>
    <definedName name="HTML2_10" hidden="1">""</definedName>
    <definedName name="HTML2_11" hidden="1">1</definedName>
    <definedName name="HTML2_12" hidden="1">"C:\My Documents\financials.html"</definedName>
    <definedName name="HTML2_13" hidden="1">#N/A</definedName>
    <definedName name="HTML2_14" hidden="1">#N/A</definedName>
    <definedName name="HTML2_15" hidden="1">#N/A</definedName>
    <definedName name="HTML2_2" hidden="1">1</definedName>
    <definedName name="HTML2_3" hidden="1">"Financials"</definedName>
    <definedName name="HTML2_4" hidden="1">"Income Statement"</definedName>
    <definedName name="HTML2_5" hidden="1">""</definedName>
    <definedName name="HTML2_6" hidden="1">-4146</definedName>
    <definedName name="HTML2_7" hidden="1">1</definedName>
    <definedName name="HTML2_8" hidden="1">"8/22/98"</definedName>
    <definedName name="HTML2_9" hidden="1">"Bill Nguyen"</definedName>
    <definedName name="HTMLCount" hidden="1">2</definedName>
    <definedName name="huy" localSheetId="9" hidden="1">{"'Sheet1'!$L$16"}</definedName>
    <definedName name="huy" localSheetId="8" hidden="1">{"'Sheet1'!$L$16"}</definedName>
    <definedName name="huy" hidden="1">{"'Sheet1'!$L$16"}</definedName>
    <definedName name="hyff" localSheetId="9" hidden="1">#REF!</definedName>
    <definedName name="hyff" localSheetId="8" hidden="1">#REF!</definedName>
    <definedName name="hyff" hidden="1">#REF!</definedName>
    <definedName name="idkb754" localSheetId="9" hidden="1">{"INST_DPG",#N/A,FALSE,"INST"}</definedName>
    <definedName name="idkb754" localSheetId="8" hidden="1">{"INST_DPG",#N/A,FALSE,"INST"}</definedName>
    <definedName name="idkb754" hidden="1">{"INST_DPG",#N/A,FALSE,"INST"}</definedName>
    <definedName name="iğ" hidden="1">#N/A</definedName>
    <definedName name="II" localSheetId="9" hidden="1">{#N/A,#N/A,FALSE,"JACKETS (1100 t) (1)"}</definedName>
    <definedName name="II" localSheetId="8" hidden="1">{#N/A,#N/A,FALSE,"JACKETS (1100 t) (1)"}</definedName>
    <definedName name="II" hidden="1">{#N/A,#N/A,FALSE,"JACKETS (1100 t) (1)"}</definedName>
    <definedName name="iii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ii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ii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ii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ii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ıkl" localSheetId="2" hidden="1">{#N/A,#N/A,FALSE,"ihz. icmal";#N/A,#N/A,FALSE,"avans";#N/A,#N/A,FALSE,"mal_FF_icm";#N/A,#N/A,FALSE,"fat_ihz";#N/A,#N/A,FALSE,"söz_fiy_fark";#N/A,#N/A,FALSE,"kap2"}</definedName>
    <definedName name="ıkl" localSheetId="3" hidden="1">{#N/A,#N/A,FALSE,"ihz. icmal";#N/A,#N/A,FALSE,"avans";#N/A,#N/A,FALSE,"mal_FF_icm";#N/A,#N/A,FALSE,"fat_ihz";#N/A,#N/A,FALSE,"söz_fiy_fark";#N/A,#N/A,FALSE,"kap2"}</definedName>
    <definedName name="ıkl" localSheetId="9" hidden="1">{#N/A,#N/A,FALSE,"ihz. icmal";#N/A,#N/A,FALSE,"avans";#N/A,#N/A,FALSE,"mal_FF_icm";#N/A,#N/A,FALSE,"fat_ihz";#N/A,#N/A,FALSE,"söz_fiy_fark";#N/A,#N/A,FALSE,"kap2"}</definedName>
    <definedName name="ıkl" localSheetId="8" hidden="1">{#N/A,#N/A,FALSE,"ihz. icmal";#N/A,#N/A,FALSE,"avans";#N/A,#N/A,FALSE,"mal_FF_icm";#N/A,#N/A,FALSE,"fat_ihz";#N/A,#N/A,FALSE,"söz_fiy_fark";#N/A,#N/A,FALSE,"kap2"}</definedName>
    <definedName name="ıkl" hidden="1">{#N/A,#N/A,FALSE,"ihz. icmal";#N/A,#N/A,FALSE,"avans";#N/A,#N/A,FALSE,"mal_FF_icm";#N/A,#N/A,FALSE,"fat_ihz";#N/A,#N/A,FALSE,"söz_fiy_fark";#N/A,#N/A,FALSE,"kap2"}</definedName>
    <definedName name="ın" hidden="1">#N/A</definedName>
    <definedName name="İNCE" localSheetId="2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NCE" localSheetId="3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NCE" localSheetId="9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NCE" localSheetId="8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NCE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NDEXX" hidden="1">#N/A</definedName>
    <definedName name="ınnt" localSheetId="1" hidden="1">{#N/A,#N/A,FALSE,"Aging Summary";#N/A,#N/A,FALSE,"Ratio Analysis";#N/A,#N/A,FALSE,"Test 120 Day Accts";#N/A,#N/A,FALSE,"Tickmarks"}</definedName>
    <definedName name="ınnt" localSheetId="2" hidden="1">{#N/A,#N/A,FALSE,"Aging Summary";#N/A,#N/A,FALSE,"Ratio Analysis";#N/A,#N/A,FALSE,"Test 120 Day Accts";#N/A,#N/A,FALSE,"Tickmarks"}</definedName>
    <definedName name="ınnt" localSheetId="3" hidden="1">{#N/A,#N/A,FALSE,"Aging Summary";#N/A,#N/A,FALSE,"Ratio Analysis";#N/A,#N/A,FALSE,"Test 120 Day Accts";#N/A,#N/A,FALSE,"Tickmarks"}</definedName>
    <definedName name="ınnt" localSheetId="6" hidden="1">{#N/A,#N/A,FALSE,"Aging Summary";#N/A,#N/A,FALSE,"Ratio Analysis";#N/A,#N/A,FALSE,"Test 120 Day Accts";#N/A,#N/A,FALSE,"Tickmarks"}</definedName>
    <definedName name="ınnt" localSheetId="0" hidden="1">{#N/A,#N/A,FALSE,"Aging Summary";#N/A,#N/A,FALSE,"Ratio Analysis";#N/A,#N/A,FALSE,"Test 120 Day Accts";#N/A,#N/A,FALSE,"Tickmarks"}</definedName>
    <definedName name="ınnt" localSheetId="9" hidden="1">{#N/A,#N/A,FALSE,"Aging Summary";#N/A,#N/A,FALSE,"Ratio Analysis";#N/A,#N/A,FALSE,"Test 120 Day Accts";#N/A,#N/A,FALSE,"Tickmarks"}</definedName>
    <definedName name="ınnt" localSheetId="8" hidden="1">{#N/A,#N/A,FALSE,"Aging Summary";#N/A,#N/A,FALSE,"Ratio Analysis";#N/A,#N/A,FALSE,"Test 120 Day Accts";#N/A,#N/A,FALSE,"Tickmarks"}</definedName>
    <definedName name="ınnt" hidden="1">{#N/A,#N/A,FALSE,"Aging Summary";#N/A,#N/A,FALSE,"Ratio Analysis";#N/A,#N/A,FALSE,"Test 120 Day Accts";#N/A,#N/A,FALSE,"Tickmarks"}</definedName>
    <definedName name="INRGR" localSheetId="9" hidden="1">{#N/A,#N/A,TRUE,"COY TOTAL";#N/A,#N/A,TRUE,"3RD TRAIN EXP SUM";#N/A,#N/A,TRUE,"1173-LAGOS CO-ORD 3RD TRAIN EXP";#N/A,#N/A,TRUE,"3301-RET 3RD TRAIN EXP";#N/A,#N/A,TRUE,"3302-CONTEAM 3RD TRAIN EXP ";#N/A,#N/A,TRUE,"3303-PD 3RD TRAIN EXP";#N/A,#N/A,TRUE,"3304-START-UP-TEAM-3RD TRAIN ";#N/A,#N/A,TRUE,"1171-ECO";#N/A,#N/A,TRUE,"Fin Team-1174";#N/A,#N/A,TRUE,"HO TOTAL";#N/A,#N/A,TRUE,"1100-MD-SUM";#N/A,#N/A,TRUE,"1131-MD";#N/A,#N/A,TRUE,"1141-LG";#N/A,#N/A,TRUE,"1151-CPL";#N/A,#N/A,TRUE,"1161-LONDON OFFICE";#N/A,#N/A,TRUE,"1181-IAU";#N/A,#N/A,TRUE,"1400-DD SUM";#N/A,#N/A,TRUE,"1401-DD's OFFICE";#N/A,#N/A,TRUE,"1411-TAU";#N/A,#N/A,TRUE,"1421-ABUJA OFFICE";#N/A,#N/A,TRUE,"1500-CM-SUM";#N/A,#N/A,TRUE,"1501-CM's OFFICE";#N/A,#N/A,TRUE,"1502-CMM";#N/A,#N/A,TRUE,"1503-CMS";#N/A,#N/A,TRUE,"2100-HR SUM";#N/A,#N/A,TRUE,"2101-HR's OFFICE";#N/A,#N/A,TRUE,"2111-HRP";#N/A,#N/A,TRUE,"2121-HRA";#N/A,#N/A,TRUE,"2131-HRD";#N/A,#N/A,TRUE,"2300-FN-SUM";#N/A,#N/A,TRUE,"2301-FN's OFFICE";#N/A,#N/A,TRUE,"2311-FNC";#N/A,#N/A,TRUE,"2321-FNT";#N/A,#N/A,TRUE,"2331-FNI";#N/A,#N/A,TRUE,"2500-PAG-SUM";#N/A,#N/A,TRUE,"2501-GM's OFFICE";#N/A,#N/A,TRUE,"2511-PR";#N/A,#N/A,TRUE,"4000-PD SUM";#N/A,#N/A,TRUE,"GM PROD SUM";#N/A,#N/A,TRUE,"4001-GMPD's OFFICE";#N/A,#N/A,TRUE,"4011-PQM";#N/A,#N/A,TRUE,"4021-PFS";#N/A,#N/A,TRUE,"4031-PAF";#N/A,#N/A,TRUE,"4041-PC";#N/A,#N/A,TRUE,"4051-CR";#N/A,#N/A,TRUE,"4100-OP-SUM";#N/A,#N/A,TRUE,"4101-PO";#N/A,#N/A,TRUE,"4111-POL";#N/A,#N/A,TRUE,"4121-POU";#N/A,#N/A,TRUE,"4131-POT";#N/A,#N/A,TRUE,"4141-POM";#N/A,#N/A,TRUE,"4151-POG";#N/A,#N/A,TRUE,"4200-PE-SUM";#N/A,#N/A,TRUE,"4201-PE";#N/A,#N/A,TRUE,"4211-PEM";#N/A,#N/A,TRUE,"4221-PEQ";#N/A,#N/A,TRUE,"4231-PEE";#N/A,#N/A,TRUE,"4241-PEC";#N/A,#N/A,TRUE,"4251-PEO";#N/A,#N/A,TRUE,"4261-PEP";#N/A,#N/A,TRUE,"4271-PEI";#N/A,#N/A,TRUE,"4281-PES";#N/A,#N/A,TRUE,"4301-PT";#N/A,#N/A,TRUE,"4400-PS-SUM";#N/A,#N/A,TRUE,"4401-PS";#N/A,#N/A,TRUE,"4431-PSE";#N/A,#N/A,TRUE,"4441-PSS";#N/A,#N/A,TRUE,"4451-PST";#N/A,#N/A,TRUE,"4461-PSL";#N/A,#N/A,TRUE,"4471-PSM"}</definedName>
    <definedName name="INRGR" localSheetId="8" hidden="1">{#N/A,#N/A,TRUE,"COY TOTAL";#N/A,#N/A,TRUE,"3RD TRAIN EXP SUM";#N/A,#N/A,TRUE,"1173-LAGOS CO-ORD 3RD TRAIN EXP";#N/A,#N/A,TRUE,"3301-RET 3RD TRAIN EXP";#N/A,#N/A,TRUE,"3302-CONTEAM 3RD TRAIN EXP ";#N/A,#N/A,TRUE,"3303-PD 3RD TRAIN EXP";#N/A,#N/A,TRUE,"3304-START-UP-TEAM-3RD TRAIN ";#N/A,#N/A,TRUE,"1171-ECO";#N/A,#N/A,TRUE,"Fin Team-1174";#N/A,#N/A,TRUE,"HO TOTAL";#N/A,#N/A,TRUE,"1100-MD-SUM";#N/A,#N/A,TRUE,"1131-MD";#N/A,#N/A,TRUE,"1141-LG";#N/A,#N/A,TRUE,"1151-CPL";#N/A,#N/A,TRUE,"1161-LONDON OFFICE";#N/A,#N/A,TRUE,"1181-IAU";#N/A,#N/A,TRUE,"1400-DD SUM";#N/A,#N/A,TRUE,"1401-DD's OFFICE";#N/A,#N/A,TRUE,"1411-TAU";#N/A,#N/A,TRUE,"1421-ABUJA OFFICE";#N/A,#N/A,TRUE,"1500-CM-SUM";#N/A,#N/A,TRUE,"1501-CM's OFFICE";#N/A,#N/A,TRUE,"1502-CMM";#N/A,#N/A,TRUE,"1503-CMS";#N/A,#N/A,TRUE,"2100-HR SUM";#N/A,#N/A,TRUE,"2101-HR's OFFICE";#N/A,#N/A,TRUE,"2111-HRP";#N/A,#N/A,TRUE,"2121-HRA";#N/A,#N/A,TRUE,"2131-HRD";#N/A,#N/A,TRUE,"2300-FN-SUM";#N/A,#N/A,TRUE,"2301-FN's OFFICE";#N/A,#N/A,TRUE,"2311-FNC";#N/A,#N/A,TRUE,"2321-FNT";#N/A,#N/A,TRUE,"2331-FNI";#N/A,#N/A,TRUE,"2500-PAG-SUM";#N/A,#N/A,TRUE,"2501-GM's OFFICE";#N/A,#N/A,TRUE,"2511-PR";#N/A,#N/A,TRUE,"4000-PD SUM";#N/A,#N/A,TRUE,"GM PROD SUM";#N/A,#N/A,TRUE,"4001-GMPD's OFFICE";#N/A,#N/A,TRUE,"4011-PQM";#N/A,#N/A,TRUE,"4021-PFS";#N/A,#N/A,TRUE,"4031-PAF";#N/A,#N/A,TRUE,"4041-PC";#N/A,#N/A,TRUE,"4051-CR";#N/A,#N/A,TRUE,"4100-OP-SUM";#N/A,#N/A,TRUE,"4101-PO";#N/A,#N/A,TRUE,"4111-POL";#N/A,#N/A,TRUE,"4121-POU";#N/A,#N/A,TRUE,"4131-POT";#N/A,#N/A,TRUE,"4141-POM";#N/A,#N/A,TRUE,"4151-POG";#N/A,#N/A,TRUE,"4200-PE-SUM";#N/A,#N/A,TRUE,"4201-PE";#N/A,#N/A,TRUE,"4211-PEM";#N/A,#N/A,TRUE,"4221-PEQ";#N/A,#N/A,TRUE,"4231-PEE";#N/A,#N/A,TRUE,"4241-PEC";#N/A,#N/A,TRUE,"4251-PEO";#N/A,#N/A,TRUE,"4261-PEP";#N/A,#N/A,TRUE,"4271-PEI";#N/A,#N/A,TRUE,"4281-PES";#N/A,#N/A,TRUE,"4301-PT";#N/A,#N/A,TRUE,"4400-PS-SUM";#N/A,#N/A,TRUE,"4401-PS";#N/A,#N/A,TRUE,"4431-PSE";#N/A,#N/A,TRUE,"4441-PSS";#N/A,#N/A,TRUE,"4451-PST";#N/A,#N/A,TRUE,"4461-PSL";#N/A,#N/A,TRUE,"4471-PSM"}</definedName>
    <definedName name="INRGR" hidden="1">{#N/A,#N/A,TRUE,"COY TOTAL";#N/A,#N/A,TRUE,"3RD TRAIN EXP SUM";#N/A,#N/A,TRUE,"1173-LAGOS CO-ORD 3RD TRAIN EXP";#N/A,#N/A,TRUE,"3301-RET 3RD TRAIN EXP";#N/A,#N/A,TRUE,"3302-CONTEAM 3RD TRAIN EXP ";#N/A,#N/A,TRUE,"3303-PD 3RD TRAIN EXP";#N/A,#N/A,TRUE,"3304-START-UP-TEAM-3RD TRAIN ";#N/A,#N/A,TRUE,"1171-ECO";#N/A,#N/A,TRUE,"Fin Team-1174";#N/A,#N/A,TRUE,"HO TOTAL";#N/A,#N/A,TRUE,"1100-MD-SUM";#N/A,#N/A,TRUE,"1131-MD";#N/A,#N/A,TRUE,"1141-LG";#N/A,#N/A,TRUE,"1151-CPL";#N/A,#N/A,TRUE,"1161-LONDON OFFICE";#N/A,#N/A,TRUE,"1181-IAU";#N/A,#N/A,TRUE,"1400-DD SUM";#N/A,#N/A,TRUE,"1401-DD's OFFICE";#N/A,#N/A,TRUE,"1411-TAU";#N/A,#N/A,TRUE,"1421-ABUJA OFFICE";#N/A,#N/A,TRUE,"1500-CM-SUM";#N/A,#N/A,TRUE,"1501-CM's OFFICE";#N/A,#N/A,TRUE,"1502-CMM";#N/A,#N/A,TRUE,"1503-CMS";#N/A,#N/A,TRUE,"2100-HR SUM";#N/A,#N/A,TRUE,"2101-HR's OFFICE";#N/A,#N/A,TRUE,"2111-HRP";#N/A,#N/A,TRUE,"2121-HRA";#N/A,#N/A,TRUE,"2131-HRD";#N/A,#N/A,TRUE,"2300-FN-SUM";#N/A,#N/A,TRUE,"2301-FN's OFFICE";#N/A,#N/A,TRUE,"2311-FNC";#N/A,#N/A,TRUE,"2321-FNT";#N/A,#N/A,TRUE,"2331-FNI";#N/A,#N/A,TRUE,"2500-PAG-SUM";#N/A,#N/A,TRUE,"2501-GM's OFFICE";#N/A,#N/A,TRUE,"2511-PR";#N/A,#N/A,TRUE,"4000-PD SUM";#N/A,#N/A,TRUE,"GM PROD SUM";#N/A,#N/A,TRUE,"4001-GMPD's OFFICE";#N/A,#N/A,TRUE,"4011-PQM";#N/A,#N/A,TRUE,"4021-PFS";#N/A,#N/A,TRUE,"4031-PAF";#N/A,#N/A,TRUE,"4041-PC";#N/A,#N/A,TRUE,"4051-CR";#N/A,#N/A,TRUE,"4100-OP-SUM";#N/A,#N/A,TRUE,"4101-PO";#N/A,#N/A,TRUE,"4111-POL";#N/A,#N/A,TRUE,"4121-POU";#N/A,#N/A,TRUE,"4131-POT";#N/A,#N/A,TRUE,"4141-POM";#N/A,#N/A,TRUE,"4151-POG";#N/A,#N/A,TRUE,"4200-PE-SUM";#N/A,#N/A,TRUE,"4201-PE";#N/A,#N/A,TRUE,"4211-PEM";#N/A,#N/A,TRUE,"4221-PEQ";#N/A,#N/A,TRUE,"4231-PEE";#N/A,#N/A,TRUE,"4241-PEC";#N/A,#N/A,TRUE,"4251-PEO";#N/A,#N/A,TRUE,"4261-PEP";#N/A,#N/A,TRUE,"4271-PEI";#N/A,#N/A,TRUE,"4281-PES";#N/A,#N/A,TRUE,"4301-PT";#N/A,#N/A,TRUE,"4400-PS-SUM";#N/A,#N/A,TRUE,"4401-PS";#N/A,#N/A,TRUE,"4431-PSE";#N/A,#N/A,TRUE,"4441-PSS";#N/A,#N/A,TRUE,"4451-PST";#N/A,#N/A,TRUE,"4461-PSL";#N/A,#N/A,TRUE,"4471-PSM"}</definedName>
    <definedName name="iop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op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op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op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op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op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op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op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ERT" hidden="1">"c2536"</definedName>
    <definedName name="IQ_CONVERT_PCT" hidden="1">"c2537"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"08/19/2015 08:33:50"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39426.8220833333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Z_SCORE" hidden="1">"c1339"</definedName>
    <definedName name="iş" localSheetId="1" hidden="1">{#N/A,#N/A,TRUE,"Sales Comparison";#N/A,#N/A,TRUE,"Cum. Summary FFR";#N/A,#N/A,TRUE,"Monthly Summary FFR";#N/A,#N/A,TRUE,"Cum. Summary TL";#N/A,#N/A,TRUE,"Monthly Summary TL"}</definedName>
    <definedName name="iş" localSheetId="2" hidden="1">{#N/A,#N/A,TRUE,"Sales Comparison";#N/A,#N/A,TRUE,"Cum. Summary FFR";#N/A,#N/A,TRUE,"Monthly Summary FFR";#N/A,#N/A,TRUE,"Cum. Summary TL";#N/A,#N/A,TRUE,"Monthly Summary TL"}</definedName>
    <definedName name="iş" localSheetId="3" hidden="1">{#N/A,#N/A,TRUE,"Sales Comparison";#N/A,#N/A,TRUE,"Cum. Summary FFR";#N/A,#N/A,TRUE,"Monthly Summary FFR";#N/A,#N/A,TRUE,"Cum. Summary TL";#N/A,#N/A,TRUE,"Monthly Summary TL"}</definedName>
    <definedName name="iş" localSheetId="6" hidden="1">{#N/A,#N/A,TRUE,"Sales Comparison";#N/A,#N/A,TRUE,"Cum. Summary FFR";#N/A,#N/A,TRUE,"Monthly Summary FFR";#N/A,#N/A,TRUE,"Cum. Summary TL";#N/A,#N/A,TRUE,"Monthly Summary TL"}</definedName>
    <definedName name="iş" localSheetId="0" hidden="1">{#N/A,#N/A,TRUE,"Sales Comparison";#N/A,#N/A,TRUE,"Cum. Summary FFR";#N/A,#N/A,TRUE,"Monthly Summary FFR";#N/A,#N/A,TRUE,"Cum. Summary TL";#N/A,#N/A,TRUE,"Monthly Summary TL"}</definedName>
    <definedName name="iş" localSheetId="9" hidden="1">{#N/A,#N/A,TRUE,"Sales Comparison";#N/A,#N/A,TRUE,"Cum. Summary FFR";#N/A,#N/A,TRUE,"Monthly Summary FFR";#N/A,#N/A,TRUE,"Cum. Summary TL";#N/A,#N/A,TRUE,"Monthly Summary TL"}</definedName>
    <definedName name="iş" localSheetId="8" hidden="1">{#N/A,#N/A,TRUE,"Sales Comparison";#N/A,#N/A,TRUE,"Cum. Summary FFR";#N/A,#N/A,TRUE,"Monthly Summary FFR";#N/A,#N/A,TRUE,"Cum. Summary TL";#N/A,#N/A,TRUE,"Monthly Summary TL"}</definedName>
    <definedName name="iş" hidden="1">{#N/A,#N/A,TRUE,"Sales Comparison";#N/A,#N/A,TRUE,"Cum. Summary FFR";#N/A,#N/A,TRUE,"Monthly Summary FFR";#N/A,#N/A,TRUE,"Cum. Summary TL";#N/A,#N/A,TRUE,"Monthly Summary TL"}</definedName>
    <definedName name="ısıl" hidden="1">#N/A</definedName>
    <definedName name="ıuhıgıuguygf" hidden="1">#N/A</definedName>
    <definedName name="j" localSheetId="1" hidden="1">{"IASTrail",#N/A,FALSE,"IAS"}</definedName>
    <definedName name="j" localSheetId="2" hidden="1">{"IASTrail",#N/A,FALSE,"IAS"}</definedName>
    <definedName name="j" localSheetId="3" hidden="1">{"IASTrail",#N/A,FALSE,"IAS"}</definedName>
    <definedName name="j" localSheetId="6" hidden="1">{"IASTrail",#N/A,FALSE,"IAS"}</definedName>
    <definedName name="j" localSheetId="0" hidden="1">{"IASTrail",#N/A,FALSE,"IAS"}</definedName>
    <definedName name="j" localSheetId="9" hidden="1">{"IASTrail",#N/A,FALSE,"IAS"}</definedName>
    <definedName name="j" localSheetId="8" hidden="1">{"IASTrail",#N/A,FALSE,"IAS"}</definedName>
    <definedName name="j" hidden="1">{"IASTrail",#N/A,FALSE,"IAS"}</definedName>
    <definedName name="JB" localSheetId="1" hidden="1">{0,0,0,0;0,0,0,0;0,0,0,0;0,0,0,0;0,0,0,0;0,0,0,0}</definedName>
    <definedName name="JB" localSheetId="2" hidden="1">{0,0,0,0;0,0,0,0;0,0,0,0;0,0,0,0;0,0,0,0;0,0,0,0}</definedName>
    <definedName name="JB" localSheetId="3" hidden="1">{0,0,0,0;0,0,0,0;0,0,0,0;0,0,0,0;0,0,0,0;0,0,0,0}</definedName>
    <definedName name="JB" localSheetId="6" hidden="1">{0,0,0,0;0,0,0,0;0,0,0,0;0,0,0,0;0,0,0,0;0,0,0,0}</definedName>
    <definedName name="JB" localSheetId="0" hidden="1">{0,0,0,0;0,0,0,0;0,0,0,0;0,0,0,0;0,0,0,0;0,0,0,0}</definedName>
    <definedName name="JB" localSheetId="9" hidden="1">{0,0,0,0;0,0,0,0;0,0,0,0;0,0,0,0;0,0,0,0;0,0,0,0}</definedName>
    <definedName name="JB" localSheetId="8" hidden="1">{0,0,0,0;0,0,0,0;0,0,0,0;0,0,0,0;0,0,0,0;0,0,0,0}</definedName>
    <definedName name="JB" hidden="1">{0,0,0,0;0,0,0,0;0,0,0,0;0,0,0,0;0,0,0,0;0,0,0,0}</definedName>
    <definedName name="jfdn" localSheetId="1" hidden="1">#REF!</definedName>
    <definedName name="jfdn" localSheetId="2" hidden="1">#REF!</definedName>
    <definedName name="jfdn" localSheetId="3" hidden="1">#REF!</definedName>
    <definedName name="jfdn" localSheetId="6" hidden="1">#REF!</definedName>
    <definedName name="jfdn" localSheetId="0" hidden="1">#REF!</definedName>
    <definedName name="jfdn" localSheetId="9" hidden="1">#REF!</definedName>
    <definedName name="jfdn" localSheetId="8" hidden="1">#REF!</definedName>
    <definedName name="jfdn" hidden="1">#REF!</definedName>
    <definedName name="jjhj" localSheetId="1" hidden="1">#REF!</definedName>
    <definedName name="jjhj" localSheetId="2" hidden="1">#REF!</definedName>
    <definedName name="jjhj" localSheetId="3" hidden="1">#REF!</definedName>
    <definedName name="jjhj" localSheetId="6" hidden="1">#REF!</definedName>
    <definedName name="jjhj" localSheetId="0" hidden="1">#REF!</definedName>
    <definedName name="jjhj" localSheetId="9" hidden="1">#REF!</definedName>
    <definedName name="jjhj" localSheetId="8" hidden="1">#REF!</definedName>
    <definedName name="jjhj" hidden="1">#REF!</definedName>
    <definedName name="jjjjjjjjjjjj" localSheetId="1" hidden="1">{"План продаж",#N/A,FALSE,"товар"}</definedName>
    <definedName name="jjjjjjjjjjjj" localSheetId="2" hidden="1">{"План продаж",#N/A,FALSE,"товар"}</definedName>
    <definedName name="jjjjjjjjjjjj" localSheetId="3" hidden="1">{"План продаж",#N/A,FALSE,"товар"}</definedName>
    <definedName name="jjjjjjjjjjjj" localSheetId="6" hidden="1">{"План продаж",#N/A,FALSE,"товар"}</definedName>
    <definedName name="jjjjjjjjjjjj" localSheetId="0" hidden="1">{"План продаж",#N/A,FALSE,"товар"}</definedName>
    <definedName name="jjjjjjjjjjjj" localSheetId="9" hidden="1">{"План продаж",#N/A,FALSE,"товар"}</definedName>
    <definedName name="jjjjjjjjjjjj" localSheetId="8" hidden="1">{"План продаж",#N/A,FALSE,"товар"}</definedName>
    <definedName name="jjjjjjjjjjjj" hidden="1">{"План продаж",#N/A,FALSE,"товар"}</definedName>
    <definedName name="jkjljljl" localSheetId="9" hidden="1">{#N/A,#N/A,FALSE,"FA_1";#N/A,#N/A,FALSE,"Dep'n SE";#N/A,#N/A,FALSE,"Dep'n FC"}</definedName>
    <definedName name="jkjljljl" localSheetId="8" hidden="1">{#N/A,#N/A,FALSE,"FA_1";#N/A,#N/A,FALSE,"Dep'n SE";#N/A,#N/A,FALSE,"Dep'n FC"}</definedName>
    <definedName name="jkjljljl" hidden="1">{#N/A,#N/A,FALSE,"FA_1";#N/A,#N/A,FALSE,"Dep'n SE";#N/A,#N/A,FALSE,"Dep'n FC"}</definedName>
    <definedName name="jkk" localSheetId="1" hidden="1">{"Equity Only",#N/A,FALSE,"NNGT1";"Equity Only",#N/A,FALSE,"NNT1";"Equity Only",#N/A,FALSE,"SNT1";"Equity Only",#N/A,FALSE,"BNT1";"Equity Only",#N/A,FALSE,"PNT1"}</definedName>
    <definedName name="jkk" localSheetId="2" hidden="1">{"Equity Only",#N/A,FALSE,"NNGT1";"Equity Only",#N/A,FALSE,"NNT1";"Equity Only",#N/A,FALSE,"SNT1";"Equity Only",#N/A,FALSE,"BNT1";"Equity Only",#N/A,FALSE,"PNT1"}</definedName>
    <definedName name="jkk" localSheetId="3" hidden="1">{"Equity Only",#N/A,FALSE,"NNGT1";"Equity Only",#N/A,FALSE,"NNT1";"Equity Only",#N/A,FALSE,"SNT1";"Equity Only",#N/A,FALSE,"BNT1";"Equity Only",#N/A,FALSE,"PNT1"}</definedName>
    <definedName name="jkk" localSheetId="6" hidden="1">{"Equity Only",#N/A,FALSE,"NNGT1";"Equity Only",#N/A,FALSE,"NNT1";"Equity Only",#N/A,FALSE,"SNT1";"Equity Only",#N/A,FALSE,"BNT1";"Equity Only",#N/A,FALSE,"PNT1"}</definedName>
    <definedName name="jkk" localSheetId="0" hidden="1">{"Equity Only",#N/A,FALSE,"NNGT1";"Equity Only",#N/A,FALSE,"NNT1";"Equity Only",#N/A,FALSE,"SNT1";"Equity Only",#N/A,FALSE,"BNT1";"Equity Only",#N/A,FALSE,"PNT1"}</definedName>
    <definedName name="jkk" localSheetId="9" hidden="1">{"Equity Only",#N/A,FALSE,"NNGT1";"Equity Only",#N/A,FALSE,"NNT1";"Equity Only",#N/A,FALSE,"SNT1";"Equity Only",#N/A,FALSE,"BNT1";"Equity Only",#N/A,FALSE,"PNT1"}</definedName>
    <definedName name="jkk" localSheetId="8" hidden="1">{"Equity Only",#N/A,FALSE,"NNGT1";"Equity Only",#N/A,FALSE,"NNT1";"Equity Only",#N/A,FALSE,"SNT1";"Equity Only",#N/A,FALSE,"BNT1";"Equity Only",#N/A,FALSE,"PNT1"}</definedName>
    <definedName name="jkk" hidden="1">{"Equity Only",#N/A,FALSE,"NNGT1";"Equity Only",#N/A,FALSE,"NNT1";"Equity Only",#N/A,FALSE,"SNT1";"Equity Only",#N/A,FALSE,"BNT1";"Equity Only",#N/A,FALSE,"PNT1"}</definedName>
    <definedName name="john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hn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hn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hn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hn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hn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hn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hn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" localSheetId="1" hidden="1">{"IASTrail",#N/A,FALSE,"IAS"}</definedName>
    <definedName name="k" localSheetId="2" hidden="1">{"IASTrail",#N/A,FALSE,"IAS"}</definedName>
    <definedName name="k" localSheetId="6" hidden="1">{"IASTrail",#N/A,FALSE,"IAS"}</definedName>
    <definedName name="k" localSheetId="0" hidden="1">{"IASTrail",#N/A,FALSE,"IAS"}</definedName>
    <definedName name="k" localSheetId="9" hidden="1">{"IASTrail",#N/A,FALSE,"IAS"}</definedName>
    <definedName name="k" localSheetId="8" hidden="1">{"IASTrail",#N/A,FALSE,"IAS"}</definedName>
    <definedName name="k" hidden="1">{"IASTrail",#N/A,FALSE,"IAS"}</definedName>
    <definedName name="kaan" localSheetId="1" hidden="1">{#N/A,#N/A,FALSE,"Aging Summary";#N/A,#N/A,FALSE,"Ratio Analysis";#N/A,#N/A,FALSE,"Test 120 Day Accts";#N/A,#N/A,FALSE,"Tickmarks"}</definedName>
    <definedName name="kaan" localSheetId="2" hidden="1">{#N/A,#N/A,FALSE,"Aging Summary";#N/A,#N/A,FALSE,"Ratio Analysis";#N/A,#N/A,FALSE,"Test 120 Day Accts";#N/A,#N/A,FALSE,"Tickmarks"}</definedName>
    <definedName name="kaan" localSheetId="3" hidden="1">{#N/A,#N/A,FALSE,"Aging Summary";#N/A,#N/A,FALSE,"Ratio Analysis";#N/A,#N/A,FALSE,"Test 120 Day Accts";#N/A,#N/A,FALSE,"Tickmarks"}</definedName>
    <definedName name="kaan" localSheetId="6" hidden="1">{#N/A,#N/A,FALSE,"Aging Summary";#N/A,#N/A,FALSE,"Ratio Analysis";#N/A,#N/A,FALSE,"Test 120 Day Accts";#N/A,#N/A,FALSE,"Tickmarks"}</definedName>
    <definedName name="kaan" localSheetId="0" hidden="1">{#N/A,#N/A,FALSE,"Aging Summary";#N/A,#N/A,FALSE,"Ratio Analysis";#N/A,#N/A,FALSE,"Test 120 Day Accts";#N/A,#N/A,FALSE,"Tickmarks"}</definedName>
    <definedName name="kaan" localSheetId="9" hidden="1">{#N/A,#N/A,FALSE,"Aging Summary";#N/A,#N/A,FALSE,"Ratio Analysis";#N/A,#N/A,FALSE,"Test 120 Day Accts";#N/A,#N/A,FALSE,"Tickmarks"}</definedName>
    <definedName name="kaan" localSheetId="8" hidden="1">{#N/A,#N/A,FALSE,"Aging Summary";#N/A,#N/A,FALSE,"Ratio Analysis";#N/A,#N/A,FALSE,"Test 120 Day Accts";#N/A,#N/A,FALSE,"Tickmarks"}</definedName>
    <definedName name="kaan" hidden="1">{#N/A,#N/A,FALSE,"Aging Summary";#N/A,#N/A,FALSE,"Ratio Analysis";#N/A,#N/A,FALSE,"Test 120 Day Accts";#N/A,#N/A,FALSE,"Tickmarks"}</definedName>
    <definedName name="Keith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ith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ith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ith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ith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ith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ith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it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KEY" hidden="1">[26]Словарь!$A$1</definedName>
    <definedName name="KH" hidden="1">#N/A</definedName>
    <definedName name="kı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kı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kı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kı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kı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kjhkj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k" localSheetId="9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kk" localSheetId="8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kk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KKK" localSheetId="9" hidden="1">{#N/A,#N/A,FALSE,"CCTV"}</definedName>
    <definedName name="KKK" localSheetId="8" hidden="1">{#N/A,#N/A,FALSE,"CCTV"}</definedName>
    <definedName name="KKK" hidden="1">{#N/A,#N/A,FALSE,"CCTV"}</definedName>
    <definedName name="kkkk" localSheetId="1" hidden="1">#REF!</definedName>
    <definedName name="kkkk" localSheetId="2" hidden="1">#REF!</definedName>
    <definedName name="kkkk" localSheetId="3" hidden="1">#REF!</definedName>
    <definedName name="kkkk" localSheetId="6" hidden="1">#REF!</definedName>
    <definedName name="kkkk" localSheetId="0" hidden="1">#REF!</definedName>
    <definedName name="kkkk" localSheetId="9" hidden="1">#REF!</definedName>
    <definedName name="kkkk" localSheetId="8" hidden="1">#REF!</definedName>
    <definedName name="kkkk" hidden="1">#REF!</definedName>
    <definedName name="kkkkk" localSheetId="1" hidden="1">{"Товар.выработка без продаж",#N/A,FALSE,"товар"}</definedName>
    <definedName name="kkkkk" localSheetId="2" hidden="1">{"Товар.выработка без продаж",#N/A,FALSE,"товар"}</definedName>
    <definedName name="kkkkk" localSheetId="3" hidden="1">{"Товар.выработка без продаж",#N/A,FALSE,"товар"}</definedName>
    <definedName name="kkkkk" localSheetId="6" hidden="1">{"Товар.выработка без продаж",#N/A,FALSE,"товар"}</definedName>
    <definedName name="kkkkk" localSheetId="0" hidden="1">{"Товар.выработка без продаж",#N/A,FALSE,"товар"}</definedName>
    <definedName name="kkkkk" localSheetId="9" hidden="1">{"Товар.выработка без продаж",#N/A,FALSE,"товар"}</definedName>
    <definedName name="kkkkk" localSheetId="8" hidden="1">{"Товар.выработка без продаж",#N/A,FALSE,"товар"}</definedName>
    <definedName name="kkkkk" hidden="1">{"Товар.выработка без продаж",#N/A,FALSE,"товар"}</definedName>
    <definedName name="klkjj" localSheetId="1" hidden="1">{#N/A,#N/A,FALSE,"Aging Summary";#N/A,#N/A,FALSE,"Ratio Analysis";#N/A,#N/A,FALSE,"Test 120 Day Accts";#N/A,#N/A,FALSE,"Tickmarks"}</definedName>
    <definedName name="klkjj" localSheetId="2" hidden="1">{#N/A,#N/A,FALSE,"Aging Summary";#N/A,#N/A,FALSE,"Ratio Analysis";#N/A,#N/A,FALSE,"Test 120 Day Accts";#N/A,#N/A,FALSE,"Tickmarks"}</definedName>
    <definedName name="klkjj" localSheetId="3" hidden="1">{#N/A,#N/A,FALSE,"Aging Summary";#N/A,#N/A,FALSE,"Ratio Analysis";#N/A,#N/A,FALSE,"Test 120 Day Accts";#N/A,#N/A,FALSE,"Tickmarks"}</definedName>
    <definedName name="klkjj" localSheetId="6" hidden="1">{#N/A,#N/A,FALSE,"Aging Summary";#N/A,#N/A,FALSE,"Ratio Analysis";#N/A,#N/A,FALSE,"Test 120 Day Accts";#N/A,#N/A,FALSE,"Tickmarks"}</definedName>
    <definedName name="klkjj" localSheetId="0" hidden="1">{#N/A,#N/A,FALSE,"Aging Summary";#N/A,#N/A,FALSE,"Ratio Analysis";#N/A,#N/A,FALSE,"Test 120 Day Accts";#N/A,#N/A,FALSE,"Tickmarks"}</definedName>
    <definedName name="klkjj" localSheetId="9" hidden="1">{#N/A,#N/A,FALSE,"Aging Summary";#N/A,#N/A,FALSE,"Ratio Analysis";#N/A,#N/A,FALSE,"Test 120 Day Accts";#N/A,#N/A,FALSE,"Tickmarks"}</definedName>
    <definedName name="klkjj" localSheetId="8" hidden="1">{#N/A,#N/A,FALSE,"Aging Summary";#N/A,#N/A,FALSE,"Ratio Analysis";#N/A,#N/A,FALSE,"Test 120 Day Accts";#N/A,#N/A,FALSE,"Tickmarks"}</definedName>
    <definedName name="klkjj" hidden="1">{#N/A,#N/A,FALSE,"Aging Summary";#N/A,#N/A,FALSE,"Ratio Analysis";#N/A,#N/A,FALSE,"Test 120 Day Accts";#N/A,#N/A,FALSE,"Tickmarks"}</definedName>
    <definedName name="lale" localSheetId="1" hidden="1">{#N/A,#N/A,FALSE,"Aging Summary";#N/A,#N/A,FALSE,"Ratio Analysis";#N/A,#N/A,FALSE,"Test 120 Day Accts";#N/A,#N/A,FALSE,"Tickmarks"}</definedName>
    <definedName name="lale" localSheetId="2" hidden="1">{#N/A,#N/A,FALSE,"Aging Summary";#N/A,#N/A,FALSE,"Ratio Analysis";#N/A,#N/A,FALSE,"Test 120 Day Accts";#N/A,#N/A,FALSE,"Tickmarks"}</definedName>
    <definedName name="lale" localSheetId="3" hidden="1">{#N/A,#N/A,FALSE,"Aging Summary";#N/A,#N/A,FALSE,"Ratio Analysis";#N/A,#N/A,FALSE,"Test 120 Day Accts";#N/A,#N/A,FALSE,"Tickmarks"}</definedName>
    <definedName name="lale" localSheetId="6" hidden="1">{#N/A,#N/A,FALSE,"Aging Summary";#N/A,#N/A,FALSE,"Ratio Analysis";#N/A,#N/A,FALSE,"Test 120 Day Accts";#N/A,#N/A,FALSE,"Tickmarks"}</definedName>
    <definedName name="lale" localSheetId="0" hidden="1">{#N/A,#N/A,FALSE,"Aging Summary";#N/A,#N/A,FALSE,"Ratio Analysis";#N/A,#N/A,FALSE,"Test 120 Day Accts";#N/A,#N/A,FALSE,"Tickmarks"}</definedName>
    <definedName name="lale" localSheetId="9" hidden="1">{#N/A,#N/A,FALSE,"Aging Summary";#N/A,#N/A,FALSE,"Ratio Analysis";#N/A,#N/A,FALSE,"Test 120 Day Accts";#N/A,#N/A,FALSE,"Tickmarks"}</definedName>
    <definedName name="lale" localSheetId="8" hidden="1">{#N/A,#N/A,FALSE,"Aging Summary";#N/A,#N/A,FALSE,"Ratio Analysis";#N/A,#N/A,FALSE,"Test 120 Day Accts";#N/A,#N/A,FALSE,"Tickmarks"}</definedName>
    <definedName name="lale" hidden="1">{#N/A,#N/A,FALSE,"Aging Summary";#N/A,#N/A,FALSE,"Ratio Analysis";#N/A,#N/A,FALSE,"Test 120 Day Accts";#N/A,#N/A,FALSE,"Tickmarks"}</definedName>
    <definedName name="Last_Row" hidden="1">#N/A</definedName>
    <definedName name="LEE" localSheetId="1" hidden="1">{#N/A,#N/A,TRUE,"Basic";#N/A,#N/A,TRUE,"EXT-TABLE";#N/A,#N/A,TRUE,"STEEL";#N/A,#N/A,TRUE,"INT-Table";#N/A,#N/A,TRUE,"STEEL";#N/A,#N/A,TRUE,"Door"}</definedName>
    <definedName name="LEE" localSheetId="2" hidden="1">{#N/A,#N/A,TRUE,"Basic";#N/A,#N/A,TRUE,"EXT-TABLE";#N/A,#N/A,TRUE,"STEEL";#N/A,#N/A,TRUE,"INT-Table";#N/A,#N/A,TRUE,"STEEL";#N/A,#N/A,TRUE,"Door"}</definedName>
    <definedName name="LEE" localSheetId="3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9" hidden="1">{#N/A,#N/A,TRUE,"Basic";#N/A,#N/A,TRUE,"EXT-TABLE";#N/A,#N/A,TRUE,"STEEL";#N/A,#N/A,TRUE,"INT-Table";#N/A,#N/A,TRUE,"STEEL";#N/A,#N/A,TRUE,"Door"}</definedName>
    <definedName name="LEE" localSheetId="8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vel" localSheetId="1" hidden="1">{#N/A,#N/A,TRUE,"Cover";#N/A,#N/A,TRUE,"Conts";#N/A,#N/A,TRUE,"VOS";#N/A,#N/A,TRUE,"Warrington";#N/A,#N/A,TRUE,"Widnes"}</definedName>
    <definedName name="level" localSheetId="2" hidden="1">{#N/A,#N/A,TRUE,"Cover";#N/A,#N/A,TRUE,"Conts";#N/A,#N/A,TRUE,"VOS";#N/A,#N/A,TRUE,"Warrington";#N/A,#N/A,TRUE,"Widnes"}</definedName>
    <definedName name="level" localSheetId="3" hidden="1">{#N/A,#N/A,TRUE,"Cover";#N/A,#N/A,TRUE,"Conts";#N/A,#N/A,TRUE,"VOS";#N/A,#N/A,TRUE,"Warrington";#N/A,#N/A,TRUE,"Widnes"}</definedName>
    <definedName name="level" localSheetId="6" hidden="1">{#N/A,#N/A,TRUE,"Cover";#N/A,#N/A,TRUE,"Conts";#N/A,#N/A,TRUE,"VOS";#N/A,#N/A,TRUE,"Warrington";#N/A,#N/A,TRUE,"Widnes"}</definedName>
    <definedName name="level" localSheetId="0" hidden="1">{#N/A,#N/A,TRUE,"Cover";#N/A,#N/A,TRUE,"Conts";#N/A,#N/A,TRUE,"VOS";#N/A,#N/A,TRUE,"Warrington";#N/A,#N/A,TRUE,"Widnes"}</definedName>
    <definedName name="level" localSheetId="9" hidden="1">{#N/A,#N/A,TRUE,"Cover";#N/A,#N/A,TRUE,"Conts";#N/A,#N/A,TRUE,"VOS";#N/A,#N/A,TRUE,"Warrington";#N/A,#N/A,TRUE,"Widnes"}</definedName>
    <definedName name="level" localSheetId="8" hidden="1">{#N/A,#N/A,TRUE,"Cover";#N/A,#N/A,TRUE,"Conts";#N/A,#N/A,TRUE,"VOS";#N/A,#N/A,TRUE,"Warrington";#N/A,#N/A,TRUE,"Widnes"}</definedName>
    <definedName name="level" hidden="1">{#N/A,#N/A,TRUE,"Cover";#N/A,#N/A,TRUE,"Conts";#N/A,#N/A,TRUE,"VOS";#N/A,#N/A,TRUE,"Warrington";#N/A,#N/A,TRUE,"Widnes"}</definedName>
    <definedName name="level3" localSheetId="1" hidden="1">{#N/A,#N/A,TRUE,"Cover";#N/A,#N/A,TRUE,"Conts";#N/A,#N/A,TRUE,"VOS";#N/A,#N/A,TRUE,"Warrington";#N/A,#N/A,TRUE,"Widnes"}</definedName>
    <definedName name="level3" localSheetId="2" hidden="1">{#N/A,#N/A,TRUE,"Cover";#N/A,#N/A,TRUE,"Conts";#N/A,#N/A,TRUE,"VOS";#N/A,#N/A,TRUE,"Warrington";#N/A,#N/A,TRUE,"Widnes"}</definedName>
    <definedName name="level3" localSheetId="3" hidden="1">{#N/A,#N/A,TRUE,"Cover";#N/A,#N/A,TRUE,"Conts";#N/A,#N/A,TRUE,"VOS";#N/A,#N/A,TRUE,"Warrington";#N/A,#N/A,TRUE,"Widnes"}</definedName>
    <definedName name="level3" localSheetId="6" hidden="1">{#N/A,#N/A,TRUE,"Cover";#N/A,#N/A,TRUE,"Conts";#N/A,#N/A,TRUE,"VOS";#N/A,#N/A,TRUE,"Warrington";#N/A,#N/A,TRUE,"Widnes"}</definedName>
    <definedName name="level3" localSheetId="0" hidden="1">{#N/A,#N/A,TRUE,"Cover";#N/A,#N/A,TRUE,"Conts";#N/A,#N/A,TRUE,"VOS";#N/A,#N/A,TRUE,"Warrington";#N/A,#N/A,TRUE,"Widnes"}</definedName>
    <definedName name="level3" localSheetId="9" hidden="1">{#N/A,#N/A,TRUE,"Cover";#N/A,#N/A,TRUE,"Conts";#N/A,#N/A,TRUE,"VOS";#N/A,#N/A,TRUE,"Warrington";#N/A,#N/A,TRUE,"Widnes"}</definedName>
    <definedName name="level3" localSheetId="8" hidden="1">{#N/A,#N/A,TRUE,"Cover";#N/A,#N/A,TRUE,"Conts";#N/A,#N/A,TRUE,"VOS";#N/A,#N/A,TRUE,"Warrington";#N/A,#N/A,TRUE,"Widnes"}</definedName>
    <definedName name="level3" hidden="1">{#N/A,#N/A,TRUE,"Cover";#N/A,#N/A,TRUE,"Conts";#N/A,#N/A,TRUE,"VOS";#N/A,#N/A,TRUE,"Warrington";#N/A,#N/A,TRUE,"Widnes"}</definedName>
    <definedName name="limcount" hidden="1">1</definedName>
    <definedName name="list" localSheetId="1" hidden="1">{#N/A,#N/A,TRUE,"Basic";#N/A,#N/A,TRUE,"EXT-TABLE";#N/A,#N/A,TRUE,"STEEL";#N/A,#N/A,TRUE,"INT-Table";#N/A,#N/A,TRUE,"STEEL";#N/A,#N/A,TRUE,"Door"}</definedName>
    <definedName name="list" localSheetId="2" hidden="1">{#N/A,#N/A,TRUE,"Basic";#N/A,#N/A,TRUE,"EXT-TABLE";#N/A,#N/A,TRUE,"STEEL";#N/A,#N/A,TRUE,"INT-Table";#N/A,#N/A,TRUE,"STEEL";#N/A,#N/A,TRUE,"Door"}</definedName>
    <definedName name="list" localSheetId="3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9" hidden="1">{#N/A,#N/A,TRUE,"Basic";#N/A,#N/A,TRUE,"EXT-TABLE";#N/A,#N/A,TRUE,"STEEL";#N/A,#N/A,TRUE,"INT-Table";#N/A,#N/A,TRUE,"STEEL";#N/A,#N/A,TRUE,"Door"}</definedName>
    <definedName name="list" localSheetId="8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2" hidden="1">{#N/A,#N/A,TRUE,"Basic";#N/A,#N/A,TRUE,"EXT-TABLE";#N/A,#N/A,TRUE,"STEEL";#N/A,#N/A,TRUE,"INT-Table";#N/A,#N/A,TRUE,"STEEL";#N/A,#N/A,TRUE,"Door"}</definedName>
    <definedName name="list01" localSheetId="3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9" hidden="1">{#N/A,#N/A,TRUE,"Basic";#N/A,#N/A,TRUE,"EXT-TABLE";#N/A,#N/A,TRUE,"STEEL";#N/A,#N/A,TRUE,"INT-Table";#N/A,#N/A,TRUE,"STEEL";#N/A,#N/A,TRUE,"Door"}</definedName>
    <definedName name="list01" localSheetId="8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2" hidden="1">{#N/A,#N/A,TRUE,"Basic";#N/A,#N/A,TRUE,"EXT-TABLE";#N/A,#N/A,TRUE,"STEEL";#N/A,#N/A,TRUE,"INT-Table";#N/A,#N/A,TRUE,"STEEL";#N/A,#N/A,TRUE,"Door"}</definedName>
    <definedName name="list02" localSheetId="3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9" hidden="1">{#N/A,#N/A,TRUE,"Basic";#N/A,#N/A,TRUE,"EXT-TABLE";#N/A,#N/A,TRUE,"STEEL";#N/A,#N/A,TRUE,"INT-Table";#N/A,#N/A,TRUE,"STEEL";#N/A,#N/A,TRUE,"Door"}</definedName>
    <definedName name="list02" localSheetId="8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k" localSheetId="1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lk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lk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lk" hidden="1">#N/A</definedName>
    <definedName name="lkı" localSheetId="2" hidden="1">{#N/A,#N/A,FALSE,"ihz. icmal";#N/A,#N/A,FALSE,"avans";#N/A,#N/A,FALSE,"mal_FF_icm";#N/A,#N/A,FALSE,"fat_ihz";#N/A,#N/A,FALSE,"söz_fiy_fark";#N/A,#N/A,FALSE,"kap2"}</definedName>
    <definedName name="lkı" localSheetId="3" hidden="1">{#N/A,#N/A,FALSE,"ihz. icmal";#N/A,#N/A,FALSE,"avans";#N/A,#N/A,FALSE,"mal_FF_icm";#N/A,#N/A,FALSE,"fat_ihz";#N/A,#N/A,FALSE,"söz_fiy_fark";#N/A,#N/A,FALSE,"kap2"}</definedName>
    <definedName name="lkı" localSheetId="9" hidden="1">{#N/A,#N/A,FALSE,"ihz. icmal";#N/A,#N/A,FALSE,"avans";#N/A,#N/A,FALSE,"mal_FF_icm";#N/A,#N/A,FALSE,"fat_ihz";#N/A,#N/A,FALSE,"söz_fiy_fark";#N/A,#N/A,FALSE,"kap2"}</definedName>
    <definedName name="lkı" localSheetId="8" hidden="1">{#N/A,#N/A,FALSE,"ihz. icmal";#N/A,#N/A,FALSE,"avans";#N/A,#N/A,FALSE,"mal_FF_icm";#N/A,#N/A,FALSE,"fat_ihz";#N/A,#N/A,FALSE,"söz_fiy_fark";#N/A,#N/A,FALSE,"kap2"}</definedName>
    <definedName name="lkı" hidden="1">{#N/A,#N/A,FALSE,"ihz. icmal";#N/A,#N/A,FALSE,"avans";#N/A,#N/A,FALSE,"mal_FF_icm";#N/A,#N/A,FALSE,"fat_ihz";#N/A,#N/A,FALSE,"söz_fiy_fark";#N/A,#N/A,FALSE,"kap2"}</definedName>
    <definedName name="LKJ" hidden="1">#N/A</definedName>
    <definedName name="LKL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l" hidden="1">#N/A</definedName>
    <definedName name="LLLL" localSheetId="9" hidden="1">{#N/A,#N/A,FALSE,"CCTV"}</definedName>
    <definedName name="LLLL" localSheetId="8" hidden="1">{#N/A,#N/A,FALSE,"CCTV"}</definedName>
    <definedName name="LLLL" hidden="1">{#N/A,#N/A,FALSE,"CCTV"}</definedName>
    <definedName name="lllll" localSheetId="1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llll" localSheetId="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llll" localSheetId="3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llll" localSheetId="6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llll" localSheetId="0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llll" localSheetId="9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llll" localSheetId="8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llll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LO" localSheetId="6" hidden="1">{#N/A,#N/A,TRUE,"Basic";#N/A,#N/A,TRUE,"EXT-TABLE";#N/A,#N/A,TRUE,"STEEL";#N/A,#N/A,TRUE,"INT-Table";#N/A,#N/A,TRUE,"STEEL";#N/A,#N/A,TRUE,"Door"}</definedName>
    <definedName name="LO" localSheetId="0" hidden="1">{#N/A,#N/A,TRUE,"Basic";#N/A,#N/A,TRUE,"EXT-TABLE";#N/A,#N/A,TRUE,"STEEL";#N/A,#N/A,TRUE,"INT-Table";#N/A,#N/A,TRUE,"STEEL";#N/A,#N/A,TRUE,"Door"}</definedName>
    <definedName name="LO" localSheetId="9" hidden="1">{#N/A,#N/A,TRUE,"Basic";#N/A,#N/A,TRUE,"EXT-TABLE";#N/A,#N/A,TRUE,"STEEL";#N/A,#N/A,TRUE,"INT-Table";#N/A,#N/A,TRUE,"STEEL";#N/A,#N/A,TRUE,"Door"}</definedName>
    <definedName name="LO" localSheetId="8" hidden="1">{#N/A,#N/A,TRUE,"Basic";#N/A,#N/A,TRUE,"EXT-TABLE";#N/A,#N/A,TRUE,"STEEL";#N/A,#N/A,TRUE,"INT-Table";#N/A,#N/A,TRUE,"STEEL";#N/A,#N/A,TRUE,"Door"}</definedName>
    <definedName name="LO" hidden="1">{#N/A,#N/A,TRUE,"Basic";#N/A,#N/A,TRUE,"EXT-TABLE";#N/A,#N/A,TRUE,"STEEL";#N/A,#N/A,TRUE,"INT-Table";#N/A,#N/A,TRUE,"STEEL";#N/A,#N/A,TRUE,"Door"}</definedName>
    <definedName name="LOCAL_MYSQL_DATE_FORMAT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tybc1" localSheetId="9" hidden="1">{#N/A,#N/A,FALSE,"Закрытые кредиты"}</definedName>
    <definedName name="Ltybc1" localSheetId="8" hidden="1">{#N/A,#N/A,FALSE,"Закрытые кредиты"}</definedName>
    <definedName name="Ltybc1" hidden="1">{#N/A,#N/A,FALSE,"Закрытые кредиты"}</definedName>
    <definedName name="m_ID" localSheetId="1" hidden="1">#REF!</definedName>
    <definedName name="m_ID" localSheetId="2" hidden="1">#REF!</definedName>
    <definedName name="m_ID" localSheetId="3" hidden="1">#REF!</definedName>
    <definedName name="m_ID" localSheetId="6" hidden="1">#REF!</definedName>
    <definedName name="m_ID" localSheetId="0" hidden="1">#REF!</definedName>
    <definedName name="m_ID" localSheetId="9" hidden="1">#REF!</definedName>
    <definedName name="m_ID" localSheetId="8" hidden="1">#REF!</definedName>
    <definedName name="m_ID" hidden="1">#REF!</definedName>
    <definedName name="m_PERIOD_NAME" hidden="1">[27]XLR_NoRangeSheet!$C$6</definedName>
    <definedName name="ma" localSheetId="1" hidden="1">{#N/A,#N/A,TRUE,"Cover";#N/A,#N/A,TRUE,"Conts";#N/A,#N/A,TRUE,"VOS";#N/A,#N/A,TRUE,"Warrington";#N/A,#N/A,TRUE,"Widnes"}</definedName>
    <definedName name="ma" localSheetId="2" hidden="1">{#N/A,#N/A,TRUE,"Cover";#N/A,#N/A,TRUE,"Conts";#N/A,#N/A,TRUE,"VOS";#N/A,#N/A,TRUE,"Warrington";#N/A,#N/A,TRUE,"Widnes"}</definedName>
    <definedName name="ma" localSheetId="3" hidden="1">{#N/A,#N/A,TRUE,"Cover";#N/A,#N/A,TRUE,"Conts";#N/A,#N/A,TRUE,"VOS";#N/A,#N/A,TRUE,"Warrington";#N/A,#N/A,TRUE,"Widnes"}</definedName>
    <definedName name="ma" localSheetId="6" hidden="1">{#N/A,#N/A,TRUE,"Cover";#N/A,#N/A,TRUE,"Conts";#N/A,#N/A,TRUE,"VOS";#N/A,#N/A,TRUE,"Warrington";#N/A,#N/A,TRUE,"Widnes"}</definedName>
    <definedName name="ma" localSheetId="0" hidden="1">{#N/A,#N/A,TRUE,"Cover";#N/A,#N/A,TRUE,"Conts";#N/A,#N/A,TRUE,"VOS";#N/A,#N/A,TRUE,"Warrington";#N/A,#N/A,TRUE,"Widnes"}</definedName>
    <definedName name="ma" localSheetId="9" hidden="1">{#N/A,#N/A,TRUE,"Cover";#N/A,#N/A,TRUE,"Conts";#N/A,#N/A,TRUE,"VOS";#N/A,#N/A,TRUE,"Warrington";#N/A,#N/A,TRUE,"Widnes"}</definedName>
    <definedName name="ma" localSheetId="8" hidden="1">{#N/A,#N/A,TRUE,"Cover";#N/A,#N/A,TRUE,"Conts";#N/A,#N/A,TRUE,"VOS";#N/A,#N/A,TRUE,"Warrington";#N/A,#N/A,TRUE,"Widnes"}</definedName>
    <definedName name="ma" hidden="1">{#N/A,#N/A,TRUE,"Cover";#N/A,#N/A,TRUE,"Conts";#N/A,#N/A,TRUE,"VOS";#N/A,#N/A,TRUE,"Warrington";#N/A,#N/A,TRUE,"Widnes"}</definedName>
    <definedName name="mal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.HESAP2" localSheetId="2" hidden="1">{#N/A,#N/A,FALSE,"ihz. icmal";#N/A,#N/A,FALSE,"avans";#N/A,#N/A,FALSE,"mal_FF_icm";#N/A,#N/A,FALSE,"fat_ihz";#N/A,#N/A,FALSE,"söz_fiy_fark";#N/A,#N/A,FALSE,"kap2"}</definedName>
    <definedName name="MAL.F.F.HESAP2" localSheetId="3" hidden="1">{#N/A,#N/A,FALSE,"ihz. icmal";#N/A,#N/A,FALSE,"avans";#N/A,#N/A,FALSE,"mal_FF_icm";#N/A,#N/A,FALSE,"fat_ihz";#N/A,#N/A,FALSE,"söz_fiy_fark";#N/A,#N/A,FALSE,"kap2"}</definedName>
    <definedName name="MAL.F.F.HESAP2" localSheetId="9" hidden="1">{#N/A,#N/A,FALSE,"ihz. icmal";#N/A,#N/A,FALSE,"avans";#N/A,#N/A,FALSE,"mal_FF_icm";#N/A,#N/A,FALSE,"fat_ihz";#N/A,#N/A,FALSE,"söz_fiy_fark";#N/A,#N/A,FALSE,"kap2"}</definedName>
    <definedName name="MAL.F.F.HESAP2" localSheetId="8" hidden="1">{#N/A,#N/A,FALSE,"ihz. icmal";#N/A,#N/A,FALSE,"avans";#N/A,#N/A,FALSE,"mal_FF_icm";#N/A,#N/A,FALSE,"fat_ihz";#N/A,#N/A,FALSE,"söz_fiy_fark";#N/A,#N/A,FALSE,"kap2"}</definedName>
    <definedName name="MAL.F.F.HESAP2" hidden="1">{#N/A,#N/A,FALSE,"ihz. icmal";#N/A,#N/A,FALSE,"avans";#N/A,#N/A,FALSE,"mal_FF_icm";#N/A,#N/A,FALSE,"fat_ihz";#N/A,#N/A,FALSE,"söz_fiy_fark";#N/A,#N/A,FALSE,"kap2"}</definedName>
    <definedName name="MAL.F.F.HESAP3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.HESAP3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.HESAP3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.HESAP3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.HESAP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3" localSheetId="2" hidden="1">{#N/A,#N/A,FALSE,"ihz. icmal";#N/A,#N/A,FALSE,"avans";#N/A,#N/A,FALSE,"mal_FF_icm";#N/A,#N/A,FALSE,"fat_ihz";#N/A,#N/A,FALSE,"söz_fiy_fark";#N/A,#N/A,FALSE,"kap2"}</definedName>
    <definedName name="MAL.F.F3" localSheetId="3" hidden="1">{#N/A,#N/A,FALSE,"ihz. icmal";#N/A,#N/A,FALSE,"avans";#N/A,#N/A,FALSE,"mal_FF_icm";#N/A,#N/A,FALSE,"fat_ihz";#N/A,#N/A,FALSE,"söz_fiy_fark";#N/A,#N/A,FALSE,"kap2"}</definedName>
    <definedName name="MAL.F.F3" localSheetId="9" hidden="1">{#N/A,#N/A,FALSE,"ihz. icmal";#N/A,#N/A,FALSE,"avans";#N/A,#N/A,FALSE,"mal_FF_icm";#N/A,#N/A,FALSE,"fat_ihz";#N/A,#N/A,FALSE,"söz_fiy_fark";#N/A,#N/A,FALSE,"kap2"}</definedName>
    <definedName name="MAL.F.F3" localSheetId="8" hidden="1">{#N/A,#N/A,FALSE,"ihz. icmal";#N/A,#N/A,FALSE,"avans";#N/A,#N/A,FALSE,"mal_FF_icm";#N/A,#N/A,FALSE,"fat_ihz";#N/A,#N/A,FALSE,"söz_fiy_fark";#N/A,#N/A,FALSE,"kap2"}</definedName>
    <definedName name="MAL.F.F3" hidden="1">{#N/A,#N/A,FALSE,"ihz. icmal";#N/A,#N/A,FALSE,"avans";#N/A,#N/A,FALSE,"mal_FF_icm";#N/A,#N/A,FALSE,"fat_ihz";#N/A,#N/A,FALSE,"söz_fiy_fark";#N/A,#N/A,FALSE,"kap2"}</definedName>
    <definedName name="MAL.F.F4" localSheetId="2" hidden="1">{#N/A,#N/A,FALSE,"ihz. icmal";#N/A,#N/A,FALSE,"avans";#N/A,#N/A,FALSE,"mal_FF_icm";#N/A,#N/A,FALSE,"fat_ihz";#N/A,#N/A,FALSE,"söz_fiy_fark";#N/A,#N/A,FALSE,"kap2"}</definedName>
    <definedName name="MAL.F.F4" localSheetId="3" hidden="1">{#N/A,#N/A,FALSE,"ihz. icmal";#N/A,#N/A,FALSE,"avans";#N/A,#N/A,FALSE,"mal_FF_icm";#N/A,#N/A,FALSE,"fat_ihz";#N/A,#N/A,FALSE,"söz_fiy_fark";#N/A,#N/A,FALSE,"kap2"}</definedName>
    <definedName name="MAL.F.F4" localSheetId="9" hidden="1">{#N/A,#N/A,FALSE,"ihz. icmal";#N/A,#N/A,FALSE,"avans";#N/A,#N/A,FALSE,"mal_FF_icm";#N/A,#N/A,FALSE,"fat_ihz";#N/A,#N/A,FALSE,"söz_fiy_fark";#N/A,#N/A,FALSE,"kap2"}</definedName>
    <definedName name="MAL.F.F4" localSheetId="8" hidden="1">{#N/A,#N/A,FALSE,"ihz. icmal";#N/A,#N/A,FALSE,"avans";#N/A,#N/A,FALSE,"mal_FF_icm";#N/A,#N/A,FALSE,"fat_ihz";#N/A,#N/A,FALSE,"söz_fiy_fark";#N/A,#N/A,FALSE,"kap2"}</definedName>
    <definedName name="MAL.F.F4" hidden="1">{#N/A,#N/A,FALSE,"ihz. icmal";#N/A,#N/A,FALSE,"avans";#N/A,#N/A,FALSE,"mal_FF_icm";#N/A,#N/A,FALSE,"fat_ihz";#N/A,#N/A,FALSE,"söz_fiy_fark";#N/A,#N/A,FALSE,"kap2"}</definedName>
    <definedName name="MALZEME2" localSheetId="2" hidden="1">#REF!</definedName>
    <definedName name="MALZEME2" localSheetId="3" hidden="1">#REF!</definedName>
    <definedName name="MALZEME2" localSheetId="9" hidden="1">#REF!</definedName>
    <definedName name="MALZEME2" localSheetId="8" hidden="1">#REF!</definedName>
    <definedName name="MALZEME2" hidden="1">#REF!</definedName>
    <definedName name="mhr.cost" hidden="1">[28]Assumptions!$B$16</definedName>
    <definedName name="mji" localSheetId="1" hidden="1">'[3]на 1 тут'!#REF!</definedName>
    <definedName name="mji" localSheetId="2" hidden="1">'[3]на 1 тут'!#REF!</definedName>
    <definedName name="mji" localSheetId="3" hidden="1">'[3]на 1 тут'!#REF!</definedName>
    <definedName name="mji" localSheetId="6" hidden="1">'[3]на 1 тут'!#REF!</definedName>
    <definedName name="mji" localSheetId="0" hidden="1">'[3]на 1 тут'!#REF!</definedName>
    <definedName name="mji" localSheetId="9" hidden="1">'[3]на 1 тут'!#REF!</definedName>
    <definedName name="mji" localSheetId="8" hidden="1">'[3]на 1 тут'!#REF!</definedName>
    <definedName name="mji" hidden="1">'[3]на 1 тут'!#REF!</definedName>
    <definedName name="MM" localSheetId="6" hidden="1">{#N/A,#N/A,TRUE,"Basic";#N/A,#N/A,TRUE,"EXT-TABLE";#N/A,#N/A,TRUE,"STEEL";#N/A,#N/A,TRUE,"INT-Table";#N/A,#N/A,TRUE,"STEEL";#N/A,#N/A,TRUE,"Door"}</definedName>
    <definedName name="MM" localSheetId="0" hidden="1">{#N/A,#N/A,TRUE,"Basic";#N/A,#N/A,TRUE,"EXT-TABLE";#N/A,#N/A,TRUE,"STEEL";#N/A,#N/A,TRUE,"INT-Table";#N/A,#N/A,TRUE,"STEEL";#N/A,#N/A,TRUE,"Door"}</definedName>
    <definedName name="MM" localSheetId="9" hidden="1">{#N/A,#N/A,TRUE,"Basic";#N/A,#N/A,TRUE,"EXT-TABLE";#N/A,#N/A,TRUE,"STEEL";#N/A,#N/A,TRUE,"INT-Table";#N/A,#N/A,TRUE,"STEEL";#N/A,#N/A,TRUE,"Door"}</definedName>
    <definedName name="MM" localSheetId="8" hidden="1">{#N/A,#N/A,TRUE,"Basic";#N/A,#N/A,TRUE,"EXT-TABLE";#N/A,#N/A,TRUE,"STEEL";#N/A,#N/A,TRUE,"INT-Table";#N/A,#N/A,TRUE,"STEEL";#N/A,#N/A,TRUE,"Door"}</definedName>
    <definedName name="MM" hidden="1">{#N/A,#N/A,TRUE,"Basic";#N/A,#N/A,TRUE,"EXT-TABLE";#N/A,#N/A,TRUE,"STEEL";#N/A,#N/A,TRUE,"INT-Table";#N/A,#N/A,TRUE,"STEEL";#N/A,#N/A,TRUE,"Door"}</definedName>
    <definedName name="MN" localSheetId="9" hidden="1">{#N/A,#N/A,FALSE,"CCTV"}</definedName>
    <definedName name="MN" localSheetId="8" hidden="1">{#N/A,#N/A,FALSE,"CCTV"}</definedName>
    <definedName name="MN" hidden="1">{#N/A,#N/A,FALSE,"CCTV"}</definedName>
    <definedName name="momo" localSheetId="9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momo" localSheetId="8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momo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MP" localSheetId="1" hidden="1">{#N/A,#N/A,FALSE,"CCTV"}</definedName>
    <definedName name="MP" localSheetId="2" hidden="1">{#N/A,#N/A,FALSE,"CCTV"}</definedName>
    <definedName name="MP" localSheetId="3" hidden="1">{#N/A,#N/A,FALSE,"CCTV"}</definedName>
    <definedName name="MP" localSheetId="6" hidden="1">{#N/A,#N/A,FALSE,"CCTV"}</definedName>
    <definedName name="MP" localSheetId="0" hidden="1">{#N/A,#N/A,FALSE,"CCTV"}</definedName>
    <definedName name="MP" localSheetId="9" hidden="1">{#N/A,#N/A,FALSE,"CCTV"}</definedName>
    <definedName name="MP" localSheetId="8" hidden="1">{#N/A,#N/A,FALSE,"CCTV"}</definedName>
    <definedName name="MP" hidden="1">{#N/A,#N/A,FALSE,"CCTV"}</definedName>
    <definedName name="MSSS" localSheetId="1" hidden="1">{#N/A,#N/A,TRUE,"Basic";#N/A,#N/A,TRUE,"EXT-TABLE";#N/A,#N/A,TRUE,"STEEL";#N/A,#N/A,TRUE,"INT-Table";#N/A,#N/A,TRUE,"STEEL";#N/A,#N/A,TRUE,"Door"}</definedName>
    <definedName name="MSSS" localSheetId="2" hidden="1">{#N/A,#N/A,TRUE,"Basic";#N/A,#N/A,TRUE,"EXT-TABLE";#N/A,#N/A,TRUE,"STEEL";#N/A,#N/A,TRUE,"INT-Table";#N/A,#N/A,TRUE,"STEEL";#N/A,#N/A,TRUE,"Door"}</definedName>
    <definedName name="MSSS" localSheetId="3" hidden="1">{#N/A,#N/A,TRUE,"Basic";#N/A,#N/A,TRUE,"EXT-TABLE";#N/A,#N/A,TRUE,"STEEL";#N/A,#N/A,TRUE,"INT-Table";#N/A,#N/A,TRUE,"STEEL";#N/A,#N/A,TRUE,"Door"}</definedName>
    <definedName name="MSSS" localSheetId="6" hidden="1">{#N/A,#N/A,TRUE,"Basic";#N/A,#N/A,TRUE,"EXT-TABLE";#N/A,#N/A,TRUE,"STEEL";#N/A,#N/A,TRUE,"INT-Table";#N/A,#N/A,TRUE,"STEEL";#N/A,#N/A,TRUE,"Door"}</definedName>
    <definedName name="MSSS" localSheetId="0" hidden="1">{#N/A,#N/A,TRUE,"Basic";#N/A,#N/A,TRUE,"EXT-TABLE";#N/A,#N/A,TRUE,"STEEL";#N/A,#N/A,TRUE,"INT-Table";#N/A,#N/A,TRUE,"STEEL";#N/A,#N/A,TRUE,"Door"}</definedName>
    <definedName name="MSSS" localSheetId="9" hidden="1">{#N/A,#N/A,TRUE,"Basic";#N/A,#N/A,TRUE,"EXT-TABLE";#N/A,#N/A,TRUE,"STEEL";#N/A,#N/A,TRUE,"INT-Table";#N/A,#N/A,TRUE,"STEEL";#N/A,#N/A,TRUE,"Door"}</definedName>
    <definedName name="MSSS" localSheetId="8" hidden="1">{#N/A,#N/A,TRUE,"Basic";#N/A,#N/A,TRUE,"EXT-TABLE";#N/A,#N/A,TRUE,"STEEL";#N/A,#N/A,TRUE,"INT-Table";#N/A,#N/A,TRUE,"STEEL";#N/A,#N/A,TRUE,"Door"}</definedName>
    <definedName name="MSSS" hidden="1">{#N/A,#N/A,TRUE,"Basic";#N/A,#N/A,TRUE,"EXT-TABLE";#N/A,#N/A,TRUE,"STEEL";#N/A,#N/A,TRUE,"INT-Table";#N/A,#N/A,TRUE,"STEEL";#N/A,#N/A,TRUE,"Door"}</definedName>
    <definedName name="n" localSheetId="9" hidden="1">#REF!</definedName>
    <definedName name="n" localSheetId="8" hidden="1">#REF!</definedName>
    <definedName name="n" hidden="1">#REF!</definedName>
    <definedName name="nakits" localSheetId="1" hidden="1">'[29]Finansal tamamlanma Eğrisi'!#REF!</definedName>
    <definedName name="nakits" localSheetId="2" hidden="1">'[29]Finansal tamamlanma Eğrisi'!#REF!</definedName>
    <definedName name="nakits" localSheetId="3" hidden="1">'[29]Finansal tamamlanma Eğrisi'!#REF!</definedName>
    <definedName name="nakits" localSheetId="6" hidden="1">'[29]Finansal tamamlanma Eğrisi'!#REF!</definedName>
    <definedName name="nakits" localSheetId="9" hidden="1">'[29]Finansal tamamlanma Eğrisi'!#REF!</definedName>
    <definedName name="nakits" localSheetId="8" hidden="1">'[29]Finansal tamamlanma Eğrisi'!#REF!</definedName>
    <definedName name="nakits" hidden="1">'[29]Finansal tamamlanma Eğrisi'!#REF!</definedName>
    <definedName name="NAME" localSheetId="1" hidden="1">'[18]Ind. Budget'!#REF!</definedName>
    <definedName name="NAME" localSheetId="2" hidden="1">'[18]Ind. Budget'!#REF!</definedName>
    <definedName name="NAME" localSheetId="3" hidden="1">'[18]Ind. Budget'!#REF!</definedName>
    <definedName name="NAME" localSheetId="6" hidden="1">'[18]Ind. Budget'!#REF!</definedName>
    <definedName name="NAME" localSheetId="9" hidden="1">'[18]Ind. Budget'!#REF!</definedName>
    <definedName name="NAME" localSheetId="8" hidden="1">'[18]Ind. Budget'!#REF!</definedName>
    <definedName name="NAME" hidden="1">'[18]Ind. Budget'!#REF!</definedName>
    <definedName name="nana" localSheetId="1" hidden="1">{#N/A,#N/A,TRUE,"COVERSHEET";#N/A,#N/A,TRUE,"LEGEND";#N/A,#N/A,TRUE,"LIST"}</definedName>
    <definedName name="nana" localSheetId="2" hidden="1">{#N/A,#N/A,TRUE,"COVERSHEET";#N/A,#N/A,TRUE,"LEGEND";#N/A,#N/A,TRUE,"LIST"}</definedName>
    <definedName name="nana" localSheetId="3" hidden="1">{#N/A,#N/A,TRUE,"COVERSHEET";#N/A,#N/A,TRUE,"LEGEND";#N/A,#N/A,TRUE,"LIST"}</definedName>
    <definedName name="nana" localSheetId="6" hidden="1">{#N/A,#N/A,TRUE,"COVERSHEET";#N/A,#N/A,TRUE,"LEGEND";#N/A,#N/A,TRUE,"LIST"}</definedName>
    <definedName name="nana" localSheetId="0" hidden="1">{#N/A,#N/A,TRUE,"COVERSHEET";#N/A,#N/A,TRUE,"LEGEND";#N/A,#N/A,TRUE,"LIST"}</definedName>
    <definedName name="nana" localSheetId="9" hidden="1">{#N/A,#N/A,TRUE,"COVERSHEET";#N/A,#N/A,TRUE,"LEGEND";#N/A,#N/A,TRUE,"LIST"}</definedName>
    <definedName name="nana" localSheetId="8" hidden="1">{#N/A,#N/A,TRUE,"COVERSHEET";#N/A,#N/A,TRUE,"LEGEND";#N/A,#N/A,TRUE,"LIST"}</definedName>
    <definedName name="nana" hidden="1">{#N/A,#N/A,TRUE,"COVERSHEET";#N/A,#N/A,TRUE,"LEGEND";#N/A,#N/A,TRUE,"LIST"}</definedName>
    <definedName name="Neels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els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els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els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els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els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els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els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ew" hidden="1">0</definedName>
    <definedName name="NEWNAME" localSheetId="1" hidden="1">{#N/A,#N/A,FALSE,"CCTV"}</definedName>
    <definedName name="NEWNAME" localSheetId="2" hidden="1">{#N/A,#N/A,FALSE,"CCTV"}</definedName>
    <definedName name="NEWNAME" localSheetId="3" hidden="1">{#N/A,#N/A,FALSE,"CCTV"}</definedName>
    <definedName name="NEWNAME" localSheetId="6" hidden="1">{#N/A,#N/A,FALSE,"CCTV"}</definedName>
    <definedName name="NEWNAME" localSheetId="0" hidden="1">{#N/A,#N/A,FALSE,"CCTV"}</definedName>
    <definedName name="NEWNAME" localSheetId="9" hidden="1">{#N/A,#N/A,FALSE,"CCTV"}</definedName>
    <definedName name="NEWNAME" localSheetId="8" hidden="1">{#N/A,#N/A,FALSE,"CCTV"}</definedName>
    <definedName name="NEWNAME" hidden="1">{#N/A,#N/A,FALSE,"CCTV"}</definedName>
    <definedName name="NEWPRICE" localSheetId="9" hidden="1">{"Table A,pg 1",#N/A,FALSE,"Table A-Prov GUR";"Table A,pg 2",#N/A,FALSE,"Table A-Prov GUR"}</definedName>
    <definedName name="NEWPRICE" localSheetId="8" hidden="1">{"Table A,pg 1",#N/A,FALSE,"Table A-Prov GUR";"Table A,pg 2",#N/A,FALSE,"Table A-Prov GUR"}</definedName>
    <definedName name="NEWPRICE" hidden="1">{"Table A,pg 1",#N/A,FALSE,"Table A-Prov GUR";"Table A,pg 2",#N/A,FALSE,"Table A-Prov GUR"}</definedName>
    <definedName name="nh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h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h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h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hy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nhy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nhy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nhy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nhy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NIM_R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LP" localSheetId="9" hidden="1">{"INST_WPE1",#N/A,FALSE,"SUMMARY-INSTS"}</definedName>
    <definedName name="NLP" localSheetId="8" hidden="1">{"INST_WPE1",#N/A,FALSE,"SUMMARY-INSTS"}</definedName>
    <definedName name="NLP" hidden="1">{"INST_WPE1",#N/A,FALSE,"SUMMARY-INSTS"}</definedName>
    <definedName name="nm" localSheetId="1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nm" localSheetId="2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nm" localSheetId="3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nm" localSheetId="6" hidden="1">{#N/A,#N/A,TRUE,"Sales Comparison";#N/A,#N/A,TRUE,"Cum. Summary FFR";#N/A,#N/A,TRUE,"Monthly Summary FFR";#N/A,#N/A,TRUE,"Cum. Summary TL";#N/A,#N/A,TRUE,"Monthly Summary TL"}</definedName>
    <definedName name="nm" localSheetId="0" hidden="1">{#N/A,#N/A,TRUE,"Sales Comparison";#N/A,#N/A,TRUE,"Cum. Summary FFR";#N/A,#N/A,TRUE,"Monthly Summary FFR";#N/A,#N/A,TRUE,"Cum. Summary TL";#N/A,#N/A,TRUE,"Monthly Summary TL"}</definedName>
    <definedName name="nm" localSheetId="9" hidden="1">{#N/A,#N/A,TRUE,"Sales Comparison";#N/A,#N/A,TRUE,"Cum. Summary FFR";#N/A,#N/A,TRUE,"Monthly Summary FFR";#N/A,#N/A,TRUE,"Cum. Summary TL";#N/A,#N/A,TRUE,"Monthly Summary TL"}</definedName>
    <definedName name="nm" localSheetId="8" hidden="1">{#N/A,#N/A,TRUE,"Sales Comparison";#N/A,#N/A,TRUE,"Cum. Summary FFR";#N/A,#N/A,TRUE,"Monthly Summary FFR";#N/A,#N/A,TRUE,"Cum. Summary TL";#N/A,#N/A,TRUE,"Monthly Summary TL"}</definedName>
    <definedName name="nm" hidden="1">{#N/A,#N/A,TRUE,"Sales Comparison";#N/A,#N/A,TRUE,"Cum. Summary FFR";#N/A,#N/A,TRUE,"Monthly Summary FFR";#N/A,#N/A,TRUE,"Cum. Summary TL";#N/A,#N/A,TRUE,"Monthly Summary TL"}</definedName>
    <definedName name="nn" localSheetId="9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nn" localSheetId="8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nn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nNnnn" localSheetId="1" hidden="1">{#N/A,#N/A,TRUE,"Лист1";#N/A,#N/A,TRUE,"Лист2";#N/A,#N/A,TRUE,"Лист3"}</definedName>
    <definedName name="nNnnn" localSheetId="2" hidden="1">{#N/A,#N/A,TRUE,"Лист1";#N/A,#N/A,TRUE,"Лист2";#N/A,#N/A,TRUE,"Лист3"}</definedName>
    <definedName name="nNnnn" localSheetId="3" hidden="1">{#N/A,#N/A,TRUE,"Лист1";#N/A,#N/A,TRUE,"Лист2";#N/A,#N/A,TRUE,"Лист3"}</definedName>
    <definedName name="nNnnn" localSheetId="6" hidden="1">{#N/A,#N/A,TRUE,"Лист1";#N/A,#N/A,TRUE,"Лист2";#N/A,#N/A,TRUE,"Лист3"}</definedName>
    <definedName name="nNnnn" localSheetId="0" hidden="1">{#N/A,#N/A,TRUE,"Лист1";#N/A,#N/A,TRUE,"Лист2";#N/A,#N/A,TRUE,"Лист3"}</definedName>
    <definedName name="nNnnn" localSheetId="9" hidden="1">{#N/A,#N/A,TRUE,"Лист1";#N/A,#N/A,TRUE,"Лист2";#N/A,#N/A,TRUE,"Лист3"}</definedName>
    <definedName name="nNnnn" localSheetId="8" hidden="1">{#N/A,#N/A,TRUE,"Лист1";#N/A,#N/A,TRUE,"Лист2";#N/A,#N/A,TRUE,"Лист3"}</definedName>
    <definedName name="nNnnn" hidden="1">{#N/A,#N/A,TRUE,"Лист1";#N/A,#N/A,TRUE,"Лист2";#N/A,#N/A,TRUE,"Лист3"}</definedName>
    <definedName name="nnnnnnnn" localSheetId="1" hidden="1">'[29]Finansal tamamlanma Eğrisi'!#REF!</definedName>
    <definedName name="nnnnnnnn" localSheetId="2" hidden="1">'[29]Finansal tamamlanma Eğrisi'!#REF!</definedName>
    <definedName name="nnnnnnnn" localSheetId="3" hidden="1">'[29]Finansal tamamlanma Eğrisi'!#REF!</definedName>
    <definedName name="nnnnnnnn" localSheetId="6" hidden="1">'[29]Finansal tamamlanma Eğrisi'!#REF!</definedName>
    <definedName name="nnnnnnnn" localSheetId="9" hidden="1">'[29]Finansal tamamlanma Eğrisi'!#REF!</definedName>
    <definedName name="nnnnnnnn" localSheetId="8" hidden="1">'[29]Finansal tamamlanma Eğrisi'!#REF!</definedName>
    <definedName name="nnnnnnnn" hidden="1">'[29]Finansal tamamlanma Eğrisi'!#REF!</definedName>
    <definedName name="nnnnnnnnnn" localSheetId="1" hidden="1">Main.SAPF4Help()</definedName>
    <definedName name="nnnnnnnnnn" localSheetId="2" hidden="1">Main.SAPF4Help()</definedName>
    <definedName name="nnnnnnnnnn" localSheetId="3" hidden="1">Main.SAPF4Help()</definedName>
    <definedName name="nnnnnnnnnn" localSheetId="6" hidden="1">Main.SAPF4Help()</definedName>
    <definedName name="nnnnnnnnnn" localSheetId="0" hidden="1">Main.SAPF4Help()</definedName>
    <definedName name="nnnnnnnnnn" localSheetId="9" hidden="1">Main.SAPF4Help()</definedName>
    <definedName name="nnnnnnnnnn" localSheetId="8" hidden="1">Main.SAPF4Help()</definedName>
    <definedName name="nnnnnnnnnn" hidden="1">Main.SAPF4Help()</definedName>
    <definedName name="O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O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O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OÇ" localSheetId="2" hidden="1">{#N/A,#N/A,FALSE,"ihz. icmal";#N/A,#N/A,FALSE,"avans";#N/A,#N/A,FALSE,"mal_FF_icm";#N/A,#N/A,FALSE,"fat_ihz";#N/A,#N/A,FALSE,"söz_fiy_fark";#N/A,#N/A,FALSE,"kap2"}</definedName>
    <definedName name="OÇ" localSheetId="3" hidden="1">{#N/A,#N/A,FALSE,"ihz. icmal";#N/A,#N/A,FALSE,"avans";#N/A,#N/A,FALSE,"mal_FF_icm";#N/A,#N/A,FALSE,"fat_ihz";#N/A,#N/A,FALSE,"söz_fiy_fark";#N/A,#N/A,FALSE,"kap2"}</definedName>
    <definedName name="OÇ" localSheetId="9" hidden="1">{#N/A,#N/A,FALSE,"ihz. icmal";#N/A,#N/A,FALSE,"avans";#N/A,#N/A,FALSE,"mal_FF_icm";#N/A,#N/A,FALSE,"fat_ihz";#N/A,#N/A,FALSE,"söz_fiy_fark";#N/A,#N/A,FALSE,"kap2"}</definedName>
    <definedName name="OÇ" localSheetId="8" hidden="1">{#N/A,#N/A,FALSE,"ihz. icmal";#N/A,#N/A,FALSE,"avans";#N/A,#N/A,FALSE,"mal_FF_icm";#N/A,#N/A,FALSE,"fat_ihz";#N/A,#N/A,FALSE,"söz_fiy_fark";#N/A,#N/A,FALSE,"kap2"}</definedName>
    <definedName name="OÇ" hidden="1">{#N/A,#N/A,FALSE,"ihz. icmal";#N/A,#N/A,FALSE,"avans";#N/A,#N/A,FALSE,"mal_FF_icm";#N/A,#N/A,FALSE,"fat_ihz";#N/A,#N/A,FALSE,"söz_fiy_fark";#N/A,#N/A,FALSE,"kap2"}</definedName>
    <definedName name="ODH" localSheetId="1" hidden="1">#REF!</definedName>
    <definedName name="ODH" localSheetId="2" hidden="1">#REF!</definedName>
    <definedName name="ODH" localSheetId="3" hidden="1">#REF!</definedName>
    <definedName name="ODH" localSheetId="6" hidden="1">#REF!</definedName>
    <definedName name="ODH" localSheetId="0" hidden="1">#REF!</definedName>
    <definedName name="ODH" localSheetId="9" hidden="1">#REF!</definedName>
    <definedName name="ODH" localSheetId="8" hidden="1">#REF!</definedName>
    <definedName name="ODH" hidden="1">#REF!</definedName>
    <definedName name="okl" localSheetId="9" hidden="1">{"NWN_Q1810",#N/A,FALSE,"Q1810_1.V";"NWN_Q1412",#N/A,FALSE,"Q1412_1"}</definedName>
    <definedName name="okl" localSheetId="8" hidden="1">{"NWN_Q1810",#N/A,FALSE,"Q1810_1.V";"NWN_Q1412",#N/A,FALSE,"Q1412_1"}</definedName>
    <definedName name="okl" hidden="1">{"NWN_Q1810",#N/A,FALSE,"Q1810_1.V";"NWN_Q1412",#N/A,FALSE,"Q1412_1"}</definedName>
    <definedName name="okokkkkk" localSheetId="1" hidden="1">Main.SAPF4Help()</definedName>
    <definedName name="okokkkkk" localSheetId="2" hidden="1">Main.SAPF4Help()</definedName>
    <definedName name="okokkkkk" localSheetId="3" hidden="1">Main.SAPF4Help()</definedName>
    <definedName name="okokkkkk" localSheetId="6" hidden="1">Main.SAPF4Help()</definedName>
    <definedName name="okokkkkk" localSheetId="0" hidden="1">Main.SAPF4Help()</definedName>
    <definedName name="okokkkkk" localSheetId="9" hidden="1">Main.SAPF4Help()</definedName>
    <definedName name="okokkkkk" localSheetId="8" hidden="1">Main.SAPF4Help()</definedName>
    <definedName name="okokkkkk" hidden="1">Main.SAPF4Help()</definedName>
    <definedName name="oks" localSheetId="1" hidden="1">#REF!</definedName>
    <definedName name="oks" localSheetId="2" hidden="1">#REF!</definedName>
    <definedName name="oks" localSheetId="3" hidden="1">#REF!</definedName>
    <definedName name="oks" localSheetId="6" hidden="1">#REF!</definedName>
    <definedName name="oks" localSheetId="0" hidden="1">#REF!</definedName>
    <definedName name="oks" localSheetId="9" hidden="1">#REF!</definedName>
    <definedName name="oks" localSheetId="8" hidden="1">#REF!</definedName>
    <definedName name="oks" hidden="1">#REF!</definedName>
    <definedName name="ol" localSheetId="1" hidden="1">{"План продаж",#N/A,FALSE,"товар"}</definedName>
    <definedName name="ol" localSheetId="2" hidden="1">{"План продаж",#N/A,FALSE,"товар"}</definedName>
    <definedName name="ol" localSheetId="3" hidden="1">{"План продаж",#N/A,FALSE,"товар"}</definedName>
    <definedName name="ol" localSheetId="6" hidden="1">{"План продаж",#N/A,FALSE,"товар"}</definedName>
    <definedName name="ol" localSheetId="0" hidden="1">{"План продаж",#N/A,FALSE,"товар"}</definedName>
    <definedName name="ol" localSheetId="9" hidden="1">{"План продаж",#N/A,FALSE,"товар"}</definedName>
    <definedName name="ol" localSheetId="8" hidden="1">{"План продаж",#N/A,FALSE,"товар"}</definedName>
    <definedName name="ol" hidden="1">{"План продаж",#N/A,FALSE,"товар"}</definedName>
    <definedName name="oo" localSheetId="9" hidden="1">{#N/A,#N/A,FALSE,"ZAP_FEB.XLS "}</definedName>
    <definedName name="oo" localSheetId="8" hidden="1">{#N/A,#N/A,FALSE,"ZAP_FEB.XLS "}</definedName>
    <definedName name="oo" hidden="1">{#N/A,#N/A,FALSE,"ZAP_FEB.XLS "}</definedName>
    <definedName name="ooo" localSheetId="1" hidden="1">Main.SAPF4Help()</definedName>
    <definedName name="ooo" localSheetId="2" hidden="1">Main.SAPF4Help()</definedName>
    <definedName name="ooo" localSheetId="3" hidden="1">Main.SAPF4Help()</definedName>
    <definedName name="ooo" localSheetId="6" hidden="1">Main.SAPF4Help()</definedName>
    <definedName name="ooo" localSheetId="0" hidden="1">Main.SAPF4Help()</definedName>
    <definedName name="ooo" localSheetId="9" hidden="1">Main.SAPF4Help()</definedName>
    <definedName name="ooo" localSheetId="8" hidden="1">Main.SAPF4Help()</definedName>
    <definedName name="ooo" hidden="1">Main.SAPF4Help()</definedName>
    <definedName name="oooo" localSheetId="1" hidden="1">Main.SAPF4Help()</definedName>
    <definedName name="oooo" localSheetId="2" hidden="1">Main.SAPF4Help()</definedName>
    <definedName name="oooo" localSheetId="3" hidden="1">Main.SAPF4Help()</definedName>
    <definedName name="oooo" localSheetId="6" hidden="1">Main.SAPF4Help()</definedName>
    <definedName name="oooo" localSheetId="0" hidden="1">Main.SAPF4Help()</definedName>
    <definedName name="oooo" localSheetId="9" hidden="1">Main.SAPF4Help()</definedName>
    <definedName name="oooo" localSheetId="8" hidden="1">Main.SAPF4Help()</definedName>
    <definedName name="oooo" hidden="1">Main.SAPF4Help()</definedName>
    <definedName name="ÖRNEK2" localSheetId="2" hidden="1">{#N/A,#N/A,FALSE,"ihz. icmal";#N/A,#N/A,FALSE,"avans";#N/A,#N/A,FALSE,"mal_FF_icm";#N/A,#N/A,FALSE,"fat_ihz";#N/A,#N/A,FALSE,"söz_fiy_fark";#N/A,#N/A,FALSE,"kap2"}</definedName>
    <definedName name="ÖRNEK2" localSheetId="3" hidden="1">{#N/A,#N/A,FALSE,"ihz. icmal";#N/A,#N/A,FALSE,"avans";#N/A,#N/A,FALSE,"mal_FF_icm";#N/A,#N/A,FALSE,"fat_ihz";#N/A,#N/A,FALSE,"söz_fiy_fark";#N/A,#N/A,FALSE,"kap2"}</definedName>
    <definedName name="ÖRNEK2" localSheetId="9" hidden="1">{#N/A,#N/A,FALSE,"ihz. icmal";#N/A,#N/A,FALSE,"avans";#N/A,#N/A,FALSE,"mal_FF_icm";#N/A,#N/A,FALSE,"fat_ihz";#N/A,#N/A,FALSE,"söz_fiy_fark";#N/A,#N/A,FALSE,"kap2"}</definedName>
    <definedName name="ÖRNEK2" localSheetId="8" hidden="1">{#N/A,#N/A,FALSE,"ihz. icmal";#N/A,#N/A,FALSE,"avans";#N/A,#N/A,FALSE,"mal_FF_icm";#N/A,#N/A,FALSE,"fat_ihz";#N/A,#N/A,FALSE,"söz_fiy_fark";#N/A,#N/A,FALSE,"kap2"}</definedName>
    <definedName name="ÖRNEK2" hidden="1">{#N/A,#N/A,FALSE,"ihz. icmal";#N/A,#N/A,FALSE,"avans";#N/A,#N/A,FALSE,"mal_FF_icm";#N/A,#N/A,FALSE,"fat_ihz";#N/A,#N/A,FALSE,"söz_fiy_fark";#N/A,#N/A,FALSE,"kap2"}</definedName>
    <definedName name="os" localSheetId="1" hidden="1">{#N/A,#N/A,FALSE,"TABLE"}</definedName>
    <definedName name="os" localSheetId="2" hidden="1">{#N/A,#N/A,FALSE,"TABLE"}</definedName>
    <definedName name="os" localSheetId="3" hidden="1">{#N/A,#N/A,FALSE,"TABLE"}</definedName>
    <definedName name="os" localSheetId="6" hidden="1">{#N/A,#N/A,FALSE,"TABLE"}</definedName>
    <definedName name="os" localSheetId="0" hidden="1">{#N/A,#N/A,FALSE,"TABLE"}</definedName>
    <definedName name="os" localSheetId="9" hidden="1">{#N/A,#N/A,FALSE,"TABLE"}</definedName>
    <definedName name="os" localSheetId="8" hidden="1">{#N/A,#N/A,FALSE,"TABLE"}</definedName>
    <definedName name="os" hidden="1">{#N/A,#N/A,FALSE,"TABLE"}</definedName>
    <definedName name="OSBL" localSheetId="9" hidden="1">{#N/A,#N/A,FALSE,"CCTV"}</definedName>
    <definedName name="OSBL" localSheetId="8" hidden="1">{#N/A,#N/A,FALSE,"CCTV"}</definedName>
    <definedName name="OSBL" hidden="1">{#N/A,#N/A,FALSE,"CCTV"}</definedName>
    <definedName name="OSM" localSheetId="1" hidden="1">{#N/A,#N/A,FALSE,"TELEFON"}</definedName>
    <definedName name="OSM" localSheetId="2" hidden="1">{#N/A,#N/A,FALSE,"TELEFON"}</definedName>
    <definedName name="OSM" localSheetId="3" hidden="1">{#N/A,#N/A,FALSE,"TELEFON"}</definedName>
    <definedName name="OSM" localSheetId="6" hidden="1">{#N/A,#N/A,FALSE,"TELEFON"}</definedName>
    <definedName name="OSM" localSheetId="0" hidden="1">{#N/A,#N/A,FALSE,"TELEFON"}</definedName>
    <definedName name="OSM" localSheetId="9" hidden="1">{#N/A,#N/A,FALSE,"TELEFON"}</definedName>
    <definedName name="OSM" localSheetId="8" hidden="1">{#N/A,#N/A,FALSE,"TELEFON"}</definedName>
    <definedName name="OSM" hidden="1">{#N/A,#N/A,FALSE,"TELEFON"}</definedName>
    <definedName name="ÖTNEK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ÖTNEK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ÖTNEK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ÖTNEK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ÖTNEK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ozkan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ozkan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ozkan" localSheetId="9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ozkan" localSheetId="8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ozkan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P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P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P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Pal_Workbook_GUID" hidden="1">"JR7RBX3V7RSH7D27MEW8JSSJ"</definedName>
    <definedName name="Panel" localSheetId="1" hidden="1">{#N/A,#N/A,TRUE,"Basic";#N/A,#N/A,TRUE,"EXT-TABLE";#N/A,#N/A,TRUE,"STEEL";#N/A,#N/A,TRUE,"INT-Table";#N/A,#N/A,TRUE,"STEEL";#N/A,#N/A,TRUE,"Door"}</definedName>
    <definedName name="Panel" localSheetId="2" hidden="1">{#N/A,#N/A,TRUE,"Basic";#N/A,#N/A,TRUE,"EXT-TABLE";#N/A,#N/A,TRUE,"STEEL";#N/A,#N/A,TRUE,"INT-Table";#N/A,#N/A,TRUE,"STEEL";#N/A,#N/A,TRUE,"Door"}</definedName>
    <definedName name="Panel" localSheetId="3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9" hidden="1">{#N/A,#N/A,TRUE,"Basic";#N/A,#N/A,TRUE,"EXT-TABLE";#N/A,#N/A,TRUE,"STEEL";#N/A,#N/A,TRUE,"INT-Table";#N/A,#N/A,TRUE,"STEEL";#N/A,#N/A,TRUE,"Door"}</definedName>
    <definedName name="Panel" localSheetId="8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rameter">[20]!Parameters[[#Headers],[Parameter]]</definedName>
    <definedName name="peroxide" localSheetId="9" hidden="1">{#N/A,#N/A,FALSE,"CCTV"}</definedName>
    <definedName name="peroxide" localSheetId="8" hidden="1">{#N/A,#N/A,FALSE,"CCTV"}</definedName>
    <definedName name="peroxide" hidden="1">{#N/A,#N/A,FALSE,"CCTV"}</definedName>
    <definedName name="pg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pg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pg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pg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pg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2" hidden="1">{#N/A,#N/A,TRUE,"Basic";#N/A,#N/A,TRUE,"EXT-TABLE";#N/A,#N/A,TRUE,"STEEL";#N/A,#N/A,TRUE,"INT-Table";#N/A,#N/A,TRUE,"STEEL";#N/A,#N/A,TRUE,"Door"}</definedName>
    <definedName name="PHASE" localSheetId="3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9" hidden="1">{#N/A,#N/A,TRUE,"Basic";#N/A,#N/A,TRUE,"EXT-TABLE";#N/A,#N/A,TRUE,"STEEL";#N/A,#N/A,TRUE,"INT-Table";#N/A,#N/A,TRUE,"STEEL";#N/A,#N/A,TRUE,"Door"}</definedName>
    <definedName name="PHASE" localSheetId="8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ysical" localSheetId="1" hidden="1">{#N/A,#N/A,TRUE,"Basic";#N/A,#N/A,TRUE,"EXT-TABLE";#N/A,#N/A,TRUE,"STEEL";#N/A,#N/A,TRUE,"INT-Table";#N/A,#N/A,TRUE,"STEEL";#N/A,#N/A,TRUE,"Door"}</definedName>
    <definedName name="Physical" localSheetId="2" hidden="1">{#N/A,#N/A,TRUE,"Basic";#N/A,#N/A,TRUE,"EXT-TABLE";#N/A,#N/A,TRUE,"STEEL";#N/A,#N/A,TRUE,"INT-Table";#N/A,#N/A,TRUE,"STEEL";#N/A,#N/A,TRUE,"Door"}</definedName>
    <definedName name="Physical" localSheetId="3" hidden="1">{#N/A,#N/A,TRUE,"Basic";#N/A,#N/A,TRUE,"EXT-TABLE";#N/A,#N/A,TRUE,"STEEL";#N/A,#N/A,TRUE,"INT-Table";#N/A,#N/A,TRUE,"STEEL";#N/A,#N/A,TRUE,"Door"}</definedName>
    <definedName name="Physical" localSheetId="6" hidden="1">{#N/A,#N/A,TRUE,"Basic";#N/A,#N/A,TRUE,"EXT-TABLE";#N/A,#N/A,TRUE,"STEEL";#N/A,#N/A,TRUE,"INT-Table";#N/A,#N/A,TRUE,"STEEL";#N/A,#N/A,TRUE,"Door"}</definedName>
    <definedName name="Physical" localSheetId="0" hidden="1">{#N/A,#N/A,TRUE,"Basic";#N/A,#N/A,TRUE,"EXT-TABLE";#N/A,#N/A,TRUE,"STEEL";#N/A,#N/A,TRUE,"INT-Table";#N/A,#N/A,TRUE,"STEEL";#N/A,#N/A,TRUE,"Door"}</definedName>
    <definedName name="Physical" localSheetId="9" hidden="1">{#N/A,#N/A,TRUE,"Basic";#N/A,#N/A,TRUE,"EXT-TABLE";#N/A,#N/A,TRUE,"STEEL";#N/A,#N/A,TRUE,"INT-Table";#N/A,#N/A,TRUE,"STEEL";#N/A,#N/A,TRUE,"Door"}</definedName>
    <definedName name="Physical" localSheetId="8" hidden="1">{#N/A,#N/A,TRUE,"Basic";#N/A,#N/A,TRUE,"EXT-TABLE";#N/A,#N/A,TRUE,"STEEL";#N/A,#N/A,TRUE,"INT-Table";#N/A,#N/A,TRUE,"STEEL";#N/A,#N/A,TRUE,"Door"}</definedName>
    <definedName name="Physical" hidden="1">{#N/A,#N/A,TRUE,"Basic";#N/A,#N/A,TRUE,"EXT-TABLE";#N/A,#N/A,TRUE,"STEEL";#N/A,#N/A,TRUE,"INT-Table";#N/A,#N/A,TRUE,"STEEL";#N/A,#N/A,TRUE,"Door"}</definedName>
    <definedName name="pippo" localSheetId="1" hidden="1">{"'Infrastr.'!$A$1:$S$27"}</definedName>
    <definedName name="pippo" localSheetId="2" hidden="1">{"'Infrastr.'!$A$1:$S$27"}</definedName>
    <definedName name="pippo" localSheetId="3" hidden="1">{"'Infrastr.'!$A$1:$S$27"}</definedName>
    <definedName name="pippo" localSheetId="6" hidden="1">{"'Infrastr.'!$A$1:$S$27"}</definedName>
    <definedName name="pippo" localSheetId="0" hidden="1">{"'Infrastr.'!$A$1:$S$27"}</definedName>
    <definedName name="pippo" localSheetId="9" hidden="1">{"'Infrastr.'!$A$1:$S$27"}</definedName>
    <definedName name="pippo" localSheetId="8" hidden="1">{"'Infrastr.'!$A$1:$S$27"}</definedName>
    <definedName name="pippo" hidden="1">{"'Infrastr.'!$A$1:$S$27"}</definedName>
    <definedName name="pl" localSheetId="2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pl" localSheetId="3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pl" localSheetId="9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pl" localSheetId="8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pl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PLAT" localSheetId="1" hidden="1">{#N/A,#N/A,TRUE,"Cover";#N/A,#N/A,TRUE,"Conts";#N/A,#N/A,TRUE,"VOS";#N/A,#N/A,TRUE,"Warrington";#N/A,#N/A,TRUE,"Widnes"}</definedName>
    <definedName name="PLAT" localSheetId="2" hidden="1">{#N/A,#N/A,TRUE,"Cover";#N/A,#N/A,TRUE,"Conts";#N/A,#N/A,TRUE,"VOS";#N/A,#N/A,TRUE,"Warrington";#N/A,#N/A,TRUE,"Widnes"}</definedName>
    <definedName name="PLAT" localSheetId="3" hidden="1">{#N/A,#N/A,TRUE,"Cover";#N/A,#N/A,TRUE,"Conts";#N/A,#N/A,TRUE,"VOS";#N/A,#N/A,TRUE,"Warrington";#N/A,#N/A,TRUE,"Widnes"}</definedName>
    <definedName name="PLAT" localSheetId="6" hidden="1">{#N/A,#N/A,TRUE,"Cover";#N/A,#N/A,TRUE,"Conts";#N/A,#N/A,TRUE,"VOS";#N/A,#N/A,TRUE,"Warrington";#N/A,#N/A,TRUE,"Widnes"}</definedName>
    <definedName name="PLAT" localSheetId="0" hidden="1">{#N/A,#N/A,TRUE,"Cover";#N/A,#N/A,TRUE,"Conts";#N/A,#N/A,TRUE,"VOS";#N/A,#N/A,TRUE,"Warrington";#N/A,#N/A,TRUE,"Widnes"}</definedName>
    <definedName name="PLAT" localSheetId="9" hidden="1">{#N/A,#N/A,TRUE,"Cover";#N/A,#N/A,TRUE,"Conts";#N/A,#N/A,TRUE,"VOS";#N/A,#N/A,TRUE,"Warrington";#N/A,#N/A,TRUE,"Widnes"}</definedName>
    <definedName name="PLAT" localSheetId="8" hidden="1">{#N/A,#N/A,TRUE,"Cover";#N/A,#N/A,TRUE,"Conts";#N/A,#N/A,TRUE,"VOS";#N/A,#N/A,TRUE,"Warrington";#N/A,#N/A,TRUE,"Widnes"}</definedName>
    <definedName name="PLAT" hidden="1">{#N/A,#N/A,TRUE,"Cover";#N/A,#N/A,TRUE,"Conts";#N/A,#N/A,TRUE,"VOS";#N/A,#N/A,TRUE,"Warrington";#N/A,#N/A,TRUE,"Widnes"}</definedName>
    <definedName name="PLATFORM" localSheetId="1" hidden="1">{#N/A,#N/A,TRUE,"Cover";#N/A,#N/A,TRUE,"Conts";#N/A,#N/A,TRUE,"VOS";#N/A,#N/A,TRUE,"Warrington";#N/A,#N/A,TRUE,"Widnes"}</definedName>
    <definedName name="PLATFORM" localSheetId="2" hidden="1">{#N/A,#N/A,TRUE,"Cover";#N/A,#N/A,TRUE,"Conts";#N/A,#N/A,TRUE,"VOS";#N/A,#N/A,TRUE,"Warrington";#N/A,#N/A,TRUE,"Widnes"}</definedName>
    <definedName name="PLATFORM" localSheetId="3" hidden="1">{#N/A,#N/A,TRUE,"Cover";#N/A,#N/A,TRUE,"Conts";#N/A,#N/A,TRUE,"VOS";#N/A,#N/A,TRUE,"Warrington";#N/A,#N/A,TRUE,"Widnes"}</definedName>
    <definedName name="PLATFORM" localSheetId="6" hidden="1">{#N/A,#N/A,TRUE,"Cover";#N/A,#N/A,TRUE,"Conts";#N/A,#N/A,TRUE,"VOS";#N/A,#N/A,TRUE,"Warrington";#N/A,#N/A,TRUE,"Widnes"}</definedName>
    <definedName name="PLATFORM" localSheetId="0" hidden="1">{#N/A,#N/A,TRUE,"Cover";#N/A,#N/A,TRUE,"Conts";#N/A,#N/A,TRUE,"VOS";#N/A,#N/A,TRUE,"Warrington";#N/A,#N/A,TRUE,"Widnes"}</definedName>
    <definedName name="PLATFORM" localSheetId="9" hidden="1">{#N/A,#N/A,TRUE,"Cover";#N/A,#N/A,TRUE,"Conts";#N/A,#N/A,TRUE,"VOS";#N/A,#N/A,TRUE,"Warrington";#N/A,#N/A,TRUE,"Widnes"}</definedName>
    <definedName name="PLATFORM" localSheetId="8" hidden="1">{#N/A,#N/A,TRUE,"Cover";#N/A,#N/A,TRUE,"Conts";#N/A,#N/A,TRUE,"VOS";#N/A,#N/A,TRUE,"Warrington";#N/A,#N/A,TRUE,"Widnes"}</definedName>
    <definedName name="PLATFORM" hidden="1">{#N/A,#N/A,TRUE,"Cover";#N/A,#N/A,TRUE,"Conts";#N/A,#N/A,TRUE,"VOS";#N/A,#N/A,TRUE,"Warrington";#N/A,#N/A,TRUE,"Widnes"}</definedName>
    <definedName name="PLreclassed" localSheetId="1" hidden="1">{"Equity Only",#N/A,FALSE,"NNGT1";"Equity Only",#N/A,FALSE,"NNT1";"Equity Only",#N/A,FALSE,"SNT1";"Equity Only",#N/A,FALSE,"BNT1";"Equity Only",#N/A,FALSE,"PNT1"}</definedName>
    <definedName name="PLreclassed" localSheetId="2" hidden="1">{"Equity Only",#N/A,FALSE,"NNGT1";"Equity Only",#N/A,FALSE,"NNT1";"Equity Only",#N/A,FALSE,"SNT1";"Equity Only",#N/A,FALSE,"BNT1";"Equity Only",#N/A,FALSE,"PNT1"}</definedName>
    <definedName name="PLreclassed" localSheetId="3" hidden="1">{"Equity Only",#N/A,FALSE,"NNGT1";"Equity Only",#N/A,FALSE,"NNT1";"Equity Only",#N/A,FALSE,"SNT1";"Equity Only",#N/A,FALSE,"BNT1";"Equity Only",#N/A,FALSE,"PNT1"}</definedName>
    <definedName name="PLreclassed" localSheetId="6" hidden="1">{"Equity Only",#N/A,FALSE,"NNGT1";"Equity Only",#N/A,FALSE,"NNT1";"Equity Only",#N/A,FALSE,"SNT1";"Equity Only",#N/A,FALSE,"BNT1";"Equity Only",#N/A,FALSE,"PNT1"}</definedName>
    <definedName name="PLreclassed" localSheetId="0" hidden="1">{"Equity Only",#N/A,FALSE,"NNGT1";"Equity Only",#N/A,FALSE,"NNT1";"Equity Only",#N/A,FALSE,"SNT1";"Equity Only",#N/A,FALSE,"BNT1";"Equity Only",#N/A,FALSE,"PNT1"}</definedName>
    <definedName name="PLreclassed" localSheetId="9" hidden="1">{"Equity Only",#N/A,FALSE,"NNGT1";"Equity Only",#N/A,FALSE,"NNT1";"Equity Only",#N/A,FALSE,"SNT1";"Equity Only",#N/A,FALSE,"BNT1";"Equity Only",#N/A,FALSE,"PNT1"}</definedName>
    <definedName name="PLreclassed" localSheetId="8" hidden="1">{"Equity Only",#N/A,FALSE,"NNGT1";"Equity Only",#N/A,FALSE,"NNT1";"Equity Only",#N/A,FALSE,"SNT1";"Equity Only",#N/A,FALSE,"BNT1";"Equity Only",#N/A,FALSE,"PNT1"}</definedName>
    <definedName name="PLreclassed" hidden="1">{"Equity Only",#N/A,FALSE,"NNGT1";"Equity Only",#N/A,FALSE,"NNT1";"Equity Only",#N/A,FALSE,"SNT1";"Equity Only",#N/A,FALSE,"BNT1";"Equity Only",#N/A,FALSE,"PNT1"}</definedName>
    <definedName name="PP" localSheetId="9" hidden="1">{#N/A,#N/A,FALSE,"CCTV"}</definedName>
    <definedName name="PP" localSheetId="8" hidden="1">{#N/A,#N/A,FALSE,"CCTV"}</definedName>
    <definedName name="PP" hidden="1">{#N/A,#N/A,FALSE,"CCTV"}</definedName>
    <definedName name="P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" localSheetId="1" hidden="1">Main.SAPF4Help()</definedName>
    <definedName name="pr" localSheetId="2" hidden="1">Main.SAPF4Help()</definedName>
    <definedName name="pr" localSheetId="3" hidden="1">Main.SAPF4Help()</definedName>
    <definedName name="pr" localSheetId="6" hidden="1">Main.SAPF4Help()</definedName>
    <definedName name="pr" localSheetId="0" hidden="1">Main.SAPF4Help()</definedName>
    <definedName name="pr" localSheetId="9" hidden="1">Main.SAPF4Help()</definedName>
    <definedName name="pr" localSheetId="8" hidden="1">Main.SAPF4Help()</definedName>
    <definedName name="pr" hidden="1">Main.SAPF4Help()</definedName>
    <definedName name="PRAYER" localSheetId="9" hidden="1">{#N/A,#N/A,FALSE,"CCTV"}</definedName>
    <definedName name="PRAYER" localSheetId="8" hidden="1">{#N/A,#N/A,FALSE,"CCTV"}</definedName>
    <definedName name="PRAYER" hidden="1">{#N/A,#N/A,FALSE,"CCTV"}</definedName>
    <definedName name="prog" hidden="1">[30]x!$A$5:$A$102</definedName>
    <definedName name="Provisions" localSheetId="9" hidden="1">{#N/A,#N/A,FALSE,"JACKETS (1100 t) (1)"}</definedName>
    <definedName name="Provisions" localSheetId="8" hidden="1">{#N/A,#N/A,FALSE,"JACKETS (1100 t) (1)"}</definedName>
    <definedName name="Provisions" hidden="1">{#N/A,#N/A,FALSE,"JACKETS (1100 t) (1)"}</definedName>
    <definedName name="prr" localSheetId="9" hidden="1">Main.SAPF4Help()</definedName>
    <definedName name="prr" localSheetId="8" hidden="1">Main.SAPF4Help()</definedName>
    <definedName name="prr" hidden="1">Main.SAPF4Help()</definedName>
    <definedName name="pş" localSheetId="2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pş" localSheetId="3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pş" localSheetId="9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pş" localSheetId="8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pş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PUB_FileID" hidden="1">"L10003363.xls"</definedName>
    <definedName name="PUB_UserID" hidden="1">"MAYERX"</definedName>
    <definedName name="q" localSheetId="6" hidden="1">#REF!</definedName>
    <definedName name="q" localSheetId="0" hidden="1">#REF!</definedName>
    <definedName name="q" localSheetId="9" hidden="1">#REF!</definedName>
    <definedName name="q" localSheetId="8" hidden="1">#REF!</definedName>
    <definedName name="q" hidden="1">#REF!</definedName>
    <definedName name="qa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a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a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a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D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D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D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D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D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G" localSheetId="2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G" localSheetId="3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G" localSheetId="9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G" localSheetId="8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G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K" localSheetId="2" hidden="1">{#N/A,#N/A,FALSE,"ihz. icmal";#N/A,#N/A,FALSE,"avans";#N/A,#N/A,FALSE,"mal_FF_icm";#N/A,#N/A,FALSE,"fat_ihz";#N/A,#N/A,FALSE,"söz_fiy_fark";#N/A,#N/A,FALSE,"kap2"}</definedName>
    <definedName name="QK" localSheetId="3" hidden="1">{#N/A,#N/A,FALSE,"ihz. icmal";#N/A,#N/A,FALSE,"avans";#N/A,#N/A,FALSE,"mal_FF_icm";#N/A,#N/A,FALSE,"fat_ihz";#N/A,#N/A,FALSE,"söz_fiy_fark";#N/A,#N/A,FALSE,"kap2"}</definedName>
    <definedName name="QK" localSheetId="9" hidden="1">{#N/A,#N/A,FALSE,"ihz. icmal";#N/A,#N/A,FALSE,"avans";#N/A,#N/A,FALSE,"mal_FF_icm";#N/A,#N/A,FALSE,"fat_ihz";#N/A,#N/A,FALSE,"söz_fiy_fark";#N/A,#N/A,FALSE,"kap2"}</definedName>
    <definedName name="QK" localSheetId="8" hidden="1">{#N/A,#N/A,FALSE,"ihz. icmal";#N/A,#N/A,FALSE,"avans";#N/A,#N/A,FALSE,"mal_FF_icm";#N/A,#N/A,FALSE,"fat_ihz";#N/A,#N/A,FALSE,"söz_fiy_fark";#N/A,#N/A,FALSE,"kap2"}</definedName>
    <definedName name="QK" hidden="1">{#N/A,#N/A,FALSE,"ihz. icmal";#N/A,#N/A,FALSE,"avans";#N/A,#N/A,FALSE,"mal_FF_icm";#N/A,#N/A,FALSE,"fat_ihz";#N/A,#N/A,FALSE,"söz_fiy_fark";#N/A,#N/A,FALSE,"kap2"}</definedName>
    <definedName name="qkl" localSheetId="2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kl" localSheetId="3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kl" localSheetId="9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kl" localSheetId="8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kl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L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L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L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L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L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O" localSheetId="2" hidden="1">{#N/A,#N/A,FALSE,"ihz. icmal";#N/A,#N/A,FALSE,"avans";#N/A,#N/A,FALSE,"mal_FF_icm";#N/A,#N/A,FALSE,"fat_ihz";#N/A,#N/A,FALSE,"söz_fiy_fark";#N/A,#N/A,FALSE,"kap2"}</definedName>
    <definedName name="QO" localSheetId="3" hidden="1">{#N/A,#N/A,FALSE,"ihz. icmal";#N/A,#N/A,FALSE,"avans";#N/A,#N/A,FALSE,"mal_FF_icm";#N/A,#N/A,FALSE,"fat_ihz";#N/A,#N/A,FALSE,"söz_fiy_fark";#N/A,#N/A,FALSE,"kap2"}</definedName>
    <definedName name="QO" localSheetId="9" hidden="1">{#N/A,#N/A,FALSE,"ihz. icmal";#N/A,#N/A,FALSE,"avans";#N/A,#N/A,FALSE,"mal_FF_icm";#N/A,#N/A,FALSE,"fat_ihz";#N/A,#N/A,FALSE,"söz_fiy_fark";#N/A,#N/A,FALSE,"kap2"}</definedName>
    <definedName name="QO" localSheetId="8" hidden="1">{#N/A,#N/A,FALSE,"ihz. icmal";#N/A,#N/A,FALSE,"avans";#N/A,#N/A,FALSE,"mal_FF_icm";#N/A,#N/A,FALSE,"fat_ihz";#N/A,#N/A,FALSE,"söz_fiy_fark";#N/A,#N/A,FALSE,"kap2"}</definedName>
    <definedName name="QO" hidden="1">{#N/A,#N/A,FALSE,"ihz. icmal";#N/A,#N/A,FALSE,"avans";#N/A,#N/A,FALSE,"mal_FF_icm";#N/A,#N/A,FALSE,"fat_ihz";#N/A,#N/A,FALSE,"söz_fiy_fark";#N/A,#N/A,FALSE,"kap2"}</definedName>
    <definedName name="qpş" localSheetId="2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qpş" localSheetId="3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qpş" localSheetId="9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qpş" localSheetId="8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qpş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qq" localSheetId="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" localSheetId="6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" localSheetId="0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q" localSheetId="1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qq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qq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qq" localSheetId="6" hidden="1">{#N/A,#N/A,TRUE,"Basic";#N/A,#N/A,TRUE,"EXT-TABLE";#N/A,#N/A,TRUE,"STEEL";#N/A,#N/A,TRUE,"INT-Table";#N/A,#N/A,TRUE,"STEEL";#N/A,#N/A,TRUE,"Door"}</definedName>
    <definedName name="qqq" localSheetId="0" hidden="1">{#N/A,#N/A,TRUE,"Basic";#N/A,#N/A,TRUE,"EXT-TABLE";#N/A,#N/A,TRUE,"STEEL";#N/A,#N/A,TRUE,"INT-Table";#N/A,#N/A,TRUE,"STEEL";#N/A,#N/A,TRUE,"Door"}</definedName>
    <definedName name="qqq" localSheetId="9" hidden="1">{#N/A,#N/A,TRUE,"Basic";#N/A,#N/A,TRUE,"EXT-TABLE";#N/A,#N/A,TRUE,"STEEL";#N/A,#N/A,TRUE,"INT-Table";#N/A,#N/A,TRUE,"STEEL";#N/A,#N/A,TRUE,"Door"}</definedName>
    <definedName name="qqq" localSheetId="8" hidden="1">{#N/A,#N/A,TRUE,"Basic";#N/A,#N/A,TRUE,"EXT-TABLE";#N/A,#N/A,TRUE,"STEEL";#N/A,#N/A,TRUE,"INT-Table";#N/A,#N/A,TRUE,"STEEL";#N/A,#N/A,TRUE,"Door"}</definedName>
    <definedName name="qqq" hidden="1">{#N/A,#N/A,TRUE,"Basic";#N/A,#N/A,TRUE,"EXT-TABLE";#N/A,#N/A,TRUE,"STEEL";#N/A,#N/A,TRUE,"INT-Table";#N/A,#N/A,TRUE,"STEEL";#N/A,#N/A,TRUE,"Door"}</definedName>
    <definedName name="qqqq" localSheetId="1" hidden="1">{"NWN_Q1810",#N/A,FALSE,"Q1810_1.V";"NWN_Q1412",#N/A,FALSE,"Q1412_1"}</definedName>
    <definedName name="qqqq" localSheetId="2" hidden="1">{"NWN_Q1810",#N/A,FALSE,"Q1810_1.V";"NWN_Q1412",#N/A,FALSE,"Q1412_1"}</definedName>
    <definedName name="qqqq" localSheetId="3" hidden="1">{"NWN_Q1810",#N/A,FALSE,"Q1810_1.V";"NWN_Q1412",#N/A,FALSE,"Q1412_1"}</definedName>
    <definedName name="qqqq" localSheetId="6" hidden="1">{"NWN_Q1810",#N/A,FALSE,"Q1810_1.V";"NWN_Q1412",#N/A,FALSE,"Q1412_1"}</definedName>
    <definedName name="qqqq" localSheetId="0" hidden="1">{"NWN_Q1810",#N/A,FALSE,"Q1810_1.V";"NWN_Q1412",#N/A,FALSE,"Q1412_1"}</definedName>
    <definedName name="qqqq" localSheetId="9" hidden="1">{"NWN_Q1810",#N/A,FALSE,"Q1810_1.V";"NWN_Q1412",#N/A,FALSE,"Q1412_1"}</definedName>
    <definedName name="qqqq" localSheetId="8" hidden="1">{"NWN_Q1810",#N/A,FALSE,"Q1810_1.V";"NWN_Q1412",#N/A,FALSE,"Q1412_1"}</definedName>
    <definedName name="qqqq" hidden="1">{"NWN_Q1810",#N/A,FALSE,"Q1810_1.V";"NWN_Q1412",#N/A,FALSE,"Q1412_1"}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2" hidden="1">{#N/A,#N/A,TRUE,"Basic";#N/A,#N/A,TRUE,"EXT-TABLE";#N/A,#N/A,TRUE,"STEEL";#N/A,#N/A,TRUE,"INT-Table";#N/A,#N/A,TRUE,"STEEL";#N/A,#N/A,TRUE,"Door"}</definedName>
    <definedName name="qqqqq" localSheetId="3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localSheetId="0" hidden="1">{#N/A,#N/A,TRUE,"Basic";#N/A,#N/A,TRUE,"EXT-TABLE";#N/A,#N/A,TRUE,"STEEL";#N/A,#N/A,TRUE,"INT-Table";#N/A,#N/A,TRUE,"STEEL";#N/A,#N/A,TRUE,"Door"}</definedName>
    <definedName name="qqqqq" localSheetId="9" hidden="1">{#N/A,#N/A,TRUE,"Basic";#N/A,#N/A,TRUE,"EXT-TABLE";#N/A,#N/A,TRUE,"STEEL";#N/A,#N/A,TRUE,"INT-Table";#N/A,#N/A,TRUE,"STEEL";#N/A,#N/A,TRUE,"Door"}</definedName>
    <definedName name="qqqqq" localSheetId="8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q" localSheetId="1" hidden="1">{"Output-BaseYear",#N/A,FALSE,"Output"}</definedName>
    <definedName name="qqqqqq" localSheetId="2" hidden="1">{"Output-BaseYear",#N/A,FALSE,"Output"}</definedName>
    <definedName name="qqqqqq" localSheetId="3" hidden="1">{"Output-BaseYear",#N/A,FALSE,"Output"}</definedName>
    <definedName name="qqqqqq" localSheetId="6" hidden="1">{"Output-BaseYear",#N/A,FALSE,"Output"}</definedName>
    <definedName name="qqqqqq" localSheetId="0" hidden="1">{"Output-BaseYear",#N/A,FALSE,"Output"}</definedName>
    <definedName name="qqqqqq" localSheetId="9" hidden="1">{"Output-BaseYear",#N/A,FALSE,"Output"}</definedName>
    <definedName name="qqqqqq" localSheetId="8" hidden="1">{"Output-BaseYear",#N/A,FALSE,"Output"}</definedName>
    <definedName name="qqqqqq" hidden="1">{"Output-BaseYear",#N/A,FALSE,"Output"}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v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v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v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v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v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v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v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v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qqw" localSheetId="9" hidden="1">Main.SAPF4Help()</definedName>
    <definedName name="qqw" localSheetId="8" hidden="1">Main.SAPF4Help()</definedName>
    <definedName name="qqw" hidden="1">Main.SAPF4Help()</definedName>
    <definedName name="qqww" localSheetId="9" hidden="1">Main.SAPF4Help()</definedName>
    <definedName name="qqww" localSheetId="8" hidden="1">Main.SAPF4Help()</definedName>
    <definedName name="qqww" hidden="1">Main.SAPF4Help()</definedName>
    <definedName name="qrt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rt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rt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rt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rt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S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d" localSheetId="2" hidden="1">{#N/A,#N/A,FALSE,"ihz. icmal";#N/A,#N/A,FALSE,"avans";#N/A,#N/A,FALSE,"mal_FF_icm";#N/A,#N/A,FALSE,"fat_ihz";#N/A,#N/A,FALSE,"söz_fiy_fark";#N/A,#N/A,FALSE,"kap2"}</definedName>
    <definedName name="qsd" localSheetId="3" hidden="1">{#N/A,#N/A,FALSE,"ihz. icmal";#N/A,#N/A,FALSE,"avans";#N/A,#N/A,FALSE,"mal_FF_icm";#N/A,#N/A,FALSE,"fat_ihz";#N/A,#N/A,FALSE,"söz_fiy_fark";#N/A,#N/A,FALSE,"kap2"}</definedName>
    <definedName name="qsd" localSheetId="9" hidden="1">{#N/A,#N/A,FALSE,"ihz. icmal";#N/A,#N/A,FALSE,"avans";#N/A,#N/A,FALSE,"mal_FF_icm";#N/A,#N/A,FALSE,"fat_ihz";#N/A,#N/A,FALSE,"söz_fiy_fark";#N/A,#N/A,FALSE,"kap2"}</definedName>
    <definedName name="qsd" localSheetId="8" hidden="1">{#N/A,#N/A,FALSE,"ihz. icmal";#N/A,#N/A,FALSE,"avans";#N/A,#N/A,FALSE,"mal_FF_icm";#N/A,#N/A,FALSE,"fat_ihz";#N/A,#N/A,FALSE,"söz_fiy_fark";#N/A,#N/A,FALSE,"kap2"}</definedName>
    <definedName name="qsd" hidden="1">{#N/A,#N/A,FALSE,"ihz. icmal";#N/A,#N/A,FALSE,"avans";#N/A,#N/A,FALSE,"mal_FF_icm";#N/A,#N/A,FALSE,"fat_ihz";#N/A,#N/A,FALSE,"söz_fiy_fark";#N/A,#N/A,FALSE,"kap2"}</definedName>
    <definedName name="qse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e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e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e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se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v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v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v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v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v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qw" localSheetId="1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w" localSheetId="2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w" localSheetId="3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qw" localSheetId="6" hidden="1">{#N/A,#N/A,TRUE,"Basic";#N/A,#N/A,TRUE,"EXT-TABLE";#N/A,#N/A,TRUE,"STEEL";#N/A,#N/A,TRUE,"INT-Table";#N/A,#N/A,TRUE,"STEEL";#N/A,#N/A,TRUE,"Door"}</definedName>
    <definedName name="qw" localSheetId="0" hidden="1">{#N/A,#N/A,TRUE,"Basic";#N/A,#N/A,TRUE,"EXT-TABLE";#N/A,#N/A,TRUE,"STEEL";#N/A,#N/A,TRUE,"INT-Table";#N/A,#N/A,TRUE,"STEEL";#N/A,#N/A,TRUE,"Door"}</definedName>
    <definedName name="qw" localSheetId="9" hidden="1">{#N/A,#N/A,TRUE,"Basic";#N/A,#N/A,TRUE,"EXT-TABLE";#N/A,#N/A,TRUE,"STEEL";#N/A,#N/A,TRUE,"INT-Table";#N/A,#N/A,TRUE,"STEEL";#N/A,#N/A,TRUE,"Door"}</definedName>
    <definedName name="qw" localSheetId="8" hidden="1">{#N/A,#N/A,TRUE,"Basic";#N/A,#N/A,TRUE,"EXT-TABLE";#N/A,#N/A,TRUE,"STEEL";#N/A,#N/A,TRUE,"INT-Table";#N/A,#N/A,TRUE,"STEEL";#N/A,#N/A,TRUE,"Door"}</definedName>
    <definedName name="qw" hidden="1">{#N/A,#N/A,TRUE,"Basic";#N/A,#N/A,TRUE,"EXT-TABLE";#N/A,#N/A,TRUE,"STEEL";#N/A,#N/A,TRUE,"INT-Table";#N/A,#N/A,TRUE,"STEEL";#N/A,#N/A,TRUE,"Door"}</definedName>
    <definedName name="qwe" localSheetId="1" hidden="1">{"Товар.выработка без продаж",#N/A,FALSE,"товар"}</definedName>
    <definedName name="qwe" localSheetId="2" hidden="1">{"Товар.выработка без продаж",#N/A,FALSE,"товар"}</definedName>
    <definedName name="qwe" localSheetId="3" hidden="1">{"Товар.выработка без продаж",#N/A,FALSE,"товар"}</definedName>
    <definedName name="qwe" localSheetId="6" hidden="1">{"Товар.выработка без продаж",#N/A,FALSE,"товар"}</definedName>
    <definedName name="qwe" localSheetId="0" hidden="1">{"Товар.выработка без продаж",#N/A,FALSE,"товар"}</definedName>
    <definedName name="qwe" localSheetId="9" hidden="1">{"Товар.выработка без продаж",#N/A,FALSE,"товар"}</definedName>
    <definedName name="qwe" localSheetId="8" hidden="1">{"Товар.выработка без продаж",#N/A,FALSE,"товар"}</definedName>
    <definedName name="qwe" hidden="1">{"Товар.выработка без продаж",#N/A,FALSE,"товар"}</definedName>
    <definedName name="QWER" localSheetId="1" hidden="1">{#N/A,#N/A,TRUE,"Basic";#N/A,#N/A,TRUE,"EXT-TABLE";#N/A,#N/A,TRUE,"STEEL";#N/A,#N/A,TRUE,"INT-Table";#N/A,#N/A,TRUE,"STEEL";#N/A,#N/A,TRUE,"Door"}</definedName>
    <definedName name="QWER" localSheetId="2" hidden="1">{#N/A,#N/A,TRUE,"Basic";#N/A,#N/A,TRUE,"EXT-TABLE";#N/A,#N/A,TRUE,"STEEL";#N/A,#N/A,TRUE,"INT-Table";#N/A,#N/A,TRUE,"STEEL";#N/A,#N/A,TRUE,"Door"}</definedName>
    <definedName name="QWER" localSheetId="3" hidden="1">{#N/A,#N/A,TRUE,"Basic";#N/A,#N/A,TRUE,"EXT-TABLE";#N/A,#N/A,TRUE,"STEEL";#N/A,#N/A,TRUE,"INT-Table";#N/A,#N/A,TRUE,"STEEL";#N/A,#N/A,TRUE,"Door"}</definedName>
    <definedName name="QWER" localSheetId="6" hidden="1">{#N/A,#N/A,TRUE,"Basic";#N/A,#N/A,TRUE,"EXT-TABLE";#N/A,#N/A,TRUE,"STEEL";#N/A,#N/A,TRUE,"INT-Table";#N/A,#N/A,TRUE,"STEEL";#N/A,#N/A,TRUE,"Door"}</definedName>
    <definedName name="QWER" localSheetId="0" hidden="1">{#N/A,#N/A,TRUE,"Basic";#N/A,#N/A,TRUE,"EXT-TABLE";#N/A,#N/A,TRUE,"STEEL";#N/A,#N/A,TRUE,"INT-Table";#N/A,#N/A,TRUE,"STEEL";#N/A,#N/A,TRUE,"Door"}</definedName>
    <definedName name="QWER" localSheetId="9" hidden="1">{#N/A,#N/A,TRUE,"Basic";#N/A,#N/A,TRUE,"EXT-TABLE";#N/A,#N/A,TRUE,"STEEL";#N/A,#N/A,TRUE,"INT-Table";#N/A,#N/A,TRUE,"STEEL";#N/A,#N/A,TRUE,"Door"}</definedName>
    <definedName name="QWER" localSheetId="8" hidden="1">{#N/A,#N/A,TRUE,"Basic";#N/A,#N/A,TRUE,"EXT-TABLE";#N/A,#N/A,TRUE,"STEEL";#N/A,#N/A,TRUE,"INT-Table";#N/A,#N/A,TRUE,"STEEL";#N/A,#N/A,TRUE,"Door"}</definedName>
    <definedName name="QWER" hidden="1">{#N/A,#N/A,TRUE,"Basic";#N/A,#N/A,TRUE,"EXT-TABLE";#N/A,#N/A,TRUE,"STEEL";#N/A,#N/A,TRUE,"INT-Table";#N/A,#N/A,TRUE,"STEEL";#N/A,#N/A,TRUE,"Door"}</definedName>
    <definedName name="qwerrtt" localSheetId="9" hidden="1">#REF!</definedName>
    <definedName name="qwerrtt" localSheetId="8" hidden="1">#REF!</definedName>
    <definedName name="qwerrtt" hidden="1">#REF!</definedName>
    <definedName name="qwert" localSheetId="2" hidden="1">{#N/A,#N/A,FALSE,"ihz. icmal";#N/A,#N/A,FALSE,"avans";#N/A,#N/A,FALSE,"mal_FF_icm";#N/A,#N/A,FALSE,"fat_ihz";#N/A,#N/A,FALSE,"söz_fiy_fark";#N/A,#N/A,FALSE,"kap2"}</definedName>
    <definedName name="qwert" localSheetId="3" hidden="1">{#N/A,#N/A,FALSE,"ihz. icmal";#N/A,#N/A,FALSE,"avans";#N/A,#N/A,FALSE,"mal_FF_icm";#N/A,#N/A,FALSE,"fat_ihz";#N/A,#N/A,FALSE,"söz_fiy_fark";#N/A,#N/A,FALSE,"kap2"}</definedName>
    <definedName name="qwert" localSheetId="9" hidden="1">{#N/A,#N/A,FALSE,"ihz. icmal";#N/A,#N/A,FALSE,"avans";#N/A,#N/A,FALSE,"mal_FF_icm";#N/A,#N/A,FALSE,"fat_ihz";#N/A,#N/A,FALSE,"söz_fiy_fark";#N/A,#N/A,FALSE,"kap2"}</definedName>
    <definedName name="qwert" localSheetId="8" hidden="1">{#N/A,#N/A,FALSE,"ihz. icmal";#N/A,#N/A,FALSE,"avans";#N/A,#N/A,FALSE,"mal_FF_icm";#N/A,#N/A,FALSE,"fat_ihz";#N/A,#N/A,FALSE,"söz_fiy_fark";#N/A,#N/A,FALSE,"kap2"}</definedName>
    <definedName name="qwert" hidden="1">{#N/A,#N/A,FALSE,"ihz. icmal";#N/A,#N/A,FALSE,"avans";#N/A,#N/A,FALSE,"mal_FF_icm";#N/A,#N/A,FALSE,"fat_ihz";#N/A,#N/A,FALSE,"söz_fiy_fark";#N/A,#N/A,FALSE,"kap2"}</definedName>
    <definedName name="qwy" localSheetId="2" hidden="1">{#N/A,#N/A,FALSE,"ihz. icmal";#N/A,#N/A,FALSE,"avans";#N/A,#N/A,FALSE,"mal_FF_icm";#N/A,#N/A,FALSE,"fat_ihz";#N/A,#N/A,FALSE,"söz_fiy_fark";#N/A,#N/A,FALSE,"kap2"}</definedName>
    <definedName name="qwy" localSheetId="3" hidden="1">{#N/A,#N/A,FALSE,"ihz. icmal";#N/A,#N/A,FALSE,"avans";#N/A,#N/A,FALSE,"mal_FF_icm";#N/A,#N/A,FALSE,"fat_ihz";#N/A,#N/A,FALSE,"söz_fiy_fark";#N/A,#N/A,FALSE,"kap2"}</definedName>
    <definedName name="qwy" localSheetId="9" hidden="1">{#N/A,#N/A,FALSE,"ihz. icmal";#N/A,#N/A,FALSE,"avans";#N/A,#N/A,FALSE,"mal_FF_icm";#N/A,#N/A,FALSE,"fat_ihz";#N/A,#N/A,FALSE,"söz_fiy_fark";#N/A,#N/A,FALSE,"kap2"}</definedName>
    <definedName name="qwy" localSheetId="8" hidden="1">{#N/A,#N/A,FALSE,"ihz. icmal";#N/A,#N/A,FALSE,"avans";#N/A,#N/A,FALSE,"mal_FF_icm";#N/A,#N/A,FALSE,"fat_ihz";#N/A,#N/A,FALSE,"söz_fiy_fark";#N/A,#N/A,FALSE,"kap2"}</definedName>
    <definedName name="qwy" hidden="1">{#N/A,#N/A,FALSE,"ihz. icmal";#N/A,#N/A,FALSE,"avans";#N/A,#N/A,FALSE,"mal_FF_icm";#N/A,#N/A,FALSE,"fat_ihz";#N/A,#N/A,FALSE,"söz_fiy_fark";#N/A,#N/A,FALSE,"kap2"}</definedName>
    <definedName name="qxc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xc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xc" localSheetId="9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xc" localSheetId="8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xc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yt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yt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yt" localSheetId="9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yt" localSheetId="8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yt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QZ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Z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Z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Z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QZ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rai" localSheetId="9" hidden="1">{#N/A,#N/A,FALSE,"ZAP_FEB.XLS "}</definedName>
    <definedName name="rai" localSheetId="8" hidden="1">{#N/A,#N/A,FALSE,"ZAP_FEB.XLS "}</definedName>
    <definedName name="rai" hidden="1">{#N/A,#N/A,FALSE,"ZAP_FEB.XLS "}</definedName>
    <definedName name="rd" localSheetId="1" hidden="1">Main.SAPF4Help()</definedName>
    <definedName name="rd" localSheetId="2" hidden="1">Main.SAPF4Help()</definedName>
    <definedName name="rd" localSheetId="3" hidden="1">Main.SAPF4Help()</definedName>
    <definedName name="rd" localSheetId="6" hidden="1">Main.SAPF4Help()</definedName>
    <definedName name="rd" localSheetId="0" hidden="1">Main.SAPF4Help()</definedName>
    <definedName name="rd" localSheetId="9" hidden="1">Main.SAPF4Help()</definedName>
    <definedName name="rd" localSheetId="8" hidden="1">Main.SAPF4Help()</definedName>
    <definedName name="rd" hidden="1">Main.SAPF4Help()</definedName>
    <definedName name="redo" localSheetId="1" hidden="1">{#N/A,#N/A,FALSE,"ACQ_GRAPHS";#N/A,#N/A,FALSE,"T_1 GRAPHS";#N/A,#N/A,FALSE,"T_2 GRAPHS";#N/A,#N/A,FALSE,"COMB_GRAPHS"}</definedName>
    <definedName name="redo" localSheetId="2" hidden="1">{#N/A,#N/A,FALSE,"ACQ_GRAPHS";#N/A,#N/A,FALSE,"T_1 GRAPHS";#N/A,#N/A,FALSE,"T_2 GRAPHS";#N/A,#N/A,FALSE,"COMB_GRAPHS"}</definedName>
    <definedName name="redo" localSheetId="3" hidden="1">{#N/A,#N/A,FALSE,"ACQ_GRAPHS";#N/A,#N/A,FALSE,"T_1 GRAPHS";#N/A,#N/A,FALSE,"T_2 GRAPHS";#N/A,#N/A,FALSE,"COMB_GRAPHS"}</definedName>
    <definedName name="redo" localSheetId="6" hidden="1">{#N/A,#N/A,FALSE,"ACQ_GRAPHS";#N/A,#N/A,FALSE,"T_1 GRAPHS";#N/A,#N/A,FALSE,"T_2 GRAPHS";#N/A,#N/A,FALSE,"COMB_GRAPHS"}</definedName>
    <definedName name="redo" localSheetId="0" hidden="1">{#N/A,#N/A,FALSE,"ACQ_GRAPHS";#N/A,#N/A,FALSE,"T_1 GRAPHS";#N/A,#N/A,FALSE,"T_2 GRAPHS";#N/A,#N/A,FALSE,"COMB_GRAPHS"}</definedName>
    <definedName name="redo" localSheetId="9" hidden="1">{#N/A,#N/A,FALSE,"ACQ_GRAPHS";#N/A,#N/A,FALSE,"T_1 GRAPHS";#N/A,#N/A,FALSE,"T_2 GRAPHS";#N/A,#N/A,FALSE,"COMB_GRAPHS"}</definedName>
    <definedName name="redo" localSheetId="8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es_sum" localSheetId="9" hidden="1">{#N/A,#N/A,FALSE,"COVER1.XLS ";#N/A,#N/A,FALSE,"RACT1.XLS";#N/A,#N/A,FALSE,"RACT2.XLS";#N/A,#N/A,FALSE,"ECCMP";#N/A,#N/A,FALSE,"WELDER.XLS"}</definedName>
    <definedName name="res_sum" localSheetId="8" hidden="1">{#N/A,#N/A,FALSE,"COVER1.XLS ";#N/A,#N/A,FALSE,"RACT1.XLS";#N/A,#N/A,FALSE,"RACT2.XLS";#N/A,#N/A,FALSE,"ECCMP";#N/A,#N/A,FALSE,"WELDER.XLS"}</definedName>
    <definedName name="res_sum" hidden="1">{#N/A,#N/A,FALSE,"COVER1.XLS ";#N/A,#N/A,FALSE,"RACT1.XLS";#N/A,#N/A,FALSE,"RACT2.XLS";#N/A,#N/A,FALSE,"ECCMP";#N/A,#N/A,FALSE,"WELDER.XLS"}</definedName>
    <definedName name="rew" localSheetId="1" hidden="1">{#N/A,#N/A,FALSE,"Aging Summary";#N/A,#N/A,FALSE,"Ratio Analysis";#N/A,#N/A,FALSE,"Test 120 Day Accts";#N/A,#N/A,FALSE,"Tickmarks"}</definedName>
    <definedName name="rew" localSheetId="2" hidden="1">{#N/A,#N/A,FALSE,"Aging Summary";#N/A,#N/A,FALSE,"Ratio Analysis";#N/A,#N/A,FALSE,"Test 120 Day Accts";#N/A,#N/A,FALSE,"Tickmarks"}</definedName>
    <definedName name="rew" localSheetId="3" hidden="1">{#N/A,#N/A,FALSE,"Aging Summary";#N/A,#N/A,FALSE,"Ratio Analysis";#N/A,#N/A,FALSE,"Test 120 Day Accts";#N/A,#N/A,FALSE,"Tickmarks"}</definedName>
    <definedName name="rew" localSheetId="6" hidden="1">{#N/A,#N/A,FALSE,"Aging Summary";#N/A,#N/A,FALSE,"Ratio Analysis";#N/A,#N/A,FALSE,"Test 120 Day Accts";#N/A,#N/A,FALSE,"Tickmarks"}</definedName>
    <definedName name="rew" localSheetId="0" hidden="1">{#N/A,#N/A,FALSE,"Aging Summary";#N/A,#N/A,FALSE,"Ratio Analysis";#N/A,#N/A,FALSE,"Test 120 Day Accts";#N/A,#N/A,FALSE,"Tickmarks"}</definedName>
    <definedName name="rew" localSheetId="9" hidden="1">{#N/A,#N/A,FALSE,"Aging Summary";#N/A,#N/A,FALSE,"Ratio Analysis";#N/A,#N/A,FALSE,"Test 120 Day Accts";#N/A,#N/A,FALSE,"Tickmarks"}</definedName>
    <definedName name="rew" localSheetId="8" hidden="1">{#N/A,#N/A,FALSE,"Aging Summary";#N/A,#N/A,FALSE,"Ratio Analysis";#N/A,#N/A,FALSE,"Test 120 Day Accts";#N/A,#N/A,FALSE,"Tickmarks"}</definedName>
    <definedName name="rew" hidden="1">{#N/A,#N/A,FALSE,"Aging Summary";#N/A,#N/A,FALSE,"Ratio Analysis";#N/A,#N/A,FALSE,"Test 120 Day Accts";#N/A,#N/A,FALSE,"Tickmarks"}</definedName>
    <definedName name="RF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F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F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F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F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FV" localSheetId="9" hidden="1">{#N/A,#N/A,FALSE,"CCTV"}</definedName>
    <definedName name="RFV" localSheetId="8" hidden="1">{#N/A,#N/A,FALSE,"CCTV"}</definedName>
    <definedName name="RFV" hidden="1">{#N/A,#N/A,FALSE,"CCTV"}</definedName>
    <definedName name="rgfsdh" localSheetId="1" hidden="1">Main.SAPF4Help()</definedName>
    <definedName name="rgfsdh" localSheetId="2" hidden="1">Main.SAPF4Help()</definedName>
    <definedName name="rgfsdh" localSheetId="3" hidden="1">Main.SAPF4Help()</definedName>
    <definedName name="rgfsdh" localSheetId="6" hidden="1">Main.SAPF4Help()</definedName>
    <definedName name="rgfsdh" localSheetId="0" hidden="1">Main.SAPF4Help()</definedName>
    <definedName name="rgfsdh" localSheetId="9" hidden="1">Main.SAPF4Help()</definedName>
    <definedName name="rgfsdh" localSheetId="8" hidden="1">Main.SAPF4Help()</definedName>
    <definedName name="rgfsdh" hidden="1">Main.SAPF4Help()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IsOutput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electedCell" hidden="1">"$O$9"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jls" localSheetId="1" hidden="1">{#N/A,#N/A,TRUE,"Basic";#N/A,#N/A,TRUE,"EXT-TABLE";#N/A,#N/A,TRUE,"STEEL";#N/A,#N/A,TRUE,"INT-Table";#N/A,#N/A,TRUE,"STEEL";#N/A,#N/A,TRUE,"Door"}</definedName>
    <definedName name="rjls" localSheetId="2" hidden="1">{#N/A,#N/A,TRUE,"Basic";#N/A,#N/A,TRUE,"EXT-TABLE";#N/A,#N/A,TRUE,"STEEL";#N/A,#N/A,TRUE,"INT-Table";#N/A,#N/A,TRUE,"STEEL";#N/A,#N/A,TRUE,"Door"}</definedName>
    <definedName name="rjls" localSheetId="3" hidden="1">{#N/A,#N/A,TRUE,"Basic";#N/A,#N/A,TRUE,"EXT-TABLE";#N/A,#N/A,TRUE,"STEEL";#N/A,#N/A,TRUE,"INT-Table";#N/A,#N/A,TRUE,"STEEL";#N/A,#N/A,TRUE,"Door"}</definedName>
    <definedName name="rjls" localSheetId="6" hidden="1">{#N/A,#N/A,TRUE,"Basic";#N/A,#N/A,TRUE,"EXT-TABLE";#N/A,#N/A,TRUE,"STEEL";#N/A,#N/A,TRUE,"INT-Table";#N/A,#N/A,TRUE,"STEEL";#N/A,#N/A,TRUE,"Door"}</definedName>
    <definedName name="rjls" localSheetId="0" hidden="1">{#N/A,#N/A,TRUE,"Basic";#N/A,#N/A,TRUE,"EXT-TABLE";#N/A,#N/A,TRUE,"STEEL";#N/A,#N/A,TRUE,"INT-Table";#N/A,#N/A,TRUE,"STEEL";#N/A,#N/A,TRUE,"Door"}</definedName>
    <definedName name="rjls" localSheetId="9" hidden="1">{#N/A,#N/A,TRUE,"Basic";#N/A,#N/A,TRUE,"EXT-TABLE";#N/A,#N/A,TRUE,"STEEL";#N/A,#N/A,TRUE,"INT-Table";#N/A,#N/A,TRUE,"STEEL";#N/A,#N/A,TRUE,"Door"}</definedName>
    <definedName name="rjls" localSheetId="8" hidden="1">{#N/A,#N/A,TRUE,"Basic";#N/A,#N/A,TRUE,"EXT-TABLE";#N/A,#N/A,TRUE,"STEEL";#N/A,#N/A,TRUE,"INT-Table";#N/A,#N/A,TRUE,"STEEL";#N/A,#N/A,TRUE,"Door"}</definedName>
    <definedName name="rjls" hidden="1">{#N/A,#N/A,TRUE,"Basic";#N/A,#N/A,TRUE,"EXT-TABLE";#N/A,#N/A,TRUE,"STEEL";#N/A,#N/A,TRUE,"INT-Table";#N/A,#N/A,TRUE,"STEEL";#N/A,#N/A,TRUE,"Door"}</definedName>
    <definedName name="rl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l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l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l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l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l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l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l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NAO" localSheetId="1" hidden="1">{"'장비'!$A$3:$M$12"}</definedName>
    <definedName name="RNAO" localSheetId="2" hidden="1">{"'장비'!$A$3:$M$12"}</definedName>
    <definedName name="RNAO" localSheetId="3" hidden="1">{"'장비'!$A$3:$M$12"}</definedName>
    <definedName name="RNAO" localSheetId="6" hidden="1">{"'장비'!$A$3:$M$12"}</definedName>
    <definedName name="RNAO" localSheetId="0" hidden="1">{"'장비'!$A$3:$M$12"}</definedName>
    <definedName name="RNAO" localSheetId="9" hidden="1">{"'장비'!$A$3:$M$12"}</definedName>
    <definedName name="RNAO" localSheetId="8" hidden="1">{"'장비'!$A$3:$M$12"}</definedName>
    <definedName name="RNAO" hidden="1">{"'장비'!$A$3:$M$12"}</definedName>
    <definedName name="RQ" localSheetId="2" hidden="1">{#N/A,#N/A,FALSE,"ihz. icmal";#N/A,#N/A,FALSE,"avans";#N/A,#N/A,FALSE,"mal_FF_icm";#N/A,#N/A,FALSE,"fat_ihz";#N/A,#N/A,FALSE,"söz_fiy_fark";#N/A,#N/A,FALSE,"kap2"}</definedName>
    <definedName name="RQ" localSheetId="3" hidden="1">{#N/A,#N/A,FALSE,"ihz. icmal";#N/A,#N/A,FALSE,"avans";#N/A,#N/A,FALSE,"mal_FF_icm";#N/A,#N/A,FALSE,"fat_ihz";#N/A,#N/A,FALSE,"söz_fiy_fark";#N/A,#N/A,FALSE,"kap2"}</definedName>
    <definedName name="RQ" localSheetId="9" hidden="1">{#N/A,#N/A,FALSE,"ihz. icmal";#N/A,#N/A,FALSE,"avans";#N/A,#N/A,FALSE,"mal_FF_icm";#N/A,#N/A,FALSE,"fat_ihz";#N/A,#N/A,FALSE,"söz_fiy_fark";#N/A,#N/A,FALSE,"kap2"}</definedName>
    <definedName name="RQ" localSheetId="8" hidden="1">{#N/A,#N/A,FALSE,"ihz. icmal";#N/A,#N/A,FALSE,"avans";#N/A,#N/A,FALSE,"mal_FF_icm";#N/A,#N/A,FALSE,"fat_ihz";#N/A,#N/A,FALSE,"söz_fiy_fark";#N/A,#N/A,FALSE,"kap2"}</definedName>
    <definedName name="RQ" hidden="1">{#N/A,#N/A,FALSE,"ihz. icmal";#N/A,#N/A,FALSE,"avans";#N/A,#N/A,FALSE,"mal_FF_icm";#N/A,#N/A,FALSE,"fat_ihz";#N/A,#N/A,FALSE,"söz_fiy_fark";#N/A,#N/A,FALSE,"kap2"}</definedName>
    <definedName name="rr" localSheetId="6" hidden="1">{#N/A,#N/A,TRUE,"Basic";#N/A,#N/A,TRUE,"EXT-TABLE";#N/A,#N/A,TRUE,"STEEL";#N/A,#N/A,TRUE,"INT-Table";#N/A,#N/A,TRUE,"STEEL";#N/A,#N/A,TRUE,"Door"}</definedName>
    <definedName name="rr" localSheetId="0" hidden="1">{#N/A,#N/A,TRUE,"Basic";#N/A,#N/A,TRUE,"EXT-TABLE";#N/A,#N/A,TRUE,"STEEL";#N/A,#N/A,TRUE,"INT-Table";#N/A,#N/A,TRUE,"STEEL";#N/A,#N/A,TRUE,"Door"}</definedName>
    <definedName name="rr" localSheetId="9" hidden="1">{#N/A,#N/A,TRUE,"Basic";#N/A,#N/A,TRUE,"EXT-TABLE";#N/A,#N/A,TRUE,"STEEL";#N/A,#N/A,TRUE,"INT-Table";#N/A,#N/A,TRUE,"STEEL";#N/A,#N/A,TRUE,"Door"}</definedName>
    <definedName name="rr" localSheetId="8" hidden="1">{#N/A,#N/A,TRUE,"Basic";#N/A,#N/A,TRUE,"EXT-TABLE";#N/A,#N/A,TRUE,"STEEL";#N/A,#N/A,TRUE,"INT-Table";#N/A,#N/A,TRUE,"STEEL";#N/A,#N/A,TRUE,"Door"}</definedName>
    <definedName name="rr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9" hidden="1">{#N/A,#N/A,FALSE,"CCTV"}</definedName>
    <definedName name="RRERW" localSheetId="8" hidden="1">{#N/A,#N/A,FALSE,"CCTV"}</definedName>
    <definedName name="RRERW" hidden="1">{#N/A,#N/A,FALSE,"CCTV"}</definedName>
    <definedName name="rrrrr" localSheetId="1" hidden="1">{"NWN_Q1810",#N/A,FALSE,"Q1810_1.V";"NWN_Q1412",#N/A,FALSE,"Q1412_1"}</definedName>
    <definedName name="rrrrr" localSheetId="2" hidden="1">{"NWN_Q1810",#N/A,FALSE,"Q1810_1.V";"NWN_Q1412",#N/A,FALSE,"Q1412_1"}</definedName>
    <definedName name="rrrrr" localSheetId="3" hidden="1">{"NWN_Q1810",#N/A,FALSE,"Q1810_1.V";"NWN_Q1412",#N/A,FALSE,"Q1412_1"}</definedName>
    <definedName name="rrrrr" localSheetId="6" hidden="1">{"NWN_Q1810",#N/A,FALSE,"Q1810_1.V";"NWN_Q1412",#N/A,FALSE,"Q1412_1"}</definedName>
    <definedName name="rrrrr" localSheetId="0" hidden="1">{"NWN_Q1810",#N/A,FALSE,"Q1810_1.V";"NWN_Q1412",#N/A,FALSE,"Q1412_1"}</definedName>
    <definedName name="rrrrr" localSheetId="9" hidden="1">{"NWN_Q1810",#N/A,FALSE,"Q1810_1.V";"NWN_Q1412",#N/A,FALSE,"Q1412_1"}</definedName>
    <definedName name="rrrrr" localSheetId="8" hidden="1">{"NWN_Q1810",#N/A,FALSE,"Q1810_1.V";"NWN_Q1412",#N/A,FALSE,"Q1412_1"}</definedName>
    <definedName name="rrrrr" hidden="1">{"NWN_Q1810",#N/A,FALSE,"Q1810_1.V";"NWN_Q1412",#N/A,FALSE,"Q1412_1"}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t" localSheetId="2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" localSheetId="3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" localSheetId="9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" localSheetId="8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p" localSheetId="2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p" localSheetId="3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p" localSheetId="9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p" localSheetId="8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p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TTRTRTR" localSheetId="9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RTTRTRTR" localSheetId="8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RTTRTRTR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rty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" localSheetId="9" hidden="1">{"Table A,pg 1",#N/A,FALSE,"Table A-Prov GUR";"Table A,pg 2",#N/A,FALSE,"Table A-Prov GUR"}</definedName>
    <definedName name="rtyu" localSheetId="8" hidden="1">{"Table A,pg 1",#N/A,FALSE,"Table A-Prov GUR";"Table A,pg 2",#N/A,FALSE,"Table A-Prov GUR"}</definedName>
    <definedName name="rtyu" hidden="1">{"Table A,pg 1",#N/A,FALSE,"Table A-Prov GUR";"Table A,pg 2",#N/A,FALSE,"Table A-Prov GUR"}</definedName>
    <definedName name="rtyui" localSheetId="1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i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i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i" localSheetId="6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i" localSheetId="0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i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i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tyui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RV" localSheetId="1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V" localSheetId="2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V" localSheetId="3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RV" localSheetId="6" hidden="1">{"NWN_Q1810",#N/A,FALSE,"Q1810_1.V";"NWN_Q1412",#N/A,FALSE,"Q1412_1"}</definedName>
    <definedName name="RV" localSheetId="0" hidden="1">{"NWN_Q1810",#N/A,FALSE,"Q1810_1.V";"NWN_Q1412",#N/A,FALSE,"Q1412_1"}</definedName>
    <definedName name="RV" localSheetId="9" hidden="1">{"NWN_Q1810",#N/A,FALSE,"Q1810_1.V";"NWN_Q1412",#N/A,FALSE,"Q1412_1"}</definedName>
    <definedName name="RV" localSheetId="8" hidden="1">{"NWN_Q1810",#N/A,FALSE,"Q1810_1.V";"NWN_Q1412",#N/A,FALSE,"Q1412_1"}</definedName>
    <definedName name="RV" hidden="1">{"NWN_Q1810",#N/A,FALSE,"Q1810_1.V";"NWN_Q1412",#N/A,FALSE,"Q1412_1"}</definedName>
    <definedName name="ş" localSheetId="1" hidden="1">{#N/A,#N/A,FALSE,"ihz. icmal";#N/A,#N/A,FALSE,"avans";#N/A,#N/A,FALSE,"mal_FF_icm";#N/A,#N/A,FALSE,"fat_ihz";#N/A,#N/A,FALSE,"söz_fiy_fark";#N/A,#N/A,FALSE,"kap2"}</definedName>
    <definedName name="ş" localSheetId="2" hidden="1">{#N/A,#N/A,FALSE,"ihz. icmal";#N/A,#N/A,FALSE,"avans";#N/A,#N/A,FALSE,"mal_FF_icm";#N/A,#N/A,FALSE,"fat_ihz";#N/A,#N/A,FALSE,"söz_fiy_fark";#N/A,#N/A,FALSE,"kap2"}</definedName>
    <definedName name="ş" localSheetId="3" hidden="1">{#N/A,#N/A,FALSE,"ihz. icmal";#N/A,#N/A,FALSE,"avans";#N/A,#N/A,FALSE,"mal_FF_icm";#N/A,#N/A,FALSE,"fat_ihz";#N/A,#N/A,FALSE,"söz_fiy_fark";#N/A,#N/A,FALSE,"kap2"}</definedName>
    <definedName name="ş" localSheetId="6" hidden="1">{#N/A,#N/A,FALSE,"ihz. icmal";#N/A,#N/A,FALSE,"avans";#N/A,#N/A,FALSE,"mal_FF_icm";#N/A,#N/A,FALSE,"fat_ihz";#N/A,#N/A,FALSE,"söz_fiy_fark";#N/A,#N/A,FALSE,"kap2"}</definedName>
    <definedName name="ş" localSheetId="0" hidden="1">{#N/A,#N/A,FALSE,"ihz. icmal";#N/A,#N/A,FALSE,"avans";#N/A,#N/A,FALSE,"mal_FF_icm";#N/A,#N/A,FALSE,"fat_ihz";#N/A,#N/A,FALSE,"söz_fiy_fark";#N/A,#N/A,FALSE,"kap2"}</definedName>
    <definedName name="ş" localSheetId="9" hidden="1">{#N/A,#N/A,FALSE,"ihz. icmal";#N/A,#N/A,FALSE,"avans";#N/A,#N/A,FALSE,"mal_FF_icm";#N/A,#N/A,FALSE,"fat_ihz";#N/A,#N/A,FALSE,"söz_fiy_fark";#N/A,#N/A,FALSE,"kap2"}</definedName>
    <definedName name="ş" localSheetId="8" hidden="1">{#N/A,#N/A,FALSE,"ihz. icmal";#N/A,#N/A,FALSE,"avans";#N/A,#N/A,FALSE,"mal_FF_icm";#N/A,#N/A,FALSE,"fat_ihz";#N/A,#N/A,FALSE,"söz_fiy_fark";#N/A,#N/A,FALSE,"kap2"}</definedName>
    <definedName name="ş" hidden="1">{#N/A,#N/A,FALSE,"ihz. icmal";#N/A,#N/A,FALSE,"avans";#N/A,#N/A,FALSE,"mal_FF_icm";#N/A,#N/A,FALSE,"fat_ihz";#N/A,#N/A,FALSE,"söz_fiy_fark";#N/A,#N/A,FALSE,"kap2"}</definedName>
    <definedName name="S.Alacan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Alacan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Alacan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Alacan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Alacan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HAKAN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.HAKAN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.HAKAN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.HAKAN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.HAKAN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_SCENARIO_NAME" hidden="1">[31]XLR_NoRangeSheet!$C$6</definedName>
    <definedName name="s_YEAR" hidden="1">[31]XLR_NoRangeSheet!$E$6</definedName>
    <definedName name="sa" localSheetId="1" hidden="1">{#N/A,#N/A,FALSE,"ihz. icmal";#N/A,#N/A,FALSE,"avans";#N/A,#N/A,FALSE,"mal_FF_icm";#N/A,#N/A,FALSE,"fat_ihz";#N/A,#N/A,FALSE,"söz_fiy_fark";#N/A,#N/A,FALSE,"kap2"}</definedName>
    <definedName name="sa" localSheetId="2" hidden="1">{#N/A,#N/A,FALSE,"ihz. icmal";#N/A,#N/A,FALSE,"avans";#N/A,#N/A,FALSE,"mal_FF_icm";#N/A,#N/A,FALSE,"fat_ihz";#N/A,#N/A,FALSE,"söz_fiy_fark";#N/A,#N/A,FALSE,"kap2"}</definedName>
    <definedName name="sa" localSheetId="3" hidden="1">{#N/A,#N/A,FALSE,"ihz. icmal";#N/A,#N/A,FALSE,"avans";#N/A,#N/A,FALSE,"mal_FF_icm";#N/A,#N/A,FALSE,"fat_ihz";#N/A,#N/A,FALSE,"söz_fiy_fark";#N/A,#N/A,FALSE,"kap2"}</definedName>
    <definedName name="sa" localSheetId="6" hidden="1">#REF!</definedName>
    <definedName name="sa" localSheetId="0" hidden="1">#REF!</definedName>
    <definedName name="sa" localSheetId="9" hidden="1">#REF!</definedName>
    <definedName name="sa" localSheetId="8" hidden="1">#REF!</definedName>
    <definedName name="sa" hidden="1">#REF!</definedName>
    <definedName name="saa" localSheetId="9" hidden="1">Main.SAPF4Help()</definedName>
    <definedName name="saa" localSheetId="8" hidden="1">Main.SAPF4Help()</definedName>
    <definedName name="saa" hidden="1">Main.SAPF4Help()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jdD" localSheetId="1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jdD" localSheetId="2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jdD" localSheetId="3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jdD" localSheetId="6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jdD" localSheetId="0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jdD" localSheetId="9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jdD" localSheetId="8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jdD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SAM" localSheetId="1" hidden="1">{#N/A,#N/A,TRUE,"Basic";#N/A,#N/A,TRUE,"EXT-TABLE";#N/A,#N/A,TRUE,"STEEL";#N/A,#N/A,TRUE,"INT-Table";#N/A,#N/A,TRUE,"STEEL";#N/A,#N/A,TRUE,"Door"}</definedName>
    <definedName name="SAM" localSheetId="2" hidden="1">{#N/A,#N/A,TRUE,"Basic";#N/A,#N/A,TRUE,"EXT-TABLE";#N/A,#N/A,TRUE,"STEEL";#N/A,#N/A,TRUE,"INT-Table";#N/A,#N/A,TRUE,"STEEL";#N/A,#N/A,TRUE,"Door"}</definedName>
    <definedName name="SAM" localSheetId="3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9" hidden="1">{#N/A,#N/A,TRUE,"Basic";#N/A,#N/A,TRUE,"EXT-TABLE";#N/A,#N/A,TRUE,"STEEL";#N/A,#N/A,TRUE,"INT-Table";#N/A,#N/A,TRUE,"STEEL";#N/A,#N/A,TRUE,"Door"}</definedName>
    <definedName name="SAM" localSheetId="8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ŞAN.DIŞ.İHZ.TUT.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ŞAN.DIŞ.İHZ.TUT.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ŞAN.DIŞ.İHZ.TUT.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ŞAN.DIŞ.İHZ.TUT.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ŞAN.DIŞ.İHZ.TUT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anjay" localSheetId="1" hidden="1">{#N/A,#N/A,FALSE,"TABLE"}</definedName>
    <definedName name="sanjay" localSheetId="2" hidden="1">{#N/A,#N/A,FALSE,"TABLE"}</definedName>
    <definedName name="sanjay" localSheetId="3" hidden="1">{#N/A,#N/A,FALSE,"TABLE"}</definedName>
    <definedName name="sanjay" localSheetId="6" hidden="1">{#N/A,#N/A,FALSE,"TABLE"}</definedName>
    <definedName name="sanjay" localSheetId="0" hidden="1">{#N/A,#N/A,FALSE,"TABLE"}</definedName>
    <definedName name="sanjay" localSheetId="9" hidden="1">{#N/A,#N/A,FALSE,"TABLE"}</definedName>
    <definedName name="sanjay" localSheetId="8" hidden="1">{#N/A,#N/A,FALSE,"TABLE"}</definedName>
    <definedName name="sanjay" hidden="1">{#N/A,#N/A,FALSE,"TABLE"}</definedName>
    <definedName name="SAPBEXhrIndnt" hidden="1">1</definedName>
    <definedName name="SAPBEXrevision" hidden="1">1</definedName>
    <definedName name="SAPBEXsysID" hidden="1">"RNW"</definedName>
    <definedName name="SAPBEXsysID_1" hidden="1">"RNW"</definedName>
    <definedName name="SAPBEXwbID" hidden="1">"BL3EEFI3L06M2TPQQPXUMU9BS"</definedName>
    <definedName name="SAPBEXwbID_1" hidden="1">"BL3EEFI3L06M2TPQQPXUMU9BS"</definedName>
    <definedName name="SAPFuncF4Help" localSheetId="1" hidden="1">Main.SAPF4Help()</definedName>
    <definedName name="SAPFuncF4Help" localSheetId="2" hidden="1">Main.SAPF4Help()</definedName>
    <definedName name="SAPFuncF4Help" localSheetId="3" hidden="1">Main.SAPF4Help()</definedName>
    <definedName name="SAPFuncF4Help" localSheetId="6" hidden="1">Main.SAPF4Help()</definedName>
    <definedName name="SAPFuncF4Help" localSheetId="0" hidden="1">Main.SAPF4Help()</definedName>
    <definedName name="SAPFuncF4Help" localSheetId="9" hidden="1">Main.SAPF4Help()</definedName>
    <definedName name="SAPFuncF4Help" localSheetId="8" hidden="1">Main.SAPF4Help()</definedName>
    <definedName name="SAPFuncF4Help" hidden="1">Main.SAPF4Help()</definedName>
    <definedName name="SAPFuncF4Help2" localSheetId="1" hidden="1">Main.SAPF4Help()</definedName>
    <definedName name="SAPFuncF4Help2" localSheetId="2" hidden="1">Main.SAPF4Help()</definedName>
    <definedName name="SAPFuncF4Help2" localSheetId="3" hidden="1">Main.SAPF4Help()</definedName>
    <definedName name="SAPFuncF4Help2" localSheetId="6" hidden="1">Main.SAPF4Help()</definedName>
    <definedName name="SAPFuncF4Help2" localSheetId="0" hidden="1">Main.SAPF4Help()</definedName>
    <definedName name="SAPFuncF4Help2" localSheetId="9" hidden="1">Main.SAPF4Help()</definedName>
    <definedName name="SAPFuncF4Help2" localSheetId="8" hidden="1">Main.SAPF4Help()</definedName>
    <definedName name="SAPFuncF4Help2" hidden="1">Main.SAPF4Help()</definedName>
    <definedName name="sasa" localSheetId="9" hidden="1">{#N/A,#N/A,FALSE,"CCTV"}</definedName>
    <definedName name="sasa" localSheetId="8" hidden="1">{#N/A,#N/A,FALSE,"CCTV"}</definedName>
    <definedName name="sasa" hidden="1">{#N/A,#N/A,FALSE,"CCTV"}</definedName>
    <definedName name="sasda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asda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asda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asda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asd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carce" localSheetId="1" hidden="1">{#N/A,#N/A,FALSE,"Summary";#N/A,#N/A,FALSE,"3TJ";#N/A,#N/A,FALSE,"3TN";#N/A,#N/A,FALSE,"3TP";#N/A,#N/A,FALSE,"3SJ";#N/A,#N/A,FALSE,"3CJ";#N/A,#N/A,FALSE,"3CN";#N/A,#N/A,FALSE,"3CP";#N/A,#N/A,FALSE,"3A"}</definedName>
    <definedName name="scarce" localSheetId="2" hidden="1">{#N/A,#N/A,FALSE,"Summary";#N/A,#N/A,FALSE,"3TJ";#N/A,#N/A,FALSE,"3TN";#N/A,#N/A,FALSE,"3TP";#N/A,#N/A,FALSE,"3SJ";#N/A,#N/A,FALSE,"3CJ";#N/A,#N/A,FALSE,"3CN";#N/A,#N/A,FALSE,"3CP";#N/A,#N/A,FALSE,"3A"}</definedName>
    <definedName name="scarce" localSheetId="3" hidden="1">{#N/A,#N/A,FALSE,"Summary";#N/A,#N/A,FALSE,"3TJ";#N/A,#N/A,FALSE,"3TN";#N/A,#N/A,FALSE,"3TP";#N/A,#N/A,FALSE,"3SJ";#N/A,#N/A,FALSE,"3CJ";#N/A,#N/A,FALSE,"3CN";#N/A,#N/A,FALSE,"3CP";#N/A,#N/A,FALSE,"3A"}</definedName>
    <definedName name="scarce" localSheetId="6" hidden="1">{#N/A,#N/A,FALSE,"Summary";#N/A,#N/A,FALSE,"3TJ";#N/A,#N/A,FALSE,"3TN";#N/A,#N/A,FALSE,"3TP";#N/A,#N/A,FALSE,"3SJ";#N/A,#N/A,FALSE,"3CJ";#N/A,#N/A,FALSE,"3CN";#N/A,#N/A,FALSE,"3CP";#N/A,#N/A,FALSE,"3A"}</definedName>
    <definedName name="scarce" localSheetId="0" hidden="1">{#N/A,#N/A,FALSE,"Summary";#N/A,#N/A,FALSE,"3TJ";#N/A,#N/A,FALSE,"3TN";#N/A,#N/A,FALSE,"3TP";#N/A,#N/A,FALSE,"3SJ";#N/A,#N/A,FALSE,"3CJ";#N/A,#N/A,FALSE,"3CN";#N/A,#N/A,FALSE,"3CP";#N/A,#N/A,FALSE,"3A"}</definedName>
    <definedName name="scarce" localSheetId="9" hidden="1">{#N/A,#N/A,FALSE,"Summary";#N/A,#N/A,FALSE,"3TJ";#N/A,#N/A,FALSE,"3TN";#N/A,#N/A,FALSE,"3TP";#N/A,#N/A,FALSE,"3SJ";#N/A,#N/A,FALSE,"3CJ";#N/A,#N/A,FALSE,"3CN";#N/A,#N/A,FALSE,"3CP";#N/A,#N/A,FALSE,"3A"}</definedName>
    <definedName name="scarce" localSheetId="8" hidden="1">{#N/A,#N/A,FALSE,"Summary";#N/A,#N/A,FALSE,"3TJ";#N/A,#N/A,FALSE,"3TN";#N/A,#N/A,FALSE,"3TP";#N/A,#N/A,FALSE,"3SJ";#N/A,#N/A,FALSE,"3CJ";#N/A,#N/A,FALSE,"3CN";#N/A,#N/A,FALSE,"3CP";#N/A,#N/A,FALSE,"3A"}</definedName>
    <definedName name="scarce" hidden="1">{#N/A,#N/A,FALSE,"Summary";#N/A,#N/A,FALSE,"3TJ";#N/A,#N/A,FALSE,"3TN";#N/A,#N/A,FALSE,"3TP";#N/A,#N/A,FALSE,"3SJ";#N/A,#N/A,FALSE,"3CJ";#N/A,#N/A,FALSE,"3CN";#N/A,#N/A,FALSE,"3CP";#N/A,#N/A,FALSE,"3A"}</definedName>
    <definedName name="şçl" localSheetId="1" hidden="1">Main.SAPF4Help()</definedName>
    <definedName name="şçl" localSheetId="2" hidden="1">Main.SAPF4Help()</definedName>
    <definedName name="şçl" localSheetId="3" hidden="1">Main.SAPF4Help()</definedName>
    <definedName name="şçl" localSheetId="6" hidden="1">Main.SAPF4Help()</definedName>
    <definedName name="şçl" localSheetId="0" hidden="1">Main.SAPF4Help()</definedName>
    <definedName name="şçl" localSheetId="9" hidden="1">Main.SAPF4Help()</definedName>
    <definedName name="şçl" localSheetId="8" hidden="1">Main.SAPF4Help()</definedName>
    <definedName name="şçl" hidden="1">Main.SAPF4Help()</definedName>
    <definedName name="sd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fasddfds" localSheetId="1" hidden="1">#REF!</definedName>
    <definedName name="sdfasddfds" localSheetId="2" hidden="1">#REF!</definedName>
    <definedName name="sdfasddfds" localSheetId="3" hidden="1">#REF!</definedName>
    <definedName name="sdfasddfds" localSheetId="6" hidden="1">#REF!</definedName>
    <definedName name="sdfasddfds" localSheetId="0" hidden="1">#REF!</definedName>
    <definedName name="sdfasddfds" localSheetId="9" hidden="1">#REF!</definedName>
    <definedName name="sdfasddfds" localSheetId="8" hidden="1">#REF!</definedName>
    <definedName name="sdfasddfds" hidden="1">#REF!</definedName>
    <definedName name="sdga" localSheetId="9" hidden="1">{#N/A,#N/A,TRUE,"Basic";#N/A,#N/A,TRUE,"EXT-TABLE";#N/A,#N/A,TRUE,"STEEL";#N/A,#N/A,TRUE,"INT-Table";#N/A,#N/A,TRUE,"STEEL";#N/A,#N/A,TRUE,"Door"}</definedName>
    <definedName name="sdga" localSheetId="8" hidden="1">{#N/A,#N/A,TRUE,"Basic";#N/A,#N/A,TRUE,"EXT-TABLE";#N/A,#N/A,TRUE,"STEEL";#N/A,#N/A,TRUE,"INT-Table";#N/A,#N/A,TRUE,"STEEL";#N/A,#N/A,TRUE,"Door"}</definedName>
    <definedName name="sdga" hidden="1">{#N/A,#N/A,TRUE,"Basic";#N/A,#N/A,TRUE,"EXT-TABLE";#N/A,#N/A,TRUE,"STEEL";#N/A,#N/A,TRUE,"INT-Table";#N/A,#N/A,TRUE,"STEEL";#N/A,#N/A,TRUE,"Door"}</definedName>
    <definedName name="sdr" localSheetId="1" hidden="1">[32]Кедровский!#REF!</definedName>
    <definedName name="sdr" localSheetId="2" hidden="1">[32]Кедровский!#REF!</definedName>
    <definedName name="sdr" localSheetId="3" hidden="1">[32]Кедровский!#REF!</definedName>
    <definedName name="sdr" localSheetId="6" hidden="1">[32]Кедровский!#REF!</definedName>
    <definedName name="sdr" localSheetId="0" hidden="1">[32]Кедровский!#REF!</definedName>
    <definedName name="sdr" localSheetId="9" hidden="1">[32]Кедровский!#REF!</definedName>
    <definedName name="sdr" localSheetId="8" hidden="1">[32]Кедровский!#REF!</definedName>
    <definedName name="sdr" hidden="1">[32]Кедровский!#REF!</definedName>
    <definedName name="sdsdgs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gs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gs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gs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gs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s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s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s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s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dsds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f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f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f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f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f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f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f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f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ncount" hidden="1">1</definedName>
    <definedName name="ser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vices2" localSheetId="1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localSheetId="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localSheetId="3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localSheetId="6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localSheetId="0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localSheetId="9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localSheetId="8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FADGFA" localSheetId="1" hidden="1">{#N/A,#N/A,TRUE,"Basic";#N/A,#N/A,TRUE,"EXT-TABLE";#N/A,#N/A,TRUE,"STEEL";#N/A,#N/A,TRUE,"INT-Table";#N/A,#N/A,TRUE,"STEEL";#N/A,#N/A,TRUE,"Door"}</definedName>
    <definedName name="SFADGFA" localSheetId="2" hidden="1">{#N/A,#N/A,TRUE,"Basic";#N/A,#N/A,TRUE,"EXT-TABLE";#N/A,#N/A,TRUE,"STEEL";#N/A,#N/A,TRUE,"INT-Table";#N/A,#N/A,TRUE,"STEEL";#N/A,#N/A,TRUE,"Door"}</definedName>
    <definedName name="SFADGFA" localSheetId="3" hidden="1">{#N/A,#N/A,TRUE,"Basic";#N/A,#N/A,TRUE,"EXT-TABLE";#N/A,#N/A,TRUE,"STEEL";#N/A,#N/A,TRUE,"INT-Table";#N/A,#N/A,TRUE,"STEEL";#N/A,#N/A,TRUE,"Door"}</definedName>
    <definedName name="SFADGFA" localSheetId="6" hidden="1">{#N/A,#N/A,TRUE,"Basic";#N/A,#N/A,TRUE,"EXT-TABLE";#N/A,#N/A,TRUE,"STEEL";#N/A,#N/A,TRUE,"INT-Table";#N/A,#N/A,TRUE,"STEEL";#N/A,#N/A,TRUE,"Door"}</definedName>
    <definedName name="SFADGFA" localSheetId="0" hidden="1">{#N/A,#N/A,TRUE,"Basic";#N/A,#N/A,TRUE,"EXT-TABLE";#N/A,#N/A,TRUE,"STEEL";#N/A,#N/A,TRUE,"INT-Table";#N/A,#N/A,TRUE,"STEEL";#N/A,#N/A,TRUE,"Door"}</definedName>
    <definedName name="SFADGFA" localSheetId="9" hidden="1">{#N/A,#N/A,TRUE,"Basic";#N/A,#N/A,TRUE,"EXT-TABLE";#N/A,#N/A,TRUE,"STEEL";#N/A,#N/A,TRUE,"INT-Table";#N/A,#N/A,TRUE,"STEEL";#N/A,#N/A,TRUE,"Door"}</definedName>
    <definedName name="SFADGFA" localSheetId="8" hidden="1">{#N/A,#N/A,TRUE,"Basic";#N/A,#N/A,TRUE,"EXT-TABLE";#N/A,#N/A,TRUE,"STEEL";#N/A,#N/A,TRUE,"INT-Table";#N/A,#N/A,TRUE,"STEEL";#N/A,#N/A,TRUE,"Door"}</definedName>
    <definedName name="SFADGFA" hidden="1">{#N/A,#N/A,TRUE,"Basic";#N/A,#N/A,TRUE,"EXT-TABLE";#N/A,#N/A,TRUE,"STEEL";#N/A,#N/A,TRUE,"INT-Table";#N/A,#N/A,TRUE,"STEEL";#N/A,#N/A,TRUE,"Door"}</definedName>
    <definedName name="sffff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gsgs" localSheetId="2" hidden="1">{#N/A,#N/A,FALSE,"ihz. icmal";#N/A,#N/A,FALSE,"avans";#N/A,#N/A,FALSE,"mal_FF_icm";#N/A,#N/A,FALSE,"fat_ihz";#N/A,#N/A,FALSE,"söz_fiy_fark";#N/A,#N/A,FALSE,"kap2"}</definedName>
    <definedName name="sgsgs" localSheetId="3" hidden="1">{#N/A,#N/A,FALSE,"ihz. icmal";#N/A,#N/A,FALSE,"avans";#N/A,#N/A,FALSE,"mal_FF_icm";#N/A,#N/A,FALSE,"fat_ihz";#N/A,#N/A,FALSE,"söz_fiy_fark";#N/A,#N/A,FALSE,"kap2"}</definedName>
    <definedName name="sgsgs" localSheetId="9" hidden="1">{#N/A,#N/A,FALSE,"ihz. icmal";#N/A,#N/A,FALSE,"avans";#N/A,#N/A,FALSE,"mal_FF_icm";#N/A,#N/A,FALSE,"fat_ihz";#N/A,#N/A,FALSE,"söz_fiy_fark";#N/A,#N/A,FALSE,"kap2"}</definedName>
    <definedName name="sgsgs" localSheetId="8" hidden="1">{#N/A,#N/A,FALSE,"ihz. icmal";#N/A,#N/A,FALSE,"avans";#N/A,#N/A,FALSE,"mal_FF_icm";#N/A,#N/A,FALSE,"fat_ihz";#N/A,#N/A,FALSE,"söz_fiy_fark";#N/A,#N/A,FALSE,"kap2"}</definedName>
    <definedName name="sgsgs" hidden="1">{#N/A,#N/A,FALSE,"ihz. icmal";#N/A,#N/A,FALSE,"avans";#N/A,#N/A,FALSE,"mal_FF_icm";#N/A,#N/A,FALSE,"fat_ihz";#N/A,#N/A,FALSE,"söz_fiy_fark";#N/A,#N/A,FALSE,"kap2"}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2" hidden="1">{#N/A,#N/A,TRUE,"Basic";#N/A,#N/A,TRUE,"EXT-TABLE";#N/A,#N/A,TRUE,"STEEL";#N/A,#N/A,TRUE,"INT-Table";#N/A,#N/A,TRUE,"STEEL";#N/A,#N/A,TRUE,"Door"}</definedName>
    <definedName name="SHELTER" localSheetId="3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9" hidden="1">{#N/A,#N/A,TRUE,"Basic";#N/A,#N/A,TRUE,"EXT-TABLE";#N/A,#N/A,TRUE,"STEEL";#N/A,#N/A,TRUE,"INT-Table";#N/A,#N/A,TRUE,"STEEL";#N/A,#N/A,TRUE,"Door"}</definedName>
    <definedName name="SHELTER" localSheetId="8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jahdAJ" localSheetId="1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jahdAJ" localSheetId="2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jahdAJ" localSheetId="3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jahdAJ" localSheetId="6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jahdAJ" localSheetId="0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jahdAJ" localSheetId="9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jahdAJ" localSheetId="8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jahdAJ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HRIK" localSheetId="1" hidden="1">[2]대비표!#REF!</definedName>
    <definedName name="SHRIK" localSheetId="2" hidden="1">[2]대비표!#REF!</definedName>
    <definedName name="SHRIK" localSheetId="3" hidden="1">[2]대비표!#REF!</definedName>
    <definedName name="SHRIK" localSheetId="6" hidden="1">[2]대비표!#REF!</definedName>
    <definedName name="SHRIK" localSheetId="9" hidden="1">[2]대비표!#REF!</definedName>
    <definedName name="SHRIK" localSheetId="8" hidden="1">[2]대비표!#REF!</definedName>
    <definedName name="SHRIK" hidden="1">[2]대비표!#REF!</definedName>
    <definedName name="solver_adj" localSheetId="2" hidden="1">[33]Sheet1!#REF!,[33]Sheet1!#REF!</definedName>
    <definedName name="solver_adj" localSheetId="3" hidden="1">[33]Sheet1!#REF!,[33]Sheet1!#REF!</definedName>
    <definedName name="solver_adj" localSheetId="9" hidden="1">[33]Sheet1!#REF!,[33]Sheet1!#REF!</definedName>
    <definedName name="solver_adj" localSheetId="8" hidden="1">[33]Sheet1!#REF!,[33]Sheet1!#REF!</definedName>
    <definedName name="solver_adj" hidden="1">[33]Sheet1!#REF!,[33]Sheet1!#REF!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um" hidden="1">0</definedName>
    <definedName name="solver_nwt" hidden="1">1</definedName>
    <definedName name="solver_opt" localSheetId="9" hidden="1">#REF!</definedName>
    <definedName name="solver_opt" localSheetId="8" hidden="1">#REF!</definedName>
    <definedName name="solver_opt" hidden="1">#REF!</definedName>
    <definedName name="solver_pre" hidden="1">0.000001</definedName>
    <definedName name="solver_rel10" hidden="1">2</definedName>
    <definedName name="solver_rel11" hidden="1">2</definedName>
    <definedName name="solver_rel5" hidden="1">2</definedName>
    <definedName name="solver_rel6" hidden="1">2</definedName>
    <definedName name="solver_rel7" hidden="1">2</definedName>
    <definedName name="solver_rel8" hidden="1">2</definedName>
    <definedName name="solver_rel9" hidden="1">2</definedName>
    <definedName name="solver_rhs10" hidden="1">315430</definedName>
    <definedName name="solver_rhs11" hidden="1">284920</definedName>
    <definedName name="solver_scl" hidden="1">0</definedName>
    <definedName name="solver_sho" hidden="1">0</definedName>
    <definedName name="solver_tim" hidden="1">100</definedName>
    <definedName name="solver_tmp" localSheetId="2" hidden="1">[33]Sheet1!#REF!,[33]Sheet1!#REF!</definedName>
    <definedName name="solver_tmp" localSheetId="3" hidden="1">[33]Sheet1!#REF!,[33]Sheet1!#REF!</definedName>
    <definedName name="solver_tmp" localSheetId="9" hidden="1">[33]Sheet1!#REF!,[33]Sheet1!#REF!</definedName>
    <definedName name="solver_tmp" localSheetId="8" hidden="1">[33]Sheet1!#REF!,[33]Sheet1!#REF!</definedName>
    <definedName name="solver_tmp" hidden="1">[33]Sheet1!#REF!,[33]Sheet1!#REF!</definedName>
    <definedName name="solver_tol" hidden="1">0.05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hidden="1">1</definedName>
    <definedName name="solver_val" localSheetId="1" hidden="1">22000000000</definedName>
    <definedName name="solver_val" localSheetId="2" hidden="1">22000000000</definedName>
    <definedName name="solver_val" localSheetId="3" hidden="1">22000000000</definedName>
    <definedName name="solver_val" hidden="1">0</definedName>
    <definedName name="sort" localSheetId="2" hidden="1">#REF!</definedName>
    <definedName name="sort" localSheetId="3" hidden="1">#REF!</definedName>
    <definedName name="sort" localSheetId="9" hidden="1">#REF!</definedName>
    <definedName name="sort" localSheetId="8" hidden="1">#REF!</definedName>
    <definedName name="sort" hidden="1">#REF!</definedName>
    <definedName name="sos" localSheetId="9" hidden="1">{#N/A,#N/A,FALSE,"ZAP_FEB.XLS "}</definedName>
    <definedName name="sos" localSheetId="8" hidden="1">{#N/A,#N/A,FALSE,"ZAP_FEB.XLS "}</definedName>
    <definedName name="sos" hidden="1">{#N/A,#N/A,FALSE,"ZAP_FEB.XLS "}</definedName>
    <definedName name="SR" localSheetId="1" hidden="1">#REF!</definedName>
    <definedName name="SR" localSheetId="2" hidden="1">#REF!</definedName>
    <definedName name="SR" localSheetId="3" hidden="1">#REF!</definedName>
    <definedName name="SR" localSheetId="6" hidden="1">#REF!</definedName>
    <definedName name="SR" localSheetId="0" hidden="1">#REF!</definedName>
    <definedName name="SR" localSheetId="9" hidden="1">#REF!</definedName>
    <definedName name="SR" localSheetId="8" hidden="1">#REF!</definedName>
    <definedName name="SR" hidden="1">#REF!</definedName>
    <definedName name="SS" localSheetId="1" hidden="1">#REF!</definedName>
    <definedName name="SS" localSheetId="2" hidden="1">#REF!</definedName>
    <definedName name="SS" localSheetId="3" hidden="1">#REF!</definedName>
    <definedName name="ss" localSheetId="6" hidden="1">#REF!</definedName>
    <definedName name="ss" localSheetId="0" hidden="1">#REF!</definedName>
    <definedName name="ss" localSheetId="9" hidden="1">#REF!</definedName>
    <definedName name="ss" localSheetId="8" hidden="1">#REF!</definedName>
    <definedName name="ss" hidden="1">#REF!</definedName>
    <definedName name="ssfsad\" localSheetId="1" hidden="1">#REF!</definedName>
    <definedName name="ssfsad\" localSheetId="2" hidden="1">#REF!</definedName>
    <definedName name="ssfsad\" localSheetId="3" hidden="1">#REF!</definedName>
    <definedName name="ssfsad\" localSheetId="6" hidden="1">#REF!</definedName>
    <definedName name="ssfsad\" localSheetId="0" hidden="1">#REF!</definedName>
    <definedName name="ssfsad\" localSheetId="9" hidden="1">#REF!</definedName>
    <definedName name="ssfsad\" localSheetId="8" hidden="1">#REF!</definedName>
    <definedName name="ssfsad\" hidden="1">#REF!</definedName>
    <definedName name="SSS" localSheetId="2" hidden="1">{#N/A,#N/A,FALSE,"ihz. icmal";#N/A,#N/A,FALSE,"avans";#N/A,#N/A,FALSE,"mal_FF_icm";#N/A,#N/A,FALSE,"fat_ihz";#N/A,#N/A,FALSE,"söz_fiy_fark";#N/A,#N/A,FALSE,"kap2"}</definedName>
    <definedName name="SSS" localSheetId="3" hidden="1">{#N/A,#N/A,FALSE,"ihz. icmal";#N/A,#N/A,FALSE,"avans";#N/A,#N/A,FALSE,"mal_FF_icm";#N/A,#N/A,FALSE,"fat_ihz";#N/A,#N/A,FALSE,"söz_fiy_fark";#N/A,#N/A,FALSE,"kap2"}</definedName>
    <definedName name="SSS" localSheetId="9" hidden="1">{#N/A,#N/A,FALSE,"ihz. icmal";#N/A,#N/A,FALSE,"avans";#N/A,#N/A,FALSE,"mal_FF_icm";#N/A,#N/A,FALSE,"fat_ihz";#N/A,#N/A,FALSE,"söz_fiy_fark";#N/A,#N/A,FALSE,"kap2"}</definedName>
    <definedName name="SSS" localSheetId="8" hidden="1">{#N/A,#N/A,FALSE,"ihz. icmal";#N/A,#N/A,FALSE,"avans";#N/A,#N/A,FALSE,"mal_FF_icm";#N/A,#N/A,FALSE,"fat_ihz";#N/A,#N/A,FALSE,"söz_fiy_fark";#N/A,#N/A,FALSE,"kap2"}</definedName>
    <definedName name="SSS" hidden="1">{#N/A,#N/A,FALSE,"ihz. icmal";#N/A,#N/A,FALSE,"avans";#N/A,#N/A,FALSE,"mal_FF_icm";#N/A,#N/A,FALSE,"fat_ihz";#N/A,#N/A,FALSE,"söz_fiy_fark";#N/A,#N/A,FALSE,"kap2"}</definedName>
    <definedName name="ssshhh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" localSheetId="1" hidden="1">{#N/A,#N/A,TRUE,"Basic";#N/A,#N/A,TRUE,"EXT-TABLE";#N/A,#N/A,TRUE,"STEEL";#N/A,#N/A,TRUE,"INT-Table";#N/A,#N/A,TRUE,"STEEL";#N/A,#N/A,TRUE,"Door"}</definedName>
    <definedName name="ssss" localSheetId="2" hidden="1">{#N/A,#N/A,TRUE,"Basic";#N/A,#N/A,TRUE,"EXT-TABLE";#N/A,#N/A,TRUE,"STEEL";#N/A,#N/A,TRUE,"INT-Table";#N/A,#N/A,TRUE,"STEEL";#N/A,#N/A,TRUE,"Door"}</definedName>
    <definedName name="ssss" localSheetId="3" hidden="1">{#N/A,#N/A,TRUE,"Basic";#N/A,#N/A,TRUE,"EXT-TABLE";#N/A,#N/A,TRUE,"STEEL";#N/A,#N/A,TRUE,"INT-Table";#N/A,#N/A,TRUE,"STEEL";#N/A,#N/A,TRUE,"Door"}</definedName>
    <definedName name="ssss" localSheetId="6" hidden="1">{#N/A,#N/A,TRUE,"Basic";#N/A,#N/A,TRUE,"EXT-TABLE";#N/A,#N/A,TRUE,"STEEL";#N/A,#N/A,TRUE,"INT-Table";#N/A,#N/A,TRUE,"STEEL";#N/A,#N/A,TRUE,"Door"}</definedName>
    <definedName name="ssss" localSheetId="0" hidden="1">{#N/A,#N/A,TRUE,"Basic";#N/A,#N/A,TRUE,"EXT-TABLE";#N/A,#N/A,TRUE,"STEEL";#N/A,#N/A,TRUE,"INT-Table";#N/A,#N/A,TRUE,"STEEL";#N/A,#N/A,TRUE,"Door"}</definedName>
    <definedName name="ssss" localSheetId="9" hidden="1">{#N/A,#N/A,TRUE,"Basic";#N/A,#N/A,TRUE,"EXT-TABLE";#N/A,#N/A,TRUE,"STEEL";#N/A,#N/A,TRUE,"INT-Table";#N/A,#N/A,TRUE,"STEEL";#N/A,#N/A,TRUE,"Door"}</definedName>
    <definedName name="ssss" localSheetId="8" hidden="1">{#N/A,#N/A,TRUE,"Basic";#N/A,#N/A,TRUE,"EXT-TABLE";#N/A,#N/A,TRUE,"STEEL";#N/A,#N/A,TRUE,"INT-Table";#N/A,#N/A,TRUE,"STEEL";#N/A,#N/A,TRUE,"Door"}</definedName>
    <definedName name="ssss" hidden="1">{#N/A,#N/A,TRUE,"Basic";#N/A,#N/A,TRUE,"EXT-TABLE";#N/A,#N/A,TRUE,"STEEL";#N/A,#N/A,TRUE,"INT-Table";#N/A,#N/A,TRUE,"STEEL";#N/A,#N/A,TRUE,"Door"}</definedName>
    <definedName name="sssssssssss" localSheetId="1" hidden="1">#REF!</definedName>
    <definedName name="sssssssssss" localSheetId="2" hidden="1">#REF!</definedName>
    <definedName name="sssssssssss" localSheetId="3" hidden="1">#REF!</definedName>
    <definedName name="sssssssssss" localSheetId="6" hidden="1">#REF!</definedName>
    <definedName name="sssssssssss" localSheetId="0" hidden="1">#REF!</definedName>
    <definedName name="sssssssssss" localSheetId="9" hidden="1">#REF!</definedName>
    <definedName name="sssssssssss" localSheetId="8" hidden="1">#REF!</definedName>
    <definedName name="sssssssssss" hidden="1">#REF!</definedName>
    <definedName name="ssssssssssss" localSheetId="1" hidden="1">#REF!</definedName>
    <definedName name="ssssssssssss" localSheetId="2" hidden="1">#REF!</definedName>
    <definedName name="ssssssssssss" localSheetId="3" hidden="1">#REF!</definedName>
    <definedName name="ssssssssssss" localSheetId="6" hidden="1">#REF!</definedName>
    <definedName name="ssssssssssss" localSheetId="0" hidden="1">#REF!</definedName>
    <definedName name="ssssssssssss" localSheetId="9" hidden="1">#REF!</definedName>
    <definedName name="ssssssssssss" localSheetId="8" hidden="1">#REF!</definedName>
    <definedName name="ssssssssssss" hidden="1">#REF!</definedName>
    <definedName name="st" localSheetId="1" hidden="1">{"'장비'!$A$3:$M$12"}</definedName>
    <definedName name="st" localSheetId="2" hidden="1">{"'장비'!$A$3:$M$12"}</definedName>
    <definedName name="st" localSheetId="3" hidden="1">{"'장비'!$A$3:$M$12"}</definedName>
    <definedName name="st" localSheetId="6" hidden="1">{"'장비'!$A$3:$M$12"}</definedName>
    <definedName name="st" localSheetId="0" hidden="1">{"'장비'!$A$3:$M$12"}</definedName>
    <definedName name="st" localSheetId="9" hidden="1">{"'장비'!$A$3:$M$12"}</definedName>
    <definedName name="st" localSheetId="8" hidden="1">{"'장비'!$A$3:$M$12"}</definedName>
    <definedName name="st" hidden="1">{"'장비'!$A$3:$M$12"}</definedName>
    <definedName name="sum" localSheetId="1" hidden="1">{#N/A,#N/A,TRUE,"Basic";#N/A,#N/A,TRUE,"EXT-TABLE";#N/A,#N/A,TRUE,"STEEL";#N/A,#N/A,TRUE,"INT-Table";#N/A,#N/A,TRUE,"STEEL";#N/A,#N/A,TRUE,"Door"}</definedName>
    <definedName name="sum" localSheetId="2" hidden="1">{#N/A,#N/A,TRUE,"Basic";#N/A,#N/A,TRUE,"EXT-TABLE";#N/A,#N/A,TRUE,"STEEL";#N/A,#N/A,TRUE,"INT-Table";#N/A,#N/A,TRUE,"STEEL";#N/A,#N/A,TRUE,"Door"}</definedName>
    <definedName name="sum" localSheetId="3" hidden="1">{#N/A,#N/A,TRUE,"Basic";#N/A,#N/A,TRUE,"EXT-TABLE";#N/A,#N/A,TRUE,"STEEL";#N/A,#N/A,TRUE,"INT-Table";#N/A,#N/A,TRUE,"STEEL";#N/A,#N/A,TRUE,"Door"}</definedName>
    <definedName name="sum" localSheetId="6" hidden="1">{#N/A,#N/A,TRUE,"Basic";#N/A,#N/A,TRUE,"EXT-TABLE";#N/A,#N/A,TRUE,"STEEL";#N/A,#N/A,TRUE,"INT-Table";#N/A,#N/A,TRUE,"STEEL";#N/A,#N/A,TRUE,"Door"}</definedName>
    <definedName name="sum" localSheetId="0" hidden="1">{#N/A,#N/A,TRUE,"Basic";#N/A,#N/A,TRUE,"EXT-TABLE";#N/A,#N/A,TRUE,"STEEL";#N/A,#N/A,TRUE,"INT-Table";#N/A,#N/A,TRUE,"STEEL";#N/A,#N/A,TRUE,"Door"}</definedName>
    <definedName name="sum" localSheetId="9" hidden="1">{#N/A,#N/A,TRUE,"Basic";#N/A,#N/A,TRUE,"EXT-TABLE";#N/A,#N/A,TRUE,"STEEL";#N/A,#N/A,TRUE,"INT-Table";#N/A,#N/A,TRUE,"STEEL";#N/A,#N/A,TRUE,"Door"}</definedName>
    <definedName name="sum" localSheetId="8" hidden="1">{#N/A,#N/A,TRUE,"Basic";#N/A,#N/A,TRUE,"EXT-TABLE";#N/A,#N/A,TRUE,"STEEL";#N/A,#N/A,TRUE,"INT-Table";#N/A,#N/A,TRUE,"STEEL";#N/A,#N/A,TRUE,"Door"}</definedName>
    <definedName name="sum" hidden="1">{#N/A,#N/A,TRUE,"Basic";#N/A,#N/A,TRUE,"EXT-TABLE";#N/A,#N/A,TRUE,"STEEL";#N/A,#N/A,TRUE,"INT-Table";#N/A,#N/A,TRUE,"STEEL";#N/A,#N/A,TRUE,"Door"}</definedName>
    <definedName name="Sum_Inst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üpürgelik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üpürgelik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üpürgelik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üpürgelik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üpürgelik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W" hidden="1">'[34]#REF'!$1:$26</definedName>
    <definedName name="Swvu.DETT.._.COSTI." localSheetId="1" hidden="1">#REF!</definedName>
    <definedName name="Swvu.DETT.._.COSTI." localSheetId="2" hidden="1">#REF!</definedName>
    <definedName name="Swvu.DETT.._.COSTI." localSheetId="3" hidden="1">#REF!</definedName>
    <definedName name="Swvu.DETT.._.COSTI." localSheetId="6" hidden="1">#REF!</definedName>
    <definedName name="Swvu.DETT.._.COSTI." localSheetId="0" hidden="1">#REF!</definedName>
    <definedName name="Swvu.DETT.._.COSTI." localSheetId="9" hidden="1">#REF!</definedName>
    <definedName name="Swvu.DETT.._.COSTI." localSheetId="8" hidden="1">#REF!</definedName>
    <definedName name="Swvu.DETT.._.COSTI." hidden="1">#REF!</definedName>
    <definedName name="Swvu.RIEPIL.." localSheetId="1" hidden="1">#REF!</definedName>
    <definedName name="Swvu.RIEPIL.." localSheetId="2" hidden="1">#REF!</definedName>
    <definedName name="Swvu.RIEPIL.." localSheetId="3" hidden="1">#REF!</definedName>
    <definedName name="Swvu.RIEPIL.." localSheetId="6" hidden="1">#REF!</definedName>
    <definedName name="Swvu.RIEPIL.." localSheetId="0" hidden="1">#REF!</definedName>
    <definedName name="Swvu.RIEPIL.." localSheetId="9" hidden="1">#REF!</definedName>
    <definedName name="Swvu.RIEPIL.." localSheetId="8" hidden="1">#REF!</definedName>
    <definedName name="Swvu.RIEPIL.." hidden="1">#REF!</definedName>
    <definedName name="SX" localSheetId="9" hidden="1">{#N/A,#N/A,FALSE,"CCTV"}</definedName>
    <definedName name="SX" localSheetId="8" hidden="1">{#N/A,#N/A,FALSE,"CCTV"}</definedName>
    <definedName name="SX" hidden="1">{#N/A,#N/A,FALSE,"CCTV"}</definedName>
    <definedName name="sys_APP_VERSION" localSheetId="0" hidden="1">[15]XLR_NoRangeSheet!$D$8</definedName>
    <definedName name="sys_APP_VERSION" hidden="1">[15]XLR_NoRangeSheet!$D$8</definedName>
    <definedName name="sys_SYSDATE" localSheetId="0" hidden="1">[15]XLR_NoRangeSheet!$C$8</definedName>
    <definedName name="sys_SYSDATE" hidden="1">[15]XLR_NoRangeSheet!$C$8</definedName>
    <definedName name="sys_USER" localSheetId="0" hidden="1">[15]XLR_NoRangeSheet!$B$8</definedName>
    <definedName name="sys_USER" hidden="1">[15]XLR_NoRangeSheet!$B$8</definedName>
    <definedName name="TA" localSheetId="9" hidden="1">{#N/A,#N/A,FALSE,"CCTV"}</definedName>
    <definedName name="TA" localSheetId="8" hidden="1">{#N/A,#N/A,FALSE,"CCTV"}</definedName>
    <definedName name="TA" hidden="1">{#N/A,#N/A,FALSE,"CCTV"}</definedName>
    <definedName name="TableSummary" localSheetId="1" hidden="1">#REF!</definedName>
    <definedName name="TableSummary" localSheetId="2" hidden="1">#REF!</definedName>
    <definedName name="TableSummary" localSheetId="3" hidden="1">#REF!</definedName>
    <definedName name="TableSummary" localSheetId="6" hidden="1">#REF!</definedName>
    <definedName name="TableSummary" localSheetId="0" hidden="1">#REF!</definedName>
    <definedName name="TableSummary" localSheetId="9" hidden="1">#REF!</definedName>
    <definedName name="TableSummary" localSheetId="8" hidden="1">#REF!</definedName>
    <definedName name="TableSummary" hidden="1">#REF!</definedName>
    <definedName name="TB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B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B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B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B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emplate" localSheetId="9" hidden="1">#REF!</definedName>
    <definedName name="Template" localSheetId="8" hidden="1">#REF!</definedName>
    <definedName name="Template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2" hidden="1">{#N/A,#N/A,TRUE,"Basic";#N/A,#N/A,TRUE,"EXT-TABLE";#N/A,#N/A,TRUE,"STEEL";#N/A,#N/A,TRUE,"INT-Table";#N/A,#N/A,TRUE,"STEEL";#N/A,#N/A,TRUE,"Door"}</definedName>
    <definedName name="teri" localSheetId="3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9" hidden="1">{#N/A,#N/A,TRUE,"Basic";#N/A,#N/A,TRUE,"EXT-TABLE";#N/A,#N/A,TRUE,"STEEL";#N/A,#N/A,TRUE,"INT-Table";#N/A,#N/A,TRUE,"STEEL";#N/A,#N/A,TRUE,"Door"}</definedName>
    <definedName name="teri" localSheetId="8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st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est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est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est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est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est1" localSheetId="9" hidden="1">{"Estimate Cover Form",#N/A,TRUE,"ESTIMATE COVER";"Estimate Page 2",#N/A,TRUE,"ESTIMATE COVER"}</definedName>
    <definedName name="test1" localSheetId="8" hidden="1">{"Estimate Cover Form",#N/A,TRUE,"ESTIMATE COVER";"Estimate Page 2",#N/A,TRUE,"ESTIMATE COVER"}</definedName>
    <definedName name="test1" hidden="1">{"Estimate Cover Form",#N/A,TRUE,"ESTIMATE COVER";"Estimate Page 2",#N/A,TRUE,"ESTIMATE COVER"}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33</definedName>
    <definedName name="TG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G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G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G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G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opRankDefaultDistForRange" hidden="1">0</definedName>
    <definedName name="TopRankDefaultMaxChange" hidden="1">"0,1"</definedName>
    <definedName name="TopRankDefaultMultiGroupSize" hidden="1">2</definedName>
    <definedName name="TopRankDefaultMultiStepsPerInput" hidden="1">2</definedName>
    <definedName name="TopRankDefaultRangeType" hidden="1">0</definedName>
    <definedName name="TopRankDefaultStepsPerInput" hidden="1">5</definedName>
    <definedName name="TopRankDetailByInputReport" hidden="1">FALSE</definedName>
    <definedName name="TopRankMaxInputsPerGraph" hidden="1">10</definedName>
    <definedName name="TopRankMultiWayReport" hidden="1">FALSE</definedName>
    <definedName name="TopRankNumberOfRuns" hidden="1">1</definedName>
    <definedName name="TopRankOnlyInputsOverThreshold" hidden="1">TRUE</definedName>
    <definedName name="TopRankOnlyTopRanking" hidden="1">TRUE</definedName>
    <definedName name="TopRankOutputDetailReport" hidden="1">FALSE</definedName>
    <definedName name="TopRankOutputsAsPercentChange" hidden="1">FALSE</definedName>
    <definedName name="TopRankOverwriteExisting" hidden="1">FALSE</definedName>
    <definedName name="TopRankPauseOnError" hidden="1">FALSE</definedName>
    <definedName name="TopRankPerformPrecedentScanAddOutput" hidden="1">FALSE</definedName>
    <definedName name="TopRankPerformPrecedentScanAtStart" hidden="1">TRUE</definedName>
    <definedName name="TopRankPrecedentScanType" hidden="1">1</definedName>
    <definedName name="TopRankReportAllOutputCells" hidden="1">TRUE</definedName>
    <definedName name="TopRankReportsInExistingWorkbook" hidden="1">FALSE</definedName>
    <definedName name="TopRankReportsInExistingWorkbookName" hidden="1">"Active Workbook"</definedName>
    <definedName name="TopRankReportsInNewWorkbook" hidden="1">TRUE</definedName>
    <definedName name="TopRankSensitivityGraphs" hidden="1">FALSE</definedName>
    <definedName name="TopRankSingleWorkbookAllResults" hidden="1">FALSE</definedName>
    <definedName name="TopRankSpiderGraphs" hidden="1">TRUE</definedName>
    <definedName name="TopRankTornadoGraphs" hidden="1">TRUE</definedName>
    <definedName name="TopRankUpdateDisplay" hidden="1">FALSE</definedName>
    <definedName name="trash" localSheetId="9" hidden="1">{#N/A,#N/A,TRUE,"Sheet1";#N/A,#N/A,TRUE,"Sheet2";#N/A,#N/A,TRUE,"Sheet3"}</definedName>
    <definedName name="trash" localSheetId="8" hidden="1">{#N/A,#N/A,TRUE,"Sheet1";#N/A,#N/A,TRUE,"Sheet2";#N/A,#N/A,TRUE,"Sheet3"}</definedName>
    <definedName name="trash" hidden="1">{#N/A,#N/A,TRUE,"Sheet1";#N/A,#N/A,TRUE,"Sheet2";#N/A,#N/A,TRUE,"Sheet3"}</definedName>
    <definedName name="TR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ES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ES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ES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OC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ryy" localSheetId="9" hidden="1">Main.SAPF4Help()</definedName>
    <definedName name="tryy" localSheetId="8" hidden="1">Main.SAPF4Help()</definedName>
    <definedName name="tryy" hidden="1">Main.SAPF4Help()</definedName>
    <definedName name="TSUPPOT" localSheetId="9" hidden="1">{#N/A,#N/A,FALSE,"CCTV"}</definedName>
    <definedName name="TSUPPOT" localSheetId="8" hidden="1">{#N/A,#N/A,FALSE,"CCTV"}</definedName>
    <definedName name="TSUPPOT" hidden="1">{#N/A,#N/A,FALSE,"CCTV"}</definedName>
    <definedName name="TT" localSheetId="9" hidden="1">{#N/A,#N/A,FALSE,"CCTV"}</definedName>
    <definedName name="TT" localSheetId="8" hidden="1">{#N/A,#N/A,FALSE,"CCTV"}</definedName>
    <definedName name="TT" hidden="1">{#N/A,#N/A,FALSE,"CCTV"}</definedName>
    <definedName name="tt_BALANCE_CODE" localSheetId="1" hidden="1">#REF!</definedName>
    <definedName name="tt_BALANCE_CODE" localSheetId="2" hidden="1">#REF!</definedName>
    <definedName name="tt_BALANCE_CODE" localSheetId="3" hidden="1">#REF!</definedName>
    <definedName name="tt_BALANCE_CODE" localSheetId="6" hidden="1">#REF!</definedName>
    <definedName name="tt_BALANCE_CODE" localSheetId="0" hidden="1">#REF!</definedName>
    <definedName name="tt_BALANCE_CODE" localSheetId="9" hidden="1">#REF!</definedName>
    <definedName name="tt_BALANCE_CODE" localSheetId="8" hidden="1">#REF!</definedName>
    <definedName name="tt_BALANCE_CODE" hidden="1">#REF!</definedName>
    <definedName name="tt_BALANCE_ID" localSheetId="1" hidden="1">#REF!</definedName>
    <definedName name="tt_BALANCE_ID" localSheetId="2" hidden="1">#REF!</definedName>
    <definedName name="tt_BALANCE_ID" localSheetId="3" hidden="1">#REF!</definedName>
    <definedName name="tt_BALANCE_ID" localSheetId="6" hidden="1">#REF!</definedName>
    <definedName name="tt_BALANCE_ID" localSheetId="0" hidden="1">#REF!</definedName>
    <definedName name="tt_BALANCE_ID" localSheetId="9" hidden="1">#REF!</definedName>
    <definedName name="tt_BALANCE_ID" localSheetId="8" hidden="1">#REF!</definedName>
    <definedName name="tt_BALANCE_ID" hidden="1">#REF!</definedName>
    <definedName name="tt_BALANCE_NAME" localSheetId="1" hidden="1">#REF!</definedName>
    <definedName name="tt_BALANCE_NAME" localSheetId="2" hidden="1">#REF!</definedName>
    <definedName name="tt_BALANCE_NAME" localSheetId="3" hidden="1">#REF!</definedName>
    <definedName name="tt_BALANCE_NAME" localSheetId="6" hidden="1">#REF!</definedName>
    <definedName name="tt_BALANCE_NAME" localSheetId="0" hidden="1">#REF!</definedName>
    <definedName name="tt_BALANCE_NAME" localSheetId="9" hidden="1">#REF!</definedName>
    <definedName name="tt_BALANCE_NAME" localSheetId="8" hidden="1">#REF!</definedName>
    <definedName name="tt_BALANCE_NAME" hidden="1">#REF!</definedName>
    <definedName name="tt_BALANCE_NOTE" localSheetId="1" hidden="1">#REF!</definedName>
    <definedName name="tt_BALANCE_NOTE" localSheetId="2" hidden="1">#REF!</definedName>
    <definedName name="tt_BALANCE_NOTE" localSheetId="3" hidden="1">#REF!</definedName>
    <definedName name="tt_BALANCE_NOTE" localSheetId="6" hidden="1">#REF!</definedName>
    <definedName name="tt_BALANCE_NOTE" localSheetId="0" hidden="1">#REF!</definedName>
    <definedName name="tt_BALANCE_NOTE" localSheetId="9" hidden="1">#REF!</definedName>
    <definedName name="tt_BALANCE_NOTE" localSheetId="8" hidden="1">#REF!</definedName>
    <definedName name="tt_BALANCE_NOTE" hidden="1">#REF!</definedName>
    <definedName name="tt_BASE_CALC_CODE" localSheetId="1" hidden="1">#REF!</definedName>
    <definedName name="tt_BASE_CALC_CODE" localSheetId="2" hidden="1">#REF!</definedName>
    <definedName name="tt_BASE_CALC_CODE" localSheetId="3" hidden="1">#REF!</definedName>
    <definedName name="tt_BASE_CALC_CODE" localSheetId="6" hidden="1">#REF!</definedName>
    <definedName name="tt_BASE_CALC_CODE" localSheetId="0" hidden="1">#REF!</definedName>
    <definedName name="tt_BASE_CALC_CODE" localSheetId="9" hidden="1">#REF!</definedName>
    <definedName name="tt_BASE_CALC_CODE" localSheetId="8" hidden="1">#REF!</definedName>
    <definedName name="tt_BASE_CALC_CODE" hidden="1">#REF!</definedName>
    <definedName name="tt_BASE_CALC_ID" localSheetId="1" hidden="1">#REF!</definedName>
    <definedName name="tt_BASE_CALC_ID" localSheetId="2" hidden="1">#REF!</definedName>
    <definedName name="tt_BASE_CALC_ID" localSheetId="3" hidden="1">#REF!</definedName>
    <definedName name="tt_BASE_CALC_ID" localSheetId="6" hidden="1">#REF!</definedName>
    <definedName name="tt_BASE_CALC_ID" localSheetId="0" hidden="1">#REF!</definedName>
    <definedName name="tt_BASE_CALC_ID" localSheetId="9" hidden="1">#REF!</definedName>
    <definedName name="tt_BASE_CALC_ID" localSheetId="8" hidden="1">#REF!</definedName>
    <definedName name="tt_BASE_CALC_ID" hidden="1">#REF!</definedName>
    <definedName name="tt_BASE_CALC_NAME" localSheetId="1" hidden="1">#REF!</definedName>
    <definedName name="tt_BASE_CALC_NAME" localSheetId="2" hidden="1">#REF!</definedName>
    <definedName name="tt_BASE_CALC_NAME" localSheetId="3" hidden="1">#REF!</definedName>
    <definedName name="tt_BASE_CALC_NAME" localSheetId="6" hidden="1">#REF!</definedName>
    <definedName name="tt_BASE_CALC_NAME" localSheetId="0" hidden="1">#REF!</definedName>
    <definedName name="tt_BASE_CALC_NAME" localSheetId="9" hidden="1">#REF!</definedName>
    <definedName name="tt_BASE_CALC_NAME" localSheetId="8" hidden="1">#REF!</definedName>
    <definedName name="tt_BASE_CALC_NAME" hidden="1">#REF!</definedName>
    <definedName name="tt_BASE_SCENARIO_CODE" localSheetId="1" hidden="1">#REF!</definedName>
    <definedName name="tt_BASE_SCENARIO_CODE" localSheetId="2" hidden="1">#REF!</definedName>
    <definedName name="tt_BASE_SCENARIO_CODE" localSheetId="3" hidden="1">#REF!</definedName>
    <definedName name="tt_BASE_SCENARIO_CODE" localSheetId="6" hidden="1">#REF!</definedName>
    <definedName name="tt_BASE_SCENARIO_CODE" localSheetId="0" hidden="1">#REF!</definedName>
    <definedName name="tt_BASE_SCENARIO_CODE" localSheetId="9" hidden="1">#REF!</definedName>
    <definedName name="tt_BASE_SCENARIO_CODE" localSheetId="8" hidden="1">#REF!</definedName>
    <definedName name="tt_BASE_SCENARIO_CODE" hidden="1">#REF!</definedName>
    <definedName name="tt_BASE_SCENARIO_ID" localSheetId="1" hidden="1">#REF!</definedName>
    <definedName name="tt_BASE_SCENARIO_ID" localSheetId="2" hidden="1">#REF!</definedName>
    <definedName name="tt_BASE_SCENARIO_ID" localSheetId="3" hidden="1">#REF!</definedName>
    <definedName name="tt_BASE_SCENARIO_ID" localSheetId="6" hidden="1">#REF!</definedName>
    <definedName name="tt_BASE_SCENARIO_ID" localSheetId="0" hidden="1">#REF!</definedName>
    <definedName name="tt_BASE_SCENARIO_ID" localSheetId="9" hidden="1">#REF!</definedName>
    <definedName name="tt_BASE_SCENARIO_ID" localSheetId="8" hidden="1">#REF!</definedName>
    <definedName name="tt_BASE_SCENARIO_ID" hidden="1">#REF!</definedName>
    <definedName name="tt_BASE_SCENARIO_NAME" localSheetId="1" hidden="1">#REF!</definedName>
    <definedName name="tt_BASE_SCENARIO_NAME" localSheetId="2" hidden="1">#REF!</definedName>
    <definedName name="tt_BASE_SCENARIO_NAME" localSheetId="3" hidden="1">#REF!</definedName>
    <definedName name="tt_BASE_SCENARIO_NAME" localSheetId="6" hidden="1">#REF!</definedName>
    <definedName name="tt_BASE_SCENARIO_NAME" localSheetId="0" hidden="1">#REF!</definedName>
    <definedName name="tt_BASE_SCENARIO_NAME" localSheetId="9" hidden="1">#REF!</definedName>
    <definedName name="tt_BASE_SCENARIO_NAME" localSheetId="8" hidden="1">#REF!</definedName>
    <definedName name="tt_BASE_SCENARIO_NAME" hidden="1">#REF!</definedName>
    <definedName name="tt_BASE_SCENARIO_NOTE" localSheetId="1" hidden="1">#REF!</definedName>
    <definedName name="tt_BASE_SCENARIO_NOTE" localSheetId="2" hidden="1">#REF!</definedName>
    <definedName name="tt_BASE_SCENARIO_NOTE" localSheetId="3" hidden="1">#REF!</definedName>
    <definedName name="tt_BASE_SCENARIO_NOTE" localSheetId="6" hidden="1">#REF!</definedName>
    <definedName name="tt_BASE_SCENARIO_NOTE" localSheetId="0" hidden="1">#REF!</definedName>
    <definedName name="tt_BASE_SCENARIO_NOTE" localSheetId="9" hidden="1">#REF!</definedName>
    <definedName name="tt_BASE_SCENARIO_NOTE" localSheetId="8" hidden="1">#REF!</definedName>
    <definedName name="tt_BASE_SCENARIO_NOTE" hidden="1">#REF!</definedName>
    <definedName name="tt_BEG_DATE" localSheetId="1" hidden="1">#REF!</definedName>
    <definedName name="tt_BEG_DATE" localSheetId="2" hidden="1">#REF!</definedName>
    <definedName name="tt_BEG_DATE" localSheetId="3" hidden="1">#REF!</definedName>
    <definedName name="tt_BEG_DATE" localSheetId="6" hidden="1">#REF!</definedName>
    <definedName name="tt_BEG_DATE" localSheetId="0" hidden="1">#REF!</definedName>
    <definedName name="tt_BEG_DATE" localSheetId="9" hidden="1">#REF!</definedName>
    <definedName name="tt_BEG_DATE" localSheetId="8" hidden="1">#REF!</definedName>
    <definedName name="tt_BEG_DATE" hidden="1">#REF!</definedName>
    <definedName name="tt_BINDING_CODE" localSheetId="1" hidden="1">#REF!</definedName>
    <definedName name="tt_BINDING_CODE" localSheetId="2" hidden="1">#REF!</definedName>
    <definedName name="tt_BINDING_CODE" localSheetId="3" hidden="1">#REF!</definedName>
    <definedName name="tt_BINDING_CODE" localSheetId="6" hidden="1">#REF!</definedName>
    <definedName name="tt_BINDING_CODE" localSheetId="0" hidden="1">#REF!</definedName>
    <definedName name="tt_BINDING_CODE" localSheetId="9" hidden="1">#REF!</definedName>
    <definedName name="tt_BINDING_CODE" localSheetId="8" hidden="1">#REF!</definedName>
    <definedName name="tt_BINDING_CODE" hidden="1">#REF!</definedName>
    <definedName name="tt_BINDING_ID" localSheetId="1" hidden="1">#REF!</definedName>
    <definedName name="tt_BINDING_ID" localSheetId="2" hidden="1">#REF!</definedName>
    <definedName name="tt_BINDING_ID" localSheetId="3" hidden="1">#REF!</definedName>
    <definedName name="tt_BINDING_ID" localSheetId="6" hidden="1">#REF!</definedName>
    <definedName name="tt_BINDING_ID" localSheetId="0" hidden="1">#REF!</definedName>
    <definedName name="tt_BINDING_ID" localSheetId="9" hidden="1">#REF!</definedName>
    <definedName name="tt_BINDING_ID" localSheetId="8" hidden="1">#REF!</definedName>
    <definedName name="tt_BINDING_ID" hidden="1">#REF!</definedName>
    <definedName name="tt_BINDING_NAME" localSheetId="1" hidden="1">#REF!</definedName>
    <definedName name="tt_BINDING_NAME" localSheetId="2" hidden="1">#REF!</definedName>
    <definedName name="tt_BINDING_NAME" localSheetId="3" hidden="1">#REF!</definedName>
    <definedName name="tt_BINDING_NAME" localSheetId="6" hidden="1">#REF!</definedName>
    <definedName name="tt_BINDING_NAME" localSheetId="0" hidden="1">#REF!</definedName>
    <definedName name="tt_BINDING_NAME" localSheetId="9" hidden="1">#REF!</definedName>
    <definedName name="tt_BINDING_NAME" localSheetId="8" hidden="1">#REF!</definedName>
    <definedName name="tt_BINDING_NAME" hidden="1">#REF!</definedName>
    <definedName name="tt_BINDING_NOTE" localSheetId="1" hidden="1">#REF!</definedName>
    <definedName name="tt_BINDING_NOTE" localSheetId="2" hidden="1">#REF!</definedName>
    <definedName name="tt_BINDING_NOTE" localSheetId="3" hidden="1">#REF!</definedName>
    <definedName name="tt_BINDING_NOTE" localSheetId="6" hidden="1">#REF!</definedName>
    <definedName name="tt_BINDING_NOTE" localSheetId="0" hidden="1">#REF!</definedName>
    <definedName name="tt_BINDING_NOTE" localSheetId="9" hidden="1">#REF!</definedName>
    <definedName name="tt_BINDING_NOTE" localSheetId="8" hidden="1">#REF!</definedName>
    <definedName name="tt_BINDING_NOTE" hidden="1">#REF!</definedName>
    <definedName name="tt_BONUS_CODE" localSheetId="1" hidden="1">#REF!</definedName>
    <definedName name="tt_BONUS_CODE" localSheetId="2" hidden="1">#REF!</definedName>
    <definedName name="tt_BONUS_CODE" localSheetId="3" hidden="1">#REF!</definedName>
    <definedName name="tt_BONUS_CODE" localSheetId="6" hidden="1">#REF!</definedName>
    <definedName name="tt_BONUS_CODE" localSheetId="0" hidden="1">#REF!</definedName>
    <definedName name="tt_BONUS_CODE" localSheetId="9" hidden="1">#REF!</definedName>
    <definedName name="tt_BONUS_CODE" localSheetId="8" hidden="1">#REF!</definedName>
    <definedName name="tt_BONUS_CODE" hidden="1">#REF!</definedName>
    <definedName name="tt_BONUS_ID" localSheetId="1" hidden="1">#REF!</definedName>
    <definedName name="tt_BONUS_ID" localSheetId="2" hidden="1">#REF!</definedName>
    <definedName name="tt_BONUS_ID" localSheetId="3" hidden="1">#REF!</definedName>
    <definedName name="tt_BONUS_ID" localSheetId="6" hidden="1">#REF!</definedName>
    <definedName name="tt_BONUS_ID" localSheetId="0" hidden="1">#REF!</definedName>
    <definedName name="tt_BONUS_ID" localSheetId="9" hidden="1">#REF!</definedName>
    <definedName name="tt_BONUS_ID" localSheetId="8" hidden="1">#REF!</definedName>
    <definedName name="tt_BONUS_ID" hidden="1">#REF!</definedName>
    <definedName name="tt_BONUS_NAME" localSheetId="1" hidden="1">#REF!</definedName>
    <definedName name="tt_BONUS_NAME" localSheetId="2" hidden="1">#REF!</definedName>
    <definedName name="tt_BONUS_NAME" localSheetId="3" hidden="1">#REF!</definedName>
    <definedName name="tt_BONUS_NAME" localSheetId="6" hidden="1">#REF!</definedName>
    <definedName name="tt_BONUS_NAME" localSheetId="0" hidden="1">#REF!</definedName>
    <definedName name="tt_BONUS_NAME" localSheetId="9" hidden="1">#REF!</definedName>
    <definedName name="tt_BONUS_NAME" localSheetId="8" hidden="1">#REF!</definedName>
    <definedName name="tt_BONUS_NAME" hidden="1">#REF!</definedName>
    <definedName name="tt_BONUS_NOTE" localSheetId="1" hidden="1">#REF!</definedName>
    <definedName name="tt_BONUS_NOTE" localSheetId="2" hidden="1">#REF!</definedName>
    <definedName name="tt_BONUS_NOTE" localSheetId="3" hidden="1">#REF!</definedName>
    <definedName name="tt_BONUS_NOTE" localSheetId="6" hidden="1">#REF!</definedName>
    <definedName name="tt_BONUS_NOTE" localSheetId="0" hidden="1">#REF!</definedName>
    <definedName name="tt_BONUS_NOTE" localSheetId="9" hidden="1">#REF!</definedName>
    <definedName name="tt_BONUS_NOTE" localSheetId="8" hidden="1">#REF!</definedName>
    <definedName name="tt_BONUS_NOTE" hidden="1">#REF!</definedName>
    <definedName name="tt_CHANGE_DATE" localSheetId="1" hidden="1">#REF!</definedName>
    <definedName name="tt_CHANGE_DATE" localSheetId="2" hidden="1">#REF!</definedName>
    <definedName name="tt_CHANGE_DATE" localSheetId="3" hidden="1">#REF!</definedName>
    <definedName name="tt_CHANGE_DATE" localSheetId="6" hidden="1">#REF!</definedName>
    <definedName name="tt_CHANGE_DATE" localSheetId="0" hidden="1">#REF!</definedName>
    <definedName name="tt_CHANGE_DATE" localSheetId="9" hidden="1">#REF!</definedName>
    <definedName name="tt_CHANGE_DATE" localSheetId="8" hidden="1">#REF!</definedName>
    <definedName name="tt_CHANGE_DATE" hidden="1">#REF!</definedName>
    <definedName name="tt_CODE" localSheetId="1" hidden="1">#REF!</definedName>
    <definedName name="tt_CODE" localSheetId="2" hidden="1">#REF!</definedName>
    <definedName name="tt_CODE" localSheetId="3" hidden="1">#REF!</definedName>
    <definedName name="tt_CODE" localSheetId="6" hidden="1">#REF!</definedName>
    <definedName name="tt_CODE" localSheetId="0" hidden="1">#REF!</definedName>
    <definedName name="tt_CODE" localSheetId="9" hidden="1">#REF!</definedName>
    <definedName name="tt_CODE" localSheetId="8" hidden="1">#REF!</definedName>
    <definedName name="tt_CODE" hidden="1">#REF!</definedName>
    <definedName name="tt_CREATE_DATE" localSheetId="1" hidden="1">#REF!</definedName>
    <definedName name="tt_CREATE_DATE" localSheetId="2" hidden="1">#REF!</definedName>
    <definedName name="tt_CREATE_DATE" localSheetId="3" hidden="1">#REF!</definedName>
    <definedName name="tt_CREATE_DATE" localSheetId="6" hidden="1">#REF!</definedName>
    <definedName name="tt_CREATE_DATE" localSheetId="0" hidden="1">#REF!</definedName>
    <definedName name="tt_CREATE_DATE" localSheetId="9" hidden="1">#REF!</definedName>
    <definedName name="tt_CREATE_DATE" localSheetId="8" hidden="1">#REF!</definedName>
    <definedName name="tt_CREATE_DATE" hidden="1">#REF!</definedName>
    <definedName name="tt_CUSTOM_CODE" localSheetId="1" hidden="1">#REF!</definedName>
    <definedName name="tt_CUSTOM_CODE" localSheetId="2" hidden="1">#REF!</definedName>
    <definedName name="tt_CUSTOM_CODE" localSheetId="3" hidden="1">#REF!</definedName>
    <definedName name="tt_CUSTOM_CODE" localSheetId="6" hidden="1">#REF!</definedName>
    <definedName name="tt_CUSTOM_CODE" localSheetId="0" hidden="1">#REF!</definedName>
    <definedName name="tt_CUSTOM_CODE" localSheetId="9" hidden="1">#REF!</definedName>
    <definedName name="tt_CUSTOM_CODE" localSheetId="8" hidden="1">#REF!</definedName>
    <definedName name="tt_CUSTOM_CODE" hidden="1">#REF!</definedName>
    <definedName name="tt_CUSTOM_ID" localSheetId="1" hidden="1">#REF!</definedName>
    <definedName name="tt_CUSTOM_ID" localSheetId="2" hidden="1">#REF!</definedName>
    <definedName name="tt_CUSTOM_ID" localSheetId="3" hidden="1">#REF!</definedName>
    <definedName name="tt_CUSTOM_ID" localSheetId="6" hidden="1">#REF!</definedName>
    <definedName name="tt_CUSTOM_ID" localSheetId="0" hidden="1">#REF!</definedName>
    <definedName name="tt_CUSTOM_ID" localSheetId="9" hidden="1">#REF!</definedName>
    <definedName name="tt_CUSTOM_ID" localSheetId="8" hidden="1">#REF!</definedName>
    <definedName name="tt_CUSTOM_ID" hidden="1">#REF!</definedName>
    <definedName name="tt_CUSTOM_NAME" localSheetId="1" hidden="1">#REF!</definedName>
    <definedName name="tt_CUSTOM_NAME" localSheetId="2" hidden="1">#REF!</definedName>
    <definedName name="tt_CUSTOM_NAME" localSheetId="3" hidden="1">#REF!</definedName>
    <definedName name="tt_CUSTOM_NAME" localSheetId="6" hidden="1">#REF!</definedName>
    <definedName name="tt_CUSTOM_NAME" localSheetId="0" hidden="1">#REF!</definedName>
    <definedName name="tt_CUSTOM_NAME" localSheetId="9" hidden="1">#REF!</definedName>
    <definedName name="tt_CUSTOM_NAME" localSheetId="8" hidden="1">#REF!</definedName>
    <definedName name="tt_CUSTOM_NAME" hidden="1">#REF!</definedName>
    <definedName name="tt_CUSTOM_NOTE" localSheetId="1" hidden="1">#REF!</definedName>
    <definedName name="tt_CUSTOM_NOTE" localSheetId="2" hidden="1">#REF!</definedName>
    <definedName name="tt_CUSTOM_NOTE" localSheetId="3" hidden="1">#REF!</definedName>
    <definedName name="tt_CUSTOM_NOTE" localSheetId="6" hidden="1">#REF!</definedName>
    <definedName name="tt_CUSTOM_NOTE" localSheetId="0" hidden="1">#REF!</definedName>
    <definedName name="tt_CUSTOM_NOTE" localSheetId="9" hidden="1">#REF!</definedName>
    <definedName name="tt_CUSTOM_NOTE" localSheetId="8" hidden="1">#REF!</definedName>
    <definedName name="tt_CUSTOM_NOTE" hidden="1">#REF!</definedName>
    <definedName name="tt_DEMAND_CODE" localSheetId="1" hidden="1">#REF!</definedName>
    <definedName name="tt_DEMAND_CODE" localSheetId="2" hidden="1">#REF!</definedName>
    <definedName name="tt_DEMAND_CODE" localSheetId="3" hidden="1">#REF!</definedName>
    <definedName name="tt_DEMAND_CODE" localSheetId="6" hidden="1">#REF!</definedName>
    <definedName name="tt_DEMAND_CODE" localSheetId="0" hidden="1">#REF!</definedName>
    <definedName name="tt_DEMAND_CODE" localSheetId="9" hidden="1">#REF!</definedName>
    <definedName name="tt_DEMAND_CODE" localSheetId="8" hidden="1">#REF!</definedName>
    <definedName name="tt_DEMAND_CODE" hidden="1">#REF!</definedName>
    <definedName name="tt_DEMAND_ID" localSheetId="1" hidden="1">#REF!</definedName>
    <definedName name="tt_DEMAND_ID" localSheetId="2" hidden="1">#REF!</definedName>
    <definedName name="tt_DEMAND_ID" localSheetId="3" hidden="1">#REF!</definedName>
    <definedName name="tt_DEMAND_ID" localSheetId="6" hidden="1">#REF!</definedName>
    <definedName name="tt_DEMAND_ID" localSheetId="0" hidden="1">#REF!</definedName>
    <definedName name="tt_DEMAND_ID" localSheetId="9" hidden="1">#REF!</definedName>
    <definedName name="tt_DEMAND_ID" localSheetId="8" hidden="1">#REF!</definedName>
    <definedName name="tt_DEMAND_ID" hidden="1">#REF!</definedName>
    <definedName name="tt_DEMAND_NAME" localSheetId="1" hidden="1">#REF!</definedName>
    <definedName name="tt_DEMAND_NAME" localSheetId="2" hidden="1">#REF!</definedName>
    <definedName name="tt_DEMAND_NAME" localSheetId="3" hidden="1">#REF!</definedName>
    <definedName name="tt_DEMAND_NAME" localSheetId="6" hidden="1">#REF!</definedName>
    <definedName name="tt_DEMAND_NAME" localSheetId="0" hidden="1">#REF!</definedName>
    <definedName name="tt_DEMAND_NAME" localSheetId="9" hidden="1">#REF!</definedName>
    <definedName name="tt_DEMAND_NAME" localSheetId="8" hidden="1">#REF!</definedName>
    <definedName name="tt_DEMAND_NAME" hidden="1">#REF!</definedName>
    <definedName name="tt_DEMAND_NOTE" localSheetId="1" hidden="1">#REF!</definedName>
    <definedName name="tt_DEMAND_NOTE" localSheetId="2" hidden="1">#REF!</definedName>
    <definedName name="tt_DEMAND_NOTE" localSheetId="3" hidden="1">#REF!</definedName>
    <definedName name="tt_DEMAND_NOTE" localSheetId="6" hidden="1">#REF!</definedName>
    <definedName name="tt_DEMAND_NOTE" localSheetId="0" hidden="1">#REF!</definedName>
    <definedName name="tt_DEMAND_NOTE" localSheetId="9" hidden="1">#REF!</definedName>
    <definedName name="tt_DEMAND_NOTE" localSheetId="8" hidden="1">#REF!</definedName>
    <definedName name="tt_DEMAND_NOTE" hidden="1">#REF!</definedName>
    <definedName name="tt_END_DATE" localSheetId="1" hidden="1">#REF!</definedName>
    <definedName name="tt_END_DATE" localSheetId="2" hidden="1">#REF!</definedName>
    <definedName name="tt_END_DATE" localSheetId="3" hidden="1">#REF!</definedName>
    <definedName name="tt_END_DATE" localSheetId="6" hidden="1">#REF!</definedName>
    <definedName name="tt_END_DATE" localSheetId="0" hidden="1">#REF!</definedName>
    <definedName name="tt_END_DATE" localSheetId="9" hidden="1">#REF!</definedName>
    <definedName name="tt_END_DATE" localSheetId="8" hidden="1">#REF!</definedName>
    <definedName name="tt_END_DATE" hidden="1">#REF!</definedName>
    <definedName name="tt_EPOCH_COUNT" localSheetId="1" hidden="1">#REF!</definedName>
    <definedName name="tt_EPOCH_COUNT" localSheetId="2" hidden="1">#REF!</definedName>
    <definedName name="tt_EPOCH_COUNT" localSheetId="3" hidden="1">#REF!</definedName>
    <definedName name="tt_EPOCH_COUNT" localSheetId="6" hidden="1">#REF!</definedName>
    <definedName name="tt_EPOCH_COUNT" localSheetId="0" hidden="1">#REF!</definedName>
    <definedName name="tt_EPOCH_COUNT" localSheetId="9" hidden="1">#REF!</definedName>
    <definedName name="tt_EPOCH_COUNT" localSheetId="8" hidden="1">#REF!</definedName>
    <definedName name="tt_EPOCH_COUNT" hidden="1">#REF!</definedName>
    <definedName name="tt_EPOCH_INTERVAL_NAME" localSheetId="1" hidden="1">#REF!</definedName>
    <definedName name="tt_EPOCH_INTERVAL_NAME" localSheetId="2" hidden="1">#REF!</definedName>
    <definedName name="tt_EPOCH_INTERVAL_NAME" localSheetId="3" hidden="1">#REF!</definedName>
    <definedName name="tt_EPOCH_INTERVAL_NAME" localSheetId="6" hidden="1">#REF!</definedName>
    <definedName name="tt_EPOCH_INTERVAL_NAME" localSheetId="0" hidden="1">#REF!</definedName>
    <definedName name="tt_EPOCH_INTERVAL_NAME" localSheetId="9" hidden="1">#REF!</definedName>
    <definedName name="tt_EPOCH_INTERVAL_NAME" localSheetId="8" hidden="1">#REF!</definedName>
    <definedName name="tt_EPOCH_INTERVAL_NAME" hidden="1">#REF!</definedName>
    <definedName name="tt_FIXCOST_CODE" localSheetId="1" hidden="1">#REF!</definedName>
    <definedName name="tt_FIXCOST_CODE" localSheetId="2" hidden="1">#REF!</definedName>
    <definedName name="tt_FIXCOST_CODE" localSheetId="3" hidden="1">#REF!</definedName>
    <definedName name="tt_FIXCOST_CODE" localSheetId="6" hidden="1">#REF!</definedName>
    <definedName name="tt_FIXCOST_CODE" localSheetId="0" hidden="1">#REF!</definedName>
    <definedName name="tt_FIXCOST_CODE" localSheetId="9" hidden="1">#REF!</definedName>
    <definedName name="tt_FIXCOST_CODE" localSheetId="8" hidden="1">#REF!</definedName>
    <definedName name="tt_FIXCOST_CODE" hidden="1">#REF!</definedName>
    <definedName name="tt_FIXCOST_ID" localSheetId="1" hidden="1">#REF!</definedName>
    <definedName name="tt_FIXCOST_ID" localSheetId="2" hidden="1">#REF!</definedName>
    <definedName name="tt_FIXCOST_ID" localSheetId="3" hidden="1">#REF!</definedName>
    <definedName name="tt_FIXCOST_ID" localSheetId="6" hidden="1">#REF!</definedName>
    <definedName name="tt_FIXCOST_ID" localSheetId="0" hidden="1">#REF!</definedName>
    <definedName name="tt_FIXCOST_ID" localSheetId="9" hidden="1">#REF!</definedName>
    <definedName name="tt_FIXCOST_ID" localSheetId="8" hidden="1">#REF!</definedName>
    <definedName name="tt_FIXCOST_ID" hidden="1">#REF!</definedName>
    <definedName name="tt_FIXCOST_NAME" localSheetId="1" hidden="1">#REF!</definedName>
    <definedName name="tt_FIXCOST_NAME" localSheetId="2" hidden="1">#REF!</definedName>
    <definedName name="tt_FIXCOST_NAME" localSheetId="3" hidden="1">#REF!</definedName>
    <definedName name="tt_FIXCOST_NAME" localSheetId="6" hidden="1">#REF!</definedName>
    <definedName name="tt_FIXCOST_NAME" localSheetId="0" hidden="1">#REF!</definedName>
    <definedName name="tt_FIXCOST_NAME" localSheetId="9" hidden="1">#REF!</definedName>
    <definedName name="tt_FIXCOST_NAME" localSheetId="8" hidden="1">#REF!</definedName>
    <definedName name="tt_FIXCOST_NAME" hidden="1">#REF!</definedName>
    <definedName name="tt_FIXCOST_NOTE" localSheetId="1" hidden="1">#REF!</definedName>
    <definedName name="tt_FIXCOST_NOTE" localSheetId="2" hidden="1">#REF!</definedName>
    <definedName name="tt_FIXCOST_NOTE" localSheetId="3" hidden="1">#REF!</definedName>
    <definedName name="tt_FIXCOST_NOTE" localSheetId="6" hidden="1">#REF!</definedName>
    <definedName name="tt_FIXCOST_NOTE" localSheetId="0" hidden="1">#REF!</definedName>
    <definedName name="tt_FIXCOST_NOTE" localSheetId="9" hidden="1">#REF!</definedName>
    <definedName name="tt_FIXCOST_NOTE" localSheetId="8" hidden="1">#REF!</definedName>
    <definedName name="tt_FIXCOST_NOTE" hidden="1">#REF!</definedName>
    <definedName name="tt_FOLDER_ID" localSheetId="1" hidden="1">#REF!</definedName>
    <definedName name="tt_FOLDER_ID" localSheetId="2" hidden="1">#REF!</definedName>
    <definedName name="tt_FOLDER_ID" localSheetId="3" hidden="1">#REF!</definedName>
    <definedName name="tt_FOLDER_ID" localSheetId="6" hidden="1">#REF!</definedName>
    <definedName name="tt_FOLDER_ID" localSheetId="0" hidden="1">#REF!</definedName>
    <definedName name="tt_FOLDER_ID" localSheetId="9" hidden="1">#REF!</definedName>
    <definedName name="tt_FOLDER_ID" localSheetId="8" hidden="1">#REF!</definedName>
    <definedName name="tt_FOLDER_ID" hidden="1">#REF!</definedName>
    <definedName name="tt_FOLDER_NAME" localSheetId="1" hidden="1">#REF!</definedName>
    <definedName name="tt_FOLDER_NAME" localSheetId="2" hidden="1">#REF!</definedName>
    <definedName name="tt_FOLDER_NAME" localSheetId="3" hidden="1">#REF!</definedName>
    <definedName name="tt_FOLDER_NAME" localSheetId="6" hidden="1">#REF!</definedName>
    <definedName name="tt_FOLDER_NAME" localSheetId="0" hidden="1">#REF!</definedName>
    <definedName name="tt_FOLDER_NAME" localSheetId="9" hidden="1">#REF!</definedName>
    <definedName name="tt_FOLDER_NAME" localSheetId="8" hidden="1">#REF!</definedName>
    <definedName name="tt_FOLDER_NAME" hidden="1">#REF!</definedName>
    <definedName name="tt_FOLDER_PARENT_ID" localSheetId="1" hidden="1">#REF!</definedName>
    <definedName name="tt_FOLDER_PARENT_ID" localSheetId="2" hidden="1">#REF!</definedName>
    <definedName name="tt_FOLDER_PARENT_ID" localSheetId="3" hidden="1">#REF!</definedName>
    <definedName name="tt_FOLDER_PARENT_ID" localSheetId="6" hidden="1">#REF!</definedName>
    <definedName name="tt_FOLDER_PARENT_ID" localSheetId="0" hidden="1">#REF!</definedName>
    <definedName name="tt_FOLDER_PARENT_ID" localSheetId="9" hidden="1">#REF!</definedName>
    <definedName name="tt_FOLDER_PARENT_ID" localSheetId="8" hidden="1">#REF!</definedName>
    <definedName name="tt_FOLDER_PARENT_ID" hidden="1">#REF!</definedName>
    <definedName name="tt_FORECAST_CODE" localSheetId="1" hidden="1">#REF!</definedName>
    <definedName name="tt_FORECAST_CODE" localSheetId="2" hidden="1">#REF!</definedName>
    <definedName name="tt_FORECAST_CODE" localSheetId="3" hidden="1">#REF!</definedName>
    <definedName name="tt_FORECAST_CODE" localSheetId="6" hidden="1">#REF!</definedName>
    <definedName name="tt_FORECAST_CODE" localSheetId="0" hidden="1">#REF!</definedName>
    <definedName name="tt_FORECAST_CODE" localSheetId="9" hidden="1">#REF!</definedName>
    <definedName name="tt_FORECAST_CODE" localSheetId="8" hidden="1">#REF!</definedName>
    <definedName name="tt_FORECAST_CODE" hidden="1">#REF!</definedName>
    <definedName name="tt_FORECAST_ID" localSheetId="1" hidden="1">#REF!</definedName>
    <definedName name="tt_FORECAST_ID" localSheetId="2" hidden="1">#REF!</definedName>
    <definedName name="tt_FORECAST_ID" localSheetId="3" hidden="1">#REF!</definedName>
    <definedName name="tt_FORECAST_ID" localSheetId="6" hidden="1">#REF!</definedName>
    <definedName name="tt_FORECAST_ID" localSheetId="0" hidden="1">#REF!</definedName>
    <definedName name="tt_FORECAST_ID" localSheetId="9" hidden="1">#REF!</definedName>
    <definedName name="tt_FORECAST_ID" localSheetId="8" hidden="1">#REF!</definedName>
    <definedName name="tt_FORECAST_ID" hidden="1">#REF!</definedName>
    <definedName name="tt_FORECAST_NAME" localSheetId="1" hidden="1">#REF!</definedName>
    <definedName name="tt_FORECAST_NAME" localSheetId="2" hidden="1">#REF!</definedName>
    <definedName name="tt_FORECAST_NAME" localSheetId="3" hidden="1">#REF!</definedName>
    <definedName name="tt_FORECAST_NAME" localSheetId="6" hidden="1">#REF!</definedName>
    <definedName name="tt_FORECAST_NAME" localSheetId="0" hidden="1">#REF!</definedName>
    <definedName name="tt_FORECAST_NAME" localSheetId="9" hidden="1">#REF!</definedName>
    <definedName name="tt_FORECAST_NAME" localSheetId="8" hidden="1">#REF!</definedName>
    <definedName name="tt_FORECAST_NAME" hidden="1">#REF!</definedName>
    <definedName name="tt_FORECAST_NOTE" localSheetId="1" hidden="1">#REF!</definedName>
    <definedName name="tt_FORECAST_NOTE" localSheetId="2" hidden="1">#REF!</definedName>
    <definedName name="tt_FORECAST_NOTE" localSheetId="3" hidden="1">#REF!</definedName>
    <definedName name="tt_FORECAST_NOTE" localSheetId="6" hidden="1">#REF!</definedName>
    <definedName name="tt_FORECAST_NOTE" localSheetId="0" hidden="1">#REF!</definedName>
    <definedName name="tt_FORECAST_NOTE" localSheetId="9" hidden="1">#REF!</definedName>
    <definedName name="tt_FORECAST_NOTE" localSheetId="8" hidden="1">#REF!</definedName>
    <definedName name="tt_FORECAST_NOTE" hidden="1">#REF!</definedName>
    <definedName name="tt_FREIGHT_CODE" localSheetId="1" hidden="1">#REF!</definedName>
    <definedName name="tt_FREIGHT_CODE" localSheetId="2" hidden="1">#REF!</definedName>
    <definedName name="tt_FREIGHT_CODE" localSheetId="3" hidden="1">#REF!</definedName>
    <definedName name="tt_FREIGHT_CODE" localSheetId="6" hidden="1">#REF!</definedName>
    <definedName name="tt_FREIGHT_CODE" localSheetId="0" hidden="1">#REF!</definedName>
    <definedName name="tt_FREIGHT_CODE" localSheetId="9" hidden="1">#REF!</definedName>
    <definedName name="tt_FREIGHT_CODE" localSheetId="8" hidden="1">#REF!</definedName>
    <definedName name="tt_FREIGHT_CODE" hidden="1">#REF!</definedName>
    <definedName name="tt_FREIGHT_ID" localSheetId="1" hidden="1">#REF!</definedName>
    <definedName name="tt_FREIGHT_ID" localSheetId="2" hidden="1">#REF!</definedName>
    <definedName name="tt_FREIGHT_ID" localSheetId="3" hidden="1">#REF!</definedName>
    <definedName name="tt_FREIGHT_ID" localSheetId="6" hidden="1">#REF!</definedName>
    <definedName name="tt_FREIGHT_ID" localSheetId="0" hidden="1">#REF!</definedName>
    <definedName name="tt_FREIGHT_ID" localSheetId="9" hidden="1">#REF!</definedName>
    <definedName name="tt_FREIGHT_ID" localSheetId="8" hidden="1">#REF!</definedName>
    <definedName name="tt_FREIGHT_ID" hidden="1">#REF!</definedName>
    <definedName name="tt_FREIGHT_NAME" localSheetId="1" hidden="1">#REF!</definedName>
    <definedName name="tt_FREIGHT_NAME" localSheetId="2" hidden="1">#REF!</definedName>
    <definedName name="tt_FREIGHT_NAME" localSheetId="3" hidden="1">#REF!</definedName>
    <definedName name="tt_FREIGHT_NAME" localSheetId="6" hidden="1">#REF!</definedName>
    <definedName name="tt_FREIGHT_NAME" localSheetId="0" hidden="1">#REF!</definedName>
    <definedName name="tt_FREIGHT_NAME" localSheetId="9" hidden="1">#REF!</definedName>
    <definedName name="tt_FREIGHT_NAME" localSheetId="8" hidden="1">#REF!</definedName>
    <definedName name="tt_FREIGHT_NAME" hidden="1">#REF!</definedName>
    <definedName name="tt_FREIGHT_NOTE" localSheetId="1" hidden="1">#REF!</definedName>
    <definedName name="tt_FREIGHT_NOTE" localSheetId="2" hidden="1">#REF!</definedName>
    <definedName name="tt_FREIGHT_NOTE" localSheetId="3" hidden="1">#REF!</definedName>
    <definedName name="tt_FREIGHT_NOTE" localSheetId="6" hidden="1">#REF!</definedName>
    <definedName name="tt_FREIGHT_NOTE" localSheetId="0" hidden="1">#REF!</definedName>
    <definedName name="tt_FREIGHT_NOTE" localSheetId="9" hidden="1">#REF!</definedName>
    <definedName name="tt_FREIGHT_NOTE" localSheetId="8" hidden="1">#REF!</definedName>
    <definedName name="tt_FREIGHT_NOTE" hidden="1">#REF!</definedName>
    <definedName name="tt_ID" localSheetId="1" hidden="1">#REF!</definedName>
    <definedName name="tt_ID" localSheetId="2" hidden="1">#REF!</definedName>
    <definedName name="tt_ID" localSheetId="3" hidden="1">#REF!</definedName>
    <definedName name="tt_ID" localSheetId="6" hidden="1">#REF!</definedName>
    <definedName name="tt_ID" localSheetId="0" hidden="1">#REF!</definedName>
    <definedName name="tt_ID" localSheetId="9" hidden="1">#REF!</definedName>
    <definedName name="tt_ID" localSheetId="8" hidden="1">#REF!</definedName>
    <definedName name="tt_ID" hidden="1">#REF!</definedName>
    <definedName name="tt_IS_BASE" localSheetId="1" hidden="1">#REF!</definedName>
    <definedName name="tt_IS_BASE" localSheetId="2" hidden="1">#REF!</definedName>
    <definedName name="tt_IS_BASE" localSheetId="3" hidden="1">#REF!</definedName>
    <definedName name="tt_IS_BASE" localSheetId="6" hidden="1">#REF!</definedName>
    <definedName name="tt_IS_BASE" localSheetId="0" hidden="1">#REF!</definedName>
    <definedName name="tt_IS_BASE" localSheetId="9" hidden="1">#REF!</definedName>
    <definedName name="tt_IS_BASE" localSheetId="8" hidden="1">#REF!</definedName>
    <definedName name="tt_IS_BASE" hidden="1">#REF!</definedName>
    <definedName name="tt_IS_READ_ONLY" localSheetId="1" hidden="1">#REF!</definedName>
    <definedName name="tt_IS_READ_ONLY" localSheetId="2" hidden="1">#REF!</definedName>
    <definedName name="tt_IS_READ_ONLY" localSheetId="3" hidden="1">#REF!</definedName>
    <definedName name="tt_IS_READ_ONLY" localSheetId="6" hidden="1">#REF!</definedName>
    <definedName name="tt_IS_READ_ONLY" localSheetId="0" hidden="1">#REF!</definedName>
    <definedName name="tt_IS_READ_ONLY" localSheetId="9" hidden="1">#REF!</definedName>
    <definedName name="tt_IS_READ_ONLY" localSheetId="8" hidden="1">#REF!</definedName>
    <definedName name="tt_IS_READ_ONLY" hidden="1">#REF!</definedName>
    <definedName name="tt_MARKET_CODE" localSheetId="1" hidden="1">#REF!</definedName>
    <definedName name="tt_MARKET_CODE" localSheetId="2" hidden="1">#REF!</definedName>
    <definedName name="tt_MARKET_CODE" localSheetId="3" hidden="1">#REF!</definedName>
    <definedName name="tt_MARKET_CODE" localSheetId="6" hidden="1">#REF!</definedName>
    <definedName name="tt_MARKET_CODE" localSheetId="0" hidden="1">#REF!</definedName>
    <definedName name="tt_MARKET_CODE" localSheetId="9" hidden="1">#REF!</definedName>
    <definedName name="tt_MARKET_CODE" localSheetId="8" hidden="1">#REF!</definedName>
    <definedName name="tt_MARKET_CODE" hidden="1">#REF!</definedName>
    <definedName name="tt_MARKET_ID" localSheetId="1" hidden="1">#REF!</definedName>
    <definedName name="tt_MARKET_ID" localSheetId="2" hidden="1">#REF!</definedName>
    <definedName name="tt_MARKET_ID" localSheetId="3" hidden="1">#REF!</definedName>
    <definedName name="tt_MARKET_ID" localSheetId="6" hidden="1">#REF!</definedName>
    <definedName name="tt_MARKET_ID" localSheetId="0" hidden="1">#REF!</definedName>
    <definedName name="tt_MARKET_ID" localSheetId="9" hidden="1">#REF!</definedName>
    <definedName name="tt_MARKET_ID" localSheetId="8" hidden="1">#REF!</definedName>
    <definedName name="tt_MARKET_ID" hidden="1">#REF!</definedName>
    <definedName name="tt_MARKET_NAME" localSheetId="1" hidden="1">#REF!</definedName>
    <definedName name="tt_MARKET_NAME" localSheetId="2" hidden="1">#REF!</definedName>
    <definedName name="tt_MARKET_NAME" localSheetId="3" hidden="1">#REF!</definedName>
    <definedName name="tt_MARKET_NAME" localSheetId="6" hidden="1">#REF!</definedName>
    <definedName name="tt_MARKET_NAME" localSheetId="0" hidden="1">#REF!</definedName>
    <definedName name="tt_MARKET_NAME" localSheetId="9" hidden="1">#REF!</definedName>
    <definedName name="tt_MARKET_NAME" localSheetId="8" hidden="1">#REF!</definedName>
    <definedName name="tt_MARKET_NAME" hidden="1">#REF!</definedName>
    <definedName name="tt_MARKET_TOTE" localSheetId="1" hidden="1">#REF!</definedName>
    <definedName name="tt_MARKET_TOTE" localSheetId="2" hidden="1">#REF!</definedName>
    <definedName name="tt_MARKET_TOTE" localSheetId="3" hidden="1">#REF!</definedName>
    <definedName name="tt_MARKET_TOTE" localSheetId="6" hidden="1">#REF!</definedName>
    <definedName name="tt_MARKET_TOTE" localSheetId="0" hidden="1">#REF!</definedName>
    <definedName name="tt_MARKET_TOTE" localSheetId="9" hidden="1">#REF!</definedName>
    <definedName name="tt_MARKET_TOTE" localSheetId="8" hidden="1">#REF!</definedName>
    <definedName name="tt_MARKET_TOTE" hidden="1">#REF!</definedName>
    <definedName name="tt_NAME" localSheetId="1" hidden="1">#REF!</definedName>
    <definedName name="tt_NAME" localSheetId="2" hidden="1">#REF!</definedName>
    <definedName name="tt_NAME" localSheetId="3" hidden="1">#REF!</definedName>
    <definedName name="tt_NAME" localSheetId="6" hidden="1">#REF!</definedName>
    <definedName name="tt_NAME" localSheetId="0" hidden="1">#REF!</definedName>
    <definedName name="tt_NAME" localSheetId="9" hidden="1">#REF!</definedName>
    <definedName name="tt_NAME" localSheetId="8" hidden="1">#REF!</definedName>
    <definedName name="tt_NAME" hidden="1">#REF!</definedName>
    <definedName name="tt_NOTE" localSheetId="1" hidden="1">#REF!</definedName>
    <definedName name="tt_NOTE" localSheetId="2" hidden="1">#REF!</definedName>
    <definedName name="tt_NOTE" localSheetId="3" hidden="1">#REF!</definedName>
    <definedName name="tt_NOTE" localSheetId="6" hidden="1">#REF!</definedName>
    <definedName name="tt_NOTE" localSheetId="0" hidden="1">#REF!</definedName>
    <definedName name="tt_NOTE" localSheetId="9" hidden="1">#REF!</definedName>
    <definedName name="tt_NOTE" localSheetId="8" hidden="1">#REF!</definedName>
    <definedName name="tt_NOTE" hidden="1">#REF!</definedName>
    <definedName name="tt_OPTIMEX_CODE" localSheetId="1" hidden="1">#REF!</definedName>
    <definedName name="tt_OPTIMEX_CODE" localSheetId="2" hidden="1">#REF!</definedName>
    <definedName name="tt_OPTIMEX_CODE" localSheetId="3" hidden="1">#REF!</definedName>
    <definedName name="tt_OPTIMEX_CODE" localSheetId="6" hidden="1">#REF!</definedName>
    <definedName name="tt_OPTIMEX_CODE" localSheetId="0" hidden="1">#REF!</definedName>
    <definedName name="tt_OPTIMEX_CODE" localSheetId="9" hidden="1">#REF!</definedName>
    <definedName name="tt_OPTIMEX_CODE" localSheetId="8" hidden="1">#REF!</definedName>
    <definedName name="tt_OPTIMEX_CODE" hidden="1">#REF!</definedName>
    <definedName name="tt_OPTIMEX_ID" localSheetId="1" hidden="1">#REF!</definedName>
    <definedName name="tt_OPTIMEX_ID" localSheetId="2" hidden="1">#REF!</definedName>
    <definedName name="tt_OPTIMEX_ID" localSheetId="3" hidden="1">#REF!</definedName>
    <definedName name="tt_OPTIMEX_ID" localSheetId="6" hidden="1">#REF!</definedName>
    <definedName name="tt_OPTIMEX_ID" localSheetId="0" hidden="1">#REF!</definedName>
    <definedName name="tt_OPTIMEX_ID" localSheetId="9" hidden="1">#REF!</definedName>
    <definedName name="tt_OPTIMEX_ID" localSheetId="8" hidden="1">#REF!</definedName>
    <definedName name="tt_OPTIMEX_ID" hidden="1">#REF!</definedName>
    <definedName name="tt_OPTIMEX_NAME" localSheetId="1" hidden="1">#REF!</definedName>
    <definedName name="tt_OPTIMEX_NAME" localSheetId="2" hidden="1">#REF!</definedName>
    <definedName name="tt_OPTIMEX_NAME" localSheetId="3" hidden="1">#REF!</definedName>
    <definedName name="tt_OPTIMEX_NAME" localSheetId="6" hidden="1">#REF!</definedName>
    <definedName name="tt_OPTIMEX_NAME" localSheetId="0" hidden="1">#REF!</definedName>
    <definedName name="tt_OPTIMEX_NAME" localSheetId="9" hidden="1">#REF!</definedName>
    <definedName name="tt_OPTIMEX_NAME" localSheetId="8" hidden="1">#REF!</definedName>
    <definedName name="tt_OPTIMEX_NAME" hidden="1">#REF!</definedName>
    <definedName name="tt_OWNER_ID" localSheetId="1" hidden="1">#REF!</definedName>
    <definedName name="tt_OWNER_ID" localSheetId="2" hidden="1">#REF!</definedName>
    <definedName name="tt_OWNER_ID" localSheetId="3" hidden="1">#REF!</definedName>
    <definedName name="tt_OWNER_ID" localSheetId="6" hidden="1">#REF!</definedName>
    <definedName name="tt_OWNER_ID" localSheetId="0" hidden="1">#REF!</definedName>
    <definedName name="tt_OWNER_ID" localSheetId="9" hidden="1">#REF!</definedName>
    <definedName name="tt_OWNER_ID" localSheetId="8" hidden="1">#REF!</definedName>
    <definedName name="tt_OWNER_ID" hidden="1">#REF!</definedName>
    <definedName name="tt_OWNER_NAME" localSheetId="1" hidden="1">#REF!</definedName>
    <definedName name="tt_OWNER_NAME" localSheetId="2" hidden="1">#REF!</definedName>
    <definedName name="tt_OWNER_NAME" localSheetId="3" hidden="1">#REF!</definedName>
    <definedName name="tt_OWNER_NAME" localSheetId="6" hidden="1">#REF!</definedName>
    <definedName name="tt_OWNER_NAME" localSheetId="0" hidden="1">#REF!</definedName>
    <definedName name="tt_OWNER_NAME" localSheetId="9" hidden="1">#REF!</definedName>
    <definedName name="tt_OWNER_NAME" localSheetId="8" hidden="1">#REF!</definedName>
    <definedName name="tt_OWNER_NAME" hidden="1">#REF!</definedName>
    <definedName name="tt_OWNER_USER" localSheetId="1" hidden="1">#REF!</definedName>
    <definedName name="tt_OWNER_USER" localSheetId="2" hidden="1">#REF!</definedName>
    <definedName name="tt_OWNER_USER" localSheetId="3" hidden="1">#REF!</definedName>
    <definedName name="tt_OWNER_USER" localSheetId="6" hidden="1">#REF!</definedName>
    <definedName name="tt_OWNER_USER" localSheetId="0" hidden="1">#REF!</definedName>
    <definedName name="tt_OWNER_USER" localSheetId="9" hidden="1">#REF!</definedName>
    <definedName name="tt_OWNER_USER" localSheetId="8" hidden="1">#REF!</definedName>
    <definedName name="tt_OWNER_USER" hidden="1">#REF!</definedName>
    <definedName name="tt_PARITY_CODE" localSheetId="1" hidden="1">#REF!</definedName>
    <definedName name="tt_PARITY_CODE" localSheetId="2" hidden="1">#REF!</definedName>
    <definedName name="tt_PARITY_CODE" localSheetId="3" hidden="1">#REF!</definedName>
    <definedName name="tt_PARITY_CODE" localSheetId="6" hidden="1">#REF!</definedName>
    <definedName name="tt_PARITY_CODE" localSheetId="0" hidden="1">#REF!</definedName>
    <definedName name="tt_PARITY_CODE" localSheetId="9" hidden="1">#REF!</definedName>
    <definedName name="tt_PARITY_CODE" localSheetId="8" hidden="1">#REF!</definedName>
    <definedName name="tt_PARITY_CODE" hidden="1">#REF!</definedName>
    <definedName name="tt_PARITY_ID" localSheetId="1" hidden="1">#REF!</definedName>
    <definedName name="tt_PARITY_ID" localSheetId="2" hidden="1">#REF!</definedName>
    <definedName name="tt_PARITY_ID" localSheetId="3" hidden="1">#REF!</definedName>
    <definedName name="tt_PARITY_ID" localSheetId="6" hidden="1">#REF!</definedName>
    <definedName name="tt_PARITY_ID" localSheetId="0" hidden="1">#REF!</definedName>
    <definedName name="tt_PARITY_ID" localSheetId="9" hidden="1">#REF!</definedName>
    <definedName name="tt_PARITY_ID" localSheetId="8" hidden="1">#REF!</definedName>
    <definedName name="tt_PARITY_ID" hidden="1">#REF!</definedName>
    <definedName name="tt_PARITY_NAME" localSheetId="1" hidden="1">#REF!</definedName>
    <definedName name="tt_PARITY_NAME" localSheetId="2" hidden="1">#REF!</definedName>
    <definedName name="tt_PARITY_NAME" localSheetId="3" hidden="1">#REF!</definedName>
    <definedName name="tt_PARITY_NAME" localSheetId="6" hidden="1">#REF!</definedName>
    <definedName name="tt_PARITY_NAME" localSheetId="0" hidden="1">#REF!</definedName>
    <definedName name="tt_PARITY_NAME" localSheetId="9" hidden="1">#REF!</definedName>
    <definedName name="tt_PARITY_NAME" localSheetId="8" hidden="1">#REF!</definedName>
    <definedName name="tt_PARITY_NAME" hidden="1">#REF!</definedName>
    <definedName name="tt_PARITY_NOTE" localSheetId="1" hidden="1">#REF!</definedName>
    <definedName name="tt_PARITY_NOTE" localSheetId="2" hidden="1">#REF!</definedName>
    <definedName name="tt_PARITY_NOTE" localSheetId="3" hidden="1">#REF!</definedName>
    <definedName name="tt_PARITY_NOTE" localSheetId="6" hidden="1">#REF!</definedName>
    <definedName name="tt_PARITY_NOTE" localSheetId="0" hidden="1">#REF!</definedName>
    <definedName name="tt_PARITY_NOTE" localSheetId="9" hidden="1">#REF!</definedName>
    <definedName name="tt_PARITY_NOTE" localSheetId="8" hidden="1">#REF!</definedName>
    <definedName name="tt_PARITY_NOTE" hidden="1">#REF!</definedName>
    <definedName name="tt_PRICING_CODE" localSheetId="1" hidden="1">#REF!</definedName>
    <definedName name="tt_PRICING_CODE" localSheetId="2" hidden="1">#REF!</definedName>
    <definedName name="tt_PRICING_CODE" localSheetId="3" hidden="1">#REF!</definedName>
    <definedName name="tt_PRICING_CODE" localSheetId="6" hidden="1">#REF!</definedName>
    <definedName name="tt_PRICING_CODE" localSheetId="0" hidden="1">#REF!</definedName>
    <definedName name="tt_PRICING_CODE" localSheetId="9" hidden="1">#REF!</definedName>
    <definedName name="tt_PRICING_CODE" localSheetId="8" hidden="1">#REF!</definedName>
    <definedName name="tt_PRICING_CODE" hidden="1">#REF!</definedName>
    <definedName name="tt_PRICING_ID" localSheetId="1" hidden="1">#REF!</definedName>
    <definedName name="tt_PRICING_ID" localSheetId="2" hidden="1">#REF!</definedName>
    <definedName name="tt_PRICING_ID" localSheetId="3" hidden="1">#REF!</definedName>
    <definedName name="tt_PRICING_ID" localSheetId="6" hidden="1">#REF!</definedName>
    <definedName name="tt_PRICING_ID" localSheetId="0" hidden="1">#REF!</definedName>
    <definedName name="tt_PRICING_ID" localSheetId="9" hidden="1">#REF!</definedName>
    <definedName name="tt_PRICING_ID" localSheetId="8" hidden="1">#REF!</definedName>
    <definedName name="tt_PRICING_ID" hidden="1">#REF!</definedName>
    <definedName name="tt_PRICING_NAME" localSheetId="1" hidden="1">#REF!</definedName>
    <definedName name="tt_PRICING_NAME" localSheetId="2" hidden="1">#REF!</definedName>
    <definedName name="tt_PRICING_NAME" localSheetId="3" hidden="1">#REF!</definedName>
    <definedName name="tt_PRICING_NAME" localSheetId="6" hidden="1">#REF!</definedName>
    <definedName name="tt_PRICING_NAME" localSheetId="0" hidden="1">#REF!</definedName>
    <definedName name="tt_PRICING_NAME" localSheetId="9" hidden="1">#REF!</definedName>
    <definedName name="tt_PRICING_NAME" localSheetId="8" hidden="1">#REF!</definedName>
    <definedName name="tt_PRICING_NAME" hidden="1">#REF!</definedName>
    <definedName name="tt_PRICING_NOTE" localSheetId="1" hidden="1">#REF!</definedName>
    <definedName name="tt_PRICING_NOTE" localSheetId="2" hidden="1">#REF!</definedName>
    <definedName name="tt_PRICING_NOTE" localSheetId="3" hidden="1">#REF!</definedName>
    <definedName name="tt_PRICING_NOTE" localSheetId="6" hidden="1">#REF!</definedName>
    <definedName name="tt_PRICING_NOTE" localSheetId="0" hidden="1">#REF!</definedName>
    <definedName name="tt_PRICING_NOTE" localSheetId="9" hidden="1">#REF!</definedName>
    <definedName name="tt_PRICING_NOTE" localSheetId="8" hidden="1">#REF!</definedName>
    <definedName name="tt_PRICING_NOTE" hidden="1">#REF!</definedName>
    <definedName name="tt_ROUTE_CODE" localSheetId="1" hidden="1">#REF!</definedName>
    <definedName name="tt_ROUTE_CODE" localSheetId="2" hidden="1">#REF!</definedName>
    <definedName name="tt_ROUTE_CODE" localSheetId="3" hidden="1">#REF!</definedName>
    <definedName name="tt_ROUTE_CODE" localSheetId="6" hidden="1">#REF!</definedName>
    <definedName name="tt_ROUTE_CODE" localSheetId="0" hidden="1">#REF!</definedName>
    <definedName name="tt_ROUTE_CODE" localSheetId="9" hidden="1">#REF!</definedName>
    <definedName name="tt_ROUTE_CODE" localSheetId="8" hidden="1">#REF!</definedName>
    <definedName name="tt_ROUTE_CODE" hidden="1">#REF!</definedName>
    <definedName name="tt_ROUTE_ID" localSheetId="1" hidden="1">#REF!</definedName>
    <definedName name="tt_ROUTE_ID" localSheetId="2" hidden="1">#REF!</definedName>
    <definedName name="tt_ROUTE_ID" localSheetId="3" hidden="1">#REF!</definedName>
    <definedName name="tt_ROUTE_ID" localSheetId="6" hidden="1">#REF!</definedName>
    <definedName name="tt_ROUTE_ID" localSheetId="0" hidden="1">#REF!</definedName>
    <definedName name="tt_ROUTE_ID" localSheetId="9" hidden="1">#REF!</definedName>
    <definedName name="tt_ROUTE_ID" localSheetId="8" hidden="1">#REF!</definedName>
    <definedName name="tt_ROUTE_ID" hidden="1">#REF!</definedName>
    <definedName name="tt_ROUTE_NAME" localSheetId="1" hidden="1">#REF!</definedName>
    <definedName name="tt_ROUTE_NAME" localSheetId="2" hidden="1">#REF!</definedName>
    <definedName name="tt_ROUTE_NAME" localSheetId="3" hidden="1">#REF!</definedName>
    <definedName name="tt_ROUTE_NAME" localSheetId="6" hidden="1">#REF!</definedName>
    <definedName name="tt_ROUTE_NAME" localSheetId="0" hidden="1">#REF!</definedName>
    <definedName name="tt_ROUTE_NAME" localSheetId="9" hidden="1">#REF!</definedName>
    <definedName name="tt_ROUTE_NAME" localSheetId="8" hidden="1">#REF!</definedName>
    <definedName name="tt_ROUTE_NAME" hidden="1">#REF!</definedName>
    <definedName name="tt_ROUTE_NOTE" localSheetId="1" hidden="1">#REF!</definedName>
    <definedName name="tt_ROUTE_NOTE" localSheetId="2" hidden="1">#REF!</definedName>
    <definedName name="tt_ROUTE_NOTE" localSheetId="3" hidden="1">#REF!</definedName>
    <definedName name="tt_ROUTE_NOTE" localSheetId="6" hidden="1">#REF!</definedName>
    <definedName name="tt_ROUTE_NOTE" localSheetId="0" hidden="1">#REF!</definedName>
    <definedName name="tt_ROUTE_NOTE" localSheetId="9" hidden="1">#REF!</definedName>
    <definedName name="tt_ROUTE_NOTE" localSheetId="8" hidden="1">#REF!</definedName>
    <definedName name="tt_ROUTE_NOTE" hidden="1">#REF!</definedName>
    <definedName name="tt_SENSITIVITY_CODE" localSheetId="1" hidden="1">#REF!</definedName>
    <definedName name="tt_SENSITIVITY_CODE" localSheetId="2" hidden="1">#REF!</definedName>
    <definedName name="tt_SENSITIVITY_CODE" localSheetId="3" hidden="1">#REF!</definedName>
    <definedName name="tt_SENSITIVITY_CODE" localSheetId="6" hidden="1">#REF!</definedName>
    <definedName name="tt_SENSITIVITY_CODE" localSheetId="0" hidden="1">#REF!</definedName>
    <definedName name="tt_SENSITIVITY_CODE" localSheetId="9" hidden="1">#REF!</definedName>
    <definedName name="tt_SENSITIVITY_CODE" localSheetId="8" hidden="1">#REF!</definedName>
    <definedName name="tt_SENSITIVITY_CODE" hidden="1">#REF!</definedName>
    <definedName name="tt_SENSITIVITY_ID" localSheetId="1" hidden="1">#REF!</definedName>
    <definedName name="tt_SENSITIVITY_ID" localSheetId="2" hidden="1">#REF!</definedName>
    <definedName name="tt_SENSITIVITY_ID" localSheetId="3" hidden="1">#REF!</definedName>
    <definedName name="tt_SENSITIVITY_ID" localSheetId="6" hidden="1">#REF!</definedName>
    <definedName name="tt_SENSITIVITY_ID" localSheetId="0" hidden="1">#REF!</definedName>
    <definedName name="tt_SENSITIVITY_ID" localSheetId="9" hidden="1">#REF!</definedName>
    <definedName name="tt_SENSITIVITY_ID" localSheetId="8" hidden="1">#REF!</definedName>
    <definedName name="tt_SENSITIVITY_ID" hidden="1">#REF!</definedName>
    <definedName name="tt_SENSITIVITY_NAME" localSheetId="1" hidden="1">#REF!</definedName>
    <definedName name="tt_SENSITIVITY_NAME" localSheetId="2" hidden="1">#REF!</definedName>
    <definedName name="tt_SENSITIVITY_NAME" localSheetId="3" hidden="1">#REF!</definedName>
    <definedName name="tt_SENSITIVITY_NAME" localSheetId="6" hidden="1">#REF!</definedName>
    <definedName name="tt_SENSITIVITY_NAME" localSheetId="0" hidden="1">#REF!</definedName>
    <definedName name="tt_SENSITIVITY_NAME" localSheetId="9" hidden="1">#REF!</definedName>
    <definedName name="tt_SENSITIVITY_NAME" localSheetId="8" hidden="1">#REF!</definedName>
    <definedName name="tt_SENSITIVITY_NAME" hidden="1">#REF!</definedName>
    <definedName name="tt_SENSITIVITY_NOTE" localSheetId="1" hidden="1">#REF!</definedName>
    <definedName name="tt_SENSITIVITY_NOTE" localSheetId="2" hidden="1">#REF!</definedName>
    <definedName name="tt_SENSITIVITY_NOTE" localSheetId="3" hidden="1">#REF!</definedName>
    <definedName name="tt_SENSITIVITY_NOTE" localSheetId="6" hidden="1">#REF!</definedName>
    <definedName name="tt_SENSITIVITY_NOTE" localSheetId="0" hidden="1">#REF!</definedName>
    <definedName name="tt_SENSITIVITY_NOTE" localSheetId="9" hidden="1">#REF!</definedName>
    <definedName name="tt_SENSITIVITY_NOTE" localSheetId="8" hidden="1">#REF!</definedName>
    <definedName name="tt_SENSITIVITY_NOTE" hidden="1">#REF!</definedName>
    <definedName name="tt_SPENDING_CODE" localSheetId="1" hidden="1">#REF!</definedName>
    <definedName name="tt_SPENDING_CODE" localSheetId="2" hidden="1">#REF!</definedName>
    <definedName name="tt_SPENDING_CODE" localSheetId="3" hidden="1">#REF!</definedName>
    <definedName name="tt_SPENDING_CODE" localSheetId="6" hidden="1">#REF!</definedName>
    <definedName name="tt_SPENDING_CODE" localSheetId="0" hidden="1">#REF!</definedName>
    <definedName name="tt_SPENDING_CODE" localSheetId="9" hidden="1">#REF!</definedName>
    <definedName name="tt_SPENDING_CODE" localSheetId="8" hidden="1">#REF!</definedName>
    <definedName name="tt_SPENDING_CODE" hidden="1">#REF!</definedName>
    <definedName name="tt_SPENDING_ID" localSheetId="1" hidden="1">#REF!</definedName>
    <definedName name="tt_SPENDING_ID" localSheetId="2" hidden="1">#REF!</definedName>
    <definedName name="tt_SPENDING_ID" localSheetId="3" hidden="1">#REF!</definedName>
    <definedName name="tt_SPENDING_ID" localSheetId="6" hidden="1">#REF!</definedName>
    <definedName name="tt_SPENDING_ID" localSheetId="0" hidden="1">#REF!</definedName>
    <definedName name="tt_SPENDING_ID" localSheetId="9" hidden="1">#REF!</definedName>
    <definedName name="tt_SPENDING_ID" localSheetId="8" hidden="1">#REF!</definedName>
    <definedName name="tt_SPENDING_ID" hidden="1">#REF!</definedName>
    <definedName name="tt_SPENDING_NAME" localSheetId="1" hidden="1">#REF!</definedName>
    <definedName name="tt_SPENDING_NAME" localSheetId="2" hidden="1">#REF!</definedName>
    <definedName name="tt_SPENDING_NAME" localSheetId="3" hidden="1">#REF!</definedName>
    <definedName name="tt_SPENDING_NAME" localSheetId="6" hidden="1">#REF!</definedName>
    <definedName name="tt_SPENDING_NAME" localSheetId="0" hidden="1">#REF!</definedName>
    <definedName name="tt_SPENDING_NAME" localSheetId="9" hidden="1">#REF!</definedName>
    <definedName name="tt_SPENDING_NAME" localSheetId="8" hidden="1">#REF!</definedName>
    <definedName name="tt_SPENDING_NAME" hidden="1">#REF!</definedName>
    <definedName name="tt_SPENDING_NOTE" localSheetId="1" hidden="1">#REF!</definedName>
    <definedName name="tt_SPENDING_NOTE" localSheetId="2" hidden="1">#REF!</definedName>
    <definedName name="tt_SPENDING_NOTE" localSheetId="3" hidden="1">#REF!</definedName>
    <definedName name="tt_SPENDING_NOTE" localSheetId="6" hidden="1">#REF!</definedName>
    <definedName name="tt_SPENDING_NOTE" localSheetId="0" hidden="1">#REF!</definedName>
    <definedName name="tt_SPENDING_NOTE" localSheetId="9" hidden="1">#REF!</definedName>
    <definedName name="tt_SPENDING_NOTE" localSheetId="8" hidden="1">#REF!</definedName>
    <definedName name="tt_SPENDING_NOTE" hidden="1">#REF!</definedName>
    <definedName name="tt_TRANCHE_CODE" localSheetId="1" hidden="1">#REF!</definedName>
    <definedName name="tt_TRANCHE_CODE" localSheetId="2" hidden="1">#REF!</definedName>
    <definedName name="tt_TRANCHE_CODE" localSheetId="3" hidden="1">#REF!</definedName>
    <definedName name="tt_TRANCHE_CODE" localSheetId="6" hidden="1">#REF!</definedName>
    <definedName name="tt_TRANCHE_CODE" localSheetId="0" hidden="1">#REF!</definedName>
    <definedName name="tt_TRANCHE_CODE" localSheetId="9" hidden="1">#REF!</definedName>
    <definedName name="tt_TRANCHE_CODE" localSheetId="8" hidden="1">#REF!</definedName>
    <definedName name="tt_TRANCHE_CODE" hidden="1">#REF!</definedName>
    <definedName name="tt_TRANCHE_ID" localSheetId="1" hidden="1">#REF!</definedName>
    <definedName name="tt_TRANCHE_ID" localSheetId="2" hidden="1">#REF!</definedName>
    <definedName name="tt_TRANCHE_ID" localSheetId="3" hidden="1">#REF!</definedName>
    <definedName name="tt_TRANCHE_ID" localSheetId="6" hidden="1">#REF!</definedName>
    <definedName name="tt_TRANCHE_ID" localSheetId="0" hidden="1">#REF!</definedName>
    <definedName name="tt_TRANCHE_ID" localSheetId="9" hidden="1">#REF!</definedName>
    <definedName name="tt_TRANCHE_ID" localSheetId="8" hidden="1">#REF!</definedName>
    <definedName name="tt_TRANCHE_ID" hidden="1">#REF!</definedName>
    <definedName name="tt_TRANCHE_NAME" localSheetId="1" hidden="1">#REF!</definedName>
    <definedName name="tt_TRANCHE_NAME" localSheetId="2" hidden="1">#REF!</definedName>
    <definedName name="tt_TRANCHE_NAME" localSheetId="3" hidden="1">#REF!</definedName>
    <definedName name="tt_TRANCHE_NAME" localSheetId="6" hidden="1">#REF!</definedName>
    <definedName name="tt_TRANCHE_NAME" localSheetId="0" hidden="1">#REF!</definedName>
    <definedName name="tt_TRANCHE_NAME" localSheetId="9" hidden="1">#REF!</definedName>
    <definedName name="tt_TRANCHE_NAME" localSheetId="8" hidden="1">#REF!</definedName>
    <definedName name="tt_TRANCHE_NAME" hidden="1">#REF!</definedName>
    <definedName name="tt_TRANCHE_NOTE" localSheetId="1" hidden="1">#REF!</definedName>
    <definedName name="tt_TRANCHE_NOTE" localSheetId="2" hidden="1">#REF!</definedName>
    <definedName name="tt_TRANCHE_NOTE" localSheetId="3" hidden="1">#REF!</definedName>
    <definedName name="tt_TRANCHE_NOTE" localSheetId="6" hidden="1">#REF!</definedName>
    <definedName name="tt_TRANCHE_NOTE" localSheetId="0" hidden="1">#REF!</definedName>
    <definedName name="tt_TRANCHE_NOTE" localSheetId="9" hidden="1">#REF!</definedName>
    <definedName name="tt_TRANCHE_NOTE" localSheetId="8" hidden="1">#REF!</definedName>
    <definedName name="tt_TRANCHE_NOTE" hidden="1">#REF!</definedName>
    <definedName name="tt_TRANSFERT_CODE" localSheetId="1" hidden="1">#REF!</definedName>
    <definedName name="tt_TRANSFERT_CODE" localSheetId="2" hidden="1">#REF!</definedName>
    <definedName name="tt_TRANSFERT_CODE" localSheetId="3" hidden="1">#REF!</definedName>
    <definedName name="tt_TRANSFERT_CODE" localSheetId="6" hidden="1">#REF!</definedName>
    <definedName name="tt_TRANSFERT_CODE" localSheetId="0" hidden="1">#REF!</definedName>
    <definedName name="tt_TRANSFERT_CODE" localSheetId="9" hidden="1">#REF!</definedName>
    <definedName name="tt_TRANSFERT_CODE" localSheetId="8" hidden="1">#REF!</definedName>
    <definedName name="tt_TRANSFERT_CODE" hidden="1">#REF!</definedName>
    <definedName name="tt_TRANSFERT_ID" localSheetId="1" hidden="1">#REF!</definedName>
    <definedName name="tt_TRANSFERT_ID" localSheetId="2" hidden="1">#REF!</definedName>
    <definedName name="tt_TRANSFERT_ID" localSheetId="3" hidden="1">#REF!</definedName>
    <definedName name="tt_TRANSFERT_ID" localSheetId="6" hidden="1">#REF!</definedName>
    <definedName name="tt_TRANSFERT_ID" localSheetId="0" hidden="1">#REF!</definedName>
    <definedName name="tt_TRANSFERT_ID" localSheetId="9" hidden="1">#REF!</definedName>
    <definedName name="tt_TRANSFERT_ID" localSheetId="8" hidden="1">#REF!</definedName>
    <definedName name="tt_TRANSFERT_ID" hidden="1">#REF!</definedName>
    <definedName name="tt_TRANSFERT_NAME" localSheetId="1" hidden="1">#REF!</definedName>
    <definedName name="tt_TRANSFERT_NAME" localSheetId="2" hidden="1">#REF!</definedName>
    <definedName name="tt_TRANSFERT_NAME" localSheetId="3" hidden="1">#REF!</definedName>
    <definedName name="tt_TRANSFERT_NAME" localSheetId="6" hidden="1">#REF!</definedName>
    <definedName name="tt_TRANSFERT_NAME" localSheetId="0" hidden="1">#REF!</definedName>
    <definedName name="tt_TRANSFERT_NAME" localSheetId="9" hidden="1">#REF!</definedName>
    <definedName name="tt_TRANSFERT_NAME" localSheetId="8" hidden="1">#REF!</definedName>
    <definedName name="tt_TRANSFERT_NAME" hidden="1">#REF!</definedName>
    <definedName name="tt_TRANSFERT_NOTE" localSheetId="1" hidden="1">#REF!</definedName>
    <definedName name="tt_TRANSFERT_NOTE" localSheetId="2" hidden="1">#REF!</definedName>
    <definedName name="tt_TRANSFERT_NOTE" localSheetId="3" hidden="1">#REF!</definedName>
    <definedName name="tt_TRANSFERT_NOTE" localSheetId="6" hidden="1">#REF!</definedName>
    <definedName name="tt_TRANSFERT_NOTE" localSheetId="0" hidden="1">#REF!</definedName>
    <definedName name="tt_TRANSFERT_NOTE" localSheetId="9" hidden="1">#REF!</definedName>
    <definedName name="tt_TRANSFERT_NOTE" localSheetId="8" hidden="1">#REF!</definedName>
    <definedName name="tt_TRANSFERT_NOTE" hidden="1">#REF!</definedName>
    <definedName name="ttt_BALANCE_CODE" localSheetId="1" hidden="1">#REF!</definedName>
    <definedName name="ttt_BALANCE_CODE" localSheetId="2" hidden="1">#REF!</definedName>
    <definedName name="ttt_BALANCE_CODE" localSheetId="3" hidden="1">#REF!</definedName>
    <definedName name="ttt_BALANCE_CODE" localSheetId="6" hidden="1">#REF!</definedName>
    <definedName name="ttt_BALANCE_CODE" localSheetId="0" hidden="1">#REF!</definedName>
    <definedName name="ttt_BALANCE_CODE" localSheetId="9" hidden="1">#REF!</definedName>
    <definedName name="ttt_BALANCE_CODE" localSheetId="8" hidden="1">#REF!</definedName>
    <definedName name="ttt_BALANCE_CODE" hidden="1">#REF!</definedName>
    <definedName name="ttt_BALANCE_ID" localSheetId="1" hidden="1">#REF!</definedName>
    <definedName name="ttt_BALANCE_ID" localSheetId="2" hidden="1">#REF!</definedName>
    <definedName name="ttt_BALANCE_ID" localSheetId="3" hidden="1">#REF!</definedName>
    <definedName name="ttt_BALANCE_ID" localSheetId="6" hidden="1">#REF!</definedName>
    <definedName name="ttt_BALANCE_ID" localSheetId="0" hidden="1">#REF!</definedName>
    <definedName name="ttt_BALANCE_ID" localSheetId="9" hidden="1">#REF!</definedName>
    <definedName name="ttt_BALANCE_ID" localSheetId="8" hidden="1">#REF!</definedName>
    <definedName name="ttt_BALANCE_ID" hidden="1">#REF!</definedName>
    <definedName name="ttt_BALANCE_NAME" localSheetId="1" hidden="1">#REF!</definedName>
    <definedName name="ttt_BALANCE_NAME" localSheetId="2" hidden="1">#REF!</definedName>
    <definedName name="ttt_BALANCE_NAME" localSheetId="3" hidden="1">#REF!</definedName>
    <definedName name="ttt_BALANCE_NAME" localSheetId="6" hidden="1">#REF!</definedName>
    <definedName name="ttt_BALANCE_NAME" localSheetId="0" hidden="1">#REF!</definedName>
    <definedName name="ttt_BALANCE_NAME" localSheetId="9" hidden="1">#REF!</definedName>
    <definedName name="ttt_BALANCE_NAME" localSheetId="8" hidden="1">#REF!</definedName>
    <definedName name="ttt_BALANCE_NAME" hidden="1">#REF!</definedName>
    <definedName name="ttt_BALANCE_NOTE" localSheetId="1" hidden="1">#REF!</definedName>
    <definedName name="ttt_BALANCE_NOTE" localSheetId="2" hidden="1">#REF!</definedName>
    <definedName name="ttt_BALANCE_NOTE" localSheetId="3" hidden="1">#REF!</definedName>
    <definedName name="ttt_BALANCE_NOTE" localSheetId="6" hidden="1">#REF!</definedName>
    <definedName name="ttt_BALANCE_NOTE" localSheetId="0" hidden="1">#REF!</definedName>
    <definedName name="ttt_BALANCE_NOTE" localSheetId="9" hidden="1">#REF!</definedName>
    <definedName name="ttt_BALANCE_NOTE" localSheetId="8" hidden="1">#REF!</definedName>
    <definedName name="ttt_BALANCE_NOTE" hidden="1">#REF!</definedName>
    <definedName name="ttt_BASE_CALC_CODE" localSheetId="1" hidden="1">#REF!</definedName>
    <definedName name="ttt_BASE_CALC_CODE" localSheetId="2" hidden="1">#REF!</definedName>
    <definedName name="ttt_BASE_CALC_CODE" localSheetId="3" hidden="1">#REF!</definedName>
    <definedName name="ttt_BASE_CALC_CODE" localSheetId="6" hidden="1">#REF!</definedName>
    <definedName name="ttt_BASE_CALC_CODE" localSheetId="0" hidden="1">#REF!</definedName>
    <definedName name="ttt_BASE_CALC_CODE" localSheetId="9" hidden="1">#REF!</definedName>
    <definedName name="ttt_BASE_CALC_CODE" localSheetId="8" hidden="1">#REF!</definedName>
    <definedName name="ttt_BASE_CALC_CODE" hidden="1">#REF!</definedName>
    <definedName name="ttt_BASE_CALC_ID" localSheetId="1" hidden="1">#REF!</definedName>
    <definedName name="ttt_BASE_CALC_ID" localSheetId="2" hidden="1">#REF!</definedName>
    <definedName name="ttt_BASE_CALC_ID" localSheetId="3" hidden="1">#REF!</definedName>
    <definedName name="ttt_BASE_CALC_ID" localSheetId="6" hidden="1">#REF!</definedName>
    <definedName name="ttt_BASE_CALC_ID" localSheetId="0" hidden="1">#REF!</definedName>
    <definedName name="ttt_BASE_CALC_ID" localSheetId="9" hidden="1">#REF!</definedName>
    <definedName name="ttt_BASE_CALC_ID" localSheetId="8" hidden="1">#REF!</definedName>
    <definedName name="ttt_BASE_CALC_ID" hidden="1">#REF!</definedName>
    <definedName name="ttt_BASE_CALC_NAME" localSheetId="1" hidden="1">#REF!</definedName>
    <definedName name="ttt_BASE_CALC_NAME" localSheetId="2" hidden="1">#REF!</definedName>
    <definedName name="ttt_BASE_CALC_NAME" localSheetId="3" hidden="1">#REF!</definedName>
    <definedName name="ttt_BASE_CALC_NAME" localSheetId="6" hidden="1">#REF!</definedName>
    <definedName name="ttt_BASE_CALC_NAME" localSheetId="0" hidden="1">#REF!</definedName>
    <definedName name="ttt_BASE_CALC_NAME" localSheetId="9" hidden="1">#REF!</definedName>
    <definedName name="ttt_BASE_CALC_NAME" localSheetId="8" hidden="1">#REF!</definedName>
    <definedName name="ttt_BASE_CALC_NAME" hidden="1">#REF!</definedName>
    <definedName name="ttt_BASE_SCENARIO_CODE" localSheetId="1" hidden="1">#REF!</definedName>
    <definedName name="ttt_BASE_SCENARIO_CODE" localSheetId="2" hidden="1">#REF!</definedName>
    <definedName name="ttt_BASE_SCENARIO_CODE" localSheetId="3" hidden="1">#REF!</definedName>
    <definedName name="ttt_BASE_SCENARIO_CODE" localSheetId="6" hidden="1">#REF!</definedName>
    <definedName name="ttt_BASE_SCENARIO_CODE" localSheetId="0" hidden="1">#REF!</definedName>
    <definedName name="ttt_BASE_SCENARIO_CODE" localSheetId="9" hidden="1">#REF!</definedName>
    <definedName name="ttt_BASE_SCENARIO_CODE" localSheetId="8" hidden="1">#REF!</definedName>
    <definedName name="ttt_BASE_SCENARIO_CODE" hidden="1">#REF!</definedName>
    <definedName name="ttt_BASE_SCENARIO_ID" localSheetId="1" hidden="1">#REF!</definedName>
    <definedName name="ttt_BASE_SCENARIO_ID" localSheetId="2" hidden="1">#REF!</definedName>
    <definedName name="ttt_BASE_SCENARIO_ID" localSheetId="3" hidden="1">#REF!</definedName>
    <definedName name="ttt_BASE_SCENARIO_ID" localSheetId="6" hidden="1">#REF!</definedName>
    <definedName name="ttt_BASE_SCENARIO_ID" localSheetId="0" hidden="1">#REF!</definedName>
    <definedName name="ttt_BASE_SCENARIO_ID" localSheetId="9" hidden="1">#REF!</definedName>
    <definedName name="ttt_BASE_SCENARIO_ID" localSheetId="8" hidden="1">#REF!</definedName>
    <definedName name="ttt_BASE_SCENARIO_ID" hidden="1">#REF!</definedName>
    <definedName name="ttt_BASE_SCENARIO_NAME" localSheetId="1" hidden="1">#REF!</definedName>
    <definedName name="ttt_BASE_SCENARIO_NAME" localSheetId="2" hidden="1">#REF!</definedName>
    <definedName name="ttt_BASE_SCENARIO_NAME" localSheetId="3" hidden="1">#REF!</definedName>
    <definedName name="ttt_BASE_SCENARIO_NAME" localSheetId="6" hidden="1">#REF!</definedName>
    <definedName name="ttt_BASE_SCENARIO_NAME" localSheetId="0" hidden="1">#REF!</definedName>
    <definedName name="ttt_BASE_SCENARIO_NAME" localSheetId="9" hidden="1">#REF!</definedName>
    <definedName name="ttt_BASE_SCENARIO_NAME" localSheetId="8" hidden="1">#REF!</definedName>
    <definedName name="ttt_BASE_SCENARIO_NAME" hidden="1">#REF!</definedName>
    <definedName name="ttt_BASE_SCENARIO_NOTE" localSheetId="1" hidden="1">#REF!</definedName>
    <definedName name="ttt_BASE_SCENARIO_NOTE" localSheetId="2" hidden="1">#REF!</definedName>
    <definedName name="ttt_BASE_SCENARIO_NOTE" localSheetId="3" hidden="1">#REF!</definedName>
    <definedName name="ttt_BASE_SCENARIO_NOTE" localSheetId="6" hidden="1">#REF!</definedName>
    <definedName name="ttt_BASE_SCENARIO_NOTE" localSheetId="0" hidden="1">#REF!</definedName>
    <definedName name="ttt_BASE_SCENARIO_NOTE" localSheetId="9" hidden="1">#REF!</definedName>
    <definedName name="ttt_BASE_SCENARIO_NOTE" localSheetId="8" hidden="1">#REF!</definedName>
    <definedName name="ttt_BASE_SCENARIO_NOTE" hidden="1">#REF!</definedName>
    <definedName name="ttt_BEG_DATE" localSheetId="1" hidden="1">#REF!</definedName>
    <definedName name="ttt_BEG_DATE" localSheetId="2" hidden="1">#REF!</definedName>
    <definedName name="ttt_BEG_DATE" localSheetId="3" hidden="1">#REF!</definedName>
    <definedName name="ttt_BEG_DATE" localSheetId="6" hidden="1">#REF!</definedName>
    <definedName name="ttt_BEG_DATE" localSheetId="0" hidden="1">#REF!</definedName>
    <definedName name="ttt_BEG_DATE" localSheetId="9" hidden="1">#REF!</definedName>
    <definedName name="ttt_BEG_DATE" localSheetId="8" hidden="1">#REF!</definedName>
    <definedName name="ttt_BEG_DATE" hidden="1">#REF!</definedName>
    <definedName name="ttt_BINDING_CODE" localSheetId="1" hidden="1">#REF!</definedName>
    <definedName name="ttt_BINDING_CODE" localSheetId="2" hidden="1">#REF!</definedName>
    <definedName name="ttt_BINDING_CODE" localSheetId="3" hidden="1">#REF!</definedName>
    <definedName name="ttt_BINDING_CODE" localSheetId="6" hidden="1">#REF!</definedName>
    <definedName name="ttt_BINDING_CODE" localSheetId="0" hidden="1">#REF!</definedName>
    <definedName name="ttt_BINDING_CODE" localSheetId="9" hidden="1">#REF!</definedName>
    <definedName name="ttt_BINDING_CODE" localSheetId="8" hidden="1">#REF!</definedName>
    <definedName name="ttt_BINDING_CODE" hidden="1">#REF!</definedName>
    <definedName name="ttt_BINDING_ID" localSheetId="1" hidden="1">#REF!</definedName>
    <definedName name="ttt_BINDING_ID" localSheetId="2" hidden="1">#REF!</definedName>
    <definedName name="ttt_BINDING_ID" localSheetId="3" hidden="1">#REF!</definedName>
    <definedName name="ttt_BINDING_ID" localSheetId="6" hidden="1">#REF!</definedName>
    <definedName name="ttt_BINDING_ID" localSheetId="0" hidden="1">#REF!</definedName>
    <definedName name="ttt_BINDING_ID" localSheetId="9" hidden="1">#REF!</definedName>
    <definedName name="ttt_BINDING_ID" localSheetId="8" hidden="1">#REF!</definedName>
    <definedName name="ttt_BINDING_ID" hidden="1">#REF!</definedName>
    <definedName name="ttt_BINDING_NAME" localSheetId="1" hidden="1">#REF!</definedName>
    <definedName name="ttt_BINDING_NAME" localSheetId="2" hidden="1">#REF!</definedName>
    <definedName name="ttt_BINDING_NAME" localSheetId="3" hidden="1">#REF!</definedName>
    <definedName name="ttt_BINDING_NAME" localSheetId="6" hidden="1">#REF!</definedName>
    <definedName name="ttt_BINDING_NAME" localSheetId="0" hidden="1">#REF!</definedName>
    <definedName name="ttt_BINDING_NAME" localSheetId="9" hidden="1">#REF!</definedName>
    <definedName name="ttt_BINDING_NAME" localSheetId="8" hidden="1">#REF!</definedName>
    <definedName name="ttt_BINDING_NAME" hidden="1">#REF!</definedName>
    <definedName name="ttt_BINDING_NOTE" localSheetId="1" hidden="1">#REF!</definedName>
    <definedName name="ttt_BINDING_NOTE" localSheetId="2" hidden="1">#REF!</definedName>
    <definedName name="ttt_BINDING_NOTE" localSheetId="3" hidden="1">#REF!</definedName>
    <definedName name="ttt_BINDING_NOTE" localSheetId="6" hidden="1">#REF!</definedName>
    <definedName name="ttt_BINDING_NOTE" localSheetId="0" hidden="1">#REF!</definedName>
    <definedName name="ttt_BINDING_NOTE" localSheetId="9" hidden="1">#REF!</definedName>
    <definedName name="ttt_BINDING_NOTE" localSheetId="8" hidden="1">#REF!</definedName>
    <definedName name="ttt_BINDING_NOTE" hidden="1">#REF!</definedName>
    <definedName name="ttt_BONUS_CODE" localSheetId="1" hidden="1">#REF!</definedName>
    <definedName name="ttt_BONUS_CODE" localSheetId="2" hidden="1">#REF!</definedName>
    <definedName name="ttt_BONUS_CODE" localSheetId="3" hidden="1">#REF!</definedName>
    <definedName name="ttt_BONUS_CODE" localSheetId="6" hidden="1">#REF!</definedName>
    <definedName name="ttt_BONUS_CODE" localSheetId="0" hidden="1">#REF!</definedName>
    <definedName name="ttt_BONUS_CODE" localSheetId="9" hidden="1">#REF!</definedName>
    <definedName name="ttt_BONUS_CODE" localSheetId="8" hidden="1">#REF!</definedName>
    <definedName name="ttt_BONUS_CODE" hidden="1">#REF!</definedName>
    <definedName name="ttt_BONUS_ID" localSheetId="1" hidden="1">#REF!</definedName>
    <definedName name="ttt_BONUS_ID" localSheetId="2" hidden="1">#REF!</definedName>
    <definedName name="ttt_BONUS_ID" localSheetId="3" hidden="1">#REF!</definedName>
    <definedName name="ttt_BONUS_ID" localSheetId="6" hidden="1">#REF!</definedName>
    <definedName name="ttt_BONUS_ID" localSheetId="0" hidden="1">#REF!</definedName>
    <definedName name="ttt_BONUS_ID" localSheetId="9" hidden="1">#REF!</definedName>
    <definedName name="ttt_BONUS_ID" localSheetId="8" hidden="1">#REF!</definedName>
    <definedName name="ttt_BONUS_ID" hidden="1">#REF!</definedName>
    <definedName name="ttt_BONUS_NAME" localSheetId="1" hidden="1">#REF!</definedName>
    <definedName name="ttt_BONUS_NAME" localSheetId="2" hidden="1">#REF!</definedName>
    <definedName name="ttt_BONUS_NAME" localSheetId="3" hidden="1">#REF!</definedName>
    <definedName name="ttt_BONUS_NAME" localSheetId="6" hidden="1">#REF!</definedName>
    <definedName name="ttt_BONUS_NAME" localSheetId="0" hidden="1">#REF!</definedName>
    <definedName name="ttt_BONUS_NAME" localSheetId="9" hidden="1">#REF!</definedName>
    <definedName name="ttt_BONUS_NAME" localSheetId="8" hidden="1">#REF!</definedName>
    <definedName name="ttt_BONUS_NAME" hidden="1">#REF!</definedName>
    <definedName name="ttt_BONUS_NOTE" localSheetId="1" hidden="1">#REF!</definedName>
    <definedName name="ttt_BONUS_NOTE" localSheetId="2" hidden="1">#REF!</definedName>
    <definedName name="ttt_BONUS_NOTE" localSheetId="3" hidden="1">#REF!</definedName>
    <definedName name="ttt_BONUS_NOTE" localSheetId="6" hidden="1">#REF!</definedName>
    <definedName name="ttt_BONUS_NOTE" localSheetId="0" hidden="1">#REF!</definedName>
    <definedName name="ttt_BONUS_NOTE" localSheetId="9" hidden="1">#REF!</definedName>
    <definedName name="ttt_BONUS_NOTE" localSheetId="8" hidden="1">#REF!</definedName>
    <definedName name="ttt_BONUS_NOTE" hidden="1">#REF!</definedName>
    <definedName name="ttt_CHANGE_DATE" localSheetId="1" hidden="1">#REF!</definedName>
    <definedName name="ttt_CHANGE_DATE" localSheetId="2" hidden="1">#REF!</definedName>
    <definedName name="ttt_CHANGE_DATE" localSheetId="3" hidden="1">#REF!</definedName>
    <definedName name="ttt_CHANGE_DATE" localSheetId="6" hidden="1">#REF!</definedName>
    <definedName name="ttt_CHANGE_DATE" localSheetId="0" hidden="1">#REF!</definedName>
    <definedName name="ttt_CHANGE_DATE" localSheetId="9" hidden="1">#REF!</definedName>
    <definedName name="ttt_CHANGE_DATE" localSheetId="8" hidden="1">#REF!</definedName>
    <definedName name="ttt_CHANGE_DATE" hidden="1">#REF!</definedName>
    <definedName name="ttt_CODE" localSheetId="1" hidden="1">#REF!</definedName>
    <definedName name="ttt_CODE" localSheetId="2" hidden="1">#REF!</definedName>
    <definedName name="ttt_CODE" localSheetId="3" hidden="1">#REF!</definedName>
    <definedName name="ttt_CODE" localSheetId="6" hidden="1">#REF!</definedName>
    <definedName name="ttt_CODE" localSheetId="0" hidden="1">#REF!</definedName>
    <definedName name="ttt_CODE" localSheetId="9" hidden="1">#REF!</definedName>
    <definedName name="ttt_CODE" localSheetId="8" hidden="1">#REF!</definedName>
    <definedName name="ttt_CODE" hidden="1">#REF!</definedName>
    <definedName name="ttt_CREATE_DATE" localSheetId="1" hidden="1">#REF!</definedName>
    <definedName name="ttt_CREATE_DATE" localSheetId="2" hidden="1">#REF!</definedName>
    <definedName name="ttt_CREATE_DATE" localSheetId="3" hidden="1">#REF!</definedName>
    <definedName name="ttt_CREATE_DATE" localSheetId="6" hidden="1">#REF!</definedName>
    <definedName name="ttt_CREATE_DATE" localSheetId="0" hidden="1">#REF!</definedName>
    <definedName name="ttt_CREATE_DATE" localSheetId="9" hidden="1">#REF!</definedName>
    <definedName name="ttt_CREATE_DATE" localSheetId="8" hidden="1">#REF!</definedName>
    <definedName name="ttt_CREATE_DATE" hidden="1">#REF!</definedName>
    <definedName name="ttt_CUSTOM_CODE" localSheetId="1" hidden="1">#REF!</definedName>
    <definedName name="ttt_CUSTOM_CODE" localSheetId="2" hidden="1">#REF!</definedName>
    <definedName name="ttt_CUSTOM_CODE" localSheetId="3" hidden="1">#REF!</definedName>
    <definedName name="ttt_CUSTOM_CODE" localSheetId="6" hidden="1">#REF!</definedName>
    <definedName name="ttt_CUSTOM_CODE" localSheetId="0" hidden="1">#REF!</definedName>
    <definedName name="ttt_CUSTOM_CODE" localSheetId="9" hidden="1">#REF!</definedName>
    <definedName name="ttt_CUSTOM_CODE" localSheetId="8" hidden="1">#REF!</definedName>
    <definedName name="ttt_CUSTOM_CODE" hidden="1">#REF!</definedName>
    <definedName name="ttt_CUSTOM_ID" localSheetId="1" hidden="1">#REF!</definedName>
    <definedName name="ttt_CUSTOM_ID" localSheetId="2" hidden="1">#REF!</definedName>
    <definedName name="ttt_CUSTOM_ID" localSheetId="3" hidden="1">#REF!</definedName>
    <definedName name="ttt_CUSTOM_ID" localSheetId="6" hidden="1">#REF!</definedName>
    <definedName name="ttt_CUSTOM_ID" localSheetId="0" hidden="1">#REF!</definedName>
    <definedName name="ttt_CUSTOM_ID" localSheetId="9" hidden="1">#REF!</definedName>
    <definedName name="ttt_CUSTOM_ID" localSheetId="8" hidden="1">#REF!</definedName>
    <definedName name="ttt_CUSTOM_ID" hidden="1">#REF!</definedName>
    <definedName name="ttt_CUSTOM_NAME" localSheetId="1" hidden="1">#REF!</definedName>
    <definedName name="ttt_CUSTOM_NAME" localSheetId="2" hidden="1">#REF!</definedName>
    <definedName name="ttt_CUSTOM_NAME" localSheetId="3" hidden="1">#REF!</definedName>
    <definedName name="ttt_CUSTOM_NAME" localSheetId="6" hidden="1">#REF!</definedName>
    <definedName name="ttt_CUSTOM_NAME" localSheetId="0" hidden="1">#REF!</definedName>
    <definedName name="ttt_CUSTOM_NAME" localSheetId="9" hidden="1">#REF!</definedName>
    <definedName name="ttt_CUSTOM_NAME" localSheetId="8" hidden="1">#REF!</definedName>
    <definedName name="ttt_CUSTOM_NAME" hidden="1">#REF!</definedName>
    <definedName name="ttt_CUSTOM_NOTE" localSheetId="1" hidden="1">#REF!</definedName>
    <definedName name="ttt_CUSTOM_NOTE" localSheetId="2" hidden="1">#REF!</definedName>
    <definedName name="ttt_CUSTOM_NOTE" localSheetId="3" hidden="1">#REF!</definedName>
    <definedName name="ttt_CUSTOM_NOTE" localSheetId="6" hidden="1">#REF!</definedName>
    <definedName name="ttt_CUSTOM_NOTE" localSheetId="0" hidden="1">#REF!</definedName>
    <definedName name="ttt_CUSTOM_NOTE" localSheetId="9" hidden="1">#REF!</definedName>
    <definedName name="ttt_CUSTOM_NOTE" localSheetId="8" hidden="1">#REF!</definedName>
    <definedName name="ttt_CUSTOM_NOTE" hidden="1">#REF!</definedName>
    <definedName name="ttt_DEMAND_CODE" localSheetId="1" hidden="1">#REF!</definedName>
    <definedName name="ttt_DEMAND_CODE" localSheetId="2" hidden="1">#REF!</definedName>
    <definedName name="ttt_DEMAND_CODE" localSheetId="3" hidden="1">#REF!</definedName>
    <definedName name="ttt_DEMAND_CODE" localSheetId="6" hidden="1">#REF!</definedName>
    <definedName name="ttt_DEMAND_CODE" localSheetId="0" hidden="1">#REF!</definedName>
    <definedName name="ttt_DEMAND_CODE" localSheetId="9" hidden="1">#REF!</definedName>
    <definedName name="ttt_DEMAND_CODE" localSheetId="8" hidden="1">#REF!</definedName>
    <definedName name="ttt_DEMAND_CODE" hidden="1">#REF!</definedName>
    <definedName name="ttt_DEMAND_ID" localSheetId="1" hidden="1">#REF!</definedName>
    <definedName name="ttt_DEMAND_ID" localSheetId="2" hidden="1">#REF!</definedName>
    <definedName name="ttt_DEMAND_ID" localSheetId="3" hidden="1">#REF!</definedName>
    <definedName name="ttt_DEMAND_ID" localSheetId="6" hidden="1">#REF!</definedName>
    <definedName name="ttt_DEMAND_ID" localSheetId="0" hidden="1">#REF!</definedName>
    <definedName name="ttt_DEMAND_ID" localSheetId="9" hidden="1">#REF!</definedName>
    <definedName name="ttt_DEMAND_ID" localSheetId="8" hidden="1">#REF!</definedName>
    <definedName name="ttt_DEMAND_ID" hidden="1">#REF!</definedName>
    <definedName name="ttt_DEMAND_NAME" localSheetId="1" hidden="1">#REF!</definedName>
    <definedName name="ttt_DEMAND_NAME" localSheetId="2" hidden="1">#REF!</definedName>
    <definedName name="ttt_DEMAND_NAME" localSheetId="3" hidden="1">#REF!</definedName>
    <definedName name="ttt_DEMAND_NAME" localSheetId="6" hidden="1">#REF!</definedName>
    <definedName name="ttt_DEMAND_NAME" localSheetId="0" hidden="1">#REF!</definedName>
    <definedName name="ttt_DEMAND_NAME" localSheetId="9" hidden="1">#REF!</definedName>
    <definedName name="ttt_DEMAND_NAME" localSheetId="8" hidden="1">#REF!</definedName>
    <definedName name="ttt_DEMAND_NAME" hidden="1">#REF!</definedName>
    <definedName name="ttt_DEMAND_NOTE" localSheetId="1" hidden="1">#REF!</definedName>
    <definedName name="ttt_DEMAND_NOTE" localSheetId="2" hidden="1">#REF!</definedName>
    <definedName name="ttt_DEMAND_NOTE" localSheetId="3" hidden="1">#REF!</definedName>
    <definedName name="ttt_DEMAND_NOTE" localSheetId="6" hidden="1">#REF!</definedName>
    <definedName name="ttt_DEMAND_NOTE" localSheetId="0" hidden="1">#REF!</definedName>
    <definedName name="ttt_DEMAND_NOTE" localSheetId="9" hidden="1">#REF!</definedName>
    <definedName name="ttt_DEMAND_NOTE" localSheetId="8" hidden="1">#REF!</definedName>
    <definedName name="ttt_DEMAND_NOTE" hidden="1">#REF!</definedName>
    <definedName name="ttt_END_DATE" localSheetId="1" hidden="1">#REF!</definedName>
    <definedName name="ttt_END_DATE" localSheetId="2" hidden="1">#REF!</definedName>
    <definedName name="ttt_END_DATE" localSheetId="3" hidden="1">#REF!</definedName>
    <definedName name="ttt_END_DATE" localSheetId="6" hidden="1">#REF!</definedName>
    <definedName name="ttt_END_DATE" localSheetId="0" hidden="1">#REF!</definedName>
    <definedName name="ttt_END_DATE" localSheetId="9" hidden="1">#REF!</definedName>
    <definedName name="ttt_END_DATE" localSheetId="8" hidden="1">#REF!</definedName>
    <definedName name="ttt_END_DATE" hidden="1">#REF!</definedName>
    <definedName name="ttt_EPOCH_COUNT" localSheetId="1" hidden="1">#REF!</definedName>
    <definedName name="ttt_EPOCH_COUNT" localSheetId="2" hidden="1">#REF!</definedName>
    <definedName name="ttt_EPOCH_COUNT" localSheetId="3" hidden="1">#REF!</definedName>
    <definedName name="ttt_EPOCH_COUNT" localSheetId="6" hidden="1">#REF!</definedName>
    <definedName name="ttt_EPOCH_COUNT" localSheetId="0" hidden="1">#REF!</definedName>
    <definedName name="ttt_EPOCH_COUNT" localSheetId="9" hidden="1">#REF!</definedName>
    <definedName name="ttt_EPOCH_COUNT" localSheetId="8" hidden="1">#REF!</definedName>
    <definedName name="ttt_EPOCH_COUNT" hidden="1">#REF!</definedName>
    <definedName name="ttt_EPOCH_INTERVAL_NAME" localSheetId="1" hidden="1">#REF!</definedName>
    <definedName name="ttt_EPOCH_INTERVAL_NAME" localSheetId="2" hidden="1">#REF!</definedName>
    <definedName name="ttt_EPOCH_INTERVAL_NAME" localSheetId="3" hidden="1">#REF!</definedName>
    <definedName name="ttt_EPOCH_INTERVAL_NAME" localSheetId="6" hidden="1">#REF!</definedName>
    <definedName name="ttt_EPOCH_INTERVAL_NAME" localSheetId="0" hidden="1">#REF!</definedName>
    <definedName name="ttt_EPOCH_INTERVAL_NAME" localSheetId="9" hidden="1">#REF!</definedName>
    <definedName name="ttt_EPOCH_INTERVAL_NAME" localSheetId="8" hidden="1">#REF!</definedName>
    <definedName name="ttt_EPOCH_INTERVAL_NAME" hidden="1">#REF!</definedName>
    <definedName name="ttt_FIXCOST_CODE" localSheetId="1" hidden="1">#REF!</definedName>
    <definedName name="ttt_FIXCOST_CODE" localSheetId="2" hidden="1">#REF!</definedName>
    <definedName name="ttt_FIXCOST_CODE" localSheetId="3" hidden="1">#REF!</definedName>
    <definedName name="ttt_FIXCOST_CODE" localSheetId="6" hidden="1">#REF!</definedName>
    <definedName name="ttt_FIXCOST_CODE" localSheetId="0" hidden="1">#REF!</definedName>
    <definedName name="ttt_FIXCOST_CODE" localSheetId="9" hidden="1">#REF!</definedName>
    <definedName name="ttt_FIXCOST_CODE" localSheetId="8" hidden="1">#REF!</definedName>
    <definedName name="ttt_FIXCOST_CODE" hidden="1">#REF!</definedName>
    <definedName name="ttt_FIXCOST_ID" localSheetId="1" hidden="1">#REF!</definedName>
    <definedName name="ttt_FIXCOST_ID" localSheetId="2" hidden="1">#REF!</definedName>
    <definedName name="ttt_FIXCOST_ID" localSheetId="3" hidden="1">#REF!</definedName>
    <definedName name="ttt_FIXCOST_ID" localSheetId="6" hidden="1">#REF!</definedName>
    <definedName name="ttt_FIXCOST_ID" localSheetId="0" hidden="1">#REF!</definedName>
    <definedName name="ttt_FIXCOST_ID" localSheetId="9" hidden="1">#REF!</definedName>
    <definedName name="ttt_FIXCOST_ID" localSheetId="8" hidden="1">#REF!</definedName>
    <definedName name="ttt_FIXCOST_ID" hidden="1">#REF!</definedName>
    <definedName name="ttt_FIXCOST_NAME" localSheetId="1" hidden="1">#REF!</definedName>
    <definedName name="ttt_FIXCOST_NAME" localSheetId="2" hidden="1">#REF!</definedName>
    <definedName name="ttt_FIXCOST_NAME" localSheetId="3" hidden="1">#REF!</definedName>
    <definedName name="ttt_FIXCOST_NAME" localSheetId="6" hidden="1">#REF!</definedName>
    <definedName name="ttt_FIXCOST_NAME" localSheetId="0" hidden="1">#REF!</definedName>
    <definedName name="ttt_FIXCOST_NAME" localSheetId="9" hidden="1">#REF!</definedName>
    <definedName name="ttt_FIXCOST_NAME" localSheetId="8" hidden="1">#REF!</definedName>
    <definedName name="ttt_FIXCOST_NAME" hidden="1">#REF!</definedName>
    <definedName name="ttt_FIXCOST_NOTE" localSheetId="1" hidden="1">#REF!</definedName>
    <definedName name="ttt_FIXCOST_NOTE" localSheetId="2" hidden="1">#REF!</definedName>
    <definedName name="ttt_FIXCOST_NOTE" localSheetId="3" hidden="1">#REF!</definedName>
    <definedName name="ttt_FIXCOST_NOTE" localSheetId="6" hidden="1">#REF!</definedName>
    <definedName name="ttt_FIXCOST_NOTE" localSheetId="0" hidden="1">#REF!</definedName>
    <definedName name="ttt_FIXCOST_NOTE" localSheetId="9" hidden="1">#REF!</definedName>
    <definedName name="ttt_FIXCOST_NOTE" localSheetId="8" hidden="1">#REF!</definedName>
    <definedName name="ttt_FIXCOST_NOTE" hidden="1">#REF!</definedName>
    <definedName name="ttt_FOLDER_ID" localSheetId="1" hidden="1">#REF!</definedName>
    <definedName name="ttt_FOLDER_ID" localSheetId="2" hidden="1">#REF!</definedName>
    <definedName name="ttt_FOLDER_ID" localSheetId="3" hidden="1">#REF!</definedName>
    <definedName name="ttt_FOLDER_ID" localSheetId="6" hidden="1">#REF!</definedName>
    <definedName name="ttt_FOLDER_ID" localSheetId="0" hidden="1">#REF!</definedName>
    <definedName name="ttt_FOLDER_ID" localSheetId="9" hidden="1">#REF!</definedName>
    <definedName name="ttt_FOLDER_ID" localSheetId="8" hidden="1">#REF!</definedName>
    <definedName name="ttt_FOLDER_ID" hidden="1">#REF!</definedName>
    <definedName name="ttt_FOLDER_NAME" localSheetId="1" hidden="1">#REF!</definedName>
    <definedName name="ttt_FOLDER_NAME" localSheetId="2" hidden="1">#REF!</definedName>
    <definedName name="ttt_FOLDER_NAME" localSheetId="3" hidden="1">#REF!</definedName>
    <definedName name="ttt_FOLDER_NAME" localSheetId="6" hidden="1">#REF!</definedName>
    <definedName name="ttt_FOLDER_NAME" localSheetId="0" hidden="1">#REF!</definedName>
    <definedName name="ttt_FOLDER_NAME" localSheetId="9" hidden="1">#REF!</definedName>
    <definedName name="ttt_FOLDER_NAME" localSheetId="8" hidden="1">#REF!</definedName>
    <definedName name="ttt_FOLDER_NAME" hidden="1">#REF!</definedName>
    <definedName name="ttt_FOLDER_PARENT_ID" localSheetId="1" hidden="1">#REF!</definedName>
    <definedName name="ttt_FOLDER_PARENT_ID" localSheetId="2" hidden="1">#REF!</definedName>
    <definedName name="ttt_FOLDER_PARENT_ID" localSheetId="3" hidden="1">#REF!</definedName>
    <definedName name="ttt_FOLDER_PARENT_ID" localSheetId="6" hidden="1">#REF!</definedName>
    <definedName name="ttt_FOLDER_PARENT_ID" localSheetId="0" hidden="1">#REF!</definedName>
    <definedName name="ttt_FOLDER_PARENT_ID" localSheetId="9" hidden="1">#REF!</definedName>
    <definedName name="ttt_FOLDER_PARENT_ID" localSheetId="8" hidden="1">#REF!</definedName>
    <definedName name="ttt_FOLDER_PARENT_ID" hidden="1">#REF!</definedName>
    <definedName name="ttt_FORECAST_CODE" localSheetId="1" hidden="1">#REF!</definedName>
    <definedName name="ttt_FORECAST_CODE" localSheetId="2" hidden="1">#REF!</definedName>
    <definedName name="ttt_FORECAST_CODE" localSheetId="3" hidden="1">#REF!</definedName>
    <definedName name="ttt_FORECAST_CODE" localSheetId="6" hidden="1">#REF!</definedName>
    <definedName name="ttt_FORECAST_CODE" localSheetId="0" hidden="1">#REF!</definedName>
    <definedName name="ttt_FORECAST_CODE" localSheetId="9" hidden="1">#REF!</definedName>
    <definedName name="ttt_FORECAST_CODE" localSheetId="8" hidden="1">#REF!</definedName>
    <definedName name="ttt_FORECAST_CODE" hidden="1">#REF!</definedName>
    <definedName name="ttt_FORECAST_ID" localSheetId="1" hidden="1">#REF!</definedName>
    <definedName name="ttt_FORECAST_ID" localSheetId="2" hidden="1">#REF!</definedName>
    <definedName name="ttt_FORECAST_ID" localSheetId="3" hidden="1">#REF!</definedName>
    <definedName name="ttt_FORECAST_ID" localSheetId="6" hidden="1">#REF!</definedName>
    <definedName name="ttt_FORECAST_ID" localSheetId="0" hidden="1">#REF!</definedName>
    <definedName name="ttt_FORECAST_ID" localSheetId="9" hidden="1">#REF!</definedName>
    <definedName name="ttt_FORECAST_ID" localSheetId="8" hidden="1">#REF!</definedName>
    <definedName name="ttt_FORECAST_ID" hidden="1">#REF!</definedName>
    <definedName name="ttt_FORECAST_NAME" localSheetId="1" hidden="1">#REF!</definedName>
    <definedName name="ttt_FORECAST_NAME" localSheetId="2" hidden="1">#REF!</definedName>
    <definedName name="ttt_FORECAST_NAME" localSheetId="3" hidden="1">#REF!</definedName>
    <definedName name="ttt_FORECAST_NAME" localSheetId="6" hidden="1">#REF!</definedName>
    <definedName name="ttt_FORECAST_NAME" localSheetId="0" hidden="1">#REF!</definedName>
    <definedName name="ttt_FORECAST_NAME" localSheetId="9" hidden="1">#REF!</definedName>
    <definedName name="ttt_FORECAST_NAME" localSheetId="8" hidden="1">#REF!</definedName>
    <definedName name="ttt_FORECAST_NAME" hidden="1">#REF!</definedName>
    <definedName name="ttt_FORECAST_NOTE" localSheetId="1" hidden="1">#REF!</definedName>
    <definedName name="ttt_FORECAST_NOTE" localSheetId="2" hidden="1">#REF!</definedName>
    <definedName name="ttt_FORECAST_NOTE" localSheetId="3" hidden="1">#REF!</definedName>
    <definedName name="ttt_FORECAST_NOTE" localSheetId="6" hidden="1">#REF!</definedName>
    <definedName name="ttt_FORECAST_NOTE" localSheetId="0" hidden="1">#REF!</definedName>
    <definedName name="ttt_FORECAST_NOTE" localSheetId="9" hidden="1">#REF!</definedName>
    <definedName name="ttt_FORECAST_NOTE" localSheetId="8" hidden="1">#REF!</definedName>
    <definedName name="ttt_FORECAST_NOTE" hidden="1">#REF!</definedName>
    <definedName name="ttt_FREIGHT_CODE" localSheetId="1" hidden="1">#REF!</definedName>
    <definedName name="ttt_FREIGHT_CODE" localSheetId="2" hidden="1">#REF!</definedName>
    <definedName name="ttt_FREIGHT_CODE" localSheetId="3" hidden="1">#REF!</definedName>
    <definedName name="ttt_FREIGHT_CODE" localSheetId="6" hidden="1">#REF!</definedName>
    <definedName name="ttt_FREIGHT_CODE" localSheetId="0" hidden="1">#REF!</definedName>
    <definedName name="ttt_FREIGHT_CODE" localSheetId="9" hidden="1">#REF!</definedName>
    <definedName name="ttt_FREIGHT_CODE" localSheetId="8" hidden="1">#REF!</definedName>
    <definedName name="ttt_FREIGHT_CODE" hidden="1">#REF!</definedName>
    <definedName name="ttt_FREIGHT_ID" localSheetId="1" hidden="1">#REF!</definedName>
    <definedName name="ttt_FREIGHT_ID" localSheetId="2" hidden="1">#REF!</definedName>
    <definedName name="ttt_FREIGHT_ID" localSheetId="3" hidden="1">#REF!</definedName>
    <definedName name="ttt_FREIGHT_ID" localSheetId="6" hidden="1">#REF!</definedName>
    <definedName name="ttt_FREIGHT_ID" localSheetId="0" hidden="1">#REF!</definedName>
    <definedName name="ttt_FREIGHT_ID" localSheetId="9" hidden="1">#REF!</definedName>
    <definedName name="ttt_FREIGHT_ID" localSheetId="8" hidden="1">#REF!</definedName>
    <definedName name="ttt_FREIGHT_ID" hidden="1">#REF!</definedName>
    <definedName name="ttt_FREIGHT_NAME" localSheetId="1" hidden="1">#REF!</definedName>
    <definedName name="ttt_FREIGHT_NAME" localSheetId="2" hidden="1">#REF!</definedName>
    <definedName name="ttt_FREIGHT_NAME" localSheetId="3" hidden="1">#REF!</definedName>
    <definedName name="ttt_FREIGHT_NAME" localSheetId="6" hidden="1">#REF!</definedName>
    <definedName name="ttt_FREIGHT_NAME" localSheetId="0" hidden="1">#REF!</definedName>
    <definedName name="ttt_FREIGHT_NAME" localSheetId="9" hidden="1">#REF!</definedName>
    <definedName name="ttt_FREIGHT_NAME" localSheetId="8" hidden="1">#REF!</definedName>
    <definedName name="ttt_FREIGHT_NAME" hidden="1">#REF!</definedName>
    <definedName name="ttt_FREIGHT_NOTE" localSheetId="1" hidden="1">#REF!</definedName>
    <definedName name="ttt_FREIGHT_NOTE" localSheetId="2" hidden="1">#REF!</definedName>
    <definedName name="ttt_FREIGHT_NOTE" localSheetId="3" hidden="1">#REF!</definedName>
    <definedName name="ttt_FREIGHT_NOTE" localSheetId="6" hidden="1">#REF!</definedName>
    <definedName name="ttt_FREIGHT_NOTE" localSheetId="0" hidden="1">#REF!</definedName>
    <definedName name="ttt_FREIGHT_NOTE" localSheetId="9" hidden="1">#REF!</definedName>
    <definedName name="ttt_FREIGHT_NOTE" localSheetId="8" hidden="1">#REF!</definedName>
    <definedName name="ttt_FREIGHT_NOTE" hidden="1">#REF!</definedName>
    <definedName name="ttt_ID" localSheetId="1" hidden="1">#REF!</definedName>
    <definedName name="ttt_ID" localSheetId="2" hidden="1">#REF!</definedName>
    <definedName name="ttt_ID" localSheetId="3" hidden="1">#REF!</definedName>
    <definedName name="ttt_ID" localSheetId="6" hidden="1">#REF!</definedName>
    <definedName name="ttt_ID" localSheetId="0" hidden="1">#REF!</definedName>
    <definedName name="ttt_ID" localSheetId="9" hidden="1">#REF!</definedName>
    <definedName name="ttt_ID" localSheetId="8" hidden="1">#REF!</definedName>
    <definedName name="ttt_ID" hidden="1">#REF!</definedName>
    <definedName name="ttt_IS_BASE" localSheetId="1" hidden="1">#REF!</definedName>
    <definedName name="ttt_IS_BASE" localSheetId="2" hidden="1">#REF!</definedName>
    <definedName name="ttt_IS_BASE" localSheetId="3" hidden="1">#REF!</definedName>
    <definedName name="ttt_IS_BASE" localSheetId="6" hidden="1">#REF!</definedName>
    <definedName name="ttt_IS_BASE" localSheetId="0" hidden="1">#REF!</definedName>
    <definedName name="ttt_IS_BASE" localSheetId="9" hidden="1">#REF!</definedName>
    <definedName name="ttt_IS_BASE" localSheetId="8" hidden="1">#REF!</definedName>
    <definedName name="ttt_IS_BASE" hidden="1">#REF!</definedName>
    <definedName name="ttt_IS_READ_ONLY" localSheetId="1" hidden="1">#REF!</definedName>
    <definedName name="ttt_IS_READ_ONLY" localSheetId="2" hidden="1">#REF!</definedName>
    <definedName name="ttt_IS_READ_ONLY" localSheetId="3" hidden="1">#REF!</definedName>
    <definedName name="ttt_IS_READ_ONLY" localSheetId="6" hidden="1">#REF!</definedName>
    <definedName name="ttt_IS_READ_ONLY" localSheetId="0" hidden="1">#REF!</definedName>
    <definedName name="ttt_IS_READ_ONLY" localSheetId="9" hidden="1">#REF!</definedName>
    <definedName name="ttt_IS_READ_ONLY" localSheetId="8" hidden="1">#REF!</definedName>
    <definedName name="ttt_IS_READ_ONLY" hidden="1">#REF!</definedName>
    <definedName name="ttt_MARKET_CODE" localSheetId="1" hidden="1">#REF!</definedName>
    <definedName name="ttt_MARKET_CODE" localSheetId="2" hidden="1">#REF!</definedName>
    <definedName name="ttt_MARKET_CODE" localSheetId="3" hidden="1">#REF!</definedName>
    <definedName name="ttt_MARKET_CODE" localSheetId="6" hidden="1">#REF!</definedName>
    <definedName name="ttt_MARKET_CODE" localSheetId="0" hidden="1">#REF!</definedName>
    <definedName name="ttt_MARKET_CODE" localSheetId="9" hidden="1">#REF!</definedName>
    <definedName name="ttt_MARKET_CODE" localSheetId="8" hidden="1">#REF!</definedName>
    <definedName name="ttt_MARKET_CODE" hidden="1">#REF!</definedName>
    <definedName name="ttt_MARKET_ID" localSheetId="1" hidden="1">#REF!</definedName>
    <definedName name="ttt_MARKET_ID" localSheetId="2" hidden="1">#REF!</definedName>
    <definedName name="ttt_MARKET_ID" localSheetId="3" hidden="1">#REF!</definedName>
    <definedName name="ttt_MARKET_ID" localSheetId="6" hidden="1">#REF!</definedName>
    <definedName name="ttt_MARKET_ID" localSheetId="0" hidden="1">#REF!</definedName>
    <definedName name="ttt_MARKET_ID" localSheetId="9" hidden="1">#REF!</definedName>
    <definedName name="ttt_MARKET_ID" localSheetId="8" hidden="1">#REF!</definedName>
    <definedName name="ttt_MARKET_ID" hidden="1">#REF!</definedName>
    <definedName name="ttt_MARKET_NAME" localSheetId="1" hidden="1">#REF!</definedName>
    <definedName name="ttt_MARKET_NAME" localSheetId="2" hidden="1">#REF!</definedName>
    <definedName name="ttt_MARKET_NAME" localSheetId="3" hidden="1">#REF!</definedName>
    <definedName name="ttt_MARKET_NAME" localSheetId="6" hidden="1">#REF!</definedName>
    <definedName name="ttt_MARKET_NAME" localSheetId="0" hidden="1">#REF!</definedName>
    <definedName name="ttt_MARKET_NAME" localSheetId="9" hidden="1">#REF!</definedName>
    <definedName name="ttt_MARKET_NAME" localSheetId="8" hidden="1">#REF!</definedName>
    <definedName name="ttt_MARKET_NAME" hidden="1">#REF!</definedName>
    <definedName name="ttt_MARKET_TOTE" localSheetId="1" hidden="1">#REF!</definedName>
    <definedName name="ttt_MARKET_TOTE" localSheetId="2" hidden="1">#REF!</definedName>
    <definedName name="ttt_MARKET_TOTE" localSheetId="3" hidden="1">#REF!</definedName>
    <definedName name="ttt_MARKET_TOTE" localSheetId="6" hidden="1">#REF!</definedName>
    <definedName name="ttt_MARKET_TOTE" localSheetId="0" hidden="1">#REF!</definedName>
    <definedName name="ttt_MARKET_TOTE" localSheetId="9" hidden="1">#REF!</definedName>
    <definedName name="ttt_MARKET_TOTE" localSheetId="8" hidden="1">#REF!</definedName>
    <definedName name="ttt_MARKET_TOTE" hidden="1">#REF!</definedName>
    <definedName name="ttt_NAME" localSheetId="1" hidden="1">#REF!</definedName>
    <definedName name="ttt_NAME" localSheetId="2" hidden="1">#REF!</definedName>
    <definedName name="ttt_NAME" localSheetId="3" hidden="1">#REF!</definedName>
    <definedName name="ttt_NAME" localSheetId="6" hidden="1">#REF!</definedName>
    <definedName name="ttt_NAME" localSheetId="0" hidden="1">#REF!</definedName>
    <definedName name="ttt_NAME" localSheetId="9" hidden="1">#REF!</definedName>
    <definedName name="ttt_NAME" localSheetId="8" hidden="1">#REF!</definedName>
    <definedName name="ttt_NAME" hidden="1">#REF!</definedName>
    <definedName name="ttt_NOTE" localSheetId="1" hidden="1">#REF!</definedName>
    <definedName name="ttt_NOTE" localSheetId="2" hidden="1">#REF!</definedName>
    <definedName name="ttt_NOTE" localSheetId="3" hidden="1">#REF!</definedName>
    <definedName name="ttt_NOTE" localSheetId="6" hidden="1">#REF!</definedName>
    <definedName name="ttt_NOTE" localSheetId="0" hidden="1">#REF!</definedName>
    <definedName name="ttt_NOTE" localSheetId="9" hidden="1">#REF!</definedName>
    <definedName name="ttt_NOTE" localSheetId="8" hidden="1">#REF!</definedName>
    <definedName name="ttt_NOTE" hidden="1">#REF!</definedName>
    <definedName name="ttt_OPTIMEX_CODE" localSheetId="1" hidden="1">#REF!</definedName>
    <definedName name="ttt_OPTIMEX_CODE" localSheetId="2" hidden="1">#REF!</definedName>
    <definedName name="ttt_OPTIMEX_CODE" localSheetId="3" hidden="1">#REF!</definedName>
    <definedName name="ttt_OPTIMEX_CODE" localSheetId="6" hidden="1">#REF!</definedName>
    <definedName name="ttt_OPTIMEX_CODE" localSheetId="0" hidden="1">#REF!</definedName>
    <definedName name="ttt_OPTIMEX_CODE" localSheetId="9" hidden="1">#REF!</definedName>
    <definedName name="ttt_OPTIMEX_CODE" localSheetId="8" hidden="1">#REF!</definedName>
    <definedName name="ttt_OPTIMEX_CODE" hidden="1">#REF!</definedName>
    <definedName name="ttt_OPTIMEX_ID" localSheetId="1" hidden="1">#REF!</definedName>
    <definedName name="ttt_OPTIMEX_ID" localSheetId="2" hidden="1">#REF!</definedName>
    <definedName name="ttt_OPTIMEX_ID" localSheetId="3" hidden="1">#REF!</definedName>
    <definedName name="ttt_OPTIMEX_ID" localSheetId="6" hidden="1">#REF!</definedName>
    <definedName name="ttt_OPTIMEX_ID" localSheetId="0" hidden="1">#REF!</definedName>
    <definedName name="ttt_OPTIMEX_ID" localSheetId="9" hidden="1">#REF!</definedName>
    <definedName name="ttt_OPTIMEX_ID" localSheetId="8" hidden="1">#REF!</definedName>
    <definedName name="ttt_OPTIMEX_ID" hidden="1">#REF!</definedName>
    <definedName name="ttt_OPTIMEX_NAME" localSheetId="1" hidden="1">#REF!</definedName>
    <definedName name="ttt_OPTIMEX_NAME" localSheetId="2" hidden="1">#REF!</definedName>
    <definedName name="ttt_OPTIMEX_NAME" localSheetId="3" hidden="1">#REF!</definedName>
    <definedName name="ttt_OPTIMEX_NAME" localSheetId="6" hidden="1">#REF!</definedName>
    <definedName name="ttt_OPTIMEX_NAME" localSheetId="0" hidden="1">#REF!</definedName>
    <definedName name="ttt_OPTIMEX_NAME" localSheetId="9" hidden="1">#REF!</definedName>
    <definedName name="ttt_OPTIMEX_NAME" localSheetId="8" hidden="1">#REF!</definedName>
    <definedName name="ttt_OPTIMEX_NAME" hidden="1">#REF!</definedName>
    <definedName name="ttt_OWNER_ID" localSheetId="1" hidden="1">#REF!</definedName>
    <definedName name="ttt_OWNER_ID" localSheetId="2" hidden="1">#REF!</definedName>
    <definedName name="ttt_OWNER_ID" localSheetId="3" hidden="1">#REF!</definedName>
    <definedName name="ttt_OWNER_ID" localSheetId="6" hidden="1">#REF!</definedName>
    <definedName name="ttt_OWNER_ID" localSheetId="0" hidden="1">#REF!</definedName>
    <definedName name="ttt_OWNER_ID" localSheetId="9" hidden="1">#REF!</definedName>
    <definedName name="ttt_OWNER_ID" localSheetId="8" hidden="1">#REF!</definedName>
    <definedName name="ttt_OWNER_ID" hidden="1">#REF!</definedName>
    <definedName name="ttt_OWNER_NAME" localSheetId="1" hidden="1">#REF!</definedName>
    <definedName name="ttt_OWNER_NAME" localSheetId="2" hidden="1">#REF!</definedName>
    <definedName name="ttt_OWNER_NAME" localSheetId="3" hidden="1">#REF!</definedName>
    <definedName name="ttt_OWNER_NAME" localSheetId="6" hidden="1">#REF!</definedName>
    <definedName name="ttt_OWNER_NAME" localSheetId="0" hidden="1">#REF!</definedName>
    <definedName name="ttt_OWNER_NAME" localSheetId="9" hidden="1">#REF!</definedName>
    <definedName name="ttt_OWNER_NAME" localSheetId="8" hidden="1">#REF!</definedName>
    <definedName name="ttt_OWNER_NAME" hidden="1">#REF!</definedName>
    <definedName name="ttt_OWNER_USER" localSheetId="1" hidden="1">#REF!</definedName>
    <definedName name="ttt_OWNER_USER" localSheetId="2" hidden="1">#REF!</definedName>
    <definedName name="ttt_OWNER_USER" localSheetId="3" hidden="1">#REF!</definedName>
    <definedName name="ttt_OWNER_USER" localSheetId="6" hidden="1">#REF!</definedName>
    <definedName name="ttt_OWNER_USER" localSheetId="0" hidden="1">#REF!</definedName>
    <definedName name="ttt_OWNER_USER" localSheetId="9" hidden="1">#REF!</definedName>
    <definedName name="ttt_OWNER_USER" localSheetId="8" hidden="1">#REF!</definedName>
    <definedName name="ttt_OWNER_USER" hidden="1">#REF!</definedName>
    <definedName name="ttt_PARITY_CODE" localSheetId="1" hidden="1">#REF!</definedName>
    <definedName name="ttt_PARITY_CODE" localSheetId="2" hidden="1">#REF!</definedName>
    <definedName name="ttt_PARITY_CODE" localSheetId="3" hidden="1">#REF!</definedName>
    <definedName name="ttt_PARITY_CODE" localSheetId="6" hidden="1">#REF!</definedName>
    <definedName name="ttt_PARITY_CODE" localSheetId="0" hidden="1">#REF!</definedName>
    <definedName name="ttt_PARITY_CODE" localSheetId="9" hidden="1">#REF!</definedName>
    <definedName name="ttt_PARITY_CODE" localSheetId="8" hidden="1">#REF!</definedName>
    <definedName name="ttt_PARITY_CODE" hidden="1">#REF!</definedName>
    <definedName name="ttt_PARITY_ID" localSheetId="1" hidden="1">#REF!</definedName>
    <definedName name="ttt_PARITY_ID" localSheetId="2" hidden="1">#REF!</definedName>
    <definedName name="ttt_PARITY_ID" localSheetId="3" hidden="1">#REF!</definedName>
    <definedName name="ttt_PARITY_ID" localSheetId="6" hidden="1">#REF!</definedName>
    <definedName name="ttt_PARITY_ID" localSheetId="0" hidden="1">#REF!</definedName>
    <definedName name="ttt_PARITY_ID" localSheetId="9" hidden="1">#REF!</definedName>
    <definedName name="ttt_PARITY_ID" localSheetId="8" hidden="1">#REF!</definedName>
    <definedName name="ttt_PARITY_ID" hidden="1">#REF!</definedName>
    <definedName name="ttt_PARITY_NAME" localSheetId="1" hidden="1">#REF!</definedName>
    <definedName name="ttt_PARITY_NAME" localSheetId="2" hidden="1">#REF!</definedName>
    <definedName name="ttt_PARITY_NAME" localSheetId="3" hidden="1">#REF!</definedName>
    <definedName name="ttt_PARITY_NAME" localSheetId="6" hidden="1">#REF!</definedName>
    <definedName name="ttt_PARITY_NAME" localSheetId="0" hidden="1">#REF!</definedName>
    <definedName name="ttt_PARITY_NAME" localSheetId="9" hidden="1">#REF!</definedName>
    <definedName name="ttt_PARITY_NAME" localSheetId="8" hidden="1">#REF!</definedName>
    <definedName name="ttt_PARITY_NAME" hidden="1">#REF!</definedName>
    <definedName name="ttt_PARITY_NOTE" localSheetId="1" hidden="1">#REF!</definedName>
    <definedName name="ttt_PARITY_NOTE" localSheetId="2" hidden="1">#REF!</definedName>
    <definedName name="ttt_PARITY_NOTE" localSheetId="3" hidden="1">#REF!</definedName>
    <definedName name="ttt_PARITY_NOTE" localSheetId="6" hidden="1">#REF!</definedName>
    <definedName name="ttt_PARITY_NOTE" localSheetId="0" hidden="1">#REF!</definedName>
    <definedName name="ttt_PARITY_NOTE" localSheetId="9" hidden="1">#REF!</definedName>
    <definedName name="ttt_PARITY_NOTE" localSheetId="8" hidden="1">#REF!</definedName>
    <definedName name="ttt_PARITY_NOTE" hidden="1">#REF!</definedName>
    <definedName name="ttt_PRICING_CODE" localSheetId="1" hidden="1">#REF!</definedName>
    <definedName name="ttt_PRICING_CODE" localSheetId="2" hidden="1">#REF!</definedName>
    <definedName name="ttt_PRICING_CODE" localSheetId="3" hidden="1">#REF!</definedName>
    <definedName name="ttt_PRICING_CODE" localSheetId="6" hidden="1">#REF!</definedName>
    <definedName name="ttt_PRICING_CODE" localSheetId="0" hidden="1">#REF!</definedName>
    <definedName name="ttt_PRICING_CODE" localSheetId="9" hidden="1">#REF!</definedName>
    <definedName name="ttt_PRICING_CODE" localSheetId="8" hidden="1">#REF!</definedName>
    <definedName name="ttt_PRICING_CODE" hidden="1">#REF!</definedName>
    <definedName name="ttt_PRICING_ID" localSheetId="1" hidden="1">#REF!</definedName>
    <definedName name="ttt_PRICING_ID" localSheetId="2" hidden="1">#REF!</definedName>
    <definedName name="ttt_PRICING_ID" localSheetId="3" hidden="1">#REF!</definedName>
    <definedName name="ttt_PRICING_ID" localSheetId="6" hidden="1">#REF!</definedName>
    <definedName name="ttt_PRICING_ID" localSheetId="0" hidden="1">#REF!</definedName>
    <definedName name="ttt_PRICING_ID" localSheetId="9" hidden="1">#REF!</definedName>
    <definedName name="ttt_PRICING_ID" localSheetId="8" hidden="1">#REF!</definedName>
    <definedName name="ttt_PRICING_ID" hidden="1">#REF!</definedName>
    <definedName name="ttt_PRICING_NAME" localSheetId="1" hidden="1">#REF!</definedName>
    <definedName name="ttt_PRICING_NAME" localSheetId="2" hidden="1">#REF!</definedName>
    <definedName name="ttt_PRICING_NAME" localSheetId="3" hidden="1">#REF!</definedName>
    <definedName name="ttt_PRICING_NAME" localSheetId="6" hidden="1">#REF!</definedName>
    <definedName name="ttt_PRICING_NAME" localSheetId="0" hidden="1">#REF!</definedName>
    <definedName name="ttt_PRICING_NAME" localSheetId="9" hidden="1">#REF!</definedName>
    <definedName name="ttt_PRICING_NAME" localSheetId="8" hidden="1">#REF!</definedName>
    <definedName name="ttt_PRICING_NAME" hidden="1">#REF!</definedName>
    <definedName name="ttt_PRICING_NOTE" localSheetId="1" hidden="1">#REF!</definedName>
    <definedName name="ttt_PRICING_NOTE" localSheetId="2" hidden="1">#REF!</definedName>
    <definedName name="ttt_PRICING_NOTE" localSheetId="3" hidden="1">#REF!</definedName>
    <definedName name="ttt_PRICING_NOTE" localSheetId="6" hidden="1">#REF!</definedName>
    <definedName name="ttt_PRICING_NOTE" localSheetId="0" hidden="1">#REF!</definedName>
    <definedName name="ttt_PRICING_NOTE" localSheetId="9" hidden="1">#REF!</definedName>
    <definedName name="ttt_PRICING_NOTE" localSheetId="8" hidden="1">#REF!</definedName>
    <definedName name="ttt_PRICING_NOTE" hidden="1">#REF!</definedName>
    <definedName name="ttt_ROUTE_CODE" localSheetId="1" hidden="1">#REF!</definedName>
    <definedName name="ttt_ROUTE_CODE" localSheetId="2" hidden="1">#REF!</definedName>
    <definedName name="ttt_ROUTE_CODE" localSheetId="3" hidden="1">#REF!</definedName>
    <definedName name="ttt_ROUTE_CODE" localSheetId="6" hidden="1">#REF!</definedName>
    <definedName name="ttt_ROUTE_CODE" localSheetId="0" hidden="1">#REF!</definedName>
    <definedName name="ttt_ROUTE_CODE" localSheetId="9" hidden="1">#REF!</definedName>
    <definedName name="ttt_ROUTE_CODE" localSheetId="8" hidden="1">#REF!</definedName>
    <definedName name="ttt_ROUTE_CODE" hidden="1">#REF!</definedName>
    <definedName name="ttt_ROUTE_ID" localSheetId="1" hidden="1">#REF!</definedName>
    <definedName name="ttt_ROUTE_ID" localSheetId="2" hidden="1">#REF!</definedName>
    <definedName name="ttt_ROUTE_ID" localSheetId="3" hidden="1">#REF!</definedName>
    <definedName name="ttt_ROUTE_ID" localSheetId="6" hidden="1">#REF!</definedName>
    <definedName name="ttt_ROUTE_ID" localSheetId="0" hidden="1">#REF!</definedName>
    <definedName name="ttt_ROUTE_ID" localSheetId="9" hidden="1">#REF!</definedName>
    <definedName name="ttt_ROUTE_ID" localSheetId="8" hidden="1">#REF!</definedName>
    <definedName name="ttt_ROUTE_ID" hidden="1">#REF!</definedName>
    <definedName name="ttt_ROUTE_NAME" localSheetId="1" hidden="1">#REF!</definedName>
    <definedName name="ttt_ROUTE_NAME" localSheetId="2" hidden="1">#REF!</definedName>
    <definedName name="ttt_ROUTE_NAME" localSheetId="3" hidden="1">#REF!</definedName>
    <definedName name="ttt_ROUTE_NAME" localSheetId="6" hidden="1">#REF!</definedName>
    <definedName name="ttt_ROUTE_NAME" localSheetId="0" hidden="1">#REF!</definedName>
    <definedName name="ttt_ROUTE_NAME" localSheetId="9" hidden="1">#REF!</definedName>
    <definedName name="ttt_ROUTE_NAME" localSheetId="8" hidden="1">#REF!</definedName>
    <definedName name="ttt_ROUTE_NAME" hidden="1">#REF!</definedName>
    <definedName name="ttt_ROUTE_NOTE" localSheetId="1" hidden="1">#REF!</definedName>
    <definedName name="ttt_ROUTE_NOTE" localSheetId="2" hidden="1">#REF!</definedName>
    <definedName name="ttt_ROUTE_NOTE" localSheetId="3" hidden="1">#REF!</definedName>
    <definedName name="ttt_ROUTE_NOTE" localSheetId="6" hidden="1">#REF!</definedName>
    <definedName name="ttt_ROUTE_NOTE" localSheetId="0" hidden="1">#REF!</definedName>
    <definedName name="ttt_ROUTE_NOTE" localSheetId="9" hidden="1">#REF!</definedName>
    <definedName name="ttt_ROUTE_NOTE" localSheetId="8" hidden="1">#REF!</definedName>
    <definedName name="ttt_ROUTE_NOTE" hidden="1">#REF!</definedName>
    <definedName name="ttt_SENSITIVITY_CODE" localSheetId="1" hidden="1">#REF!</definedName>
    <definedName name="ttt_SENSITIVITY_CODE" localSheetId="2" hidden="1">#REF!</definedName>
    <definedName name="ttt_SENSITIVITY_CODE" localSheetId="3" hidden="1">#REF!</definedName>
    <definedName name="ttt_SENSITIVITY_CODE" localSheetId="6" hidden="1">#REF!</definedName>
    <definedName name="ttt_SENSITIVITY_CODE" localSheetId="0" hidden="1">#REF!</definedName>
    <definedName name="ttt_SENSITIVITY_CODE" localSheetId="9" hidden="1">#REF!</definedName>
    <definedName name="ttt_SENSITIVITY_CODE" localSheetId="8" hidden="1">#REF!</definedName>
    <definedName name="ttt_SENSITIVITY_CODE" hidden="1">#REF!</definedName>
    <definedName name="ttt_SENSITIVITY_ID" localSheetId="1" hidden="1">#REF!</definedName>
    <definedName name="ttt_SENSITIVITY_ID" localSheetId="2" hidden="1">#REF!</definedName>
    <definedName name="ttt_SENSITIVITY_ID" localSheetId="3" hidden="1">#REF!</definedName>
    <definedName name="ttt_SENSITIVITY_ID" localSheetId="6" hidden="1">#REF!</definedName>
    <definedName name="ttt_SENSITIVITY_ID" localSheetId="0" hidden="1">#REF!</definedName>
    <definedName name="ttt_SENSITIVITY_ID" localSheetId="9" hidden="1">#REF!</definedName>
    <definedName name="ttt_SENSITIVITY_ID" localSheetId="8" hidden="1">#REF!</definedName>
    <definedName name="ttt_SENSITIVITY_ID" hidden="1">#REF!</definedName>
    <definedName name="ttt_SENSITIVITY_NAME" localSheetId="1" hidden="1">#REF!</definedName>
    <definedName name="ttt_SENSITIVITY_NAME" localSheetId="2" hidden="1">#REF!</definedName>
    <definedName name="ttt_SENSITIVITY_NAME" localSheetId="3" hidden="1">#REF!</definedName>
    <definedName name="ttt_SENSITIVITY_NAME" localSheetId="6" hidden="1">#REF!</definedName>
    <definedName name="ttt_SENSITIVITY_NAME" localSheetId="0" hidden="1">#REF!</definedName>
    <definedName name="ttt_SENSITIVITY_NAME" localSheetId="9" hidden="1">#REF!</definedName>
    <definedName name="ttt_SENSITIVITY_NAME" localSheetId="8" hidden="1">#REF!</definedName>
    <definedName name="ttt_SENSITIVITY_NAME" hidden="1">#REF!</definedName>
    <definedName name="ttt_SENSITIVITY_NOTE" localSheetId="1" hidden="1">#REF!</definedName>
    <definedName name="ttt_SENSITIVITY_NOTE" localSheetId="2" hidden="1">#REF!</definedName>
    <definedName name="ttt_SENSITIVITY_NOTE" localSheetId="3" hidden="1">#REF!</definedName>
    <definedName name="ttt_SENSITIVITY_NOTE" localSheetId="6" hidden="1">#REF!</definedName>
    <definedName name="ttt_SENSITIVITY_NOTE" localSheetId="0" hidden="1">#REF!</definedName>
    <definedName name="ttt_SENSITIVITY_NOTE" localSheetId="9" hidden="1">#REF!</definedName>
    <definedName name="ttt_SENSITIVITY_NOTE" localSheetId="8" hidden="1">#REF!</definedName>
    <definedName name="ttt_SENSITIVITY_NOTE" hidden="1">#REF!</definedName>
    <definedName name="ttt_SPENDING_CODE" localSheetId="1" hidden="1">#REF!</definedName>
    <definedName name="ttt_SPENDING_CODE" localSheetId="2" hidden="1">#REF!</definedName>
    <definedName name="ttt_SPENDING_CODE" localSheetId="3" hidden="1">#REF!</definedName>
    <definedName name="ttt_SPENDING_CODE" localSheetId="6" hidden="1">#REF!</definedName>
    <definedName name="ttt_SPENDING_CODE" localSheetId="0" hidden="1">#REF!</definedName>
    <definedName name="ttt_SPENDING_CODE" localSheetId="9" hidden="1">#REF!</definedName>
    <definedName name="ttt_SPENDING_CODE" localSheetId="8" hidden="1">#REF!</definedName>
    <definedName name="ttt_SPENDING_CODE" hidden="1">#REF!</definedName>
    <definedName name="ttt_SPENDING_ID" localSheetId="1" hidden="1">#REF!</definedName>
    <definedName name="ttt_SPENDING_ID" localSheetId="2" hidden="1">#REF!</definedName>
    <definedName name="ttt_SPENDING_ID" localSheetId="3" hidden="1">#REF!</definedName>
    <definedName name="ttt_SPENDING_ID" localSheetId="6" hidden="1">#REF!</definedName>
    <definedName name="ttt_SPENDING_ID" localSheetId="0" hidden="1">#REF!</definedName>
    <definedName name="ttt_SPENDING_ID" localSheetId="9" hidden="1">#REF!</definedName>
    <definedName name="ttt_SPENDING_ID" localSheetId="8" hidden="1">#REF!</definedName>
    <definedName name="ttt_SPENDING_ID" hidden="1">#REF!</definedName>
    <definedName name="ttt_SPENDING_NAME" localSheetId="1" hidden="1">#REF!</definedName>
    <definedName name="ttt_SPENDING_NAME" localSheetId="2" hidden="1">#REF!</definedName>
    <definedName name="ttt_SPENDING_NAME" localSheetId="3" hidden="1">#REF!</definedName>
    <definedName name="ttt_SPENDING_NAME" localSheetId="6" hidden="1">#REF!</definedName>
    <definedName name="ttt_SPENDING_NAME" localSheetId="0" hidden="1">#REF!</definedName>
    <definedName name="ttt_SPENDING_NAME" localSheetId="9" hidden="1">#REF!</definedName>
    <definedName name="ttt_SPENDING_NAME" localSheetId="8" hidden="1">#REF!</definedName>
    <definedName name="ttt_SPENDING_NAME" hidden="1">#REF!</definedName>
    <definedName name="ttt_SPENDING_NOTE" localSheetId="1" hidden="1">#REF!</definedName>
    <definedName name="ttt_SPENDING_NOTE" localSheetId="2" hidden="1">#REF!</definedName>
    <definedName name="ttt_SPENDING_NOTE" localSheetId="3" hidden="1">#REF!</definedName>
    <definedName name="ttt_SPENDING_NOTE" localSheetId="6" hidden="1">#REF!</definedName>
    <definedName name="ttt_SPENDING_NOTE" localSheetId="0" hidden="1">#REF!</definedName>
    <definedName name="ttt_SPENDING_NOTE" localSheetId="9" hidden="1">#REF!</definedName>
    <definedName name="ttt_SPENDING_NOTE" localSheetId="8" hidden="1">#REF!</definedName>
    <definedName name="ttt_SPENDING_NOTE" hidden="1">#REF!</definedName>
    <definedName name="ttt_TRANCHE_CODE" localSheetId="1" hidden="1">#REF!</definedName>
    <definedName name="ttt_TRANCHE_CODE" localSheetId="2" hidden="1">#REF!</definedName>
    <definedName name="ttt_TRANCHE_CODE" localSheetId="3" hidden="1">#REF!</definedName>
    <definedName name="ttt_TRANCHE_CODE" localSheetId="6" hidden="1">#REF!</definedName>
    <definedName name="ttt_TRANCHE_CODE" localSheetId="0" hidden="1">#REF!</definedName>
    <definedName name="ttt_TRANCHE_CODE" localSheetId="9" hidden="1">#REF!</definedName>
    <definedName name="ttt_TRANCHE_CODE" localSheetId="8" hidden="1">#REF!</definedName>
    <definedName name="ttt_TRANCHE_CODE" hidden="1">#REF!</definedName>
    <definedName name="ttt_TRANCHE_ID" localSheetId="1" hidden="1">#REF!</definedName>
    <definedName name="ttt_TRANCHE_ID" localSheetId="2" hidden="1">#REF!</definedName>
    <definedName name="ttt_TRANCHE_ID" localSheetId="3" hidden="1">#REF!</definedName>
    <definedName name="ttt_TRANCHE_ID" localSheetId="6" hidden="1">#REF!</definedName>
    <definedName name="ttt_TRANCHE_ID" localSheetId="0" hidden="1">#REF!</definedName>
    <definedName name="ttt_TRANCHE_ID" localSheetId="9" hidden="1">#REF!</definedName>
    <definedName name="ttt_TRANCHE_ID" localSheetId="8" hidden="1">#REF!</definedName>
    <definedName name="ttt_TRANCHE_ID" hidden="1">#REF!</definedName>
    <definedName name="ttt_TRANCHE_NAME" localSheetId="1" hidden="1">#REF!</definedName>
    <definedName name="ttt_TRANCHE_NAME" localSheetId="2" hidden="1">#REF!</definedName>
    <definedName name="ttt_TRANCHE_NAME" localSheetId="3" hidden="1">#REF!</definedName>
    <definedName name="ttt_TRANCHE_NAME" localSheetId="6" hidden="1">#REF!</definedName>
    <definedName name="ttt_TRANCHE_NAME" localSheetId="0" hidden="1">#REF!</definedName>
    <definedName name="ttt_TRANCHE_NAME" localSheetId="9" hidden="1">#REF!</definedName>
    <definedName name="ttt_TRANCHE_NAME" localSheetId="8" hidden="1">#REF!</definedName>
    <definedName name="ttt_TRANCHE_NAME" hidden="1">#REF!</definedName>
    <definedName name="ttt_TRANCHE_NOTE" localSheetId="1" hidden="1">#REF!</definedName>
    <definedName name="ttt_TRANCHE_NOTE" localSheetId="2" hidden="1">#REF!</definedName>
    <definedName name="ttt_TRANCHE_NOTE" localSheetId="3" hidden="1">#REF!</definedName>
    <definedName name="ttt_TRANCHE_NOTE" localSheetId="6" hidden="1">#REF!</definedName>
    <definedName name="ttt_TRANCHE_NOTE" localSheetId="0" hidden="1">#REF!</definedName>
    <definedName name="ttt_TRANCHE_NOTE" localSheetId="9" hidden="1">#REF!</definedName>
    <definedName name="ttt_TRANCHE_NOTE" localSheetId="8" hidden="1">#REF!</definedName>
    <definedName name="ttt_TRANCHE_NOTE" hidden="1">#REF!</definedName>
    <definedName name="ttt_TRANSFERT_CODE" localSheetId="1" hidden="1">#REF!</definedName>
    <definedName name="ttt_TRANSFERT_CODE" localSheetId="2" hidden="1">#REF!</definedName>
    <definedName name="ttt_TRANSFERT_CODE" localSheetId="3" hidden="1">#REF!</definedName>
    <definedName name="ttt_TRANSFERT_CODE" localSheetId="6" hidden="1">#REF!</definedName>
    <definedName name="ttt_TRANSFERT_CODE" localSheetId="0" hidden="1">#REF!</definedName>
    <definedName name="ttt_TRANSFERT_CODE" localSheetId="9" hidden="1">#REF!</definedName>
    <definedName name="ttt_TRANSFERT_CODE" localSheetId="8" hidden="1">#REF!</definedName>
    <definedName name="ttt_TRANSFERT_CODE" hidden="1">#REF!</definedName>
    <definedName name="ttt_TRANSFERT_ID" localSheetId="1" hidden="1">#REF!</definedName>
    <definedName name="ttt_TRANSFERT_ID" localSheetId="2" hidden="1">#REF!</definedName>
    <definedName name="ttt_TRANSFERT_ID" localSheetId="3" hidden="1">#REF!</definedName>
    <definedName name="ttt_TRANSFERT_ID" localSheetId="6" hidden="1">#REF!</definedName>
    <definedName name="ttt_TRANSFERT_ID" localSheetId="0" hidden="1">#REF!</definedName>
    <definedName name="ttt_TRANSFERT_ID" localSheetId="9" hidden="1">#REF!</definedName>
    <definedName name="ttt_TRANSFERT_ID" localSheetId="8" hidden="1">#REF!</definedName>
    <definedName name="ttt_TRANSFERT_ID" hidden="1">#REF!</definedName>
    <definedName name="ttt_TRANSFERT_NAME" localSheetId="1" hidden="1">#REF!</definedName>
    <definedName name="ttt_TRANSFERT_NAME" localSheetId="2" hidden="1">#REF!</definedName>
    <definedName name="ttt_TRANSFERT_NAME" localSheetId="3" hidden="1">#REF!</definedName>
    <definedName name="ttt_TRANSFERT_NAME" localSheetId="6" hidden="1">#REF!</definedName>
    <definedName name="ttt_TRANSFERT_NAME" localSheetId="0" hidden="1">#REF!</definedName>
    <definedName name="ttt_TRANSFERT_NAME" localSheetId="9" hidden="1">#REF!</definedName>
    <definedName name="ttt_TRANSFERT_NAME" localSheetId="8" hidden="1">#REF!</definedName>
    <definedName name="ttt_TRANSFERT_NAME" hidden="1">#REF!</definedName>
    <definedName name="ttt_TRANSFERT_NOTE" localSheetId="1" hidden="1">#REF!</definedName>
    <definedName name="ttt_TRANSFERT_NOTE" localSheetId="2" hidden="1">#REF!</definedName>
    <definedName name="ttt_TRANSFERT_NOTE" localSheetId="3" hidden="1">#REF!</definedName>
    <definedName name="ttt_TRANSFERT_NOTE" localSheetId="6" hidden="1">#REF!</definedName>
    <definedName name="ttt_TRANSFERT_NOTE" localSheetId="0" hidden="1">#REF!</definedName>
    <definedName name="ttt_TRANSFERT_NOTE" localSheetId="9" hidden="1">#REF!</definedName>
    <definedName name="ttt_TRANSFERT_NOTE" localSheetId="8" hidden="1">#REF!</definedName>
    <definedName name="ttt_TRANSFERT_NOTE" hidden="1">#REF!</definedName>
    <definedName name="tttttt" localSheetId="1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ttttt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ttttt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ttttt" localSheetId="6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ttttt" localSheetId="0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ttttt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ttttt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ttttt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UBE" localSheetId="9" hidden="1">{#N/A,#N/A,FALSE,"CCTV"}</definedName>
    <definedName name="TUBE" localSheetId="8" hidden="1">{#N/A,#N/A,FALSE,"CCTV"}</definedName>
    <definedName name="TUBE" hidden="1">{#N/A,#N/A,FALSE,"CCTV"}</definedName>
    <definedName name="tuiop" localSheetId="1" hidden="1">{#N/A,#N/A,FALSE,"SUBS";#N/A,#N/A,FALSE,"SUPERS";#N/A,#N/A,FALSE,"FINISHES";#N/A,#N/A,FALSE,"FITTINGS";#N/A,#N/A,FALSE,"SERVICES";#N/A,#N/A,FALSE,"SITEWORKS"}</definedName>
    <definedName name="tuiop" localSheetId="2" hidden="1">{#N/A,#N/A,FALSE,"SUBS";#N/A,#N/A,FALSE,"SUPERS";#N/A,#N/A,FALSE,"FINISHES";#N/A,#N/A,FALSE,"FITTINGS";#N/A,#N/A,FALSE,"SERVICES";#N/A,#N/A,FALSE,"SITEWORKS"}</definedName>
    <definedName name="tuiop" localSheetId="3" hidden="1">{#N/A,#N/A,FALSE,"SUBS";#N/A,#N/A,FALSE,"SUPERS";#N/A,#N/A,FALSE,"FINISHES";#N/A,#N/A,FALSE,"FITTINGS";#N/A,#N/A,FALSE,"SERVICES";#N/A,#N/A,FALSE,"SITEWORKS"}</definedName>
    <definedName name="tuiop" localSheetId="6" hidden="1">{#N/A,#N/A,FALSE,"SUBS";#N/A,#N/A,FALSE,"SUPERS";#N/A,#N/A,FALSE,"FINISHES";#N/A,#N/A,FALSE,"FITTINGS";#N/A,#N/A,FALSE,"SERVICES";#N/A,#N/A,FALSE,"SITEWORKS"}</definedName>
    <definedName name="tuiop" localSheetId="0" hidden="1">{#N/A,#N/A,FALSE,"SUBS";#N/A,#N/A,FALSE,"SUPERS";#N/A,#N/A,FALSE,"FINISHES";#N/A,#N/A,FALSE,"FITTINGS";#N/A,#N/A,FALSE,"SERVICES";#N/A,#N/A,FALSE,"SITEWORKS"}</definedName>
    <definedName name="tuiop" localSheetId="9" hidden="1">{#N/A,#N/A,FALSE,"SUBS";#N/A,#N/A,FALSE,"SUPERS";#N/A,#N/A,FALSE,"FINISHES";#N/A,#N/A,FALSE,"FITTINGS";#N/A,#N/A,FALSE,"SERVICES";#N/A,#N/A,FALSE,"SITEWORKS"}</definedName>
    <definedName name="tuiop" localSheetId="8" hidden="1">{#N/A,#N/A,FALSE,"SUBS";#N/A,#N/A,FALSE,"SUPERS";#N/A,#N/A,FALSE,"FINISHES";#N/A,#N/A,FALSE,"FITTINGS";#N/A,#N/A,FALSE,"SERVICES";#N/A,#N/A,FALSE,"SITEWORKS"}</definedName>
    <definedName name="tuiop" hidden="1">{#N/A,#N/A,FALSE,"SUBS";#N/A,#N/A,FALSE,"SUPERS";#N/A,#N/A,FALSE,"FINISHES";#N/A,#N/A,FALSE,"FITTINGS";#N/A,#N/A,FALSE,"SERVICES";#N/A,#N/A,FALSE,"SITEWORKS"}</definedName>
    <definedName name="TURGUT" localSheetId="1" hidden="1">{"turbine",#N/A,FALSE,"Option"}</definedName>
    <definedName name="TURGUT" localSheetId="2" hidden="1">{"turbine",#N/A,FALSE,"Option"}</definedName>
    <definedName name="TURGUT" localSheetId="3" hidden="1">{"turbine",#N/A,FALSE,"Option"}</definedName>
    <definedName name="TURGUT" localSheetId="6" hidden="1">{"turbine",#N/A,FALSE,"Option"}</definedName>
    <definedName name="TURGUT" localSheetId="0" hidden="1">{"turbine",#N/A,FALSE,"Option"}</definedName>
    <definedName name="TURGUT" localSheetId="9" hidden="1">{"turbine",#N/A,FALSE,"Option"}</definedName>
    <definedName name="TURGUT" localSheetId="8" hidden="1">{"turbine",#N/A,FALSE,"Option"}</definedName>
    <definedName name="TURGUT" hidden="1">{"turbine",#N/A,FALSE,"Option"}</definedName>
    <definedName name="turgutac" localSheetId="1" hidden="1">{#N/A,#N/A,TRUE,"arnitower";#N/A,#N/A,TRUE,"arnigarage "}</definedName>
    <definedName name="turgutac" localSheetId="2" hidden="1">{#N/A,#N/A,TRUE,"arnitower";#N/A,#N/A,TRUE,"arnigarage "}</definedName>
    <definedName name="turgutac" localSheetId="3" hidden="1">{#N/A,#N/A,TRUE,"arnitower";#N/A,#N/A,TRUE,"arnigarage "}</definedName>
    <definedName name="turgutac" localSheetId="6" hidden="1">{#N/A,#N/A,TRUE,"arnitower";#N/A,#N/A,TRUE,"arnigarage "}</definedName>
    <definedName name="turgutac" localSheetId="0" hidden="1">{#N/A,#N/A,TRUE,"arnitower";#N/A,#N/A,TRUE,"arnigarage "}</definedName>
    <definedName name="turgutac" localSheetId="9" hidden="1">{#N/A,#N/A,TRUE,"arnitower";#N/A,#N/A,TRUE,"arnigarage "}</definedName>
    <definedName name="turgutac" localSheetId="8" hidden="1">{#N/A,#N/A,TRUE,"arnitower";#N/A,#N/A,TRUE,"arnigarage "}</definedName>
    <definedName name="turgutac" hidden="1">{#N/A,#N/A,TRUE,"arnitower";#N/A,#N/A,TRUE,"arnigarage "}</definedName>
    <definedName name="TV" localSheetId="9" hidden="1">{#N/A,#N/A,FALSE,"CCTV"}</definedName>
    <definedName name="TV" localSheetId="8" hidden="1">{#N/A,#N/A,FALSE,"CCTV"}</definedName>
    <definedName name="TV" hidden="1">{#N/A,#N/A,FALSE,"CCTV"}</definedName>
    <definedName name="ty" localSheetId="1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y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y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ty" localSheetId="6" hidden="1">{#N/A,#N/A,FALSE,"SUBS";#N/A,#N/A,FALSE,"SUPERS";#N/A,#N/A,FALSE,"FINISHES";#N/A,#N/A,FALSE,"FITTINGS";#N/A,#N/A,FALSE,"SERVICES";#N/A,#N/A,FALSE,"SITEWORKS"}</definedName>
    <definedName name="ty" localSheetId="0" hidden="1">{#N/A,#N/A,FALSE,"SUBS";#N/A,#N/A,FALSE,"SUPERS";#N/A,#N/A,FALSE,"FINISHES";#N/A,#N/A,FALSE,"FITTINGS";#N/A,#N/A,FALSE,"SERVICES";#N/A,#N/A,FALSE,"SITEWORKS"}</definedName>
    <definedName name="ty" localSheetId="9" hidden="1">{#N/A,#N/A,FALSE,"SUBS";#N/A,#N/A,FALSE,"SUPERS";#N/A,#N/A,FALSE,"FINISHES";#N/A,#N/A,FALSE,"FITTINGS";#N/A,#N/A,FALSE,"SERVICES";#N/A,#N/A,FALSE,"SITEWORKS"}</definedName>
    <definedName name="ty" localSheetId="8" hidden="1">{#N/A,#N/A,FALSE,"SUBS";#N/A,#N/A,FALSE,"SUPERS";#N/A,#N/A,FALSE,"FINISHES";#N/A,#N/A,FALSE,"FITTINGS";#N/A,#N/A,FALSE,"SERVICES";#N/A,#N/A,FALSE,"SITEWORKS"}</definedName>
    <definedName name="ty" hidden="1">{#N/A,#N/A,FALSE,"SUBS";#N/A,#N/A,FALSE,"SUPERS";#N/A,#N/A,FALSE,"FINISHES";#N/A,#N/A,FALSE,"FITTINGS";#N/A,#N/A,FALSE,"SERVICES";#N/A,#N/A,FALSE,"SITEWORKS"}</definedName>
    <definedName name="tyu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yu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yu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yu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yu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yu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yu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tyu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" localSheetId="6" hidden="1">'[35] N Finansal Eğri'!#REF!</definedName>
    <definedName name="u" localSheetId="9" hidden="1">'[35] N Finansal Eğri'!#REF!</definedName>
    <definedName name="u" localSheetId="8" hidden="1">'[35] N Finansal Eğri'!#REF!</definedName>
    <definedName name="u" hidden="1">'[35] N Finansal Eğri'!#REF!</definedName>
    <definedName name="u_BALANCE_CODE" localSheetId="1" hidden="1">#REF!</definedName>
    <definedName name="u_BALANCE_CODE" localSheetId="2" hidden="1">#REF!</definedName>
    <definedName name="u_BALANCE_CODE" localSheetId="3" hidden="1">#REF!</definedName>
    <definedName name="u_BALANCE_CODE" localSheetId="6" hidden="1">#REF!</definedName>
    <definedName name="u_BALANCE_CODE" localSheetId="0" hidden="1">#REF!</definedName>
    <definedName name="u_BALANCE_CODE" localSheetId="9" hidden="1">#REF!</definedName>
    <definedName name="u_BALANCE_CODE" localSheetId="8" hidden="1">#REF!</definedName>
    <definedName name="u_BALANCE_CODE" hidden="1">#REF!</definedName>
    <definedName name="u_BALANCE_ID" localSheetId="1" hidden="1">#REF!</definedName>
    <definedName name="u_BALANCE_ID" localSheetId="2" hidden="1">#REF!</definedName>
    <definedName name="u_BALANCE_ID" localSheetId="3" hidden="1">#REF!</definedName>
    <definedName name="u_BALANCE_ID" localSheetId="6" hidden="1">#REF!</definedName>
    <definedName name="u_BALANCE_ID" localSheetId="0" hidden="1">#REF!</definedName>
    <definedName name="u_BALANCE_ID" localSheetId="9" hidden="1">#REF!</definedName>
    <definedName name="u_BALANCE_ID" localSheetId="8" hidden="1">#REF!</definedName>
    <definedName name="u_BALANCE_ID" hidden="1">#REF!</definedName>
    <definedName name="u_BALANCE_NAME" localSheetId="1" hidden="1">#REF!</definedName>
    <definedName name="u_BALANCE_NAME" localSheetId="2" hidden="1">#REF!</definedName>
    <definedName name="u_BALANCE_NAME" localSheetId="3" hidden="1">#REF!</definedName>
    <definedName name="u_BALANCE_NAME" localSheetId="6" hidden="1">#REF!</definedName>
    <definedName name="u_BALANCE_NAME" localSheetId="0" hidden="1">#REF!</definedName>
    <definedName name="u_BALANCE_NAME" localSheetId="9" hidden="1">#REF!</definedName>
    <definedName name="u_BALANCE_NAME" localSheetId="8" hidden="1">#REF!</definedName>
    <definedName name="u_BALANCE_NAME" hidden="1">#REF!</definedName>
    <definedName name="u_BALANCE_NOTE" localSheetId="1" hidden="1">#REF!</definedName>
    <definedName name="u_BALANCE_NOTE" localSheetId="2" hidden="1">#REF!</definedName>
    <definedName name="u_BALANCE_NOTE" localSheetId="3" hidden="1">#REF!</definedName>
    <definedName name="u_BALANCE_NOTE" localSheetId="6" hidden="1">#REF!</definedName>
    <definedName name="u_BALANCE_NOTE" localSheetId="0" hidden="1">#REF!</definedName>
    <definedName name="u_BALANCE_NOTE" localSheetId="9" hidden="1">#REF!</definedName>
    <definedName name="u_BALANCE_NOTE" localSheetId="8" hidden="1">#REF!</definedName>
    <definedName name="u_BALANCE_NOTE" hidden="1">#REF!</definedName>
    <definedName name="u_BASE_CALC_CODE" localSheetId="1" hidden="1">#REF!</definedName>
    <definedName name="u_BASE_CALC_CODE" localSheetId="2" hidden="1">#REF!</definedName>
    <definedName name="u_BASE_CALC_CODE" localSheetId="3" hidden="1">#REF!</definedName>
    <definedName name="u_BASE_CALC_CODE" localSheetId="6" hidden="1">#REF!</definedName>
    <definedName name="u_BASE_CALC_CODE" localSheetId="0" hidden="1">#REF!</definedName>
    <definedName name="u_BASE_CALC_CODE" localSheetId="9" hidden="1">#REF!</definedName>
    <definedName name="u_BASE_CALC_CODE" localSheetId="8" hidden="1">#REF!</definedName>
    <definedName name="u_BASE_CALC_CODE" hidden="1">#REF!</definedName>
    <definedName name="u_BASE_CALC_ID" localSheetId="1" hidden="1">#REF!</definedName>
    <definedName name="u_BASE_CALC_ID" localSheetId="2" hidden="1">#REF!</definedName>
    <definedName name="u_BASE_CALC_ID" localSheetId="3" hidden="1">#REF!</definedName>
    <definedName name="u_BASE_CALC_ID" localSheetId="6" hidden="1">#REF!</definedName>
    <definedName name="u_BASE_CALC_ID" localSheetId="0" hidden="1">#REF!</definedName>
    <definedName name="u_BASE_CALC_ID" localSheetId="9" hidden="1">#REF!</definedName>
    <definedName name="u_BASE_CALC_ID" localSheetId="8" hidden="1">#REF!</definedName>
    <definedName name="u_BASE_CALC_ID" hidden="1">#REF!</definedName>
    <definedName name="u_BASE_CALC_NAME" localSheetId="1" hidden="1">#REF!</definedName>
    <definedName name="u_BASE_CALC_NAME" localSheetId="2" hidden="1">#REF!</definedName>
    <definedName name="u_BASE_CALC_NAME" localSheetId="3" hidden="1">#REF!</definedName>
    <definedName name="u_BASE_CALC_NAME" localSheetId="6" hidden="1">#REF!</definedName>
    <definedName name="u_BASE_CALC_NAME" localSheetId="0" hidden="1">#REF!</definedName>
    <definedName name="u_BASE_CALC_NAME" localSheetId="9" hidden="1">#REF!</definedName>
    <definedName name="u_BASE_CALC_NAME" localSheetId="8" hidden="1">#REF!</definedName>
    <definedName name="u_BASE_CALC_NAME" hidden="1">#REF!</definedName>
    <definedName name="u_BASE_SCENARIO_CODE" localSheetId="1" hidden="1">#REF!</definedName>
    <definedName name="u_BASE_SCENARIO_CODE" localSheetId="2" hidden="1">#REF!</definedName>
    <definedName name="u_BASE_SCENARIO_CODE" localSheetId="3" hidden="1">#REF!</definedName>
    <definedName name="u_BASE_SCENARIO_CODE" localSheetId="6" hidden="1">#REF!</definedName>
    <definedName name="u_BASE_SCENARIO_CODE" localSheetId="0" hidden="1">#REF!</definedName>
    <definedName name="u_BASE_SCENARIO_CODE" localSheetId="9" hidden="1">#REF!</definedName>
    <definedName name="u_BASE_SCENARIO_CODE" localSheetId="8" hidden="1">#REF!</definedName>
    <definedName name="u_BASE_SCENARIO_CODE" hidden="1">#REF!</definedName>
    <definedName name="u_BASE_SCENARIO_ID" localSheetId="1" hidden="1">#REF!</definedName>
    <definedName name="u_BASE_SCENARIO_ID" localSheetId="2" hidden="1">#REF!</definedName>
    <definedName name="u_BASE_SCENARIO_ID" localSheetId="3" hidden="1">#REF!</definedName>
    <definedName name="u_BASE_SCENARIO_ID" localSheetId="6" hidden="1">#REF!</definedName>
    <definedName name="u_BASE_SCENARIO_ID" localSheetId="0" hidden="1">#REF!</definedName>
    <definedName name="u_BASE_SCENARIO_ID" localSheetId="9" hidden="1">#REF!</definedName>
    <definedName name="u_BASE_SCENARIO_ID" localSheetId="8" hidden="1">#REF!</definedName>
    <definedName name="u_BASE_SCENARIO_ID" hidden="1">#REF!</definedName>
    <definedName name="u_BASE_SCENARIO_NAME" localSheetId="1" hidden="1">#REF!</definedName>
    <definedName name="u_BASE_SCENARIO_NAME" localSheetId="2" hidden="1">#REF!</definedName>
    <definedName name="u_BASE_SCENARIO_NAME" localSheetId="3" hidden="1">#REF!</definedName>
    <definedName name="u_BASE_SCENARIO_NAME" localSheetId="6" hidden="1">#REF!</definedName>
    <definedName name="u_BASE_SCENARIO_NAME" localSheetId="0" hidden="1">#REF!</definedName>
    <definedName name="u_BASE_SCENARIO_NAME" localSheetId="9" hidden="1">#REF!</definedName>
    <definedName name="u_BASE_SCENARIO_NAME" localSheetId="8" hidden="1">#REF!</definedName>
    <definedName name="u_BASE_SCENARIO_NAME" hidden="1">#REF!</definedName>
    <definedName name="u_BASE_SCENARIO_NOTE" localSheetId="1" hidden="1">#REF!</definedName>
    <definedName name="u_BASE_SCENARIO_NOTE" localSheetId="2" hidden="1">#REF!</definedName>
    <definedName name="u_BASE_SCENARIO_NOTE" localSheetId="3" hidden="1">#REF!</definedName>
    <definedName name="u_BASE_SCENARIO_NOTE" localSheetId="6" hidden="1">#REF!</definedName>
    <definedName name="u_BASE_SCENARIO_NOTE" localSheetId="0" hidden="1">#REF!</definedName>
    <definedName name="u_BASE_SCENARIO_NOTE" localSheetId="9" hidden="1">#REF!</definedName>
    <definedName name="u_BASE_SCENARIO_NOTE" localSheetId="8" hidden="1">#REF!</definedName>
    <definedName name="u_BASE_SCENARIO_NOTE" hidden="1">#REF!</definedName>
    <definedName name="u_BEG_DATE" localSheetId="1" hidden="1">#REF!</definedName>
    <definedName name="u_BEG_DATE" localSheetId="2" hidden="1">#REF!</definedName>
    <definedName name="u_BEG_DATE" localSheetId="3" hidden="1">#REF!</definedName>
    <definedName name="u_BEG_DATE" localSheetId="6" hidden="1">#REF!</definedName>
    <definedName name="u_BEG_DATE" localSheetId="0" hidden="1">#REF!</definedName>
    <definedName name="u_BEG_DATE" localSheetId="9" hidden="1">#REF!</definedName>
    <definedName name="u_BEG_DATE" localSheetId="8" hidden="1">#REF!</definedName>
    <definedName name="u_BEG_DATE" hidden="1">#REF!</definedName>
    <definedName name="u_BINDING_CODE" localSheetId="1" hidden="1">#REF!</definedName>
    <definedName name="u_BINDING_CODE" localSheetId="2" hidden="1">#REF!</definedName>
    <definedName name="u_BINDING_CODE" localSheetId="3" hidden="1">#REF!</definedName>
    <definedName name="u_BINDING_CODE" localSheetId="6" hidden="1">#REF!</definedName>
    <definedName name="u_BINDING_CODE" localSheetId="0" hidden="1">#REF!</definedName>
    <definedName name="u_BINDING_CODE" localSheetId="9" hidden="1">#REF!</definedName>
    <definedName name="u_BINDING_CODE" localSheetId="8" hidden="1">#REF!</definedName>
    <definedName name="u_BINDING_CODE" hidden="1">#REF!</definedName>
    <definedName name="u_BINDING_ID" localSheetId="1" hidden="1">#REF!</definedName>
    <definedName name="u_BINDING_ID" localSheetId="2" hidden="1">#REF!</definedName>
    <definedName name="u_BINDING_ID" localSheetId="3" hidden="1">#REF!</definedName>
    <definedName name="u_BINDING_ID" localSheetId="6" hidden="1">#REF!</definedName>
    <definedName name="u_BINDING_ID" localSheetId="0" hidden="1">#REF!</definedName>
    <definedName name="u_BINDING_ID" localSheetId="9" hidden="1">#REF!</definedName>
    <definedName name="u_BINDING_ID" localSheetId="8" hidden="1">#REF!</definedName>
    <definedName name="u_BINDING_ID" hidden="1">#REF!</definedName>
    <definedName name="u_BINDING_NAME" localSheetId="1" hidden="1">#REF!</definedName>
    <definedName name="u_BINDING_NAME" localSheetId="2" hidden="1">#REF!</definedName>
    <definedName name="u_BINDING_NAME" localSheetId="3" hidden="1">#REF!</definedName>
    <definedName name="u_BINDING_NAME" localSheetId="6" hidden="1">#REF!</definedName>
    <definedName name="u_BINDING_NAME" localSheetId="0" hidden="1">#REF!</definedName>
    <definedName name="u_BINDING_NAME" localSheetId="9" hidden="1">#REF!</definedName>
    <definedName name="u_BINDING_NAME" localSheetId="8" hidden="1">#REF!</definedName>
    <definedName name="u_BINDING_NAME" hidden="1">#REF!</definedName>
    <definedName name="u_BINDING_NOTE" localSheetId="1" hidden="1">#REF!</definedName>
    <definedName name="u_BINDING_NOTE" localSheetId="2" hidden="1">#REF!</definedName>
    <definedName name="u_BINDING_NOTE" localSheetId="3" hidden="1">#REF!</definedName>
    <definedName name="u_BINDING_NOTE" localSheetId="6" hidden="1">#REF!</definedName>
    <definedName name="u_BINDING_NOTE" localSheetId="0" hidden="1">#REF!</definedName>
    <definedName name="u_BINDING_NOTE" localSheetId="9" hidden="1">#REF!</definedName>
    <definedName name="u_BINDING_NOTE" localSheetId="8" hidden="1">#REF!</definedName>
    <definedName name="u_BINDING_NOTE" hidden="1">#REF!</definedName>
    <definedName name="u_BONUS_CODE" localSheetId="1" hidden="1">#REF!</definedName>
    <definedName name="u_BONUS_CODE" localSheetId="2" hidden="1">#REF!</definedName>
    <definedName name="u_BONUS_CODE" localSheetId="3" hidden="1">#REF!</definedName>
    <definedName name="u_BONUS_CODE" localSheetId="6" hidden="1">#REF!</definedName>
    <definedName name="u_BONUS_CODE" localSheetId="0" hidden="1">#REF!</definedName>
    <definedName name="u_BONUS_CODE" localSheetId="9" hidden="1">#REF!</definedName>
    <definedName name="u_BONUS_CODE" localSheetId="8" hidden="1">#REF!</definedName>
    <definedName name="u_BONUS_CODE" hidden="1">#REF!</definedName>
    <definedName name="u_BONUS_ID" localSheetId="1" hidden="1">#REF!</definedName>
    <definedName name="u_BONUS_ID" localSheetId="2" hidden="1">#REF!</definedName>
    <definedName name="u_BONUS_ID" localSheetId="3" hidden="1">#REF!</definedName>
    <definedName name="u_BONUS_ID" localSheetId="6" hidden="1">#REF!</definedName>
    <definedName name="u_BONUS_ID" localSheetId="0" hidden="1">#REF!</definedName>
    <definedName name="u_BONUS_ID" localSheetId="9" hidden="1">#REF!</definedName>
    <definedName name="u_BONUS_ID" localSheetId="8" hidden="1">#REF!</definedName>
    <definedName name="u_BONUS_ID" hidden="1">#REF!</definedName>
    <definedName name="u_BONUS_NAME" localSheetId="1" hidden="1">#REF!</definedName>
    <definedName name="u_BONUS_NAME" localSheetId="2" hidden="1">#REF!</definedName>
    <definedName name="u_BONUS_NAME" localSheetId="3" hidden="1">#REF!</definedName>
    <definedName name="u_BONUS_NAME" localSheetId="6" hidden="1">#REF!</definedName>
    <definedName name="u_BONUS_NAME" localSheetId="0" hidden="1">#REF!</definedName>
    <definedName name="u_BONUS_NAME" localSheetId="9" hidden="1">#REF!</definedName>
    <definedName name="u_BONUS_NAME" localSheetId="8" hidden="1">#REF!</definedName>
    <definedName name="u_BONUS_NAME" hidden="1">#REF!</definedName>
    <definedName name="u_BONUS_NOTE" localSheetId="1" hidden="1">#REF!</definedName>
    <definedName name="u_BONUS_NOTE" localSheetId="2" hidden="1">#REF!</definedName>
    <definedName name="u_BONUS_NOTE" localSheetId="3" hidden="1">#REF!</definedName>
    <definedName name="u_BONUS_NOTE" localSheetId="6" hidden="1">#REF!</definedName>
    <definedName name="u_BONUS_NOTE" localSheetId="0" hidden="1">#REF!</definedName>
    <definedName name="u_BONUS_NOTE" localSheetId="9" hidden="1">#REF!</definedName>
    <definedName name="u_BONUS_NOTE" localSheetId="8" hidden="1">#REF!</definedName>
    <definedName name="u_BONUS_NOTE" hidden="1">#REF!</definedName>
    <definedName name="u_CHANGE_DATE" localSheetId="1" hidden="1">#REF!</definedName>
    <definedName name="u_CHANGE_DATE" localSheetId="2" hidden="1">#REF!</definedName>
    <definedName name="u_CHANGE_DATE" localSheetId="3" hidden="1">#REF!</definedName>
    <definedName name="u_CHANGE_DATE" localSheetId="6" hidden="1">#REF!</definedName>
    <definedName name="u_CHANGE_DATE" localSheetId="0" hidden="1">#REF!</definedName>
    <definedName name="u_CHANGE_DATE" localSheetId="9" hidden="1">#REF!</definedName>
    <definedName name="u_CHANGE_DATE" localSheetId="8" hidden="1">#REF!</definedName>
    <definedName name="u_CHANGE_DATE" hidden="1">#REF!</definedName>
    <definedName name="u_CODE" localSheetId="1" hidden="1">#REF!</definedName>
    <definedName name="u_CODE" localSheetId="2" hidden="1">#REF!</definedName>
    <definedName name="u_CODE" localSheetId="3" hidden="1">#REF!</definedName>
    <definedName name="u_CODE" localSheetId="6" hidden="1">#REF!</definedName>
    <definedName name="u_CODE" localSheetId="0" hidden="1">#REF!</definedName>
    <definedName name="u_CODE" localSheetId="9" hidden="1">#REF!</definedName>
    <definedName name="u_CODE" localSheetId="8" hidden="1">#REF!</definedName>
    <definedName name="u_CODE" hidden="1">#REF!</definedName>
    <definedName name="u_CREATE_DATE" localSheetId="1" hidden="1">#REF!</definedName>
    <definedName name="u_CREATE_DATE" localSheetId="2" hidden="1">#REF!</definedName>
    <definedName name="u_CREATE_DATE" localSheetId="3" hidden="1">#REF!</definedName>
    <definedName name="u_CREATE_DATE" localSheetId="6" hidden="1">#REF!</definedName>
    <definedName name="u_CREATE_DATE" localSheetId="0" hidden="1">#REF!</definedName>
    <definedName name="u_CREATE_DATE" localSheetId="9" hidden="1">#REF!</definedName>
    <definedName name="u_CREATE_DATE" localSheetId="8" hidden="1">#REF!</definedName>
    <definedName name="u_CREATE_DATE" hidden="1">#REF!</definedName>
    <definedName name="u_CUSTOM_CODE" localSheetId="1" hidden="1">#REF!</definedName>
    <definedName name="u_CUSTOM_CODE" localSheetId="2" hidden="1">#REF!</definedName>
    <definedName name="u_CUSTOM_CODE" localSheetId="3" hidden="1">#REF!</definedName>
    <definedName name="u_CUSTOM_CODE" localSheetId="6" hidden="1">#REF!</definedName>
    <definedName name="u_CUSTOM_CODE" localSheetId="0" hidden="1">#REF!</definedName>
    <definedName name="u_CUSTOM_CODE" localSheetId="9" hidden="1">#REF!</definedName>
    <definedName name="u_CUSTOM_CODE" localSheetId="8" hidden="1">#REF!</definedName>
    <definedName name="u_CUSTOM_CODE" hidden="1">#REF!</definedName>
    <definedName name="u_CUSTOM_ID" localSheetId="1" hidden="1">#REF!</definedName>
    <definedName name="u_CUSTOM_ID" localSheetId="2" hidden="1">#REF!</definedName>
    <definedName name="u_CUSTOM_ID" localSheetId="3" hidden="1">#REF!</definedName>
    <definedName name="u_CUSTOM_ID" localSheetId="6" hidden="1">#REF!</definedName>
    <definedName name="u_CUSTOM_ID" localSheetId="0" hidden="1">#REF!</definedName>
    <definedName name="u_CUSTOM_ID" localSheetId="9" hidden="1">#REF!</definedName>
    <definedName name="u_CUSTOM_ID" localSheetId="8" hidden="1">#REF!</definedName>
    <definedName name="u_CUSTOM_ID" hidden="1">#REF!</definedName>
    <definedName name="u_CUSTOM_NAME" localSheetId="1" hidden="1">#REF!</definedName>
    <definedName name="u_CUSTOM_NAME" localSheetId="2" hidden="1">#REF!</definedName>
    <definedName name="u_CUSTOM_NAME" localSheetId="3" hidden="1">#REF!</definedName>
    <definedName name="u_CUSTOM_NAME" localSheetId="6" hidden="1">#REF!</definedName>
    <definedName name="u_CUSTOM_NAME" localSheetId="0" hidden="1">#REF!</definedName>
    <definedName name="u_CUSTOM_NAME" localSheetId="9" hidden="1">#REF!</definedName>
    <definedName name="u_CUSTOM_NAME" localSheetId="8" hidden="1">#REF!</definedName>
    <definedName name="u_CUSTOM_NAME" hidden="1">#REF!</definedName>
    <definedName name="u_CUSTOM_NOTE" localSheetId="1" hidden="1">#REF!</definedName>
    <definedName name="u_CUSTOM_NOTE" localSheetId="2" hidden="1">#REF!</definedName>
    <definedName name="u_CUSTOM_NOTE" localSheetId="3" hidden="1">#REF!</definedName>
    <definedName name="u_CUSTOM_NOTE" localSheetId="6" hidden="1">#REF!</definedName>
    <definedName name="u_CUSTOM_NOTE" localSheetId="0" hidden="1">#REF!</definedName>
    <definedName name="u_CUSTOM_NOTE" localSheetId="9" hidden="1">#REF!</definedName>
    <definedName name="u_CUSTOM_NOTE" localSheetId="8" hidden="1">#REF!</definedName>
    <definedName name="u_CUSTOM_NOTE" hidden="1">#REF!</definedName>
    <definedName name="u_DEMAND_CODE" localSheetId="1" hidden="1">#REF!</definedName>
    <definedName name="u_DEMAND_CODE" localSheetId="2" hidden="1">#REF!</definedName>
    <definedName name="u_DEMAND_CODE" localSheetId="3" hidden="1">#REF!</definedName>
    <definedName name="u_DEMAND_CODE" localSheetId="6" hidden="1">#REF!</definedName>
    <definedName name="u_DEMAND_CODE" localSheetId="0" hidden="1">#REF!</definedName>
    <definedName name="u_DEMAND_CODE" localSheetId="9" hidden="1">#REF!</definedName>
    <definedName name="u_DEMAND_CODE" localSheetId="8" hidden="1">#REF!</definedName>
    <definedName name="u_DEMAND_CODE" hidden="1">#REF!</definedName>
    <definedName name="u_DEMAND_ID" localSheetId="1" hidden="1">#REF!</definedName>
    <definedName name="u_DEMAND_ID" localSheetId="2" hidden="1">#REF!</definedName>
    <definedName name="u_DEMAND_ID" localSheetId="3" hidden="1">#REF!</definedName>
    <definedName name="u_DEMAND_ID" localSheetId="6" hidden="1">#REF!</definedName>
    <definedName name="u_DEMAND_ID" localSheetId="0" hidden="1">#REF!</definedName>
    <definedName name="u_DEMAND_ID" localSheetId="9" hidden="1">#REF!</definedName>
    <definedName name="u_DEMAND_ID" localSheetId="8" hidden="1">#REF!</definedName>
    <definedName name="u_DEMAND_ID" hidden="1">#REF!</definedName>
    <definedName name="u_DEMAND_NAME" localSheetId="1" hidden="1">#REF!</definedName>
    <definedName name="u_DEMAND_NAME" localSheetId="2" hidden="1">#REF!</definedName>
    <definedName name="u_DEMAND_NAME" localSheetId="3" hidden="1">#REF!</definedName>
    <definedName name="u_DEMAND_NAME" localSheetId="6" hidden="1">#REF!</definedName>
    <definedName name="u_DEMAND_NAME" localSheetId="0" hidden="1">#REF!</definedName>
    <definedName name="u_DEMAND_NAME" localSheetId="9" hidden="1">#REF!</definedName>
    <definedName name="u_DEMAND_NAME" localSheetId="8" hidden="1">#REF!</definedName>
    <definedName name="u_DEMAND_NAME" hidden="1">#REF!</definedName>
    <definedName name="u_DEMAND_NOTE" localSheetId="1" hidden="1">#REF!</definedName>
    <definedName name="u_DEMAND_NOTE" localSheetId="2" hidden="1">#REF!</definedName>
    <definedName name="u_DEMAND_NOTE" localSheetId="3" hidden="1">#REF!</definedName>
    <definedName name="u_DEMAND_NOTE" localSheetId="6" hidden="1">#REF!</definedName>
    <definedName name="u_DEMAND_NOTE" localSheetId="0" hidden="1">#REF!</definedName>
    <definedName name="u_DEMAND_NOTE" localSheetId="9" hidden="1">#REF!</definedName>
    <definedName name="u_DEMAND_NOTE" localSheetId="8" hidden="1">#REF!</definedName>
    <definedName name="u_DEMAND_NOTE" hidden="1">#REF!</definedName>
    <definedName name="u_END_DATE" localSheetId="1" hidden="1">#REF!</definedName>
    <definedName name="u_END_DATE" localSheetId="2" hidden="1">#REF!</definedName>
    <definedName name="u_END_DATE" localSheetId="3" hidden="1">#REF!</definedName>
    <definedName name="u_END_DATE" localSheetId="6" hidden="1">#REF!</definedName>
    <definedName name="u_END_DATE" localSheetId="0" hidden="1">#REF!</definedName>
    <definedName name="u_END_DATE" localSheetId="9" hidden="1">#REF!</definedName>
    <definedName name="u_END_DATE" localSheetId="8" hidden="1">#REF!</definedName>
    <definedName name="u_END_DATE" hidden="1">#REF!</definedName>
    <definedName name="u_EPOCH_COUNT" localSheetId="1" hidden="1">#REF!</definedName>
    <definedName name="u_EPOCH_COUNT" localSheetId="2" hidden="1">#REF!</definedName>
    <definedName name="u_EPOCH_COUNT" localSheetId="3" hidden="1">#REF!</definedName>
    <definedName name="u_EPOCH_COUNT" localSheetId="6" hidden="1">#REF!</definedName>
    <definedName name="u_EPOCH_COUNT" localSheetId="0" hidden="1">#REF!</definedName>
    <definedName name="u_EPOCH_COUNT" localSheetId="9" hidden="1">#REF!</definedName>
    <definedName name="u_EPOCH_COUNT" localSheetId="8" hidden="1">#REF!</definedName>
    <definedName name="u_EPOCH_COUNT" hidden="1">#REF!</definedName>
    <definedName name="u_EPOCH_INTERVAL_NAME" localSheetId="1" hidden="1">#REF!</definedName>
    <definedName name="u_EPOCH_INTERVAL_NAME" localSheetId="2" hidden="1">#REF!</definedName>
    <definedName name="u_EPOCH_INTERVAL_NAME" localSheetId="3" hidden="1">#REF!</definedName>
    <definedName name="u_EPOCH_INTERVAL_NAME" localSheetId="6" hidden="1">#REF!</definedName>
    <definedName name="u_EPOCH_INTERVAL_NAME" localSheetId="0" hidden="1">#REF!</definedName>
    <definedName name="u_EPOCH_INTERVAL_NAME" localSheetId="9" hidden="1">#REF!</definedName>
    <definedName name="u_EPOCH_INTERVAL_NAME" localSheetId="8" hidden="1">#REF!</definedName>
    <definedName name="u_EPOCH_INTERVAL_NAME" hidden="1">#REF!</definedName>
    <definedName name="u_FIXCOST_CODE" localSheetId="1" hidden="1">#REF!</definedName>
    <definedName name="u_FIXCOST_CODE" localSheetId="2" hidden="1">#REF!</definedName>
    <definedName name="u_FIXCOST_CODE" localSheetId="3" hidden="1">#REF!</definedName>
    <definedName name="u_FIXCOST_CODE" localSheetId="6" hidden="1">#REF!</definedName>
    <definedName name="u_FIXCOST_CODE" localSheetId="0" hidden="1">#REF!</definedName>
    <definedName name="u_FIXCOST_CODE" localSheetId="9" hidden="1">#REF!</definedName>
    <definedName name="u_FIXCOST_CODE" localSheetId="8" hidden="1">#REF!</definedName>
    <definedName name="u_FIXCOST_CODE" hidden="1">#REF!</definedName>
    <definedName name="u_FIXCOST_ID" localSheetId="1" hidden="1">#REF!</definedName>
    <definedName name="u_FIXCOST_ID" localSheetId="2" hidden="1">#REF!</definedName>
    <definedName name="u_FIXCOST_ID" localSheetId="3" hidden="1">#REF!</definedName>
    <definedName name="u_FIXCOST_ID" localSheetId="6" hidden="1">#REF!</definedName>
    <definedName name="u_FIXCOST_ID" localSheetId="0" hidden="1">#REF!</definedName>
    <definedName name="u_FIXCOST_ID" localSheetId="9" hidden="1">#REF!</definedName>
    <definedName name="u_FIXCOST_ID" localSheetId="8" hidden="1">#REF!</definedName>
    <definedName name="u_FIXCOST_ID" hidden="1">#REF!</definedName>
    <definedName name="u_FIXCOST_NAME" localSheetId="1" hidden="1">#REF!</definedName>
    <definedName name="u_FIXCOST_NAME" localSheetId="2" hidden="1">#REF!</definedName>
    <definedName name="u_FIXCOST_NAME" localSheetId="3" hidden="1">#REF!</definedName>
    <definedName name="u_FIXCOST_NAME" localSheetId="6" hidden="1">#REF!</definedName>
    <definedName name="u_FIXCOST_NAME" localSheetId="0" hidden="1">#REF!</definedName>
    <definedName name="u_FIXCOST_NAME" localSheetId="9" hidden="1">#REF!</definedName>
    <definedName name="u_FIXCOST_NAME" localSheetId="8" hidden="1">#REF!</definedName>
    <definedName name="u_FIXCOST_NAME" hidden="1">#REF!</definedName>
    <definedName name="u_FIXCOST_NOTE" localSheetId="1" hidden="1">#REF!</definedName>
    <definedName name="u_FIXCOST_NOTE" localSheetId="2" hidden="1">#REF!</definedName>
    <definedName name="u_FIXCOST_NOTE" localSheetId="3" hidden="1">#REF!</definedName>
    <definedName name="u_FIXCOST_NOTE" localSheetId="6" hidden="1">#REF!</definedName>
    <definedName name="u_FIXCOST_NOTE" localSheetId="0" hidden="1">#REF!</definedName>
    <definedName name="u_FIXCOST_NOTE" localSheetId="9" hidden="1">#REF!</definedName>
    <definedName name="u_FIXCOST_NOTE" localSheetId="8" hidden="1">#REF!</definedName>
    <definedName name="u_FIXCOST_NOTE" hidden="1">#REF!</definedName>
    <definedName name="u_FOLDER_ID" localSheetId="1" hidden="1">#REF!</definedName>
    <definedName name="u_FOLDER_ID" localSheetId="2" hidden="1">#REF!</definedName>
    <definedName name="u_FOLDER_ID" localSheetId="3" hidden="1">#REF!</definedName>
    <definedName name="u_FOLDER_ID" localSheetId="6" hidden="1">#REF!</definedName>
    <definedName name="u_FOLDER_ID" localSheetId="0" hidden="1">#REF!</definedName>
    <definedName name="u_FOLDER_ID" localSheetId="9" hidden="1">#REF!</definedName>
    <definedName name="u_FOLDER_ID" localSheetId="8" hidden="1">#REF!</definedName>
    <definedName name="u_FOLDER_ID" hidden="1">#REF!</definedName>
    <definedName name="u_FOLDER_NAME" localSheetId="1" hidden="1">#REF!</definedName>
    <definedName name="u_FOLDER_NAME" localSheetId="2" hidden="1">#REF!</definedName>
    <definedName name="u_FOLDER_NAME" localSheetId="3" hidden="1">#REF!</definedName>
    <definedName name="u_FOLDER_NAME" localSheetId="6" hidden="1">#REF!</definedName>
    <definedName name="u_FOLDER_NAME" localSheetId="0" hidden="1">#REF!</definedName>
    <definedName name="u_FOLDER_NAME" localSheetId="9" hidden="1">#REF!</definedName>
    <definedName name="u_FOLDER_NAME" localSheetId="8" hidden="1">#REF!</definedName>
    <definedName name="u_FOLDER_NAME" hidden="1">#REF!</definedName>
    <definedName name="u_FOLDER_PARENT_ID" localSheetId="1" hidden="1">#REF!</definedName>
    <definedName name="u_FOLDER_PARENT_ID" localSheetId="2" hidden="1">#REF!</definedName>
    <definedName name="u_FOLDER_PARENT_ID" localSheetId="3" hidden="1">#REF!</definedName>
    <definedName name="u_FOLDER_PARENT_ID" localSheetId="6" hidden="1">#REF!</definedName>
    <definedName name="u_FOLDER_PARENT_ID" localSheetId="0" hidden="1">#REF!</definedName>
    <definedName name="u_FOLDER_PARENT_ID" localSheetId="9" hidden="1">#REF!</definedName>
    <definedName name="u_FOLDER_PARENT_ID" localSheetId="8" hidden="1">#REF!</definedName>
    <definedName name="u_FOLDER_PARENT_ID" hidden="1">#REF!</definedName>
    <definedName name="u_FORECAST_CODE" localSheetId="1" hidden="1">#REF!</definedName>
    <definedName name="u_FORECAST_CODE" localSheetId="2" hidden="1">#REF!</definedName>
    <definedName name="u_FORECAST_CODE" localSheetId="3" hidden="1">#REF!</definedName>
    <definedName name="u_FORECAST_CODE" localSheetId="6" hidden="1">#REF!</definedName>
    <definedName name="u_FORECAST_CODE" localSheetId="0" hidden="1">#REF!</definedName>
    <definedName name="u_FORECAST_CODE" localSheetId="9" hidden="1">#REF!</definedName>
    <definedName name="u_FORECAST_CODE" localSheetId="8" hidden="1">#REF!</definedName>
    <definedName name="u_FORECAST_CODE" hidden="1">#REF!</definedName>
    <definedName name="u_FORECAST_ID" localSheetId="1" hidden="1">#REF!</definedName>
    <definedName name="u_FORECAST_ID" localSheetId="2" hidden="1">#REF!</definedName>
    <definedName name="u_FORECAST_ID" localSheetId="3" hidden="1">#REF!</definedName>
    <definedName name="u_FORECAST_ID" localSheetId="6" hidden="1">#REF!</definedName>
    <definedName name="u_FORECAST_ID" localSheetId="0" hidden="1">#REF!</definedName>
    <definedName name="u_FORECAST_ID" localSheetId="9" hidden="1">#REF!</definedName>
    <definedName name="u_FORECAST_ID" localSheetId="8" hidden="1">#REF!</definedName>
    <definedName name="u_FORECAST_ID" hidden="1">#REF!</definedName>
    <definedName name="u_FORECAST_NAME" localSheetId="1" hidden="1">#REF!</definedName>
    <definedName name="u_FORECAST_NAME" localSheetId="2" hidden="1">#REF!</definedName>
    <definedName name="u_FORECAST_NAME" localSheetId="3" hidden="1">#REF!</definedName>
    <definedName name="u_FORECAST_NAME" localSheetId="6" hidden="1">#REF!</definedName>
    <definedName name="u_FORECAST_NAME" localSheetId="0" hidden="1">#REF!</definedName>
    <definedName name="u_FORECAST_NAME" localSheetId="9" hidden="1">#REF!</definedName>
    <definedName name="u_FORECAST_NAME" localSheetId="8" hidden="1">#REF!</definedName>
    <definedName name="u_FORECAST_NAME" hidden="1">#REF!</definedName>
    <definedName name="u_FORECAST_NOTE" localSheetId="1" hidden="1">#REF!</definedName>
    <definedName name="u_FORECAST_NOTE" localSheetId="2" hidden="1">#REF!</definedName>
    <definedName name="u_FORECAST_NOTE" localSheetId="3" hidden="1">#REF!</definedName>
    <definedName name="u_FORECAST_NOTE" localSheetId="6" hidden="1">#REF!</definedName>
    <definedName name="u_FORECAST_NOTE" localSheetId="0" hidden="1">#REF!</definedName>
    <definedName name="u_FORECAST_NOTE" localSheetId="9" hidden="1">#REF!</definedName>
    <definedName name="u_FORECAST_NOTE" localSheetId="8" hidden="1">#REF!</definedName>
    <definedName name="u_FORECAST_NOTE" hidden="1">#REF!</definedName>
    <definedName name="u_FREIGHT_CODE" localSheetId="1" hidden="1">#REF!</definedName>
    <definedName name="u_FREIGHT_CODE" localSheetId="2" hidden="1">#REF!</definedName>
    <definedName name="u_FREIGHT_CODE" localSheetId="3" hidden="1">#REF!</definedName>
    <definedName name="u_FREIGHT_CODE" localSheetId="6" hidden="1">#REF!</definedName>
    <definedName name="u_FREIGHT_CODE" localSheetId="0" hidden="1">#REF!</definedName>
    <definedName name="u_FREIGHT_CODE" localSheetId="9" hidden="1">#REF!</definedName>
    <definedName name="u_FREIGHT_CODE" localSheetId="8" hidden="1">#REF!</definedName>
    <definedName name="u_FREIGHT_CODE" hidden="1">#REF!</definedName>
    <definedName name="u_FREIGHT_ID" localSheetId="1" hidden="1">#REF!</definedName>
    <definedName name="u_FREIGHT_ID" localSheetId="2" hidden="1">#REF!</definedName>
    <definedName name="u_FREIGHT_ID" localSheetId="3" hidden="1">#REF!</definedName>
    <definedName name="u_FREIGHT_ID" localSheetId="6" hidden="1">#REF!</definedName>
    <definedName name="u_FREIGHT_ID" localSheetId="0" hidden="1">#REF!</definedName>
    <definedName name="u_FREIGHT_ID" localSheetId="9" hidden="1">#REF!</definedName>
    <definedName name="u_FREIGHT_ID" localSheetId="8" hidden="1">#REF!</definedName>
    <definedName name="u_FREIGHT_ID" hidden="1">#REF!</definedName>
    <definedName name="u_FREIGHT_NAME" localSheetId="1" hidden="1">#REF!</definedName>
    <definedName name="u_FREIGHT_NAME" localSheetId="2" hidden="1">#REF!</definedName>
    <definedName name="u_FREIGHT_NAME" localSheetId="3" hidden="1">#REF!</definedName>
    <definedName name="u_FREIGHT_NAME" localSheetId="6" hidden="1">#REF!</definedName>
    <definedName name="u_FREIGHT_NAME" localSheetId="0" hidden="1">#REF!</definedName>
    <definedName name="u_FREIGHT_NAME" localSheetId="9" hidden="1">#REF!</definedName>
    <definedName name="u_FREIGHT_NAME" localSheetId="8" hidden="1">#REF!</definedName>
    <definedName name="u_FREIGHT_NAME" hidden="1">#REF!</definedName>
    <definedName name="u_FREIGHT_NOTE" localSheetId="1" hidden="1">#REF!</definedName>
    <definedName name="u_FREIGHT_NOTE" localSheetId="2" hidden="1">#REF!</definedName>
    <definedName name="u_FREIGHT_NOTE" localSheetId="3" hidden="1">#REF!</definedName>
    <definedName name="u_FREIGHT_NOTE" localSheetId="6" hidden="1">#REF!</definedName>
    <definedName name="u_FREIGHT_NOTE" localSheetId="0" hidden="1">#REF!</definedName>
    <definedName name="u_FREIGHT_NOTE" localSheetId="9" hidden="1">#REF!</definedName>
    <definedName name="u_FREIGHT_NOTE" localSheetId="8" hidden="1">#REF!</definedName>
    <definedName name="u_FREIGHT_NOTE" hidden="1">#REF!</definedName>
    <definedName name="u_ID" localSheetId="1" hidden="1">#REF!</definedName>
    <definedName name="u_ID" localSheetId="2" hidden="1">#REF!</definedName>
    <definedName name="u_ID" localSheetId="3" hidden="1">#REF!</definedName>
    <definedName name="u_ID" localSheetId="6" hidden="1">#REF!</definedName>
    <definedName name="u_ID" localSheetId="0" hidden="1">#REF!</definedName>
    <definedName name="u_ID" localSheetId="9" hidden="1">#REF!</definedName>
    <definedName name="u_ID" localSheetId="8" hidden="1">#REF!</definedName>
    <definedName name="u_ID" hidden="1">#REF!</definedName>
    <definedName name="u_IS_BASE" localSheetId="1" hidden="1">#REF!</definedName>
    <definedName name="u_IS_BASE" localSheetId="2" hidden="1">#REF!</definedName>
    <definedName name="u_IS_BASE" localSheetId="3" hidden="1">#REF!</definedName>
    <definedName name="u_IS_BASE" localSheetId="6" hidden="1">#REF!</definedName>
    <definedName name="u_IS_BASE" localSheetId="0" hidden="1">#REF!</definedName>
    <definedName name="u_IS_BASE" localSheetId="9" hidden="1">#REF!</definedName>
    <definedName name="u_IS_BASE" localSheetId="8" hidden="1">#REF!</definedName>
    <definedName name="u_IS_BASE" hidden="1">#REF!</definedName>
    <definedName name="u_IS_READ_ONLY" localSheetId="1" hidden="1">#REF!</definedName>
    <definedName name="u_IS_READ_ONLY" localSheetId="2" hidden="1">#REF!</definedName>
    <definedName name="u_IS_READ_ONLY" localSheetId="3" hidden="1">#REF!</definedName>
    <definedName name="u_IS_READ_ONLY" localSheetId="6" hidden="1">#REF!</definedName>
    <definedName name="u_IS_READ_ONLY" localSheetId="0" hidden="1">#REF!</definedName>
    <definedName name="u_IS_READ_ONLY" localSheetId="9" hidden="1">#REF!</definedName>
    <definedName name="u_IS_READ_ONLY" localSheetId="8" hidden="1">#REF!</definedName>
    <definedName name="u_IS_READ_ONLY" hidden="1">#REF!</definedName>
    <definedName name="u_MARKET_CODE" localSheetId="1" hidden="1">#REF!</definedName>
    <definedName name="u_MARKET_CODE" localSheetId="2" hidden="1">#REF!</definedName>
    <definedName name="u_MARKET_CODE" localSheetId="3" hidden="1">#REF!</definedName>
    <definedName name="u_MARKET_CODE" localSheetId="6" hidden="1">#REF!</definedName>
    <definedName name="u_MARKET_CODE" localSheetId="0" hidden="1">#REF!</definedName>
    <definedName name="u_MARKET_CODE" localSheetId="9" hidden="1">#REF!</definedName>
    <definedName name="u_MARKET_CODE" localSheetId="8" hidden="1">#REF!</definedName>
    <definedName name="u_MARKET_CODE" hidden="1">#REF!</definedName>
    <definedName name="u_MARKET_ID" localSheetId="1" hidden="1">#REF!</definedName>
    <definedName name="u_MARKET_ID" localSheetId="2" hidden="1">#REF!</definedName>
    <definedName name="u_MARKET_ID" localSheetId="3" hidden="1">#REF!</definedName>
    <definedName name="u_MARKET_ID" localSheetId="6" hidden="1">#REF!</definedName>
    <definedName name="u_MARKET_ID" localSheetId="0" hidden="1">#REF!</definedName>
    <definedName name="u_MARKET_ID" localSheetId="9" hidden="1">#REF!</definedName>
    <definedName name="u_MARKET_ID" localSheetId="8" hidden="1">#REF!</definedName>
    <definedName name="u_MARKET_ID" hidden="1">#REF!</definedName>
    <definedName name="u_MARKET_NAME" localSheetId="1" hidden="1">#REF!</definedName>
    <definedName name="u_MARKET_NAME" localSheetId="2" hidden="1">#REF!</definedName>
    <definedName name="u_MARKET_NAME" localSheetId="3" hidden="1">#REF!</definedName>
    <definedName name="u_MARKET_NAME" localSheetId="6" hidden="1">#REF!</definedName>
    <definedName name="u_MARKET_NAME" localSheetId="0" hidden="1">#REF!</definedName>
    <definedName name="u_MARKET_NAME" localSheetId="9" hidden="1">#REF!</definedName>
    <definedName name="u_MARKET_NAME" localSheetId="8" hidden="1">#REF!</definedName>
    <definedName name="u_MARKET_NAME" hidden="1">#REF!</definedName>
    <definedName name="u_MARKET_TOTE" localSheetId="1" hidden="1">#REF!</definedName>
    <definedName name="u_MARKET_TOTE" localSheetId="2" hidden="1">#REF!</definedName>
    <definedName name="u_MARKET_TOTE" localSheetId="3" hidden="1">#REF!</definedName>
    <definedName name="u_MARKET_TOTE" localSheetId="6" hidden="1">#REF!</definedName>
    <definedName name="u_MARKET_TOTE" localSheetId="0" hidden="1">#REF!</definedName>
    <definedName name="u_MARKET_TOTE" localSheetId="9" hidden="1">#REF!</definedName>
    <definedName name="u_MARKET_TOTE" localSheetId="8" hidden="1">#REF!</definedName>
    <definedName name="u_MARKET_TOTE" hidden="1">#REF!</definedName>
    <definedName name="u_NAME" localSheetId="1" hidden="1">#REF!</definedName>
    <definedName name="u_NAME" localSheetId="2" hidden="1">#REF!</definedName>
    <definedName name="u_NAME" localSheetId="3" hidden="1">#REF!</definedName>
    <definedName name="u_NAME" localSheetId="6" hidden="1">#REF!</definedName>
    <definedName name="u_NAME" localSheetId="0" hidden="1">#REF!</definedName>
    <definedName name="u_NAME" localSheetId="9" hidden="1">#REF!</definedName>
    <definedName name="u_NAME" localSheetId="8" hidden="1">#REF!</definedName>
    <definedName name="u_NAME" hidden="1">#REF!</definedName>
    <definedName name="u_NOTE" localSheetId="1" hidden="1">#REF!</definedName>
    <definedName name="u_NOTE" localSheetId="2" hidden="1">#REF!</definedName>
    <definedName name="u_NOTE" localSheetId="3" hidden="1">#REF!</definedName>
    <definedName name="u_NOTE" localSheetId="6" hidden="1">#REF!</definedName>
    <definedName name="u_NOTE" localSheetId="0" hidden="1">#REF!</definedName>
    <definedName name="u_NOTE" localSheetId="9" hidden="1">#REF!</definedName>
    <definedName name="u_NOTE" localSheetId="8" hidden="1">#REF!</definedName>
    <definedName name="u_NOTE" hidden="1">#REF!</definedName>
    <definedName name="u_OPTIMEX_CODE" localSheetId="1" hidden="1">#REF!</definedName>
    <definedName name="u_OPTIMEX_CODE" localSheetId="2" hidden="1">#REF!</definedName>
    <definedName name="u_OPTIMEX_CODE" localSheetId="3" hidden="1">#REF!</definedName>
    <definedName name="u_OPTIMEX_CODE" localSheetId="6" hidden="1">#REF!</definedName>
    <definedName name="u_OPTIMEX_CODE" localSheetId="0" hidden="1">#REF!</definedName>
    <definedName name="u_OPTIMEX_CODE" localSheetId="9" hidden="1">#REF!</definedName>
    <definedName name="u_OPTIMEX_CODE" localSheetId="8" hidden="1">#REF!</definedName>
    <definedName name="u_OPTIMEX_CODE" hidden="1">#REF!</definedName>
    <definedName name="u_OPTIMEX_ID" localSheetId="1" hidden="1">#REF!</definedName>
    <definedName name="u_OPTIMEX_ID" localSheetId="2" hidden="1">#REF!</definedName>
    <definedName name="u_OPTIMEX_ID" localSheetId="3" hidden="1">#REF!</definedName>
    <definedName name="u_OPTIMEX_ID" localSheetId="6" hidden="1">#REF!</definedName>
    <definedName name="u_OPTIMEX_ID" localSheetId="0" hidden="1">#REF!</definedName>
    <definedName name="u_OPTIMEX_ID" localSheetId="9" hidden="1">#REF!</definedName>
    <definedName name="u_OPTIMEX_ID" localSheetId="8" hidden="1">#REF!</definedName>
    <definedName name="u_OPTIMEX_ID" hidden="1">#REF!</definedName>
    <definedName name="u_OPTIMEX_NAME" localSheetId="1" hidden="1">#REF!</definedName>
    <definedName name="u_OPTIMEX_NAME" localSheetId="2" hidden="1">#REF!</definedName>
    <definedName name="u_OPTIMEX_NAME" localSheetId="3" hidden="1">#REF!</definedName>
    <definedName name="u_OPTIMEX_NAME" localSheetId="6" hidden="1">#REF!</definedName>
    <definedName name="u_OPTIMEX_NAME" localSheetId="0" hidden="1">#REF!</definedName>
    <definedName name="u_OPTIMEX_NAME" localSheetId="9" hidden="1">#REF!</definedName>
    <definedName name="u_OPTIMEX_NAME" localSheetId="8" hidden="1">#REF!</definedName>
    <definedName name="u_OPTIMEX_NAME" hidden="1">#REF!</definedName>
    <definedName name="u_OWNER_ID" localSheetId="1" hidden="1">#REF!</definedName>
    <definedName name="u_OWNER_ID" localSheetId="2" hidden="1">#REF!</definedName>
    <definedName name="u_OWNER_ID" localSheetId="3" hidden="1">#REF!</definedName>
    <definedName name="u_OWNER_ID" localSheetId="6" hidden="1">#REF!</definedName>
    <definedName name="u_OWNER_ID" localSheetId="0" hidden="1">#REF!</definedName>
    <definedName name="u_OWNER_ID" localSheetId="9" hidden="1">#REF!</definedName>
    <definedName name="u_OWNER_ID" localSheetId="8" hidden="1">#REF!</definedName>
    <definedName name="u_OWNER_ID" hidden="1">#REF!</definedName>
    <definedName name="u_OWNER_NAME" localSheetId="1" hidden="1">#REF!</definedName>
    <definedName name="u_OWNER_NAME" localSheetId="2" hidden="1">#REF!</definedName>
    <definedName name="u_OWNER_NAME" localSheetId="3" hidden="1">#REF!</definedName>
    <definedName name="u_OWNER_NAME" localSheetId="6" hidden="1">#REF!</definedName>
    <definedName name="u_OWNER_NAME" localSheetId="0" hidden="1">#REF!</definedName>
    <definedName name="u_OWNER_NAME" localSheetId="9" hidden="1">#REF!</definedName>
    <definedName name="u_OWNER_NAME" localSheetId="8" hidden="1">#REF!</definedName>
    <definedName name="u_OWNER_NAME" hidden="1">#REF!</definedName>
    <definedName name="u_OWNER_USER" localSheetId="1" hidden="1">#REF!</definedName>
    <definedName name="u_OWNER_USER" localSheetId="2" hidden="1">#REF!</definedName>
    <definedName name="u_OWNER_USER" localSheetId="3" hidden="1">#REF!</definedName>
    <definedName name="u_OWNER_USER" localSheetId="6" hidden="1">#REF!</definedName>
    <definedName name="u_OWNER_USER" localSheetId="0" hidden="1">#REF!</definedName>
    <definedName name="u_OWNER_USER" localSheetId="9" hidden="1">#REF!</definedName>
    <definedName name="u_OWNER_USER" localSheetId="8" hidden="1">#REF!</definedName>
    <definedName name="u_OWNER_USER" hidden="1">#REF!</definedName>
    <definedName name="u_PARITY_CODE" localSheetId="1" hidden="1">#REF!</definedName>
    <definedName name="u_PARITY_CODE" localSheetId="2" hidden="1">#REF!</definedName>
    <definedName name="u_PARITY_CODE" localSheetId="3" hidden="1">#REF!</definedName>
    <definedName name="u_PARITY_CODE" localSheetId="6" hidden="1">#REF!</definedName>
    <definedName name="u_PARITY_CODE" localSheetId="0" hidden="1">#REF!</definedName>
    <definedName name="u_PARITY_CODE" localSheetId="9" hidden="1">#REF!</definedName>
    <definedName name="u_PARITY_CODE" localSheetId="8" hidden="1">#REF!</definedName>
    <definedName name="u_PARITY_CODE" hidden="1">#REF!</definedName>
    <definedName name="u_PARITY_ID" localSheetId="1" hidden="1">#REF!</definedName>
    <definedName name="u_PARITY_ID" localSheetId="2" hidden="1">#REF!</definedName>
    <definedName name="u_PARITY_ID" localSheetId="3" hidden="1">#REF!</definedName>
    <definedName name="u_PARITY_ID" localSheetId="6" hidden="1">#REF!</definedName>
    <definedName name="u_PARITY_ID" localSheetId="0" hidden="1">#REF!</definedName>
    <definedName name="u_PARITY_ID" localSheetId="9" hidden="1">#REF!</definedName>
    <definedName name="u_PARITY_ID" localSheetId="8" hidden="1">#REF!</definedName>
    <definedName name="u_PARITY_ID" hidden="1">#REF!</definedName>
    <definedName name="u_PARITY_NAME" localSheetId="1" hidden="1">#REF!</definedName>
    <definedName name="u_PARITY_NAME" localSheetId="2" hidden="1">#REF!</definedName>
    <definedName name="u_PARITY_NAME" localSheetId="3" hidden="1">#REF!</definedName>
    <definedName name="u_PARITY_NAME" localSheetId="6" hidden="1">#REF!</definedName>
    <definedName name="u_PARITY_NAME" localSheetId="0" hidden="1">#REF!</definedName>
    <definedName name="u_PARITY_NAME" localSheetId="9" hidden="1">#REF!</definedName>
    <definedName name="u_PARITY_NAME" localSheetId="8" hidden="1">#REF!</definedName>
    <definedName name="u_PARITY_NAME" hidden="1">#REF!</definedName>
    <definedName name="u_PARITY_NOTE" localSheetId="1" hidden="1">#REF!</definedName>
    <definedName name="u_PARITY_NOTE" localSheetId="2" hidden="1">#REF!</definedName>
    <definedName name="u_PARITY_NOTE" localSheetId="3" hidden="1">#REF!</definedName>
    <definedName name="u_PARITY_NOTE" localSheetId="6" hidden="1">#REF!</definedName>
    <definedName name="u_PARITY_NOTE" localSheetId="0" hidden="1">#REF!</definedName>
    <definedName name="u_PARITY_NOTE" localSheetId="9" hidden="1">#REF!</definedName>
    <definedName name="u_PARITY_NOTE" localSheetId="8" hidden="1">#REF!</definedName>
    <definedName name="u_PARITY_NOTE" hidden="1">#REF!</definedName>
    <definedName name="u_PRICING_CODE" localSheetId="1" hidden="1">#REF!</definedName>
    <definedName name="u_PRICING_CODE" localSheetId="2" hidden="1">#REF!</definedName>
    <definedName name="u_PRICING_CODE" localSheetId="3" hidden="1">#REF!</definedName>
    <definedName name="u_PRICING_CODE" localSheetId="6" hidden="1">#REF!</definedName>
    <definedName name="u_PRICING_CODE" localSheetId="0" hidden="1">#REF!</definedName>
    <definedName name="u_PRICING_CODE" localSheetId="9" hidden="1">#REF!</definedName>
    <definedName name="u_PRICING_CODE" localSheetId="8" hidden="1">#REF!</definedName>
    <definedName name="u_PRICING_CODE" hidden="1">#REF!</definedName>
    <definedName name="u_PRICING_ID" localSheetId="1" hidden="1">#REF!</definedName>
    <definedName name="u_PRICING_ID" localSheetId="2" hidden="1">#REF!</definedName>
    <definedName name="u_PRICING_ID" localSheetId="3" hidden="1">#REF!</definedName>
    <definedName name="u_PRICING_ID" localSheetId="6" hidden="1">#REF!</definedName>
    <definedName name="u_PRICING_ID" localSheetId="0" hidden="1">#REF!</definedName>
    <definedName name="u_PRICING_ID" localSheetId="9" hidden="1">#REF!</definedName>
    <definedName name="u_PRICING_ID" localSheetId="8" hidden="1">#REF!</definedName>
    <definedName name="u_PRICING_ID" hidden="1">#REF!</definedName>
    <definedName name="u_PRICING_NAME" localSheetId="1" hidden="1">#REF!</definedName>
    <definedName name="u_PRICING_NAME" localSheetId="2" hidden="1">#REF!</definedName>
    <definedName name="u_PRICING_NAME" localSheetId="3" hidden="1">#REF!</definedName>
    <definedName name="u_PRICING_NAME" localSheetId="6" hidden="1">#REF!</definedName>
    <definedName name="u_PRICING_NAME" localSheetId="0" hidden="1">#REF!</definedName>
    <definedName name="u_PRICING_NAME" localSheetId="9" hidden="1">#REF!</definedName>
    <definedName name="u_PRICING_NAME" localSheetId="8" hidden="1">#REF!</definedName>
    <definedName name="u_PRICING_NAME" hidden="1">#REF!</definedName>
    <definedName name="u_PRICING_NOTE" localSheetId="1" hidden="1">#REF!</definedName>
    <definedName name="u_PRICING_NOTE" localSheetId="2" hidden="1">#REF!</definedName>
    <definedName name="u_PRICING_NOTE" localSheetId="3" hidden="1">#REF!</definedName>
    <definedName name="u_PRICING_NOTE" localSheetId="6" hidden="1">#REF!</definedName>
    <definedName name="u_PRICING_NOTE" localSheetId="0" hidden="1">#REF!</definedName>
    <definedName name="u_PRICING_NOTE" localSheetId="9" hidden="1">#REF!</definedName>
    <definedName name="u_PRICING_NOTE" localSheetId="8" hidden="1">#REF!</definedName>
    <definedName name="u_PRICING_NOTE" hidden="1">#REF!</definedName>
    <definedName name="u_ROUTE_CODE" localSheetId="1" hidden="1">#REF!</definedName>
    <definedName name="u_ROUTE_CODE" localSheetId="2" hidden="1">#REF!</definedName>
    <definedName name="u_ROUTE_CODE" localSheetId="3" hidden="1">#REF!</definedName>
    <definedName name="u_ROUTE_CODE" localSheetId="6" hidden="1">#REF!</definedName>
    <definedName name="u_ROUTE_CODE" localSheetId="0" hidden="1">#REF!</definedName>
    <definedName name="u_ROUTE_CODE" localSheetId="9" hidden="1">#REF!</definedName>
    <definedName name="u_ROUTE_CODE" localSheetId="8" hidden="1">#REF!</definedName>
    <definedName name="u_ROUTE_CODE" hidden="1">#REF!</definedName>
    <definedName name="u_ROUTE_ID" localSheetId="1" hidden="1">#REF!</definedName>
    <definedName name="u_ROUTE_ID" localSheetId="2" hidden="1">#REF!</definedName>
    <definedName name="u_ROUTE_ID" localSheetId="3" hidden="1">#REF!</definedName>
    <definedName name="u_ROUTE_ID" localSheetId="6" hidden="1">#REF!</definedName>
    <definedName name="u_ROUTE_ID" localSheetId="0" hidden="1">#REF!</definedName>
    <definedName name="u_ROUTE_ID" localSheetId="9" hidden="1">#REF!</definedName>
    <definedName name="u_ROUTE_ID" localSheetId="8" hidden="1">#REF!</definedName>
    <definedName name="u_ROUTE_ID" hidden="1">#REF!</definedName>
    <definedName name="u_ROUTE_NAME" localSheetId="1" hidden="1">#REF!</definedName>
    <definedName name="u_ROUTE_NAME" localSheetId="2" hidden="1">#REF!</definedName>
    <definedName name="u_ROUTE_NAME" localSheetId="3" hidden="1">#REF!</definedName>
    <definedName name="u_ROUTE_NAME" localSheetId="6" hidden="1">#REF!</definedName>
    <definedName name="u_ROUTE_NAME" localSheetId="0" hidden="1">#REF!</definedName>
    <definedName name="u_ROUTE_NAME" localSheetId="9" hidden="1">#REF!</definedName>
    <definedName name="u_ROUTE_NAME" localSheetId="8" hidden="1">#REF!</definedName>
    <definedName name="u_ROUTE_NAME" hidden="1">#REF!</definedName>
    <definedName name="u_ROUTE_NOTE" localSheetId="1" hidden="1">#REF!</definedName>
    <definedName name="u_ROUTE_NOTE" localSheetId="2" hidden="1">#REF!</definedName>
    <definedName name="u_ROUTE_NOTE" localSheetId="3" hidden="1">#REF!</definedName>
    <definedName name="u_ROUTE_NOTE" localSheetId="6" hidden="1">#REF!</definedName>
    <definedName name="u_ROUTE_NOTE" localSheetId="0" hidden="1">#REF!</definedName>
    <definedName name="u_ROUTE_NOTE" localSheetId="9" hidden="1">#REF!</definedName>
    <definedName name="u_ROUTE_NOTE" localSheetId="8" hidden="1">#REF!</definedName>
    <definedName name="u_ROUTE_NOTE" hidden="1">#REF!</definedName>
    <definedName name="u_SENSITIVITY_CODE" localSheetId="1" hidden="1">#REF!</definedName>
    <definedName name="u_SENSITIVITY_CODE" localSheetId="2" hidden="1">#REF!</definedName>
    <definedName name="u_SENSITIVITY_CODE" localSheetId="3" hidden="1">#REF!</definedName>
    <definedName name="u_SENSITIVITY_CODE" localSheetId="6" hidden="1">#REF!</definedName>
    <definedName name="u_SENSITIVITY_CODE" localSheetId="0" hidden="1">#REF!</definedName>
    <definedName name="u_SENSITIVITY_CODE" localSheetId="9" hidden="1">#REF!</definedName>
    <definedName name="u_SENSITIVITY_CODE" localSheetId="8" hidden="1">#REF!</definedName>
    <definedName name="u_SENSITIVITY_CODE" hidden="1">#REF!</definedName>
    <definedName name="u_SENSITIVITY_ID" localSheetId="1" hidden="1">#REF!</definedName>
    <definedName name="u_SENSITIVITY_ID" localSheetId="2" hidden="1">#REF!</definedName>
    <definedName name="u_SENSITIVITY_ID" localSheetId="3" hidden="1">#REF!</definedName>
    <definedName name="u_SENSITIVITY_ID" localSheetId="6" hidden="1">#REF!</definedName>
    <definedName name="u_SENSITIVITY_ID" localSheetId="0" hidden="1">#REF!</definedName>
    <definedName name="u_SENSITIVITY_ID" localSheetId="9" hidden="1">#REF!</definedName>
    <definedName name="u_SENSITIVITY_ID" localSheetId="8" hidden="1">#REF!</definedName>
    <definedName name="u_SENSITIVITY_ID" hidden="1">#REF!</definedName>
    <definedName name="u_SENSITIVITY_NAME" localSheetId="1" hidden="1">#REF!</definedName>
    <definedName name="u_SENSITIVITY_NAME" localSheetId="2" hidden="1">#REF!</definedName>
    <definedName name="u_SENSITIVITY_NAME" localSheetId="3" hidden="1">#REF!</definedName>
    <definedName name="u_SENSITIVITY_NAME" localSheetId="6" hidden="1">#REF!</definedName>
    <definedName name="u_SENSITIVITY_NAME" localSheetId="0" hidden="1">#REF!</definedName>
    <definedName name="u_SENSITIVITY_NAME" localSheetId="9" hidden="1">#REF!</definedName>
    <definedName name="u_SENSITIVITY_NAME" localSheetId="8" hidden="1">#REF!</definedName>
    <definedName name="u_SENSITIVITY_NAME" hidden="1">#REF!</definedName>
    <definedName name="u_SENSITIVITY_NOTE" localSheetId="1" hidden="1">#REF!</definedName>
    <definedName name="u_SENSITIVITY_NOTE" localSheetId="2" hidden="1">#REF!</definedName>
    <definedName name="u_SENSITIVITY_NOTE" localSheetId="3" hidden="1">#REF!</definedName>
    <definedName name="u_SENSITIVITY_NOTE" localSheetId="6" hidden="1">#REF!</definedName>
    <definedName name="u_SENSITIVITY_NOTE" localSheetId="0" hidden="1">#REF!</definedName>
    <definedName name="u_SENSITIVITY_NOTE" localSheetId="9" hidden="1">#REF!</definedName>
    <definedName name="u_SENSITIVITY_NOTE" localSheetId="8" hidden="1">#REF!</definedName>
    <definedName name="u_SENSITIVITY_NOTE" hidden="1">#REF!</definedName>
    <definedName name="u_SPENDING_CODE" localSheetId="1" hidden="1">#REF!</definedName>
    <definedName name="u_SPENDING_CODE" localSheetId="2" hidden="1">#REF!</definedName>
    <definedName name="u_SPENDING_CODE" localSheetId="3" hidden="1">#REF!</definedName>
    <definedName name="u_SPENDING_CODE" localSheetId="6" hidden="1">#REF!</definedName>
    <definedName name="u_SPENDING_CODE" localSheetId="0" hidden="1">#REF!</definedName>
    <definedName name="u_SPENDING_CODE" localSheetId="9" hidden="1">#REF!</definedName>
    <definedName name="u_SPENDING_CODE" localSheetId="8" hidden="1">#REF!</definedName>
    <definedName name="u_SPENDING_CODE" hidden="1">#REF!</definedName>
    <definedName name="u_SPENDING_ID" localSheetId="1" hidden="1">#REF!</definedName>
    <definedName name="u_SPENDING_ID" localSheetId="2" hidden="1">#REF!</definedName>
    <definedName name="u_SPENDING_ID" localSheetId="3" hidden="1">#REF!</definedName>
    <definedName name="u_SPENDING_ID" localSheetId="6" hidden="1">#REF!</definedName>
    <definedName name="u_SPENDING_ID" localSheetId="0" hidden="1">#REF!</definedName>
    <definedName name="u_SPENDING_ID" localSheetId="9" hidden="1">#REF!</definedName>
    <definedName name="u_SPENDING_ID" localSheetId="8" hidden="1">#REF!</definedName>
    <definedName name="u_SPENDING_ID" hidden="1">#REF!</definedName>
    <definedName name="u_SPENDING_NAME" localSheetId="1" hidden="1">#REF!</definedName>
    <definedName name="u_SPENDING_NAME" localSheetId="2" hidden="1">#REF!</definedName>
    <definedName name="u_SPENDING_NAME" localSheetId="3" hidden="1">#REF!</definedName>
    <definedName name="u_SPENDING_NAME" localSheetId="6" hidden="1">#REF!</definedName>
    <definedName name="u_SPENDING_NAME" localSheetId="0" hidden="1">#REF!</definedName>
    <definedName name="u_SPENDING_NAME" localSheetId="9" hidden="1">#REF!</definedName>
    <definedName name="u_SPENDING_NAME" localSheetId="8" hidden="1">#REF!</definedName>
    <definedName name="u_SPENDING_NAME" hidden="1">#REF!</definedName>
    <definedName name="u_SPENDING_NOTE" localSheetId="1" hidden="1">#REF!</definedName>
    <definedName name="u_SPENDING_NOTE" localSheetId="2" hidden="1">#REF!</definedName>
    <definedName name="u_SPENDING_NOTE" localSheetId="3" hidden="1">#REF!</definedName>
    <definedName name="u_SPENDING_NOTE" localSheetId="6" hidden="1">#REF!</definedName>
    <definedName name="u_SPENDING_NOTE" localSheetId="0" hidden="1">#REF!</definedName>
    <definedName name="u_SPENDING_NOTE" localSheetId="9" hidden="1">#REF!</definedName>
    <definedName name="u_SPENDING_NOTE" localSheetId="8" hidden="1">#REF!</definedName>
    <definedName name="u_SPENDING_NOTE" hidden="1">#REF!</definedName>
    <definedName name="u_TRANCHE_CODE" localSheetId="1" hidden="1">#REF!</definedName>
    <definedName name="u_TRANCHE_CODE" localSheetId="2" hidden="1">#REF!</definedName>
    <definedName name="u_TRANCHE_CODE" localSheetId="3" hidden="1">#REF!</definedName>
    <definedName name="u_TRANCHE_CODE" localSheetId="6" hidden="1">#REF!</definedName>
    <definedName name="u_TRANCHE_CODE" localSheetId="0" hidden="1">#REF!</definedName>
    <definedName name="u_TRANCHE_CODE" localSheetId="9" hidden="1">#REF!</definedName>
    <definedName name="u_TRANCHE_CODE" localSheetId="8" hidden="1">#REF!</definedName>
    <definedName name="u_TRANCHE_CODE" hidden="1">#REF!</definedName>
    <definedName name="u_TRANCHE_ID" localSheetId="1" hidden="1">#REF!</definedName>
    <definedName name="u_TRANCHE_ID" localSheetId="2" hidden="1">#REF!</definedName>
    <definedName name="u_TRANCHE_ID" localSheetId="3" hidden="1">#REF!</definedName>
    <definedName name="u_TRANCHE_ID" localSheetId="6" hidden="1">#REF!</definedName>
    <definedName name="u_TRANCHE_ID" localSheetId="0" hidden="1">#REF!</definedName>
    <definedName name="u_TRANCHE_ID" localSheetId="9" hidden="1">#REF!</definedName>
    <definedName name="u_TRANCHE_ID" localSheetId="8" hidden="1">#REF!</definedName>
    <definedName name="u_TRANCHE_ID" hidden="1">#REF!</definedName>
    <definedName name="u_TRANCHE_NAME" localSheetId="1" hidden="1">#REF!</definedName>
    <definedName name="u_TRANCHE_NAME" localSheetId="2" hidden="1">#REF!</definedName>
    <definedName name="u_TRANCHE_NAME" localSheetId="3" hidden="1">#REF!</definedName>
    <definedName name="u_TRANCHE_NAME" localSheetId="6" hidden="1">#REF!</definedName>
    <definedName name="u_TRANCHE_NAME" localSheetId="0" hidden="1">#REF!</definedName>
    <definedName name="u_TRANCHE_NAME" localSheetId="9" hidden="1">#REF!</definedName>
    <definedName name="u_TRANCHE_NAME" localSheetId="8" hidden="1">#REF!</definedName>
    <definedName name="u_TRANCHE_NAME" hidden="1">#REF!</definedName>
    <definedName name="u_TRANCHE_NOTE" localSheetId="1" hidden="1">#REF!</definedName>
    <definedName name="u_TRANCHE_NOTE" localSheetId="2" hidden="1">#REF!</definedName>
    <definedName name="u_TRANCHE_NOTE" localSheetId="3" hidden="1">#REF!</definedName>
    <definedName name="u_TRANCHE_NOTE" localSheetId="6" hidden="1">#REF!</definedName>
    <definedName name="u_TRANCHE_NOTE" localSheetId="0" hidden="1">#REF!</definedName>
    <definedName name="u_TRANCHE_NOTE" localSheetId="9" hidden="1">#REF!</definedName>
    <definedName name="u_TRANCHE_NOTE" localSheetId="8" hidden="1">#REF!</definedName>
    <definedName name="u_TRANCHE_NOTE" hidden="1">#REF!</definedName>
    <definedName name="u_TRANSFERT_CODE" localSheetId="1" hidden="1">#REF!</definedName>
    <definedName name="u_TRANSFERT_CODE" localSheetId="2" hidden="1">#REF!</definedName>
    <definedName name="u_TRANSFERT_CODE" localSheetId="3" hidden="1">#REF!</definedName>
    <definedName name="u_TRANSFERT_CODE" localSheetId="6" hidden="1">#REF!</definedName>
    <definedName name="u_TRANSFERT_CODE" localSheetId="0" hidden="1">#REF!</definedName>
    <definedName name="u_TRANSFERT_CODE" localSheetId="9" hidden="1">#REF!</definedName>
    <definedName name="u_TRANSFERT_CODE" localSheetId="8" hidden="1">#REF!</definedName>
    <definedName name="u_TRANSFERT_CODE" hidden="1">#REF!</definedName>
    <definedName name="u_TRANSFERT_ID" localSheetId="1" hidden="1">#REF!</definedName>
    <definedName name="u_TRANSFERT_ID" localSheetId="2" hidden="1">#REF!</definedName>
    <definedName name="u_TRANSFERT_ID" localSheetId="3" hidden="1">#REF!</definedName>
    <definedName name="u_TRANSFERT_ID" localSheetId="6" hidden="1">#REF!</definedName>
    <definedName name="u_TRANSFERT_ID" localSheetId="0" hidden="1">#REF!</definedName>
    <definedName name="u_TRANSFERT_ID" localSheetId="9" hidden="1">#REF!</definedName>
    <definedName name="u_TRANSFERT_ID" localSheetId="8" hidden="1">#REF!</definedName>
    <definedName name="u_TRANSFERT_ID" hidden="1">#REF!</definedName>
    <definedName name="u_TRANSFERT_NAME" localSheetId="1" hidden="1">#REF!</definedName>
    <definedName name="u_TRANSFERT_NAME" localSheetId="2" hidden="1">#REF!</definedName>
    <definedName name="u_TRANSFERT_NAME" localSheetId="3" hidden="1">#REF!</definedName>
    <definedName name="u_TRANSFERT_NAME" localSheetId="6" hidden="1">#REF!</definedName>
    <definedName name="u_TRANSFERT_NAME" localSheetId="0" hidden="1">#REF!</definedName>
    <definedName name="u_TRANSFERT_NAME" localSheetId="9" hidden="1">#REF!</definedName>
    <definedName name="u_TRANSFERT_NAME" localSheetId="8" hidden="1">#REF!</definedName>
    <definedName name="u_TRANSFERT_NAME" hidden="1">#REF!</definedName>
    <definedName name="u_TRANSFERT_NOTE" localSheetId="1" hidden="1">#REF!</definedName>
    <definedName name="u_TRANSFERT_NOTE" localSheetId="2" hidden="1">#REF!</definedName>
    <definedName name="u_TRANSFERT_NOTE" localSheetId="3" hidden="1">#REF!</definedName>
    <definedName name="u_TRANSFERT_NOTE" localSheetId="6" hidden="1">#REF!</definedName>
    <definedName name="u_TRANSFERT_NOTE" localSheetId="0" hidden="1">#REF!</definedName>
    <definedName name="u_TRANSFERT_NOTE" localSheetId="9" hidden="1">#REF!</definedName>
    <definedName name="u_TRANSFERT_NOTE" localSheetId="8" hidden="1">#REF!</definedName>
    <definedName name="u_TRANSFERT_NOTE" hidden="1">#REF!</definedName>
    <definedName name="UAAAAA" localSheetId="1" hidden="1">{#N/A,#N/A,TRUE,"Basic";#N/A,#N/A,TRUE,"EXT-TABLE";#N/A,#N/A,TRUE,"STEEL";#N/A,#N/A,TRUE,"INT-Table";#N/A,#N/A,TRUE,"STEEL";#N/A,#N/A,TRUE,"Door"}</definedName>
    <definedName name="UAAAAA" localSheetId="2" hidden="1">{#N/A,#N/A,TRUE,"Basic";#N/A,#N/A,TRUE,"EXT-TABLE";#N/A,#N/A,TRUE,"STEEL";#N/A,#N/A,TRUE,"INT-Table";#N/A,#N/A,TRUE,"STEEL";#N/A,#N/A,TRUE,"Door"}</definedName>
    <definedName name="UAAAAA" localSheetId="3" hidden="1">{#N/A,#N/A,TRUE,"Basic";#N/A,#N/A,TRUE,"EXT-TABLE";#N/A,#N/A,TRUE,"STEEL";#N/A,#N/A,TRUE,"INT-Table";#N/A,#N/A,TRUE,"STEEL";#N/A,#N/A,TRUE,"Door"}</definedName>
    <definedName name="UAAAAA" localSheetId="6" hidden="1">{#N/A,#N/A,TRUE,"Basic";#N/A,#N/A,TRUE,"EXT-TABLE";#N/A,#N/A,TRUE,"STEEL";#N/A,#N/A,TRUE,"INT-Table";#N/A,#N/A,TRUE,"STEEL";#N/A,#N/A,TRUE,"Door"}</definedName>
    <definedName name="UAAAAA" localSheetId="0" hidden="1">{#N/A,#N/A,TRUE,"Basic";#N/A,#N/A,TRUE,"EXT-TABLE";#N/A,#N/A,TRUE,"STEEL";#N/A,#N/A,TRUE,"INT-Table";#N/A,#N/A,TRUE,"STEEL";#N/A,#N/A,TRUE,"Door"}</definedName>
    <definedName name="UAAAAA" localSheetId="9" hidden="1">{#N/A,#N/A,TRUE,"Basic";#N/A,#N/A,TRUE,"EXT-TABLE";#N/A,#N/A,TRUE,"STEEL";#N/A,#N/A,TRUE,"INT-Table";#N/A,#N/A,TRUE,"STEEL";#N/A,#N/A,TRUE,"Door"}</definedName>
    <definedName name="UAAAAA" localSheetId="8" hidden="1">{#N/A,#N/A,TRUE,"Basic";#N/A,#N/A,TRUE,"EXT-TABLE";#N/A,#N/A,TRUE,"STEEL";#N/A,#N/A,TRUE,"INT-Table";#N/A,#N/A,TRUE,"STEEL";#N/A,#N/A,TRUE,"Door"}</definedName>
    <definedName name="UAAAAA" hidden="1">{#N/A,#N/A,TRUE,"Basic";#N/A,#N/A,TRUE,"EXT-TABLE";#N/A,#N/A,TRUE,"STEEL";#N/A,#N/A,TRUE,"INT-Table";#N/A,#N/A,TRUE,"STEEL";#N/A,#N/A,TRUE,"Door"}</definedName>
    <definedName name="UB" localSheetId="9" hidden="1">{#N/A,#N/A,FALSE,"CCTV"}</definedName>
    <definedName name="UB" localSheetId="8" hidden="1">{#N/A,#N/A,FALSE,"CCTV"}</definedName>
    <definedName name="UB" hidden="1">{#N/A,#N/A,FALSE,"CCTV"}</definedName>
    <definedName name="uiop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bn" localSheetId="1" hidden="1">{#N/A,#N/A,FALSE,"SUBS";#N/A,#N/A,FALSE,"SUPERS";#N/A,#N/A,FALSE,"FINISHES";#N/A,#N/A,FALSE,"FITTINGS";#N/A,#N/A,FALSE,"SERVICES";#N/A,#N/A,FALSE,"SITEWORKS"}</definedName>
    <definedName name="uiopbn" localSheetId="2" hidden="1">{#N/A,#N/A,FALSE,"SUBS";#N/A,#N/A,FALSE,"SUPERS";#N/A,#N/A,FALSE,"FINISHES";#N/A,#N/A,FALSE,"FITTINGS";#N/A,#N/A,FALSE,"SERVICES";#N/A,#N/A,FALSE,"SITEWORKS"}</definedName>
    <definedName name="uiopbn" localSheetId="3" hidden="1">{#N/A,#N/A,FALSE,"SUBS";#N/A,#N/A,FALSE,"SUPERS";#N/A,#N/A,FALSE,"FINISHES";#N/A,#N/A,FALSE,"FITTINGS";#N/A,#N/A,FALSE,"SERVICES";#N/A,#N/A,FALSE,"SITEWORKS"}</definedName>
    <definedName name="uiopbn" localSheetId="6" hidden="1">{#N/A,#N/A,FALSE,"SUBS";#N/A,#N/A,FALSE,"SUPERS";#N/A,#N/A,FALSE,"FINISHES";#N/A,#N/A,FALSE,"FITTINGS";#N/A,#N/A,FALSE,"SERVICES";#N/A,#N/A,FALSE,"SITEWORKS"}</definedName>
    <definedName name="uiopbn" localSheetId="0" hidden="1">{#N/A,#N/A,FALSE,"SUBS";#N/A,#N/A,FALSE,"SUPERS";#N/A,#N/A,FALSE,"FINISHES";#N/A,#N/A,FALSE,"FITTINGS";#N/A,#N/A,FALSE,"SERVICES";#N/A,#N/A,FALSE,"SITEWORKS"}</definedName>
    <definedName name="uiopbn" localSheetId="9" hidden="1">{#N/A,#N/A,FALSE,"SUBS";#N/A,#N/A,FALSE,"SUPERS";#N/A,#N/A,FALSE,"FINISHES";#N/A,#N/A,FALSE,"FITTINGS";#N/A,#N/A,FALSE,"SERVICES";#N/A,#N/A,FALSE,"SITEWORKS"}</definedName>
    <definedName name="uiopbn" localSheetId="8" hidden="1">{#N/A,#N/A,FALSE,"SUBS";#N/A,#N/A,FALSE,"SUPERS";#N/A,#N/A,FALSE,"FINISHES";#N/A,#N/A,FALSE,"FITTINGS";#N/A,#N/A,FALSE,"SERVICES";#N/A,#N/A,FALSE,"SITEWORKS"}</definedName>
    <definedName name="uiopbn" hidden="1">{#N/A,#N/A,FALSE,"SUBS";#N/A,#N/A,FALSE,"SUPERS";#N/A,#N/A,FALSE,"FINISHES";#N/A,#N/A,FALSE,"FITTINGS";#N/A,#N/A,FALSE,"SERVICES";#N/A,#N/A,FALSE,"SITEWORKS"}</definedName>
    <definedName name="uiopl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l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l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l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l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l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l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l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H" localSheetId="2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JDH" localSheetId="3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JDH" localSheetId="9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JDH" localSheetId="8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JDH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k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uk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uk" localSheetId="9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uk" localSheetId="8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uk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M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M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M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M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M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TIL" localSheetId="9" hidden="1">{"MAN H.O.",#N/A,FALSE,"tabella"}</definedName>
    <definedName name="UTIL" localSheetId="8" hidden="1">{"MAN H.O.",#N/A,FALSE,"tabella"}</definedName>
    <definedName name="UTIL" hidden="1">{"MAN H.O.",#N/A,FALSE,"tabella"}</definedName>
    <definedName name="uu" localSheetId="1" hidden="1">{#N/A,#N/A,TRUE,"Engineering Dept";#N/A,#N/A,TRUE,"Sales Dept";#N/A,#N/A,TRUE,"Marketing Dept";#N/A,#N/A,TRUE,"Admin Dept"}</definedName>
    <definedName name="uu" localSheetId="2" hidden="1">{#N/A,#N/A,TRUE,"Engineering Dept";#N/A,#N/A,TRUE,"Sales Dept";#N/A,#N/A,TRUE,"Marketing Dept";#N/A,#N/A,TRUE,"Admin Dept"}</definedName>
    <definedName name="uu" localSheetId="3" hidden="1">{#N/A,#N/A,TRUE,"Engineering Dept";#N/A,#N/A,TRUE,"Sales Dept";#N/A,#N/A,TRUE,"Marketing Dept";#N/A,#N/A,TRUE,"Admin Dept"}</definedName>
    <definedName name="uu" localSheetId="6" hidden="1">{#N/A,#N/A,TRUE,"Engineering Dept";#N/A,#N/A,TRUE,"Sales Dept";#N/A,#N/A,TRUE,"Marketing Dept";#N/A,#N/A,TRUE,"Admin Dept"}</definedName>
    <definedName name="uu" localSheetId="0" hidden="1">{#N/A,#N/A,TRUE,"Engineering Dept";#N/A,#N/A,TRUE,"Sales Dept";#N/A,#N/A,TRUE,"Marketing Dept";#N/A,#N/A,TRUE,"Admin Dept"}</definedName>
    <definedName name="uu" localSheetId="9" hidden="1">{#N/A,#N/A,TRUE,"Engineering Dept";#N/A,#N/A,TRUE,"Sales Dept";#N/A,#N/A,TRUE,"Marketing Dept";#N/A,#N/A,TRUE,"Admin Dept"}</definedName>
    <definedName name="uu" localSheetId="8" hidden="1">{#N/A,#N/A,TRUE,"Engineering Dept";#N/A,#N/A,TRUE,"Sales Dept";#N/A,#N/A,TRUE,"Marketing Dept";#N/A,#N/A,TRUE,"Admin Dept"}</definedName>
    <definedName name="uu" hidden="1">{#N/A,#N/A,TRUE,"Engineering Dept";#N/A,#N/A,TRUE,"Sales Dept";#N/A,#N/A,TRUE,"Marketing Dept";#N/A,#N/A,TRUE,"Admin Dept"}</definedName>
    <definedName name="uuu" localSheetId="1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uu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uu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uu" localSheetId="6" hidden="1">#REF!</definedName>
    <definedName name="uuu" localSheetId="0" hidden="1">#REF!</definedName>
    <definedName name="uuu" localSheetId="9" hidden="1">#REF!</definedName>
    <definedName name="uuu" localSheetId="8" hidden="1">#REF!</definedName>
    <definedName name="uuu" hidden="1">#REF!</definedName>
    <definedName name="uuuuuuuuuuuuuuuuuu" localSheetId="1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uuuuuuuuuuuuuuuuuu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uuuuuuuuuuuuuuuuuu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uuuuuuuuuuuuuuuuuu" localSheetId="6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uuuuuuuuuuuuuuuuuu" localSheetId="0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uuuuuuuuuuuuuuuuuu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uuuuuuuuuuuuuuuuuu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uuuuuuuuuuuuuuuuuu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v" localSheetId="6" hidden="1">{#N/A,#N/A,FALSE,"FA_1";#N/A,#N/A,FALSE,"Dep'n SE";#N/A,#N/A,FALSE,"Dep'n FC"}</definedName>
    <definedName name="v" localSheetId="0" hidden="1">{#N/A,#N/A,FALSE,"FA_1";#N/A,#N/A,FALSE,"Dep'n SE";#N/A,#N/A,FALSE,"Dep'n FC"}</definedName>
    <definedName name="v" localSheetId="9" hidden="1">{#N/A,#N/A,FALSE,"FA_1";#N/A,#N/A,FALSE,"Dep'n SE";#N/A,#N/A,FALSE,"Dep'n FC"}</definedName>
    <definedName name="v" localSheetId="8" hidden="1">{#N/A,#N/A,FALSE,"FA_1";#N/A,#N/A,FALSE,"Dep'n SE";#N/A,#N/A,FALSE,"Dep'n FC"}</definedName>
    <definedName name="v" hidden="1">{#N/A,#N/A,FALSE,"FA_1";#N/A,#N/A,FALSE,"Dep'n SE";#N/A,#N/A,FALSE,"Dep'n FC"}</definedName>
    <definedName name="Variation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2" hidden="1">{#N/A,#N/A,TRUE,"Basic";#N/A,#N/A,TRUE,"EXT-TABLE";#N/A,#N/A,TRUE,"STEEL";#N/A,#N/A,TRUE,"INT-Table";#N/A,#N/A,TRUE,"STEEL";#N/A,#N/A,TRUE,"Door"}</definedName>
    <definedName name="vffsfs" localSheetId="3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9" hidden="1">{#N/A,#N/A,TRUE,"Basic";#N/A,#N/A,TRUE,"EXT-TABLE";#N/A,#N/A,TRUE,"STEEL";#N/A,#N/A,TRUE,"INT-Table";#N/A,#N/A,TRUE,"STEEL";#N/A,#N/A,TRUE,"Door"}</definedName>
    <definedName name="vffsfs" localSheetId="8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n" localSheetId="1" hidden="1">{"Товар.выработка без продаж",#N/A,FALSE,"товар"}</definedName>
    <definedName name="vfn" localSheetId="2" hidden="1">{"Товар.выработка без продаж",#N/A,FALSE,"товар"}</definedName>
    <definedName name="vfn" localSheetId="3" hidden="1">{"Товар.выработка без продаж",#N/A,FALSE,"товар"}</definedName>
    <definedName name="vfn" localSheetId="6" hidden="1">{"Товар.выработка без продаж",#N/A,FALSE,"товар"}</definedName>
    <definedName name="vfn" localSheetId="0" hidden="1">{"Товар.выработка без продаж",#N/A,FALSE,"товар"}</definedName>
    <definedName name="vfn" localSheetId="9" hidden="1">{"Товар.выработка без продаж",#N/A,FALSE,"товар"}</definedName>
    <definedName name="vfn" localSheetId="8" hidden="1">{"Товар.выработка без продаж",#N/A,FALSE,"товар"}</definedName>
    <definedName name="vfn" hidden="1">{"Товар.выработка без продаж",#N/A,FALSE,"товар"}</definedName>
    <definedName name="vgaga" localSheetId="1" hidden="1">#REF!</definedName>
    <definedName name="vgaga" localSheetId="2" hidden="1">#REF!</definedName>
    <definedName name="vgaga" localSheetId="3" hidden="1">#REF!</definedName>
    <definedName name="vgaga" localSheetId="6" hidden="1">#REF!</definedName>
    <definedName name="vgaga" localSheetId="0" hidden="1">#REF!</definedName>
    <definedName name="vgaga" localSheetId="9" hidden="1">#REF!</definedName>
    <definedName name="vgaga" localSheetId="8" hidden="1">#REF!</definedName>
    <definedName name="vgaga" hidden="1">#REF!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taly" localSheetId="9" hidden="1">[5]RSOILBAL!#REF!</definedName>
    <definedName name="vitaly" localSheetId="8" hidden="1">[5]RSOILBAL!#REF!</definedName>
    <definedName name="vitaly" hidden="1">[5]RSOILBAL!#REF!</definedName>
    <definedName name="Volumes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R20A" localSheetId="1" hidden="1">{"'Monthly Report'!$A$1:$L$34"}</definedName>
    <definedName name="VR20A" localSheetId="2" hidden="1">{"'Monthly Report'!$A$1:$L$34"}</definedName>
    <definedName name="VR20A" localSheetId="3" hidden="1">{"'Monthly Report'!$A$1:$L$34"}</definedName>
    <definedName name="VR20A" localSheetId="6" hidden="1">{"'Monthly Report'!$A$1:$L$34"}</definedName>
    <definedName name="VR20A" localSheetId="0" hidden="1">{"'Monthly Report'!$A$1:$L$34"}</definedName>
    <definedName name="VR20A" localSheetId="9" hidden="1">{"'Monthly Report'!$A$1:$L$34"}</definedName>
    <definedName name="VR20A" localSheetId="8" hidden="1">{"'Monthly Report'!$A$1:$L$34"}</definedName>
    <definedName name="VR20A" hidden="1">{"'Monthly Report'!$A$1:$L$34"}</definedName>
    <definedName name="vur" localSheetId="1" hidden="1">#REF!</definedName>
    <definedName name="vur" localSheetId="2" hidden="1">#REF!</definedName>
    <definedName name="vur" localSheetId="3" hidden="1">#REF!</definedName>
    <definedName name="vur" localSheetId="6" hidden="1">#REF!</definedName>
    <definedName name="vur" localSheetId="0" hidden="1">#REF!</definedName>
    <definedName name="vur" localSheetId="9" hidden="1">#REF!</definedName>
    <definedName name="vur" localSheetId="8" hidden="1">#REF!</definedName>
    <definedName name="vur" hidden="1">#REF!</definedName>
    <definedName name="vural" localSheetId="1" hidden="1">#REF!</definedName>
    <definedName name="vural" localSheetId="2" hidden="1">#REF!</definedName>
    <definedName name="vural" localSheetId="3" hidden="1">#REF!</definedName>
    <definedName name="vural" localSheetId="6" hidden="1">#REF!</definedName>
    <definedName name="vural" localSheetId="0" hidden="1">#REF!</definedName>
    <definedName name="vural" localSheetId="9" hidden="1">#REF!</definedName>
    <definedName name="vural" localSheetId="8" hidden="1">#REF!</definedName>
    <definedName name="vural" hidden="1">#REF!</definedName>
    <definedName name="vv" localSheetId="1" hidden="1">{#N/A,#N/A,FALSE,"kap1";#N/A,#N/A,FALSE,"kap2";#N/A,#N/A,FALSE,"tem_mektubu";#N/A,#N/A,FALSE,"avans";#N/A,#N/A,FALSE,"söz_fiy_fark";#N/A,#N/A,FALSE,"fat_ihz"}</definedName>
    <definedName name="vv" localSheetId="2" hidden="1">{#N/A,#N/A,FALSE,"kap1";#N/A,#N/A,FALSE,"kap2";#N/A,#N/A,FALSE,"tem_mektubu";#N/A,#N/A,FALSE,"avans";#N/A,#N/A,FALSE,"söz_fiy_fark";#N/A,#N/A,FALSE,"fat_ihz"}</definedName>
    <definedName name="vv" localSheetId="3" hidden="1">{#N/A,#N/A,FALSE,"kap1";#N/A,#N/A,FALSE,"kap2";#N/A,#N/A,FALSE,"tem_mektubu";#N/A,#N/A,FALSE,"avans";#N/A,#N/A,FALSE,"söz_fiy_fark";#N/A,#N/A,FALSE,"fat_ihz"}</definedName>
    <definedName name="vv" localSheetId="6" hidden="1">{#N/A,#N/A,FALSE,"kap1";#N/A,#N/A,FALSE,"kap2";#N/A,#N/A,FALSE,"tem_mektubu";#N/A,#N/A,FALSE,"avans";#N/A,#N/A,FALSE,"söz_fiy_fark";#N/A,#N/A,FALSE,"fat_ihz"}</definedName>
    <definedName name="vv" localSheetId="0" hidden="1">{#N/A,#N/A,FALSE,"kap1";#N/A,#N/A,FALSE,"kap2";#N/A,#N/A,FALSE,"tem_mektubu";#N/A,#N/A,FALSE,"avans";#N/A,#N/A,FALSE,"söz_fiy_fark";#N/A,#N/A,FALSE,"fat_ihz"}</definedName>
    <definedName name="vv" localSheetId="9" hidden="1">{#N/A,#N/A,FALSE,"kap1";#N/A,#N/A,FALSE,"kap2";#N/A,#N/A,FALSE,"tem_mektubu";#N/A,#N/A,FALSE,"avans";#N/A,#N/A,FALSE,"söz_fiy_fark";#N/A,#N/A,FALSE,"fat_ihz"}</definedName>
    <definedName name="vv" localSheetId="8" hidden="1">{#N/A,#N/A,FALSE,"kap1";#N/A,#N/A,FALSE,"kap2";#N/A,#N/A,FALSE,"tem_mektubu";#N/A,#N/A,FALSE,"avans";#N/A,#N/A,FALSE,"söz_fiy_fark";#N/A,#N/A,FALSE,"fat_ihz"}</definedName>
    <definedName name="vv" hidden="1">{#N/A,#N/A,FALSE,"kap1";#N/A,#N/A,FALSE,"kap2";#N/A,#N/A,FALSE,"tem_mektubu";#N/A,#N/A,FALSE,"avans";#N/A,#N/A,FALSE,"söz_fiy_fark";#N/A,#N/A,FALSE,"fat_ihz"}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" localSheetId="9" hidden="1">{#N/A,#N/A,TRUE,"Basic";#N/A,#N/A,TRUE,"EXT-TABLE";#N/A,#N/A,TRUE,"STEEL";#N/A,#N/A,TRUE,"INT-Table";#N/A,#N/A,TRUE,"STEEL";#N/A,#N/A,TRUE,"Door"}</definedName>
    <definedName name="W" localSheetId="8" hidden="1">{#N/A,#N/A,TRUE,"Basic";#N/A,#N/A,TRUE,"EXT-TABLE";#N/A,#N/A,TRUE,"STEEL";#N/A,#N/A,TRUE,"INT-Table";#N/A,#N/A,TRUE,"STEEL";#N/A,#N/A,TRUE,"Door"}</definedName>
    <definedName name="W" hidden="1">{#N/A,#N/A,TRUE,"Basic";#N/A,#N/A,TRUE,"EXT-TABLE";#N/A,#N/A,TRUE,"STEEL";#N/A,#N/A,TRUE,"INT-Table";#N/A,#N/A,TRUE,"STEEL";#N/A,#N/A,TRUE,"Door"}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2" hidden="1">{#N/A,#N/A,TRUE,"Basic";#N/A,#N/A,TRUE,"EXT-TABLE";#N/A,#N/A,TRUE,"STEEL";#N/A,#N/A,TRUE,"INT-Table";#N/A,#N/A,TRUE,"STEEL";#N/A,#N/A,TRUE,"Door"}</definedName>
    <definedName name="Waste" localSheetId="3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9" hidden="1">{#N/A,#N/A,TRUE,"Basic";#N/A,#N/A,TRUE,"EXT-TABLE";#N/A,#N/A,TRUE,"STEEL";#N/A,#N/A,TRUE,"INT-Table";#N/A,#N/A,TRUE,"STEEL";#N/A,#N/A,TRUE,"Door"}</definedName>
    <definedName name="Waste" localSheetId="8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D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D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D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D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D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e" localSheetId="2" hidden="1">{#N/A,#N/A,FALSE,"ihz. icmal";#N/A,#N/A,FALSE,"avans";#N/A,#N/A,FALSE,"mal_FF_icm";#N/A,#N/A,FALSE,"fat_ihz";#N/A,#N/A,FALSE,"söz_fiy_fark";#N/A,#N/A,FALSE,"kap2"}</definedName>
    <definedName name="we" localSheetId="3" hidden="1">{#N/A,#N/A,FALSE,"ihz. icmal";#N/A,#N/A,FALSE,"avans";#N/A,#N/A,FALSE,"mal_FF_icm";#N/A,#N/A,FALSE,"fat_ihz";#N/A,#N/A,FALSE,"söz_fiy_fark";#N/A,#N/A,FALSE,"kap2"}</definedName>
    <definedName name="we" localSheetId="9" hidden="1">{#N/A,#N/A,FALSE,"ihz. icmal";#N/A,#N/A,FALSE,"avans";#N/A,#N/A,FALSE,"mal_FF_icm";#N/A,#N/A,FALSE,"fat_ihz";#N/A,#N/A,FALSE,"söz_fiy_fark";#N/A,#N/A,FALSE,"kap2"}</definedName>
    <definedName name="we" localSheetId="8" hidden="1">{#N/A,#N/A,FALSE,"ihz. icmal";#N/A,#N/A,FALSE,"avans";#N/A,#N/A,FALSE,"mal_FF_icm";#N/A,#N/A,FALSE,"fat_ihz";#N/A,#N/A,FALSE,"söz_fiy_fark";#N/A,#N/A,FALSE,"kap2"}</definedName>
    <definedName name="we" hidden="1">{#N/A,#N/A,FALSE,"ihz. icmal";#N/A,#N/A,FALSE,"avans";#N/A,#N/A,FALSE,"mal_FF_icm";#N/A,#N/A,FALSE,"fat_ihz";#N/A,#N/A,FALSE,"söz_fiy_fark";#N/A,#N/A,FALSE,"kap2"}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fqwefqew" localSheetId="1" hidden="1">#REF!</definedName>
    <definedName name="wefqwefqew" localSheetId="2" hidden="1">#REF!</definedName>
    <definedName name="wefqwefqew" localSheetId="3" hidden="1">#REF!</definedName>
    <definedName name="wefqwefqew" localSheetId="6" hidden="1">#REF!</definedName>
    <definedName name="wefqwefqew" localSheetId="0" hidden="1">#REF!</definedName>
    <definedName name="wefqwefqew" localSheetId="9" hidden="1">#REF!</definedName>
    <definedName name="wefqwefqew" localSheetId="8" hidden="1">#REF!</definedName>
    <definedName name="wefqwefqew" hidden="1">#REF!</definedName>
    <definedName name="wefqwefw" localSheetId="1" hidden="1">#REF!</definedName>
    <definedName name="wefqwefw" localSheetId="2" hidden="1">#REF!</definedName>
    <definedName name="wefqwefw" localSheetId="3" hidden="1">#REF!</definedName>
    <definedName name="wefqwefw" localSheetId="6" hidden="1">#REF!</definedName>
    <definedName name="wefqwefw" localSheetId="0" hidden="1">#REF!</definedName>
    <definedName name="wefqwefw" localSheetId="9" hidden="1">#REF!</definedName>
    <definedName name="wefqwefw" localSheetId="8" hidden="1">#REF!</definedName>
    <definedName name="wefqwefw" hidden="1">#REF!</definedName>
    <definedName name="weight" localSheetId="9" hidden="1">{#N/A,#N/A,FALSE,"CCTV"}</definedName>
    <definedName name="weight" localSheetId="8" hidden="1">{#N/A,#N/A,FALSE,"CCTV"}</definedName>
    <definedName name="weight" hidden="1">{#N/A,#N/A,FALSE,"CCTV"}</definedName>
    <definedName name="weq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W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E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E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E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qwrq" localSheetId="1" hidden="1">#REF!</definedName>
    <definedName name="weqwrq" localSheetId="2" hidden="1">#REF!</definedName>
    <definedName name="weqwrq" localSheetId="3" hidden="1">#REF!</definedName>
    <definedName name="weqwrq" localSheetId="6" hidden="1">#REF!</definedName>
    <definedName name="weqwrq" localSheetId="0" hidden="1">#REF!</definedName>
    <definedName name="weqwrq" localSheetId="9" hidden="1">#REF!</definedName>
    <definedName name="weqwrq" localSheetId="8" hidden="1">#REF!</definedName>
    <definedName name="weqwrq" hidden="1">#REF!</definedName>
    <definedName name="wererw" localSheetId="1" hidden="1">{"NWN_Q1810",#N/A,FALSE,"Q1810_1.V";"NWN_Q1412",#N/A,FALSE,"Q1412_1"}</definedName>
    <definedName name="wererw" localSheetId="2" hidden="1">{"NWN_Q1810",#N/A,FALSE,"Q1810_1.V";"NWN_Q1412",#N/A,FALSE,"Q1412_1"}</definedName>
    <definedName name="wererw" localSheetId="3" hidden="1">{"NWN_Q1810",#N/A,FALSE,"Q1810_1.V";"NWN_Q1412",#N/A,FALSE,"Q1412_1"}</definedName>
    <definedName name="wererw" localSheetId="6" hidden="1">{"NWN_Q1810",#N/A,FALSE,"Q1810_1.V";"NWN_Q1412",#N/A,FALSE,"Q1412_1"}</definedName>
    <definedName name="wererw" localSheetId="0" hidden="1">{"NWN_Q1810",#N/A,FALSE,"Q1810_1.V";"NWN_Q1412",#N/A,FALSE,"Q1412_1"}</definedName>
    <definedName name="wererw" localSheetId="9" hidden="1">{"NWN_Q1810",#N/A,FALSE,"Q1810_1.V";"NWN_Q1412",#N/A,FALSE,"Q1412_1"}</definedName>
    <definedName name="wererw" localSheetId="8" hidden="1">{"NWN_Q1810",#N/A,FALSE,"Q1810_1.V";"NWN_Q1412",#N/A,FALSE,"Q1412_1"}</definedName>
    <definedName name="wererw" hidden="1">{"NWN_Q1810",#N/A,FALSE,"Q1810_1.V";"NWN_Q1412",#N/A,FALSE,"Q1412_1"}</definedName>
    <definedName name="wert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we" localSheetId="9" hidden="1">Main.SAPF4Help()</definedName>
    <definedName name="wewe" localSheetId="8" hidden="1">Main.SAPF4Help()</definedName>
    <definedName name="wewe" hidden="1">Main.SAPF4Help()</definedName>
    <definedName name="WISE" localSheetId="2" hidden="1">[36]PERSONNELIST!#REF!</definedName>
    <definedName name="WISE" localSheetId="3" hidden="1">[36]PERSONNELIST!#REF!</definedName>
    <definedName name="WISE" localSheetId="9" hidden="1">[36]PERSONNELIST!#REF!</definedName>
    <definedName name="WISE" localSheetId="8" hidden="1">[36]PERSONNELIST!#REF!</definedName>
    <definedName name="WISE" hidden="1">[36]PERSONNELIST!#REF!</definedName>
    <definedName name="wjs" localSheetId="1" hidden="1">{"'장비'!$A$3:$M$12"}</definedName>
    <definedName name="wjs" localSheetId="2" hidden="1">{"'장비'!$A$3:$M$12"}</definedName>
    <definedName name="wjs" localSheetId="3" hidden="1">{"'장비'!$A$3:$M$12"}</definedName>
    <definedName name="wjs" localSheetId="6" hidden="1">{"'장비'!$A$3:$M$12"}</definedName>
    <definedName name="wjs" localSheetId="0" hidden="1">{"'장비'!$A$3:$M$12"}</definedName>
    <definedName name="wjs" localSheetId="9" hidden="1">{"'장비'!$A$3:$M$12"}</definedName>
    <definedName name="wjs" localSheetId="8" hidden="1">{"'장비'!$A$3:$M$12"}</definedName>
    <definedName name="wjs" hidden="1">{"'장비'!$A$3:$M$12"}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2" hidden="1">{#N/A,#N/A,TRUE,"Basic";#N/A,#N/A,TRUE,"EXT-TABLE";#N/A,#N/A,TRUE,"STEEL";#N/A,#N/A,TRUE,"INT-Table";#N/A,#N/A,TRUE,"STEEL";#N/A,#N/A,TRUE,"Door"}</definedName>
    <definedName name="WORKSHOP" localSheetId="3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9" hidden="1">{#N/A,#N/A,TRUE,"Basic";#N/A,#N/A,TRUE,"EXT-TABLE";#N/A,#N/A,TRUE,"STEEL";#N/A,#N/A,TRUE,"INT-Table";#N/A,#N/A,TRUE,"STEEL";#N/A,#N/A,TRUE,"Door"}</definedName>
    <definedName name="WORKSHOP" localSheetId="8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Q" localSheetId="2" hidden="1">{#N/A,#N/A,FALSE,"ihz. icmal";#N/A,#N/A,FALSE,"avans";#N/A,#N/A,FALSE,"mal_FF_icm";#N/A,#N/A,FALSE,"fat_ihz";#N/A,#N/A,FALSE,"söz_fiy_fark";#N/A,#N/A,FALSE,"kap2"}</definedName>
    <definedName name="WQ" localSheetId="3" hidden="1">{#N/A,#N/A,FALSE,"ihz. icmal";#N/A,#N/A,FALSE,"avans";#N/A,#N/A,FALSE,"mal_FF_icm";#N/A,#N/A,FALSE,"fat_ihz";#N/A,#N/A,FALSE,"söz_fiy_fark";#N/A,#N/A,FALSE,"kap2"}</definedName>
    <definedName name="WQ" localSheetId="9" hidden="1">{#N/A,#N/A,FALSE,"ihz. icmal";#N/A,#N/A,FALSE,"avans";#N/A,#N/A,FALSE,"mal_FF_icm";#N/A,#N/A,FALSE,"fat_ihz";#N/A,#N/A,FALSE,"söz_fiy_fark";#N/A,#N/A,FALSE,"kap2"}</definedName>
    <definedName name="WQ" localSheetId="8" hidden="1">{#N/A,#N/A,FALSE,"ihz. icmal";#N/A,#N/A,FALSE,"avans";#N/A,#N/A,FALSE,"mal_FF_icm";#N/A,#N/A,FALSE,"fat_ihz";#N/A,#N/A,FALSE,"söz_fiy_fark";#N/A,#N/A,FALSE,"kap2"}</definedName>
    <definedName name="WQ" hidden="1">{#N/A,#N/A,FALSE,"ihz. icmal";#N/A,#N/A,FALSE,"avans";#N/A,#N/A,FALSE,"mal_FF_icm";#N/A,#N/A,FALSE,"fat_ihz";#N/A,#N/A,FALSE,"söz_fiy_fark";#N/A,#N/A,FALSE,"kap2"}</definedName>
    <definedName name="wqweqw" localSheetId="1" hidden="1">#REF!</definedName>
    <definedName name="wqweqw" localSheetId="2" hidden="1">#REF!</definedName>
    <definedName name="wqweqw" localSheetId="3" hidden="1">#REF!</definedName>
    <definedName name="wqweqw" localSheetId="6" hidden="1">#REF!</definedName>
    <definedName name="wqweqw" localSheetId="0" hidden="1">#REF!</definedName>
    <definedName name="wqweqw" localSheetId="9" hidden="1">#REF!</definedName>
    <definedName name="wqweqw" localSheetId="8" hidden="1">#REF!</definedName>
    <definedName name="wqweqw" hidden="1">#REF!</definedName>
    <definedName name="wr" localSheetId="2" hidden="1">{#N/A,#N/A,FALSE,"ihz. icmal";#N/A,#N/A,FALSE,"avans";#N/A,#N/A,FALSE,"mal_FF_icm";#N/A,#N/A,FALSE,"fat_ihz";#N/A,#N/A,FALSE,"söz_fiy_fark";#N/A,#N/A,FALSE,"kap2"}</definedName>
    <definedName name="wr" localSheetId="3" hidden="1">{#N/A,#N/A,FALSE,"ihz. icmal";#N/A,#N/A,FALSE,"avans";#N/A,#N/A,FALSE,"mal_FF_icm";#N/A,#N/A,FALSE,"fat_ihz";#N/A,#N/A,FALSE,"söz_fiy_fark";#N/A,#N/A,FALSE,"kap2"}</definedName>
    <definedName name="wr" localSheetId="9" hidden="1">{#N/A,#N/A,FALSE,"ihz. icmal";#N/A,#N/A,FALSE,"avans";#N/A,#N/A,FALSE,"mal_FF_icm";#N/A,#N/A,FALSE,"fat_ihz";#N/A,#N/A,FALSE,"söz_fiy_fark";#N/A,#N/A,FALSE,"kap2"}</definedName>
    <definedName name="wr" localSheetId="8" hidden="1">{#N/A,#N/A,FALSE,"ihz. icmal";#N/A,#N/A,FALSE,"avans";#N/A,#N/A,FALSE,"mal_FF_icm";#N/A,#N/A,FALSE,"fat_ihz";#N/A,#N/A,FALSE,"söz_fiy_fark";#N/A,#N/A,FALSE,"kap2"}</definedName>
    <definedName name="wr" hidden="1">{#N/A,#N/A,FALSE,"ihz. icmal";#N/A,#N/A,FALSE,"avans";#N/A,#N/A,FALSE,"mal_FF_icm";#N/A,#N/A,FALSE,"fat_ihz";#N/A,#N/A,FALSE,"söz_fiy_fark";#N/A,#N/A,FALSE,"kap2"}</definedName>
    <definedName name="WRITE" localSheetId="1" hidden="1">{#N/A,#N/A,FALSE,"CCTV"}</definedName>
    <definedName name="WRITE" localSheetId="2" hidden="1">{#N/A,#N/A,FALSE,"CCTV"}</definedName>
    <definedName name="WRITE" localSheetId="3" hidden="1">{#N/A,#N/A,FALSE,"CCTV"}</definedName>
    <definedName name="WRITE" localSheetId="6" hidden="1">{#N/A,#N/A,FALSE,"CCTV"}</definedName>
    <definedName name="WRITE" localSheetId="0" hidden="1">{#N/A,#N/A,FALSE,"CCTV"}</definedName>
    <definedName name="WRITE" localSheetId="9" hidden="1">{#N/A,#N/A,FALSE,"CCTV"}</definedName>
    <definedName name="WRITE" localSheetId="8" hidden="1">{#N/A,#N/A,FALSE,"CCTV"}</definedName>
    <definedName name="WRITE" hidden="1">{#N/A,#N/A,FALSE,"CCTV"}</definedName>
    <definedName name="wrn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" localSheetId="1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" localSheetId="2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" localSheetId="3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" localSheetId="6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" localSheetId="0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" localSheetId="9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" localSheetId="8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1." localSheetId="1" hidden="1">{"konoplin - Личное представление",#N/A,TRUE,"ФинПлан_1кв";"konoplin - Личное представление",#N/A,TRUE,"ФинПлан_2кв"}</definedName>
    <definedName name="wrn.1." localSheetId="2" hidden="1">{"konoplin - Личное представление",#N/A,TRUE,"ФинПлан_1кв";"konoplin - Личное представление",#N/A,TRUE,"ФинПлан_2кв"}</definedName>
    <definedName name="wrn.1." localSheetId="3" hidden="1">{"konoplin - Личное представление",#N/A,TRUE,"ФинПлан_1кв";"konoplin - Личное представление",#N/A,TRUE,"ФинПлан_2кв"}</definedName>
    <definedName name="wrn.1." localSheetId="6" hidden="1">{"konoplin - Личное представление",#N/A,TRUE,"ФинПлан_1кв";"konoplin - Личное представление",#N/A,TRUE,"ФинПлан_2кв"}</definedName>
    <definedName name="wrn.1." localSheetId="0" hidden="1">{"konoplin - Личное представление",#N/A,TRUE,"ФинПлан_1кв";"konoplin - Личное представление",#N/A,TRUE,"ФинПлан_2кв"}</definedName>
    <definedName name="wrn.1." localSheetId="9" hidden="1">{"konoplin - Личное представление",#N/A,TRUE,"ФинПлан_1кв";"konoplin - Личное представление",#N/A,TRUE,"ФинПлан_2кв"}</definedName>
    <definedName name="wrn.1." localSheetId="8" hidden="1">{"konoplin - Личное представление",#N/A,TRUE,"ФинПлан_1кв";"konoplin - Личное представление",#N/A,TRUE,"ФинПлан_2кв"}</definedName>
    <definedName name="wrn.1." hidden="1">{"konoplin - Личное представление",#N/A,TRUE,"ФинПлан_1кв";"konoplin - Личное представление",#N/A,TRUE,"ФинПлан_2кв"}</definedName>
    <definedName name="wrn.31.03.2001." localSheetId="9" hidden="1">{#N/A,#N/A,FALSE,"310101FC";#N/A,#N/A,FALSE,"310301P3";#N/A,#N/A,FALSE,"310101IST"}</definedName>
    <definedName name="wrn.31.03.2001." localSheetId="8" hidden="1">{#N/A,#N/A,FALSE,"310101FC";#N/A,#N/A,FALSE,"310301P3";#N/A,#N/A,FALSE,"310101IST"}</definedName>
    <definedName name="wrn.31.03.2001." hidden="1">{#N/A,#N/A,FALSE,"310101FC";#N/A,#N/A,FALSE,"310301P3";#N/A,#N/A,FALSE,"310101IST"}</definedName>
    <definedName name="wrn.aaa." localSheetId="9" hidden="1">{#N/A,#N/A,FALSE,"Sheet1";#N/A,#N/A,FALSE,"Sheet1";#N/A,#N/A,FALSE,"Sheet1"}</definedName>
    <definedName name="wrn.aaa." localSheetId="8" hidden="1">{#N/A,#N/A,FALSE,"Sheet1";#N/A,#N/A,FALSE,"Sheet1";#N/A,#N/A,FALSE,"Sheet1"}</definedName>
    <definedName name="wrn.aaa." hidden="1">{#N/A,#N/A,FALSE,"Sheet1";#N/A,#N/A,FALSE,"Sheet1";#N/A,#N/A,FALSE,"Sheet1"}</definedName>
    <definedName name="wrn.age._.ihzarat." localSheetId="2" hidden="1">{#N/A,#N/A,FALSE,"ihz. icmal";#N/A,#N/A,FALSE,"avans";#N/A,#N/A,FALSE,"mal_FF_icm";#N/A,#N/A,FALSE,"fat_ihz";#N/A,#N/A,FALSE,"söz_fiy_fark";#N/A,#N/A,FALSE,"kap2"}</definedName>
    <definedName name="wrn.age._.ihzarat." localSheetId="3" hidden="1">{#N/A,#N/A,FALSE,"ihz. icmal";#N/A,#N/A,FALSE,"avans";#N/A,#N/A,FALSE,"mal_FF_icm";#N/A,#N/A,FALSE,"fat_ihz";#N/A,#N/A,FALSE,"söz_fiy_fark";#N/A,#N/A,FALSE,"kap2"}</definedName>
    <definedName name="wrn.age._.ihzarat." localSheetId="9" hidden="1">{#N/A,#N/A,FALSE,"ihz. icmal";#N/A,#N/A,FALSE,"avans";#N/A,#N/A,FALSE,"mal_FF_icm";#N/A,#N/A,FALSE,"fat_ihz";#N/A,#N/A,FALSE,"söz_fiy_fark";#N/A,#N/A,FALSE,"kap2"}</definedName>
    <definedName name="wrn.age._.ihzarat." localSheetId="8" hidden="1">{#N/A,#N/A,FALSE,"ihz. icmal";#N/A,#N/A,FALSE,"avans";#N/A,#N/A,FALSE,"mal_FF_icm";#N/A,#N/A,FALSE,"fat_ihz";#N/A,#N/A,FALSE,"söz_fiy_fark";#N/A,#N/A,FALSE,"kap2"}</definedName>
    <definedName name="wrn.age._.ihzarat." hidden="1">{#N/A,#N/A,FALSE,"ihz. icmal";#N/A,#N/A,FALSE,"avans";#N/A,#N/A,FALSE,"mal_FF_icm";#N/A,#N/A,FALSE,"fat_ihz";#N/A,#N/A,FALSE,"söz_fiy_fark";#N/A,#N/A,FALSE,"kap2"}</definedName>
    <definedName name="wrn.age._.imalat." localSheetId="2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ge._.imalat." localSheetId="3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ge._.imalat." localSheetId="9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ge._.imalat." localSheetId="8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ge._.imalat.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ging._.and._.Trend._.Analysis." localSheetId="1" hidden="1">{#N/A,#N/A,FALSE,"Aging Summary";#N/A,#N/A,FALSE,"Ratio Analysis";#N/A,#N/A,FALSE,"Test 120 Day Accts";#N/A,#N/A,FALSE,"Tickmarks"}</definedName>
    <definedName name="wrn.Aging._.and._.Trend._.Analysis." localSheetId="2" hidden="1">{#N/A,#N/A,FALSE,"Aging Summary";#N/A,#N/A,FALSE,"Ratio Analysis";#N/A,#N/A,FALSE,"Test 120 Day Accts";#N/A,#N/A,FALSE,"Tickmarks"}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localSheetId="6" hidden="1">{#N/A,#N/A,FALSE,"Aging Summary";#N/A,#N/A,FALSE,"Ratio Analysis";#N/A,#N/A,FALSE,"Test 120 Day Accts";#N/A,#N/A,FALSE,"Tickmarks"}</definedName>
    <definedName name="wrn.Aging._.and._.Trend._.Analysis." localSheetId="0" hidden="1">{#N/A,#N/A,FALSE,"Aging Summary";#N/A,#N/A,FALSE,"Ratio Analysis";#N/A,#N/A,FALSE,"Test 120 Day Accts";#N/A,#N/A,FALSE,"Tickmarks"}</definedName>
    <definedName name="wrn.Aging._.and._.Trend._.Analysis." localSheetId="9" hidden="1">{#N/A,#N/A,FALSE,"Aging Summary";#N/A,#N/A,FALSE,"Ratio Analysis";#N/A,#N/A,FALSE,"Test 120 Day Accts";#N/A,#N/A,FALSE,"Tickmarks"}</definedName>
    <definedName name="wrn.Aging._.and._.Trend._.Analysis." localSheetId="8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LL." localSheetId="1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localSheetId="2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localSheetId="3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localSheetId="6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localSheetId="0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localSheetId="9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localSheetId="8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_.INST." localSheetId="9" hidden="1">{"ALL INST",#N/A,FALSE,"ELECTRICAL"}</definedName>
    <definedName name="wrn.ALL._.INST." localSheetId="8" hidden="1">{"ALL INST",#N/A,FALSE,"ELECTRICAL"}</definedName>
    <definedName name="wrn.ALL._.INST." hidden="1">{"ALL INST",#N/A,FALSE,"ELECTRICAL"}</definedName>
    <definedName name="wrn.all._.lines." localSheetId="1" hidden="1">{#N/A,#N/A,FALSE,"Summary";#N/A,#N/A,FALSE,"3TJ";#N/A,#N/A,FALSE,"3TN";#N/A,#N/A,FALSE,"3TP";#N/A,#N/A,FALSE,"3SJ";#N/A,#N/A,FALSE,"3CJ";#N/A,#N/A,FALSE,"3CN";#N/A,#N/A,FALSE,"3CP";#N/A,#N/A,FALSE,"3A"}</definedName>
    <definedName name="wrn.all._.lines." localSheetId="2" hidden="1">{#N/A,#N/A,FALSE,"Summary";#N/A,#N/A,FALSE,"3TJ";#N/A,#N/A,FALSE,"3TN";#N/A,#N/A,FALSE,"3TP";#N/A,#N/A,FALSE,"3SJ";#N/A,#N/A,FALSE,"3CJ";#N/A,#N/A,FALSE,"3CN";#N/A,#N/A,FALSE,"3CP";#N/A,#N/A,FALSE,"3A"}</definedName>
    <definedName name="wrn.all._.lines." localSheetId="3" hidden="1">{#N/A,#N/A,FALSE,"Summary";#N/A,#N/A,FALSE,"3TJ";#N/A,#N/A,FALSE,"3TN";#N/A,#N/A,FALSE,"3TP";#N/A,#N/A,FALSE,"3SJ";#N/A,#N/A,FALSE,"3CJ";#N/A,#N/A,FALSE,"3CN";#N/A,#N/A,FALSE,"3CP";#N/A,#N/A,FALSE,"3A"}</definedName>
    <definedName name="wrn.all._.lines." localSheetId="6" hidden="1">{#N/A,#N/A,FALSE,"Summary";#N/A,#N/A,FALSE,"3TJ";#N/A,#N/A,FALSE,"3TN";#N/A,#N/A,FALSE,"3TP";#N/A,#N/A,FALSE,"3SJ";#N/A,#N/A,FALSE,"3CJ";#N/A,#N/A,FALSE,"3CN";#N/A,#N/A,FALSE,"3CP";#N/A,#N/A,FALSE,"3A"}</definedName>
    <definedName name="wrn.all._.lines." localSheetId="0" hidden="1">{#N/A,#N/A,FALSE,"Summary";#N/A,#N/A,FALSE,"3TJ";#N/A,#N/A,FALSE,"3TN";#N/A,#N/A,FALSE,"3TP";#N/A,#N/A,FALSE,"3SJ";#N/A,#N/A,FALSE,"3CJ";#N/A,#N/A,FALSE,"3CN";#N/A,#N/A,FALSE,"3CP";#N/A,#N/A,FALSE,"3A"}</definedName>
    <definedName name="wrn.all._.lines." localSheetId="9" hidden="1">{#N/A,#N/A,FALSE,"Summary";#N/A,#N/A,FALSE,"3TJ";#N/A,#N/A,FALSE,"3TN";#N/A,#N/A,FALSE,"3TP";#N/A,#N/A,FALSE,"3SJ";#N/A,#N/A,FALSE,"3CJ";#N/A,#N/A,FALSE,"3CN";#N/A,#N/A,FALSE,"3CP";#N/A,#N/A,FALSE,"3A"}</definedName>
    <definedName name="wrn.all._.lines." localSheetId="8" hidden="1">{#N/A,#N/A,FALSE,"Summary";#N/A,#N/A,FALSE,"3TJ";#N/A,#N/A,FALSE,"3TN";#N/A,#N/A,FALSE,"3TP";#N/A,#N/A,FALSE,"3SJ";#N/A,#N/A,FALSE,"3CJ";#N/A,#N/A,FALSE,"3CN";#N/A,#N/A,FALSE,"3CP";#N/A,#N/A,FALSE,"3A"}</definedName>
    <definedName name="wrn.all._.lines." hidden="1">{#N/A,#N/A,FALSE,"Summary";#N/A,#N/A,FALSE,"3TJ";#N/A,#N/A,FALSE,"3TN";#N/A,#N/A,FALSE,"3TP";#N/A,#N/A,FALSE,"3SJ";#N/A,#N/A,FALSE,"3CJ";#N/A,#N/A,FALSE,"3CN";#N/A,#N/A,FALSE,"3CP";#N/A,#N/A,FALSE,"3A"}</definedName>
    <definedName name="wrn.All._.Pages.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0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9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8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schedules." localSheetId="1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ll._.schedules." localSheetId="2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ll._.schedules." localSheetId="3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ll._.schedules." localSheetId="6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ll._.schedules." localSheetId="0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ll._.schedules." localSheetId="9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ll._.schedules." localSheetId="8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ll._.schedules.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ylık." localSheetId="1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Aylık." localSheetId="2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Aylık." localSheetId="3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Aylık." localSheetId="6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Aylık." localSheetId="0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Aylık." localSheetId="9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Aylık." localSheetId="8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Aylık." hidden="1">{#N/A,#N/A,FALSE,"Kümülatif Gelir Tablosu";#N/A,#N/A,FALSE,"Aylık Gelir Tablosu";#N/A,#N/A,FALSE,"Karş.Kümülatif Gelir Tab";#N/A,#N/A,FALSE,"Karş. Aylık Gelir Tab";#N/A,#N/A,FALSE,"Bilanço";#N/A,#N/A,FALSE,"Karşılaştırmalı Bilanço";#N/A,#N/A,FALSE,"Raşyo 1";#N/A,#N/A,FALSE,"Karşılaştırmalı Raşyolar"}</definedName>
    <definedName name="wrn.Backup." localSheetId="1" hidden="1">{#N/A,#N/A,FALSE,"SUBS";#N/A,#N/A,FALSE,"SUPERS";#N/A,#N/A,FALSE,"FINISHES";#N/A,#N/A,FALSE,"FITTINGS";#N/A,#N/A,FALSE,"SERVICES";#N/A,#N/A,FALSE,"SITEWORKS"}</definedName>
    <definedName name="wrn.Backup." localSheetId="2" hidden="1">{#N/A,#N/A,FALSE,"SUBS";#N/A,#N/A,FALSE,"SUPERS";#N/A,#N/A,FALSE,"FINISHES";#N/A,#N/A,FALSE,"FITTINGS";#N/A,#N/A,FALSE,"SERVICES";#N/A,#N/A,FALSE,"SITEWORKS"}</definedName>
    <definedName name="wrn.Backup." localSheetId="3" hidden="1">{#N/A,#N/A,FALSE,"SUBS";#N/A,#N/A,FALSE,"SUPERS";#N/A,#N/A,FALSE,"FINISHES";#N/A,#N/A,FALSE,"FITTINGS";#N/A,#N/A,FALSE,"SERVICES";#N/A,#N/A,FALSE,"SITEWORKS"}</definedName>
    <definedName name="wrn.Backup." localSheetId="6" hidden="1">{#N/A,#N/A,FALSE,"SUBS";#N/A,#N/A,FALSE,"SUPERS";#N/A,#N/A,FALSE,"FINISHES";#N/A,#N/A,FALSE,"FITTINGS";#N/A,#N/A,FALSE,"SERVICES";#N/A,#N/A,FALSE,"SITEWORKS"}</definedName>
    <definedName name="wrn.Backup." localSheetId="0" hidden="1">{#N/A,#N/A,FALSE,"SUBS";#N/A,#N/A,FALSE,"SUPERS";#N/A,#N/A,FALSE,"FINISHES";#N/A,#N/A,FALSE,"FITTINGS";#N/A,#N/A,FALSE,"SERVICES";#N/A,#N/A,FALSE,"SITEWORKS"}</definedName>
    <definedName name="wrn.Backup." localSheetId="9" hidden="1">{#N/A,#N/A,FALSE,"SUBS";#N/A,#N/A,FALSE,"SUPERS";#N/A,#N/A,FALSE,"FINISHES";#N/A,#N/A,FALSE,"FITTINGS";#N/A,#N/A,FALSE,"SERVICES";#N/A,#N/A,FALSE,"SITEWORKS"}</definedName>
    <definedName name="wrn.Backup." localSheetId="8" hidden="1">{#N/A,#N/A,FALSE,"SUBS";#N/A,#N/A,FALSE,"SUPERS";#N/A,#N/A,FALSE,"FINISHES";#N/A,#N/A,FALSE,"FITTINGS";#N/A,#N/A,FALSE,"SERVICES";#N/A,#N/A,FALSE,"SITEWORKS"}</definedName>
    <definedName name="wrn.Backup." hidden="1">{#N/A,#N/A,FALSE,"SUBS";#N/A,#N/A,FALSE,"SUPERS";#N/A,#N/A,FALSE,"FINISHES";#N/A,#N/A,FALSE,"FITTINGS";#N/A,#N/A,FALSE,"SERVICES";#N/A,#N/A,FALSE,"SITEWORKS"}</definedName>
    <definedName name="wrn.backup1" localSheetId="1" hidden="1">{#N/A,#N/A,FALSE,"SUBS";#N/A,#N/A,FALSE,"SUPERS";#N/A,#N/A,FALSE,"FINISHES";#N/A,#N/A,FALSE,"FITTINGS";#N/A,#N/A,FALSE,"SERVICES";#N/A,#N/A,FALSE,"SITEWORKS"}</definedName>
    <definedName name="wrn.backup1" localSheetId="2" hidden="1">{#N/A,#N/A,FALSE,"SUBS";#N/A,#N/A,FALSE,"SUPERS";#N/A,#N/A,FALSE,"FINISHES";#N/A,#N/A,FALSE,"FITTINGS";#N/A,#N/A,FALSE,"SERVICES";#N/A,#N/A,FALSE,"SITEWORKS"}</definedName>
    <definedName name="wrn.backup1" localSheetId="3" hidden="1">{#N/A,#N/A,FALSE,"SUBS";#N/A,#N/A,FALSE,"SUPERS";#N/A,#N/A,FALSE,"FINISHES";#N/A,#N/A,FALSE,"FITTINGS";#N/A,#N/A,FALSE,"SERVICES";#N/A,#N/A,FALSE,"SITEWORKS"}</definedName>
    <definedName name="wrn.backup1" localSheetId="6" hidden="1">{#N/A,#N/A,FALSE,"SUBS";#N/A,#N/A,FALSE,"SUPERS";#N/A,#N/A,FALSE,"FINISHES";#N/A,#N/A,FALSE,"FITTINGS";#N/A,#N/A,FALSE,"SERVICES";#N/A,#N/A,FALSE,"SITEWORKS"}</definedName>
    <definedName name="wrn.backup1" localSheetId="0" hidden="1">{#N/A,#N/A,FALSE,"SUBS";#N/A,#N/A,FALSE,"SUPERS";#N/A,#N/A,FALSE,"FINISHES";#N/A,#N/A,FALSE,"FITTINGS";#N/A,#N/A,FALSE,"SERVICES";#N/A,#N/A,FALSE,"SITEWORKS"}</definedName>
    <definedName name="wrn.backup1" localSheetId="9" hidden="1">{#N/A,#N/A,FALSE,"SUBS";#N/A,#N/A,FALSE,"SUPERS";#N/A,#N/A,FALSE,"FINISHES";#N/A,#N/A,FALSE,"FITTINGS";#N/A,#N/A,FALSE,"SERVICES";#N/A,#N/A,FALSE,"SITEWORKS"}</definedName>
    <definedName name="wrn.backup1" localSheetId="8" hidden="1">{#N/A,#N/A,FALSE,"SUBS";#N/A,#N/A,FALSE,"SUPERS";#N/A,#N/A,FALSE,"FINISHES";#N/A,#N/A,FALSE,"FITTINGS";#N/A,#N/A,FALSE,"SERVICES";#N/A,#N/A,FALSE,"SITEWORKS"}</definedName>
    <definedName name="wrn.backup1" hidden="1">{#N/A,#N/A,FALSE,"SUBS";#N/A,#N/A,FALSE,"SUPERS";#N/A,#N/A,FALSE,"FINISHES";#N/A,#N/A,FALSE,"FITTINGS";#N/A,#N/A,FALSE,"SERVICES";#N/A,#N/A,FALSE,"SITEWORKS"}</definedName>
    <definedName name="wrn.Barbara._.Modular._.Indirects." localSheetId="1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localSheetId="2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localSheetId="3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localSheetId="6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localSheetId="0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localSheetId="9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localSheetId="8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ETON." localSheetId="1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ETON." localSheetId="2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ETON." localSheetId="3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ETON." localSheetId="6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ETON." localSheetId="0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ETON." localSheetId="9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ETON." localSheetId="8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ETON." hidden="1">{#N/A,#N/A,FALSE,"B1";#N/A,#N/A,FALSE,"B2";#N/A,#N/A,FALSE,"B3";#N/A,#N/A,FALSE,"B4";#N/A,#N/A,FALSE,"B5";#N/A,#N/A,FALSE,"B6";#N/A,#N/A,FALSE,"B7";#N/A,#N/A,FALSE,"B8";#N/A,#N/A,FALSE,"B9";#N/A,#N/A,FALSE,"B10";#N/A,#N/A,FALSE,"B11";#N/A,#N/A,FALSE,"B12";#N/A,#N/A,FALSE,"B13";#N/A,#N/A,FALSE,"B14";#N/A,#N/A,FALSE,"B15";#N/A,#N/A,FALSE,"B16"}</definedName>
    <definedName name="wrn.bh." localSheetId="2" hidden="1">{#N/A,#N/A,FALSE,"TELEFON"}</definedName>
    <definedName name="wrn.bh." localSheetId="3" hidden="1">{#N/A,#N/A,FALSE,"TELEFON"}</definedName>
    <definedName name="wrn.bh." localSheetId="9" hidden="1">{#N/A,#N/A,FALSE,"TELEFON"}</definedName>
    <definedName name="wrn.bh." localSheetId="8" hidden="1">{#N/A,#N/A,FALSE,"TELEFON"}</definedName>
    <definedName name="wrn.bh." hidden="1">{#N/A,#N/A,FALSE,"TELEFON"}</definedName>
    <definedName name="wrn.bh1." localSheetId="1" hidden="1">{#N/A,#N/A,FALSE,"TELEFON"}</definedName>
    <definedName name="wrn.bh1." localSheetId="2" hidden="1">{#N/A,#N/A,FALSE,"TELEFON"}</definedName>
    <definedName name="wrn.bh1." localSheetId="3" hidden="1">{#N/A,#N/A,FALSE,"TELEFON"}</definedName>
    <definedName name="wrn.bh1." localSheetId="6" hidden="1">{#N/A,#N/A,FALSE,"TELEFON"}</definedName>
    <definedName name="wrn.bh1." localSheetId="0" hidden="1">{#N/A,#N/A,FALSE,"TELEFON"}</definedName>
    <definedName name="wrn.bh1." localSheetId="9" hidden="1">{#N/A,#N/A,FALSE,"TELEFON"}</definedName>
    <definedName name="wrn.bh1." localSheetId="8" hidden="1">{#N/A,#N/A,FALSE,"TELEFON"}</definedName>
    <definedName name="wrn.bh1." hidden="1">{#N/A,#N/A,FALSE,"TELEFON"}</definedName>
    <definedName name="wrn.BIMAL." localSheetId="1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IMAL." localSheetId="2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IMAL." localSheetId="3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IMAL." localSheetId="6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IMAL." localSheetId="0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IMAL." localSheetId="9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IMAL." localSheetId="8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IMAL." hidden="1">{#N/A,#N/A,FALSE,"BRIM_ICMAL";#N/A,#N/A,FALSE,"ASE_KUR";#N/A,#N/A,FALSE,"ASE_YES";#N/A,#N/A,FALSE,"AM_KUR";#N/A,#N/A,FALSE,"AMU_YES";#N/A,#N/A,FALSE,"PAR_KUR";#N/A,#N/A,FALSE,"PAR_YES";#N/A,#N/A,FALSE,"YSE_KUR";#N/A,#N/A,FALSE,"YSE_YES";#N/A,#N/A,FALSE,"YMU_KUR";#N/A,#N/A,FALSE,"YM_YES"}</definedName>
    <definedName name="wrn.BM." localSheetId="1" hidden="1">{#N/A,#N/A,TRUE,"Basic";#N/A,#N/A,TRUE,"EXT-TABLE";#N/A,#N/A,TRUE,"STEEL";#N/A,#N/A,TRUE,"INT-Table";#N/A,#N/A,TRUE,"STEEL";#N/A,#N/A,TRUE,"Door"}</definedName>
    <definedName name="wrn.BM." localSheetId="2" hidden="1">{#N/A,#N/A,TRUE,"Basic";#N/A,#N/A,TRUE,"EXT-TABLE";#N/A,#N/A,TRUE,"STEEL";#N/A,#N/A,TRUE,"INT-Table";#N/A,#N/A,TRUE,"STEEL";#N/A,#N/A,TRUE,"Door"}</definedName>
    <definedName name="wrn.BM." localSheetId="3" hidden="1">{#N/A,#N/A,TRUE,"Basic";#N/A,#N/A,TRUE,"EXT-TABLE";#N/A,#N/A,TRUE,"STEEL";#N/A,#N/A,TRUE,"INT-Table";#N/A,#N/A,TRUE,"STEEL";#N/A,#N/A,TRUE,"Door"}</definedName>
    <definedName name="wrn.BM." localSheetId="6" hidden="1">{#N/A,#N/A,TRUE,"Basic";#N/A,#N/A,TRUE,"EXT-TABLE";#N/A,#N/A,TRUE,"STEEL";#N/A,#N/A,TRUE,"INT-Table";#N/A,#N/A,TRUE,"STEEL";#N/A,#N/A,TRUE,"Door"}</definedName>
    <definedName name="wrn.BM." localSheetId="0" hidden="1">{#N/A,#N/A,TRUE,"Basic";#N/A,#N/A,TRUE,"EXT-TABLE";#N/A,#N/A,TRUE,"STEEL";#N/A,#N/A,TRUE,"INT-Table";#N/A,#N/A,TRUE,"STEEL";#N/A,#N/A,TRUE,"Door"}</definedName>
    <definedName name="wrn.BM." localSheetId="9" hidden="1">{#N/A,#N/A,TRUE,"Basic";#N/A,#N/A,TRUE,"EXT-TABLE";#N/A,#N/A,TRUE,"STEEL";#N/A,#N/A,TRUE,"INT-Table";#N/A,#N/A,TRUE,"STEEL";#N/A,#N/A,TRUE,"Door"}</definedName>
    <definedName name="wrn.BM." localSheetId="8" hidden="1">{#N/A,#N/A,TRUE,"Basic";#N/A,#N/A,TRUE,"EXT-TABLE";#N/A,#N/A,TRUE,"STEEL";#N/A,#N/A,TRUE,"INT-Table";#N/A,#N/A,TRUE,"STEEL";#N/A,#N/A,TRUE,"Door"}</definedName>
    <definedName name="wrn.BM." hidden="1">{#N/A,#N/A,TRUE,"Basic";#N/A,#N/A,TRUE,"EXT-TABLE";#N/A,#N/A,TRUE,"STEEL";#N/A,#N/A,TRUE,"INT-Table";#N/A,#N/A,TRUE,"STEEL";#N/A,#N/A,TRUE,"Door"}</definedName>
    <definedName name="wrn.Calulation._.Sheets." localSheetId="9" hidden="1">{#N/A,#N/A,FALSE,"cover";#N/A,#N/A,FALSE,"page_1";#N/A,#N/A,FALSE,"page_2";#N/A,#N/A,FALSE,"page_3";#N/A,#N/A,FALSE,"page_4"}</definedName>
    <definedName name="wrn.Calulation._.Sheets." localSheetId="8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wrn.capital._.schedules." localSheetId="1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localSheetId="2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localSheetId="3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localSheetId="6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localSheetId="0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localSheetId="9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localSheetId="8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ri._.Ay." localSheetId="1" hidden="1">{#N/A,#N/A,FALSE,"Bilanço";#N/A,#N/A,FALSE,"Kümülatif Gelir Tablosu";#N/A,#N/A,FALSE,"Aylık Gelir Tablosu";#N/A,#N/A,FALSE,"Raşyo 1"}</definedName>
    <definedName name="wrn.Cari._.Ay." localSheetId="2" hidden="1">{#N/A,#N/A,FALSE,"Bilanço";#N/A,#N/A,FALSE,"Kümülatif Gelir Tablosu";#N/A,#N/A,FALSE,"Aylık Gelir Tablosu";#N/A,#N/A,FALSE,"Raşyo 1"}</definedName>
    <definedName name="wrn.Cari._.Ay." localSheetId="3" hidden="1">{#N/A,#N/A,FALSE,"Bilanço";#N/A,#N/A,FALSE,"Kümülatif Gelir Tablosu";#N/A,#N/A,FALSE,"Aylık Gelir Tablosu";#N/A,#N/A,FALSE,"Raşyo 1"}</definedName>
    <definedName name="wrn.Cari._.Ay." localSheetId="6" hidden="1">{#N/A,#N/A,FALSE,"Bilanço";#N/A,#N/A,FALSE,"Kümülatif Gelir Tablosu";#N/A,#N/A,FALSE,"Aylık Gelir Tablosu";#N/A,#N/A,FALSE,"Raşyo 1"}</definedName>
    <definedName name="wrn.Cari._.Ay." localSheetId="0" hidden="1">{#N/A,#N/A,FALSE,"Bilanço";#N/A,#N/A,FALSE,"Kümülatif Gelir Tablosu";#N/A,#N/A,FALSE,"Aylık Gelir Tablosu";#N/A,#N/A,FALSE,"Raşyo 1"}</definedName>
    <definedName name="wrn.Cari._.Ay." localSheetId="9" hidden="1">{#N/A,#N/A,FALSE,"Bilanço";#N/A,#N/A,FALSE,"Kümülatif Gelir Tablosu";#N/A,#N/A,FALSE,"Aylık Gelir Tablosu";#N/A,#N/A,FALSE,"Raşyo 1"}</definedName>
    <definedName name="wrn.Cari._.Ay." localSheetId="8" hidden="1">{#N/A,#N/A,FALSE,"Bilanço";#N/A,#N/A,FALSE,"Kümülatif Gelir Tablosu";#N/A,#N/A,FALSE,"Aylık Gelir Tablosu";#N/A,#N/A,FALSE,"Raşyo 1"}</definedName>
    <definedName name="wrn.Cari._.Ay." hidden="1">{#N/A,#N/A,FALSE,"Bilanço";#N/A,#N/A,FALSE,"Kümülatif Gelir Tablosu";#N/A,#N/A,FALSE,"Aylık Gelir Tablosu";#N/A,#N/A,FALSE,"Raşyo 1"}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3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9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8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3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9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hi._.tiÆt." localSheetId="9" hidden="1">{#N/A,#N/A,FALSE,"Chi tiÆt"}</definedName>
    <definedName name="wrn.chi._.tiÆt." localSheetId="8" hidden="1">{#N/A,#N/A,FALSE,"Chi tiÆt"}</definedName>
    <definedName name="wrn.chi._.tiÆt." hidden="1">{#N/A,#N/A,FALSE,"Chi tiÆt"}</definedName>
    <definedName name="wrn.CHIEF._.REVIEW." localSheetId="1" hidden="1">{#N/A,#N/A,FALSE,"Q&amp;AE";#N/A,#N/A,FALSE,"Params";#N/A,#N/A,FALSE,"ReconE";#N/A,#N/A,FALSE,"CostCompE";#N/A,#N/A,FALSE,"SummaryE";#N/A,#N/A,FALSE,"Detail";#N/A,#N/A,FALSE,"PayItem"}</definedName>
    <definedName name="wrn.CHIEF._.REVIEW." localSheetId="2" hidden="1">{#N/A,#N/A,FALSE,"Q&amp;AE";#N/A,#N/A,FALSE,"Params";#N/A,#N/A,FALSE,"ReconE";#N/A,#N/A,FALSE,"CostCompE";#N/A,#N/A,FALSE,"SummaryE";#N/A,#N/A,FALSE,"Detail";#N/A,#N/A,FALSE,"PayItem"}</definedName>
    <definedName name="wrn.CHIEF._.REVIEW." localSheetId="3" hidden="1">{#N/A,#N/A,FALSE,"Q&amp;AE";#N/A,#N/A,FALSE,"Params";#N/A,#N/A,FALSE,"ReconE";#N/A,#N/A,FALSE,"CostCompE";#N/A,#N/A,FALSE,"SummaryE";#N/A,#N/A,FALSE,"Detail";#N/A,#N/A,FALSE,"PayItem"}</definedName>
    <definedName name="wrn.CHIEF._.REVIEW." localSheetId="6" hidden="1">{#N/A,#N/A,FALSE,"Q&amp;AE";#N/A,#N/A,FALSE,"Params";#N/A,#N/A,FALSE,"ReconE";#N/A,#N/A,FALSE,"CostCompE";#N/A,#N/A,FALSE,"SummaryE";#N/A,#N/A,FALSE,"Detail";#N/A,#N/A,FALSE,"PayItem"}</definedName>
    <definedName name="wrn.CHIEF._.REVIEW." localSheetId="0" hidden="1">{#N/A,#N/A,FALSE,"Q&amp;AE";#N/A,#N/A,FALSE,"Params";#N/A,#N/A,FALSE,"ReconE";#N/A,#N/A,FALSE,"CostCompE";#N/A,#N/A,FALSE,"SummaryE";#N/A,#N/A,FALSE,"Detail";#N/A,#N/A,FALSE,"PayItem"}</definedName>
    <definedName name="wrn.CHIEF._.REVIEW." localSheetId="9" hidden="1">{#N/A,#N/A,FALSE,"Q&amp;AE";#N/A,#N/A,FALSE,"Params";#N/A,#N/A,FALSE,"ReconE";#N/A,#N/A,FALSE,"CostCompE";#N/A,#N/A,FALSE,"SummaryE";#N/A,#N/A,FALSE,"Detail";#N/A,#N/A,FALSE,"PayItem"}</definedName>
    <definedName name="wrn.CHIEF._.REVIEW." localSheetId="8" hidden="1">{#N/A,#N/A,FALSE,"Q&amp;AE";#N/A,#N/A,FALSE,"Params";#N/A,#N/A,FALSE,"ReconE";#N/A,#N/A,FALSE,"CostCompE";#N/A,#N/A,FALSE,"SummaryE";#N/A,#N/A,FALSE,"Detail";#N/A,#N/A,FALSE,"PayItem"}</definedName>
    <definedName name="wrn.CHIEF._.REVIEW." hidden="1">{#N/A,#N/A,FALSE,"Q&amp;AE";#N/A,#N/A,FALSE,"Params";#N/A,#N/A,FALSE,"ReconE";#N/A,#N/A,FALSE,"CostCompE";#N/A,#N/A,FALSE,"SummaryE";#N/A,#N/A,FALSE,"Detail";#N/A,#N/A,FALSE,"PayItem"}</definedName>
    <definedName name="wrn.CIRCUITS." localSheetId="1" hidden="1">{"DBANK",#N/A,FALSE,"PriceE";"CKTS",#N/A,FALSE,"PriceE"}</definedName>
    <definedName name="wrn.CIRCUITS." localSheetId="2" hidden="1">{"DBANK",#N/A,FALSE,"PriceE";"CKTS",#N/A,FALSE,"PriceE"}</definedName>
    <definedName name="wrn.CIRCUITS." localSheetId="3" hidden="1">{"DBANK",#N/A,FALSE,"PriceE";"CKTS",#N/A,FALSE,"PriceE"}</definedName>
    <definedName name="wrn.CIRCUITS." localSheetId="6" hidden="1">{"DBANK",#N/A,FALSE,"PriceE";"CKTS",#N/A,FALSE,"PriceE"}</definedName>
    <definedName name="wrn.CIRCUITS." localSheetId="0" hidden="1">{"DBANK",#N/A,FALSE,"PriceE";"CKTS",#N/A,FALSE,"PriceE"}</definedName>
    <definedName name="wrn.CIRCUITS." localSheetId="9" hidden="1">{"DBANK",#N/A,FALSE,"PriceE";"CKTS",#N/A,FALSE,"PriceE"}</definedName>
    <definedName name="wrn.CIRCUITS." localSheetId="8" hidden="1">{"DBANK",#N/A,FALSE,"PriceE";"CKTS",#N/A,FALSE,"PriceE"}</definedName>
    <definedName name="wrn.CIRCUITS." hidden="1">{"DBANK",#N/A,FALSE,"PriceE";"CKTS",#N/A,FALSE,"PriceE"}</definedName>
    <definedName name="wrn.Coded._.IAS._.FS." localSheetId="1" hidden="1">{"IASTrail",#N/A,FALSE,"IAS"}</definedName>
    <definedName name="wrn.Coded._.IAS._.FS." localSheetId="2" hidden="1">{"IASTrail",#N/A,FALSE,"IAS"}</definedName>
    <definedName name="wrn.Coded._.IAS._.FS." localSheetId="3" hidden="1">{"IASTrail",#N/A,FALSE,"IAS"}</definedName>
    <definedName name="wrn.Coded._.IAS._.FS." localSheetId="6" hidden="1">{"IASTrail",#N/A,FALSE,"IAS"}</definedName>
    <definedName name="wrn.Coded._.IAS._.FS." localSheetId="0" hidden="1">{"IASTrail",#N/A,FALSE,"IAS"}</definedName>
    <definedName name="wrn.Coded._.IAS._.FS." localSheetId="9" hidden="1">{"IASTrail",#N/A,FALSE,"IAS"}</definedName>
    <definedName name="wrn.Coded._.IAS._.FS." localSheetId="8" hidden="1">{"IASTrail",#N/A,FALSE,"IAS"}</definedName>
    <definedName name="wrn.Coded._.IAS._.FS." hidden="1">{"IASTrail",#N/A,FALSE,"IAS"}</definedName>
    <definedName name="wrn.COMBINED." localSheetId="1" hidden="1">{#N/A,#N/A,FALSE,"INPUTS";#N/A,#N/A,FALSE,"PROFORMA BSHEET";#N/A,#N/A,FALSE,"COMBINED";#N/A,#N/A,FALSE,"HIGH YIELD";#N/A,#N/A,FALSE,"COMB_GRAPHS"}</definedName>
    <definedName name="wrn.COMBINED." localSheetId="2" hidden="1">{#N/A,#N/A,FALSE,"INPUTS";#N/A,#N/A,FALSE,"PROFORMA BSHEET";#N/A,#N/A,FALSE,"COMBINED";#N/A,#N/A,FALSE,"HIGH YIELD";#N/A,#N/A,FALSE,"COMB_GRAPHS"}</definedName>
    <definedName name="wrn.COMBINED." localSheetId="3" hidden="1">{#N/A,#N/A,FALSE,"INPUTS";#N/A,#N/A,FALSE,"PROFORMA BSHEET";#N/A,#N/A,FALSE,"COMBINED";#N/A,#N/A,FALSE,"HIGH YIELD";#N/A,#N/A,FALSE,"COMB_GRAPHS"}</definedName>
    <definedName name="wrn.COMBINED." localSheetId="6" hidden="1">{#N/A,#N/A,FALSE,"INPUTS";#N/A,#N/A,FALSE,"PROFORMA BSHEET";#N/A,#N/A,FALSE,"COMBINED";#N/A,#N/A,FALSE,"HIGH YIELD";#N/A,#N/A,FALSE,"COMB_GRAPHS"}</definedName>
    <definedName name="wrn.COMBINED." localSheetId="0" hidden="1">{#N/A,#N/A,FALSE,"INPUTS";#N/A,#N/A,FALSE,"PROFORMA BSHEET";#N/A,#N/A,FALSE,"COMBINED";#N/A,#N/A,FALSE,"HIGH YIELD";#N/A,#N/A,FALSE,"COMB_GRAPHS"}</definedName>
    <definedName name="wrn.COMBINED." localSheetId="9" hidden="1">{#N/A,#N/A,FALSE,"INPUTS";#N/A,#N/A,FALSE,"PROFORMA BSHEET";#N/A,#N/A,FALSE,"COMBINED";#N/A,#N/A,FALSE,"HIGH YIELD";#N/A,#N/A,FALSE,"COMB_GRAPHS"}</definedName>
    <definedName name="wrn.COMBINED." localSheetId="8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cong." localSheetId="9" hidden="1">{#N/A,#N/A,FALSE,"Sheet1"}</definedName>
    <definedName name="wrn.cong." localSheetId="8" hidden="1">{#N/A,#N/A,FALSE,"Sheet1"}</definedName>
    <definedName name="wrn.cong." hidden="1">{#N/A,#N/A,FALSE,"Sheet1"}</definedName>
    <definedName name="wrn.consumable." localSheetId="9" hidden="1">{#N/A,#N/A,FALSE,"consu_cover";#N/A,#N/A,FALSE,"consu_strategy";#N/A,#N/A,FALSE,"consu_flow";#N/A,#N/A,FALSE,"Summary_reqmt";#N/A,#N/A,FALSE,"field_ppg";#N/A,#N/A,FALSE,"ppg_shop";#N/A,#N/A,FALSE,"strl";#N/A,#N/A,FALSE,"tankages";#N/A,#N/A,FALSE,"gases"}</definedName>
    <definedName name="wrn.consumable." localSheetId="8" hidden="1">{#N/A,#N/A,FALSE,"consu_cover";#N/A,#N/A,FALSE,"consu_strategy";#N/A,#N/A,FALSE,"consu_flow";#N/A,#N/A,FALSE,"Summary_reqmt";#N/A,#N/A,FALSE,"field_ppg";#N/A,#N/A,FALSE,"ppg_shop";#N/A,#N/A,FALSE,"strl";#N/A,#N/A,FALSE,"tankages";#N/A,#N/A,FALSE,"gases"}</definedName>
    <definedName name="wrn.consumable." hidden="1">{#N/A,#N/A,FALSE,"consu_cover";#N/A,#N/A,FALSE,"consu_strategy";#N/A,#N/A,FALSE,"consu_flow";#N/A,#N/A,FALSE,"Summary_reqmt";#N/A,#N/A,FALSE,"field_ppg";#N/A,#N/A,FALSE,"ppg_shop";#N/A,#N/A,FALSE,"strl";#N/A,#N/A,FALSE,"tankages";#N/A,#N/A,FALSE,"gases"}</definedName>
    <definedName name="wrn.Cost._.Report.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._.Report.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._.Report.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._.Report.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._.Report.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._.Report.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._.Report.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._.Report.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COST_SHEETS." localSheetId="1" hidden="1">{#N/A,#N/A,FALSE,"WBS 1.06";#N/A,#N/A,FALSE,"WBS 1.14";#N/A,#N/A,FALSE,"WBS 1.17";#N/A,#N/A,FALSE,"WBS 1.18"}</definedName>
    <definedName name="wrn.COST_SHEETS." localSheetId="2" hidden="1">{#N/A,#N/A,FALSE,"WBS 1.06";#N/A,#N/A,FALSE,"WBS 1.14";#N/A,#N/A,FALSE,"WBS 1.17";#N/A,#N/A,FALSE,"WBS 1.18"}</definedName>
    <definedName name="wrn.COST_SHEETS." localSheetId="3" hidden="1">{#N/A,#N/A,FALSE,"WBS 1.06";#N/A,#N/A,FALSE,"WBS 1.14";#N/A,#N/A,FALSE,"WBS 1.17";#N/A,#N/A,FALSE,"WBS 1.18"}</definedName>
    <definedName name="wrn.COST_SHEETS." localSheetId="6" hidden="1">{#N/A,#N/A,FALSE,"WBS 1.06";#N/A,#N/A,FALSE,"WBS 1.14";#N/A,#N/A,FALSE,"WBS 1.17";#N/A,#N/A,FALSE,"WBS 1.18"}</definedName>
    <definedName name="wrn.COST_SHEETS." localSheetId="0" hidden="1">{#N/A,#N/A,FALSE,"WBS 1.06";#N/A,#N/A,FALSE,"WBS 1.14";#N/A,#N/A,FALSE,"WBS 1.17";#N/A,#N/A,FALSE,"WBS 1.18"}</definedName>
    <definedName name="wrn.COST_SHEETS." localSheetId="9" hidden="1">{#N/A,#N/A,FALSE,"WBS 1.06";#N/A,#N/A,FALSE,"WBS 1.14";#N/A,#N/A,FALSE,"WBS 1.17";#N/A,#N/A,FALSE,"WBS 1.18"}</definedName>
    <definedName name="wrn.COST_SHEETS." localSheetId="8" hidden="1">{#N/A,#N/A,FALSE,"WBS 1.06";#N/A,#N/A,FALSE,"WBS 1.14";#N/A,#N/A,FALSE,"WBS 1.17";#N/A,#N/A,FALSE,"WBS 1.18"}</definedName>
    <definedName name="wrn.COST_SHEETS." hidden="1">{#N/A,#N/A,FALSE,"WBS 1.06";#N/A,#N/A,FALSE,"WBS 1.14";#N/A,#N/A,FALSE,"WBS 1.17";#N/A,#N/A,FALSE,"WBS 1.18"}</definedName>
    <definedName name="wrn.Crdonec._.cr._.oladreu._.1995._.aiar." localSheetId="9" hidden="1">{#N/A,#N/A,FALSE,"ZAP_FEB.XLS "}</definedName>
    <definedName name="wrn.Crdonec._.cr._.oladreu._.1995._.aiar." localSheetId="8" hidden="1">{#N/A,#N/A,FALSE,"ZAP_FEB.XLS "}</definedName>
    <definedName name="wrn.Crdonec._.cr._.oladreu._.1995._.aiar." hidden="1">{#N/A,#N/A,FALSE,"ZAP_FEB.XLS "}</definedName>
    <definedName name="wrn.DEMIR." localSheetId="1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MIR." localSheetId="2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MIR." localSheetId="3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MIR." localSheetId="6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MIR." localSheetId="0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MIR." localSheetId="9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MIR." localSheetId="8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MIR." hidden="1">{#N/A,#N/A,FALSE,"D1";#N/A,#N/A,FALSE,"D2";#N/A,#N/A,FALSE,"D3";#N/A,#N/A,FALSE,"D4";#N/A,#N/A,FALSE,"D5";#N/A,#N/A,FALSE,"D6";#N/A,#N/A,FALSE,"D7";#N/A,#N/A,FALSE,"D8";#N/A,#N/A,FALSE,"D9";#N/A,#N/A,FALSE,"D10";#N/A,#N/A,FALSE,"D11";#N/A,#N/A,FALSE,"D12";#N/A,#N/A,FALSE,"D13";#N/A,#N/A,FALSE,"D14";#N/A,#N/A,FALSE,"D15";#N/A,#N/A,FALSE,"D16"}</definedName>
    <definedName name="wrn.Departmentals." localSheetId="1" hidden="1">{#N/A,#N/A,TRUE,"Engineering Dept";#N/A,#N/A,TRUE,"Sales Dept";#N/A,#N/A,TRUE,"Marketing Dept";#N/A,#N/A,TRUE,"Admin Dept"}</definedName>
    <definedName name="wrn.Departmentals." localSheetId="2" hidden="1">{#N/A,#N/A,TRUE,"Engineering Dept";#N/A,#N/A,TRUE,"Sales Dept";#N/A,#N/A,TRUE,"Marketing Dept";#N/A,#N/A,TRUE,"Admin Dept"}</definedName>
    <definedName name="wrn.Departmentals." localSheetId="3" hidden="1">{#N/A,#N/A,TRUE,"Engineering Dept";#N/A,#N/A,TRUE,"Sales Dept";#N/A,#N/A,TRUE,"Marketing Dept";#N/A,#N/A,TRUE,"Admin Dept"}</definedName>
    <definedName name="wrn.Departmentals." localSheetId="6" hidden="1">{#N/A,#N/A,TRUE,"Engineering Dept";#N/A,#N/A,TRUE,"Sales Dept";#N/A,#N/A,TRUE,"Marketing Dept";#N/A,#N/A,TRUE,"Admin Dept"}</definedName>
    <definedName name="wrn.Departmentals." localSheetId="0" hidden="1">{#N/A,#N/A,TRUE,"Engineering Dept";#N/A,#N/A,TRUE,"Sales Dept";#N/A,#N/A,TRUE,"Marketing Dept";#N/A,#N/A,TRUE,"Admin Dept"}</definedName>
    <definedName name="wrn.Departmentals." localSheetId="9" hidden="1">{#N/A,#N/A,TRUE,"Engineering Dept";#N/A,#N/A,TRUE,"Sales Dept";#N/A,#N/A,TRUE,"Marketing Dept";#N/A,#N/A,TRUE,"Admin Dept"}</definedName>
    <definedName name="wrn.Departmentals." localSheetId="8" hidden="1">{#N/A,#N/A,TRUE,"Engineering Dept";#N/A,#N/A,TRUE,"Sales Dept";#N/A,#N/A,TRUE,"Marketing Dept";#N/A,#N/A,TRUE,"Admin Dept"}</definedName>
    <definedName name="wrn.Departmentals." hidden="1">{#N/A,#N/A,TRUE,"Engineering Dept";#N/A,#N/A,TRUE,"Sales Dept";#N/A,#N/A,TRUE,"Marketing Dept";#N/A,#N/A,TRUE,"Admin Dept"}</definedName>
    <definedName name="wrn.Departments." localSheetId="1" hidden="1">{#N/A,#N/A,FALSE,"Engineering Dept";#N/A,#N/A,FALSE,"Sales Dept";#N/A,#N/A,FALSE,"Marketing Dept";#N/A,#N/A,FALSE,"Admin Dept";#N/A,#N/A,FALSE,"Total Operating Expenses"}</definedName>
    <definedName name="wrn.Departments." localSheetId="2" hidden="1">{#N/A,#N/A,FALSE,"Engineering Dept";#N/A,#N/A,FALSE,"Sales Dept";#N/A,#N/A,FALSE,"Marketing Dept";#N/A,#N/A,FALSE,"Admin Dept";#N/A,#N/A,FALSE,"Total Operating Expenses"}</definedName>
    <definedName name="wrn.Departments." localSheetId="3" hidden="1">{#N/A,#N/A,FALSE,"Engineering Dept";#N/A,#N/A,FALSE,"Sales Dept";#N/A,#N/A,FALSE,"Marketing Dept";#N/A,#N/A,FALSE,"Admin Dept";#N/A,#N/A,FALSE,"Total Operating Expenses"}</definedName>
    <definedName name="wrn.Departments." localSheetId="6" hidden="1">{#N/A,#N/A,FALSE,"Engineering Dept";#N/A,#N/A,FALSE,"Sales Dept";#N/A,#N/A,FALSE,"Marketing Dept";#N/A,#N/A,FALSE,"Admin Dept";#N/A,#N/A,FALSE,"Total Operating Expenses"}</definedName>
    <definedName name="wrn.Departments." localSheetId="0" hidden="1">{#N/A,#N/A,FALSE,"Engineering Dept";#N/A,#N/A,FALSE,"Sales Dept";#N/A,#N/A,FALSE,"Marketing Dept";#N/A,#N/A,FALSE,"Admin Dept";#N/A,#N/A,FALSE,"Total Operating Expenses"}</definedName>
    <definedName name="wrn.Departments." localSheetId="9" hidden="1">{#N/A,#N/A,FALSE,"Engineering Dept";#N/A,#N/A,FALSE,"Sales Dept";#N/A,#N/A,FALSE,"Marketing Dept";#N/A,#N/A,FALSE,"Admin Dept";#N/A,#N/A,FALSE,"Total Operating Expenses"}</definedName>
    <definedName name="wrn.Departments." localSheetId="8" hidden="1">{#N/A,#N/A,FALSE,"Engineering Dept";#N/A,#N/A,FALSE,"Sales Dept";#N/A,#N/A,FALSE,"Marketing Dept";#N/A,#N/A,FALSE,"Admin Dept";#N/A,#N/A,FALSE,"Total Operating Expenses"}</definedName>
    <definedName name="wrn.Departments." hidden="1">{#N/A,#N/A,FALSE,"Engineering Dept";#N/A,#N/A,FALSE,"Sales Dept";#N/A,#N/A,FALSE,"Marketing Dept";#N/A,#N/A,FALSE,"Admin Dept";#N/A,#N/A,FALSE,"Total Operating Expenses"}</definedName>
    <definedName name="wrn.dış.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dış.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dış.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dış.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dış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DPG." localSheetId="9" hidden="1">{"DPG",#N/A,FALSE,"ELECTRICAL"}</definedName>
    <definedName name="wrn.DPG." localSheetId="8" hidden="1">{"DPG",#N/A,FALSE,"ELECTRICAL"}</definedName>
    <definedName name="wrn.DPG." hidden="1">{"DPG",#N/A,FALSE,"ELECTRICAL"}</definedName>
    <definedName name="wrn.DPG._.INST." localSheetId="9" hidden="1">{"DPG INST",#N/A,FALSE,"ELECTRICAL"}</definedName>
    <definedName name="wrn.DPG._.INST." localSheetId="8" hidden="1">{"DPG INST",#N/A,FALSE,"ELECTRICAL"}</definedName>
    <definedName name="wrn.DPG._.INST." hidden="1">{"DPG INST",#N/A,FALSE,"ELECTRICAL"}</definedName>
    <definedName name="wrn.DPG_INST_SUMMARY." localSheetId="9" hidden="1">{"DPG_INST_SUMMARY",#N/A,FALSE,"SUMMARY-INSTS"}</definedName>
    <definedName name="wrn.DPG_INST_SUMMARY." localSheetId="8" hidden="1">{"DPG_INST_SUMMARY",#N/A,FALSE,"SUMMARY-INSTS"}</definedName>
    <definedName name="wrn.DPG_INST_SUMMARY." hidden="1">{"DPG_INST_SUMMARY",#N/A,FALSE,"SUMMARY-INSTS"}</definedName>
    <definedName name="wrn.DPH." localSheetId="9" hidden="1">{"DPH",#N/A,FALSE,"ELECTRICAL"}</definedName>
    <definedName name="wrn.DPH." localSheetId="8" hidden="1">{"DPH",#N/A,FALSE,"ELECTRICAL"}</definedName>
    <definedName name="wrn.DPH." hidden="1">{"DPH",#N/A,FALSE,"ELECTRICAL"}</definedName>
    <definedName name="wrn.DPH._.INST." localSheetId="9" hidden="1">{"DPH INST",#N/A,FALSE,"ELECTRICAL"}</definedName>
    <definedName name="wrn.DPH._.INST." localSheetId="8" hidden="1">{"DPH INST",#N/A,FALSE,"ELECTRICAL"}</definedName>
    <definedName name="wrn.DPH._.INST." hidden="1">{"DPH INST",#N/A,FALSE,"ELECTRICAL"}</definedName>
    <definedName name="wrn.DPH_INST_SUMMARY." localSheetId="9" hidden="1">{"DPH_INST_SUMMARY",#N/A,FALSE,"SUMMARY-INSTS"}</definedName>
    <definedName name="wrn.DPH_INST_SUMMARY." localSheetId="8" hidden="1">{"DPH_INST_SUMMARY",#N/A,FALSE,"SUMMARY-INSTS"}</definedName>
    <definedName name="wrn.DPH_INST_SUMMARY." hidden="1">{"DPH_INST_SUMMARY",#N/A,FALSE,"SUMMARY-INSTS"}</definedName>
    <definedName name="wrn.ekinci._.ihzarat." localSheetId="1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hzarat.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hzarat.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hzarat." localSheetId="6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hzarat." localSheetId="0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hzarat.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hzarat.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hzarat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malat." localSheetId="2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kinci._.imalat." localSheetId="3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kinci._.imalat." localSheetId="9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kinci._.imalat." localSheetId="8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kinci._.imalat.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lect." localSheetId="9" hidden="1">{"peisbl",#N/A,FALSE,"PPMAN1";"pesub",#N/A,FALSE,"PPMAN1";"megisb",#N/A,FALSE,"MEGMAN";"megii",#N/A,FALSE,"MEGMAN";"arom1",#N/A,FALSE,"aroman";"cover",#N/A,FALSE,"COVER.XLS";"elec1",#N/A,FALSE,"WPR1";"fw",#N/A,FALSE,"OSBLMAN";"md",#N/A,FALSE,"OSBLMAN";"tf",#N/A,FALSE,"OSBLMAN";"elect3",#N/A,FALSE,"WPR1";"mrs1",#N/A,FALSE,"mrsman";"mrs2",#N/A,FALSE,"mrsman";"sp1",#N/A,FALSE,"SPRMAN";"sp2",#N/A,FALSE,"SPRMAN"}</definedName>
    <definedName name="wrn.elect." localSheetId="8" hidden="1">{"peisbl",#N/A,FALSE,"PPMAN1";"pesub",#N/A,FALSE,"PPMAN1";"megisb",#N/A,FALSE,"MEGMAN";"megii",#N/A,FALSE,"MEGMAN";"arom1",#N/A,FALSE,"aroman";"cover",#N/A,FALSE,"COVER.XLS";"elec1",#N/A,FALSE,"WPR1";"fw",#N/A,FALSE,"OSBLMAN";"md",#N/A,FALSE,"OSBLMAN";"tf",#N/A,FALSE,"OSBLMAN";"elect3",#N/A,FALSE,"WPR1";"mrs1",#N/A,FALSE,"mrsman";"mrs2",#N/A,FALSE,"mrsman";"sp1",#N/A,FALSE,"SPRMAN";"sp2",#N/A,FALSE,"SPRMAN"}</definedName>
    <definedName name="wrn.elect." hidden="1">{"peisbl",#N/A,FALSE,"PPMAN1";"pesub",#N/A,FALSE,"PPMAN1";"megisb",#N/A,FALSE,"MEGMAN";"megii",#N/A,FALSE,"MEGMAN";"arom1",#N/A,FALSE,"aroman";"cover",#N/A,FALSE,"COVER.XLS";"elec1",#N/A,FALSE,"WPR1";"fw",#N/A,FALSE,"OSBLMAN";"md",#N/A,FALSE,"OSBLMAN";"tf",#N/A,FALSE,"OSBLMAN";"elect3",#N/A,FALSE,"WPR1";"mrs1",#N/A,FALSE,"mrsman";"mrs2",#N/A,FALSE,"mrsman";"sp1",#N/A,FALSE,"SPRMAN";"sp2",#N/A,FALSE,"SPRMAN"}</definedName>
    <definedName name="wrn.Equipment._.List." localSheetId="1" hidden="1">{#N/A,#N/A,TRUE,"COVERSHEET";#N/A,#N/A,TRUE,"LEGEND";#N/A,#N/A,TRUE,"LIST"}</definedName>
    <definedName name="wrn.Equipment._.List." localSheetId="2" hidden="1">{#N/A,#N/A,TRUE,"COVERSHEET";#N/A,#N/A,TRUE,"LEGEND";#N/A,#N/A,TRUE,"LIST"}</definedName>
    <definedName name="wrn.Equipment._.List." localSheetId="3" hidden="1">{#N/A,#N/A,TRUE,"COVERSHEET";#N/A,#N/A,TRUE,"LEGEND";#N/A,#N/A,TRUE,"LIST"}</definedName>
    <definedName name="wrn.Equipment._.List." localSheetId="6" hidden="1">{#N/A,#N/A,TRUE,"COVERSHEET";#N/A,#N/A,TRUE,"LEGEND";#N/A,#N/A,TRUE,"LIST"}</definedName>
    <definedName name="wrn.Equipment._.List." localSheetId="0" hidden="1">{#N/A,#N/A,TRUE,"COVERSHEET";#N/A,#N/A,TRUE,"LEGEND";#N/A,#N/A,TRUE,"LIST"}</definedName>
    <definedName name="wrn.Equipment._.List." localSheetId="9" hidden="1">{#N/A,#N/A,TRUE,"COVERSHEET";#N/A,#N/A,TRUE,"LEGEND";#N/A,#N/A,TRUE,"LIST"}</definedName>
    <definedName name="wrn.Equipment._.List." localSheetId="8" hidden="1">{#N/A,#N/A,TRUE,"COVERSHEET";#N/A,#N/A,TRUE,"LEGEND";#N/A,#N/A,TRUE,"LIST"}</definedName>
    <definedName name="wrn.Equipment._.List." hidden="1">{#N/A,#N/A,TRUE,"COVERSHEET";#N/A,#N/A,TRUE,"LEGEND";#N/A,#N/A,TRUE,"LIST"}</definedName>
    <definedName name="wrn.Equity._.Only." localSheetId="1" hidden="1">{"Equity Only",#N/A,FALSE,"NNGT1";"Equity Only",#N/A,FALSE,"NNT1";"Equity Only",#N/A,FALSE,"SNT1";"Equity Only",#N/A,FALSE,"BNT1";"Equity Only",#N/A,FALSE,"PNT1"}</definedName>
    <definedName name="wrn.Equity._.Only." localSheetId="2" hidden="1">{"Equity Only",#N/A,FALSE,"NNGT1";"Equity Only",#N/A,FALSE,"NNT1";"Equity Only",#N/A,FALSE,"SNT1";"Equity Only",#N/A,FALSE,"BNT1";"Equity Only",#N/A,FALSE,"PNT1"}</definedName>
    <definedName name="wrn.Equity._.Only." localSheetId="3" hidden="1">{"Equity Only",#N/A,FALSE,"NNGT1";"Equity Only",#N/A,FALSE,"NNT1";"Equity Only",#N/A,FALSE,"SNT1";"Equity Only",#N/A,FALSE,"BNT1";"Equity Only",#N/A,FALSE,"PNT1"}</definedName>
    <definedName name="wrn.Equity._.Only." localSheetId="6" hidden="1">{"Equity Only",#N/A,FALSE,"NNGT1";"Equity Only",#N/A,FALSE,"NNT1";"Equity Only",#N/A,FALSE,"SNT1";"Equity Only",#N/A,FALSE,"BNT1";"Equity Only",#N/A,FALSE,"PNT1"}</definedName>
    <definedName name="wrn.Equity._.Only." localSheetId="0" hidden="1">{"Equity Only",#N/A,FALSE,"NNGT1";"Equity Only",#N/A,FALSE,"NNT1";"Equity Only",#N/A,FALSE,"SNT1";"Equity Only",#N/A,FALSE,"BNT1";"Equity Only",#N/A,FALSE,"PNT1"}</definedName>
    <definedName name="wrn.Equity._.Only." localSheetId="9" hidden="1">{"Equity Only",#N/A,FALSE,"NNGT1";"Equity Only",#N/A,FALSE,"NNT1";"Equity Only",#N/A,FALSE,"SNT1";"Equity Only",#N/A,FALSE,"BNT1";"Equity Only",#N/A,FALSE,"PNT1"}</definedName>
    <definedName name="wrn.Equity._.Only." localSheetId="8" hidden="1">{"Equity Only",#N/A,FALSE,"NNGT1";"Equity Only",#N/A,FALSE,"NNT1";"Equity Only",#N/A,FALSE,"SNT1";"Equity Only",#N/A,FALSE,"BNT1";"Equity Only",#N/A,FALSE,"PNT1"}</definedName>
    <definedName name="wrn.Equity._.Only." hidden="1">{"Equity Only",#N/A,FALSE,"NNGT1";"Equity Only",#N/A,FALSE,"NNT1";"Equity Only",#N/A,FALSE,"SNT1";"Equity Only",#N/A,FALSE,"BNT1";"Equity Only",#N/A,FALSE,"PNT1"}</definedName>
    <definedName name="wrn.Equity._.Only1." localSheetId="1" hidden="1">{"Equity Only",#N/A,FALSE,"NNGT1";"Equity Only",#N/A,FALSE,"NNT1";"Equity Only",#N/A,FALSE,"SNT1";"Equity Only",#N/A,FALSE,"BNT1";"Equity Only",#N/A,FALSE,"PNT1"}</definedName>
    <definedName name="wrn.Equity._.Only1." localSheetId="2" hidden="1">{"Equity Only",#N/A,FALSE,"NNGT1";"Equity Only",#N/A,FALSE,"NNT1";"Equity Only",#N/A,FALSE,"SNT1";"Equity Only",#N/A,FALSE,"BNT1";"Equity Only",#N/A,FALSE,"PNT1"}</definedName>
    <definedName name="wrn.Equity._.Only1." localSheetId="3" hidden="1">{"Equity Only",#N/A,FALSE,"NNGT1";"Equity Only",#N/A,FALSE,"NNT1";"Equity Only",#N/A,FALSE,"SNT1";"Equity Only",#N/A,FALSE,"BNT1";"Equity Only",#N/A,FALSE,"PNT1"}</definedName>
    <definedName name="wrn.Equity._.Only1." localSheetId="6" hidden="1">{"Equity Only",#N/A,FALSE,"NNGT1";"Equity Only",#N/A,FALSE,"NNT1";"Equity Only",#N/A,FALSE,"SNT1";"Equity Only",#N/A,FALSE,"BNT1";"Equity Only",#N/A,FALSE,"PNT1"}</definedName>
    <definedName name="wrn.Equity._.Only1." localSheetId="0" hidden="1">{"Equity Only",#N/A,FALSE,"NNGT1";"Equity Only",#N/A,FALSE,"NNT1";"Equity Only",#N/A,FALSE,"SNT1";"Equity Only",#N/A,FALSE,"BNT1";"Equity Only",#N/A,FALSE,"PNT1"}</definedName>
    <definedName name="wrn.Equity._.Only1." localSheetId="9" hidden="1">{"Equity Only",#N/A,FALSE,"NNGT1";"Equity Only",#N/A,FALSE,"NNT1";"Equity Only",#N/A,FALSE,"SNT1";"Equity Only",#N/A,FALSE,"BNT1";"Equity Only",#N/A,FALSE,"PNT1"}</definedName>
    <definedName name="wrn.Equity._.Only1." localSheetId="8" hidden="1">{"Equity Only",#N/A,FALSE,"NNGT1";"Equity Only",#N/A,FALSE,"NNT1";"Equity Only",#N/A,FALSE,"SNT1";"Equity Only",#N/A,FALSE,"BNT1";"Equity Only",#N/A,FALSE,"PNT1"}</definedName>
    <definedName name="wrn.Equity._.Only1." hidden="1">{"Equity Only",#N/A,FALSE,"NNGT1";"Equity Only",#N/A,FALSE,"NNT1";"Equity Only",#N/A,FALSE,"SNT1";"Equity Only",#N/A,FALSE,"BNT1";"Equity Only",#N/A,FALSE,"PNT1"}</definedName>
    <definedName name="wrn.FINAL._.ESTIMATE." localSheetId="1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localSheetId="2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localSheetId="3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localSheetId="6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localSheetId="0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localSheetId="9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localSheetId="8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hidden="1">{#N/A,#N/A,FALSE,"ProjInfo";#N/A,#N/A,FALSE,"Params";#N/A,#N/A,FALSE,"Q&amp;AE";#N/A,#N/A,FALSE,"CostCompE";#N/A,#N/A,FALSE,"SummaryE";#N/A,#N/A,FALSE,"PayItem";#N/A,#N/A,FALSE,"Detail";#N/A,#N/A,FALSE,"ReconE"}</definedName>
    <definedName name="wrn.Financials." localSheetId="1" hidden="1">{#N/A,#N/A,TRUE,"Balance Sheet";#N/A,#N/A,TRUE,"Income Statement";#N/A,#N/A,TRUE,"Statement of Cash Flows";#N/A,#N/A,TRUE,"Key Indicators"}</definedName>
    <definedName name="wrn.Financials." localSheetId="2" hidden="1">{#N/A,#N/A,TRUE,"Balance Sheet";#N/A,#N/A,TRUE,"Income Statement";#N/A,#N/A,TRUE,"Statement of Cash Flows";#N/A,#N/A,TRUE,"Key Indicators"}</definedName>
    <definedName name="wrn.Financials." localSheetId="3" hidden="1">{#N/A,#N/A,TRUE,"Balance Sheet";#N/A,#N/A,TRUE,"Income Statement";#N/A,#N/A,TRUE,"Statement of Cash Flows";#N/A,#N/A,TRUE,"Key Indicators"}</definedName>
    <definedName name="wrn.Financials." localSheetId="6" hidden="1">{#N/A,#N/A,TRUE,"Balance Sheet";#N/A,#N/A,TRUE,"Income Statement";#N/A,#N/A,TRUE,"Statement of Cash Flows";#N/A,#N/A,TRUE,"Key Indicators"}</definedName>
    <definedName name="wrn.Financials." localSheetId="0" hidden="1">{#N/A,#N/A,TRUE,"Balance Sheet";#N/A,#N/A,TRUE,"Income Statement";#N/A,#N/A,TRUE,"Statement of Cash Flows";#N/A,#N/A,TRUE,"Key Indicators"}</definedName>
    <definedName name="wrn.Financials." localSheetId="9" hidden="1">{#N/A,#N/A,TRUE,"Balance Sheet";#N/A,#N/A,TRUE,"Income Statement";#N/A,#N/A,TRUE,"Statement of Cash Flows";#N/A,#N/A,TRUE,"Key Indicators"}</definedName>
    <definedName name="wrn.Financials." localSheetId="8" hidden="1">{#N/A,#N/A,TRUE,"Balance Sheet";#N/A,#N/A,TRUE,"Income Statement";#N/A,#N/A,TRUE,"Statement of Cash Flows";#N/A,#N/A,TRUE,"Key Indicators"}</definedName>
    <definedName name="wrn.Financials." hidden="1">{#N/A,#N/A,TRUE,"Balance Sheet";#N/A,#N/A,TRUE,"Income Statement";#N/A,#N/A,TRUE,"Statement of Cash Flows";#N/A,#N/A,TRUE,"Key Indicators"}</definedName>
    <definedName name="wrn.Fixed._.Assets._.Note._.and._.Depreciation." localSheetId="1" hidden="1">{#N/A,#N/A,FALSE,"FA_1";#N/A,#N/A,FALSE,"Dep'n SE";#N/A,#N/A,FALSE,"Dep'n FC"}</definedName>
    <definedName name="wrn.Fixed._.Assets._.Note._.and._.Depreciation." localSheetId="2" hidden="1">{#N/A,#N/A,FALSE,"FA_1";#N/A,#N/A,FALSE,"Dep'n SE";#N/A,#N/A,FALSE,"Dep'n FC"}</definedName>
    <definedName name="wrn.Fixed._.Assets._.Note._.and._.Depreciation." localSheetId="3" hidden="1">{#N/A,#N/A,FALSE,"FA_1";#N/A,#N/A,FALSE,"Dep'n SE";#N/A,#N/A,FALSE,"Dep'n FC"}</definedName>
    <definedName name="wrn.Fixed._.Assets._.Note._.and._.Depreciation." localSheetId="6" hidden="1">{#N/A,#N/A,FALSE,"FA_1";#N/A,#N/A,FALSE,"Dep'n SE";#N/A,#N/A,FALSE,"Dep'n FC"}</definedName>
    <definedName name="wrn.Fixed._.Assets._.Note._.and._.Depreciation." localSheetId="0" hidden="1">{#N/A,#N/A,FALSE,"FA_1";#N/A,#N/A,FALSE,"Dep'n SE";#N/A,#N/A,FALSE,"Dep'n FC"}</definedName>
    <definedName name="wrn.Fixed._.Assets._.Note._.and._.Depreciation." localSheetId="9" hidden="1">{#N/A,#N/A,FALSE,"FA_1";#N/A,#N/A,FALSE,"Dep'n SE";#N/A,#N/A,FALSE,"Dep'n FC"}</definedName>
    <definedName name="wrn.Fixed._.Assets._.Note._.and._.Depreciation." localSheetId="8" hidden="1">{#N/A,#N/A,FALSE,"FA_1";#N/A,#N/A,FALSE,"Dep'n SE";#N/A,#N/A,FALSE,"Dep'n FC"}</definedName>
    <definedName name="wrn.Fixed._.Assets._.Note._.and._.Depreciation." hidden="1">{#N/A,#N/A,FALSE,"FA_1";#N/A,#N/A,FALSE,"Dep'n SE";#N/A,#N/A,FALSE,"Dep'n FC"}</definedName>
    <definedName name="wrn.FIZIB." localSheetId="2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IZIB." localSheetId="3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IZIB." localSheetId="9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IZIB." localSheetId="8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IZIB.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uel._.oil._.option." localSheetId="1" hidden="1">{"FUEL OIL",#N/A,FALSE,"Option"}</definedName>
    <definedName name="wrn.Fuel._.oil._.option." localSheetId="2" hidden="1">{"FUEL OIL",#N/A,FALSE,"Option"}</definedName>
    <definedName name="wrn.Fuel._.oil._.option." localSheetId="3" hidden="1">{"FUEL OIL",#N/A,FALSE,"Option"}</definedName>
    <definedName name="wrn.Fuel._.oil._.option." localSheetId="6" hidden="1">{"FUEL OIL",#N/A,FALSE,"Option"}</definedName>
    <definedName name="wrn.Fuel._.oil._.option." localSheetId="0" hidden="1">{"FUEL OIL",#N/A,FALSE,"Option"}</definedName>
    <definedName name="wrn.Fuel._.oil._.option." localSheetId="9" hidden="1">{"FUEL OIL",#N/A,FALSE,"Option"}</definedName>
    <definedName name="wrn.Fuel._.oil._.option." localSheetId="8" hidden="1">{"FUEL OIL",#N/A,FALSE,"Option"}</definedName>
    <definedName name="wrn.Fuel._.oil._.option." hidden="1">{"FUEL OIL",#N/A,FALSE,"Option"}</definedName>
    <definedName name="wrn.Full._.IAS._.STATEMENTS." localSheetId="1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localSheetId="2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localSheetId="3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localSheetId="6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localSheetId="0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localSheetId="9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localSheetId="8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TRAIL." localSheetId="1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localSheetId="2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localSheetId="3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localSheetId="6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localSheetId="0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localSheetId="9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localSheetId="8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hidden="1">{"IAS Mapping",#N/A,FALSE,"RSA_FS";#N/A,#N/A,FALSE,"CHECK!";#N/A,#N/A,FALSE,"Recon";#N/A,#N/A,FALSE,"NMG";#N/A,#N/A,FALSE,"Journals";"AnalRSA",#N/A,FALSE,"PL-Anal";"AnalIAS",#N/A,FALSE,"PL-Anal";#N/A,#N/A,FALSE,"COS"}</definedName>
    <definedName name="wrn.GENEL." localSheetId="1" hidden="1">{#N/A,#N/A,FALSE,"kap1";#N/A,#N/A,FALSE,"kap2";#N/A,#N/A,FALSE,"tem_mektubu";#N/A,#N/A,FALSE,"avans";#N/A,#N/A,FALSE,"söz_fiy_fark";#N/A,#N/A,FALSE,"fat_ihz"}</definedName>
    <definedName name="wrn.GENEL." localSheetId="2" hidden="1">{#N/A,#N/A,FALSE,"kap1";#N/A,#N/A,FALSE,"kap2";#N/A,#N/A,FALSE,"tem_mektubu";#N/A,#N/A,FALSE,"avans";#N/A,#N/A,FALSE,"söz_fiy_fark";#N/A,#N/A,FALSE,"fat_ihz"}</definedName>
    <definedName name="wrn.GENEL." localSheetId="3" hidden="1">{#N/A,#N/A,FALSE,"kap1";#N/A,#N/A,FALSE,"kap2";#N/A,#N/A,FALSE,"tem_mektubu";#N/A,#N/A,FALSE,"avans";#N/A,#N/A,FALSE,"söz_fiy_fark";#N/A,#N/A,FALSE,"fat_ihz"}</definedName>
    <definedName name="wrn.GENEL." localSheetId="6" hidden="1">{#N/A,#N/A,FALSE,"kap1";#N/A,#N/A,FALSE,"kap2";#N/A,#N/A,FALSE,"tem_mektubu";#N/A,#N/A,FALSE,"avans";#N/A,#N/A,FALSE,"söz_fiy_fark";#N/A,#N/A,FALSE,"fat_ihz"}</definedName>
    <definedName name="wrn.GENEL." localSheetId="0" hidden="1">{#N/A,#N/A,FALSE,"kap1";#N/A,#N/A,FALSE,"kap2";#N/A,#N/A,FALSE,"tem_mektubu";#N/A,#N/A,FALSE,"avans";#N/A,#N/A,FALSE,"söz_fiy_fark";#N/A,#N/A,FALSE,"fat_ihz"}</definedName>
    <definedName name="wrn.GENEL." localSheetId="9" hidden="1">{#N/A,#N/A,FALSE,"kap1";#N/A,#N/A,FALSE,"kap2";#N/A,#N/A,FALSE,"tem_mektubu";#N/A,#N/A,FALSE,"avans";#N/A,#N/A,FALSE,"söz_fiy_fark";#N/A,#N/A,FALSE,"fat_ihz"}</definedName>
    <definedName name="wrn.GENEL." localSheetId="8" hidden="1">{#N/A,#N/A,FALSE,"kap1";#N/A,#N/A,FALSE,"kap2";#N/A,#N/A,FALSE,"tem_mektubu";#N/A,#N/A,FALSE,"avans";#N/A,#N/A,FALSE,"söz_fiy_fark";#N/A,#N/A,FALSE,"fat_ihz"}</definedName>
    <definedName name="wrn.GENEL." hidden="1">{#N/A,#N/A,FALSE,"kap1";#N/A,#N/A,FALSE,"kap2";#N/A,#N/A,FALSE,"tem_mektubu";#N/A,#N/A,FALSE,"avans";#N/A,#N/A,FALSE,"söz_fiy_fark";#N/A,#N/A,FALSE,"fat_ihz"}</definedName>
    <definedName name="wrn.GRAPHS." localSheetId="1" hidden="1">{#N/A,#N/A,FALSE,"ACQ_GRAPHS";#N/A,#N/A,FALSE,"T_1 GRAPHS";#N/A,#N/A,FALSE,"T_2 GRAPHS";#N/A,#N/A,FALSE,"COMB_GRAPHS"}</definedName>
    <definedName name="wrn.GRAPHS." localSheetId="2" hidden="1">{#N/A,#N/A,FALSE,"ACQ_GRAPHS";#N/A,#N/A,FALSE,"T_1 GRAPHS";#N/A,#N/A,FALSE,"T_2 GRAPHS";#N/A,#N/A,FALSE,"COMB_GRAPHS"}</definedName>
    <definedName name="wrn.GRAPHS." localSheetId="3" hidden="1">{#N/A,#N/A,FALSE,"ACQ_GRAPHS";#N/A,#N/A,FALSE,"T_1 GRAPHS";#N/A,#N/A,FALSE,"T_2 GRAPHS";#N/A,#N/A,FALSE,"COMB_GRAPHS"}</definedName>
    <definedName name="wrn.GRAPHS." localSheetId="6" hidden="1">{#N/A,#N/A,FALSE,"ACQ_GRAPHS";#N/A,#N/A,FALSE,"T_1 GRAPHS";#N/A,#N/A,FALSE,"T_2 GRAPHS";#N/A,#N/A,FALSE,"COMB_GRAPHS"}</definedName>
    <definedName name="wrn.GRAPHS." localSheetId="0" hidden="1">{#N/A,#N/A,FALSE,"ACQ_GRAPHS";#N/A,#N/A,FALSE,"T_1 GRAPHS";#N/A,#N/A,FALSE,"T_2 GRAPHS";#N/A,#N/A,FALSE,"COMB_GRAPHS"}</definedName>
    <definedName name="wrn.GRAPHS." localSheetId="9" hidden="1">{#N/A,#N/A,FALSE,"ACQ_GRAPHS";#N/A,#N/A,FALSE,"T_1 GRAPHS";#N/A,#N/A,FALSE,"T_2 GRAPHS";#N/A,#N/A,FALSE,"COMB_GRAPHS"}</definedName>
    <definedName name="wrn.GRAPHS." localSheetId="8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hakkari._.imalat." localSheetId="2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hakkari._.imalat." localSheetId="3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hakkari._.imalat." localSheetId="9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hakkari._.imalat." localSheetId="8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hakkari._.imalat.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Help." localSheetId="1" hidden="1">{#N/A,#N/A,TRUE,"MAP";#N/A,#N/A,TRUE,"STEPS";#N/A,#N/A,TRUE,"RULES"}</definedName>
    <definedName name="wrn.Help." localSheetId="2" hidden="1">{#N/A,#N/A,TRUE,"MAP";#N/A,#N/A,TRUE,"STEPS";#N/A,#N/A,TRUE,"RULES"}</definedName>
    <definedName name="wrn.Help." localSheetId="3" hidden="1">{#N/A,#N/A,TRUE,"MAP";#N/A,#N/A,TRUE,"STEPS";#N/A,#N/A,TRUE,"RULES"}</definedName>
    <definedName name="wrn.Help." localSheetId="6" hidden="1">{#N/A,#N/A,TRUE,"MAP";#N/A,#N/A,TRUE,"STEPS";#N/A,#N/A,TRUE,"RULES"}</definedName>
    <definedName name="wrn.Help." localSheetId="0" hidden="1">{#N/A,#N/A,TRUE,"MAP";#N/A,#N/A,TRUE,"STEPS";#N/A,#N/A,TRUE,"RULES"}</definedName>
    <definedName name="wrn.Help." localSheetId="9" hidden="1">{#N/A,#N/A,TRUE,"MAP";#N/A,#N/A,TRUE,"STEPS";#N/A,#N/A,TRUE,"RULES"}</definedName>
    <definedName name="wrn.Help." localSheetId="8" hidden="1">{#N/A,#N/A,TRUE,"MAP";#N/A,#N/A,TRUE,"STEPS";#N/A,#N/A,TRUE,"RULES"}</definedName>
    <definedName name="wrn.Help." hidden="1">{#N/A,#N/A,TRUE,"MAP";#N/A,#N/A,TRUE,"STEPS";#N/A,#N/A,TRUE,"RULES"}</definedName>
    <definedName name="wrn.IAS._.BS._.PL._.CF._.and._.Notes." localSheetId="1" hidden="1">{"IASBS",#N/A,TRUE,"IAS";"IASPL",#N/A,TRUE,"IAS";"IASNotes",#N/A,TRUE,"IAS";"CFDir - expanded",#N/A,TRUE,"CF DIR"}</definedName>
    <definedName name="wrn.IAS._.BS._.PL._.CF._.and._.Notes." localSheetId="2" hidden="1">{"IASBS",#N/A,TRUE,"IAS";"IASPL",#N/A,TRUE,"IAS";"IASNotes",#N/A,TRUE,"IAS";"CFDir - expanded",#N/A,TRUE,"CF DIR"}</definedName>
    <definedName name="wrn.IAS._.BS._.PL._.CF._.and._.Notes." localSheetId="3" hidden="1">{"IASBS",#N/A,TRUE,"IAS";"IASPL",#N/A,TRUE,"IAS";"IASNotes",#N/A,TRUE,"IAS";"CFDir - expanded",#N/A,TRUE,"CF DIR"}</definedName>
    <definedName name="wrn.IAS._.BS._.PL._.CF._.and._.Notes." localSheetId="6" hidden="1">{"IASBS",#N/A,TRUE,"IAS";"IASPL",#N/A,TRUE,"IAS";"IASNotes",#N/A,TRUE,"IAS";"CFDir - expanded",#N/A,TRUE,"CF DIR"}</definedName>
    <definedName name="wrn.IAS._.BS._.PL._.CF._.and._.Notes." localSheetId="0" hidden="1">{"IASBS",#N/A,TRUE,"IAS";"IASPL",#N/A,TRUE,"IAS";"IASNotes",#N/A,TRUE,"IAS";"CFDir - expanded",#N/A,TRUE,"CF DIR"}</definedName>
    <definedName name="wrn.IAS._.BS._.PL._.CF._.and._.Notes." localSheetId="9" hidden="1">{"IASBS",#N/A,TRUE,"IAS";"IASPL",#N/A,TRUE,"IAS";"IASNotes",#N/A,TRUE,"IAS";"CFDir - expanded",#N/A,TRUE,"CF DIR"}</definedName>
    <definedName name="wrn.IAS._.BS._.PL._.CF._.and._.Notes." localSheetId="8" hidden="1">{"IASBS",#N/A,TRUE,"IAS";"IASPL",#N/A,TRUE,"IAS";"IASNotes",#N/A,TRUE,"IAS";"CFDir - expanded",#N/A,TRUE,"CF DIR"}</definedName>
    <definedName name="wrn.IAS._.BS._.PL._.CF._.and._.Notes." hidden="1">{"IASBS",#N/A,TRUE,"IAS";"IASPL",#N/A,TRUE,"IAS";"IASNotes",#N/A,TRUE,"IAS";"CFDir - expanded",#N/A,TRUE,"CF DIR"}</definedName>
    <definedName name="wrn.IAS._.FS._.ZOOMED._.IN._.Forms." localSheetId="1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localSheetId="2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localSheetId="3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localSheetId="6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localSheetId="0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localSheetId="9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localSheetId="8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Mapping." localSheetId="1" hidden="1">{"IAS Mapping",#N/A,TRUE,"RSA_FS"}</definedName>
    <definedName name="wrn.IAS._.Mapping." localSheetId="2" hidden="1">{"IAS Mapping",#N/A,TRUE,"RSA_FS"}</definedName>
    <definedName name="wrn.IAS._.Mapping." localSheetId="3" hidden="1">{"IAS Mapping",#N/A,TRUE,"RSA_FS"}</definedName>
    <definedName name="wrn.IAS._.Mapping." localSheetId="6" hidden="1">{"IAS Mapping",#N/A,TRUE,"RSA_FS"}</definedName>
    <definedName name="wrn.IAS._.Mapping." localSheetId="0" hidden="1">{"IAS Mapping",#N/A,TRUE,"RSA_FS"}</definedName>
    <definedName name="wrn.IAS._.Mapping." localSheetId="9" hidden="1">{"IAS Mapping",#N/A,TRUE,"RSA_FS"}</definedName>
    <definedName name="wrn.IAS._.Mapping." localSheetId="8" hidden="1">{"IAS Mapping",#N/A,TRUE,"RSA_FS"}</definedName>
    <definedName name="wrn.IAS._.Mapping." hidden="1">{"IAS Mapping",#N/A,TRUE,"RSA_FS"}</definedName>
    <definedName name="wrn.IAS._.Only." localSheetId="1" hidden="1">{"IAS Only",#N/A,FALSE,"NNGT1";"IAS Only",#N/A,FALSE,"NNT1";"IAS Only",#N/A,FALSE,"SNT1";"IAS Only",#N/A,FALSE,"BNT1"}</definedName>
    <definedName name="wrn.IAS._.Only." localSheetId="2" hidden="1">{"IAS Only",#N/A,FALSE,"NNGT1";"IAS Only",#N/A,FALSE,"NNT1";"IAS Only",#N/A,FALSE,"SNT1";"IAS Only",#N/A,FALSE,"BNT1"}</definedName>
    <definedName name="wrn.IAS._.Only." localSheetId="3" hidden="1">{"IAS Only",#N/A,FALSE,"NNGT1";"IAS Only",#N/A,FALSE,"NNT1";"IAS Only",#N/A,FALSE,"SNT1";"IAS Only",#N/A,FALSE,"BNT1"}</definedName>
    <definedName name="wrn.IAS._.Only." localSheetId="6" hidden="1">{"IAS Only",#N/A,FALSE,"NNGT1";"IAS Only",#N/A,FALSE,"NNT1";"IAS Only",#N/A,FALSE,"SNT1";"IAS Only",#N/A,FALSE,"BNT1"}</definedName>
    <definedName name="wrn.IAS._.Only." localSheetId="0" hidden="1">{"IAS Only",#N/A,FALSE,"NNGT1";"IAS Only",#N/A,FALSE,"NNT1";"IAS Only",#N/A,FALSE,"SNT1";"IAS Only",#N/A,FALSE,"BNT1"}</definedName>
    <definedName name="wrn.IAS._.Only." localSheetId="9" hidden="1">{"IAS Only",#N/A,FALSE,"NNGT1";"IAS Only",#N/A,FALSE,"NNT1";"IAS Only",#N/A,FALSE,"SNT1";"IAS Only",#N/A,FALSE,"BNT1"}</definedName>
    <definedName name="wrn.IAS._.Only." localSheetId="8" hidden="1">{"IAS Only",#N/A,FALSE,"NNGT1";"IAS Only",#N/A,FALSE,"NNT1";"IAS Only",#N/A,FALSE,"SNT1";"IAS Only",#N/A,FALSE,"BNT1"}</definedName>
    <definedName name="wrn.IAS._.Only." hidden="1">{"IAS Only",#N/A,FALSE,"NNGT1";"IAS Only",#N/A,FALSE,"NNT1";"IAS Only",#N/A,FALSE,"SNT1";"IAS Only",#N/A,FALSE,"BNT1"}</definedName>
    <definedName name="wrn.IAS._.Only1." localSheetId="1" hidden="1">{"IAS Only",#N/A,FALSE,"NNGT1";"IAS Only",#N/A,FALSE,"NNT1";"IAS Only",#N/A,FALSE,"SNT1";"IAS Only",#N/A,FALSE,"BNT1"}</definedName>
    <definedName name="wrn.IAS._.Only1." localSheetId="2" hidden="1">{"IAS Only",#N/A,FALSE,"NNGT1";"IAS Only",#N/A,FALSE,"NNT1";"IAS Only",#N/A,FALSE,"SNT1";"IAS Only",#N/A,FALSE,"BNT1"}</definedName>
    <definedName name="wrn.IAS._.Only1." localSheetId="3" hidden="1">{"IAS Only",#N/A,FALSE,"NNGT1";"IAS Only",#N/A,FALSE,"NNT1";"IAS Only",#N/A,FALSE,"SNT1";"IAS Only",#N/A,FALSE,"BNT1"}</definedName>
    <definedName name="wrn.IAS._.Only1." localSheetId="6" hidden="1">{"IAS Only",#N/A,FALSE,"NNGT1";"IAS Only",#N/A,FALSE,"NNT1";"IAS Only",#N/A,FALSE,"SNT1";"IAS Only",#N/A,FALSE,"BNT1"}</definedName>
    <definedName name="wrn.IAS._.Only1." localSheetId="0" hidden="1">{"IAS Only",#N/A,FALSE,"NNGT1";"IAS Only",#N/A,FALSE,"NNT1";"IAS Only",#N/A,FALSE,"SNT1";"IAS Only",#N/A,FALSE,"BNT1"}</definedName>
    <definedName name="wrn.IAS._.Only1." localSheetId="9" hidden="1">{"IAS Only",#N/A,FALSE,"NNGT1";"IAS Only",#N/A,FALSE,"NNT1";"IAS Only",#N/A,FALSE,"SNT1";"IAS Only",#N/A,FALSE,"BNT1"}</definedName>
    <definedName name="wrn.IAS._.Only1." localSheetId="8" hidden="1">{"IAS Only",#N/A,FALSE,"NNGT1";"IAS Only",#N/A,FALSE,"NNT1";"IAS Only",#N/A,FALSE,"SNT1";"IAS Only",#N/A,FALSE,"BNT1"}</definedName>
    <definedName name="wrn.IAS._.Only1." hidden="1">{"IAS Only",#N/A,FALSE,"NNGT1";"IAS Only",#N/A,FALSE,"NNT1";"IAS Only",#N/A,FALSE,"SNT1";"IAS Only",#N/A,FALSE,"BNT1"}</definedName>
    <definedName name="wrn.ihzarat.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hzarat.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hzarat.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hzarat.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hzarat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LAVE._.BETON." localSheetId="1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BETON." localSheetId="2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BETON." localSheetId="3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BETON." localSheetId="6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BETON." localSheetId="0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BETON." localSheetId="9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BETON." localSheetId="8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BETON." hidden="1">{#N/A,#N/A,FALSE,"B216 4-5'-9 (12 Hak)";#N/A,#N/A,FALSE,"B216 8 (12 Hak)";#N/A,#N/A,FALSE,"B214 4 (İlave) ";#N/A,#N/A,FALSE,"B214 3 (İlave) ";#N/A,#N/A,FALSE,"B214 2 (İlave)";#N/A,#N/A,FALSE,"B213 7 (İlave)";#N/A,#N/A,FALSE,"B210 12 (İlave)";#N/A,#N/A,FALSE,"B209 11 (İlave) ";#N/A,#N/A,FALSE,"B209 12 (İlave) ";#N/A,#N/A,FALSE,"B209 10 (İlave) ";#N/A,#N/A,FALSE,"B209 9 (İlave)";#N/A,#N/A,FALSE,"B209 6 (İlave) ";#N/A,#N/A,FALSE,"B207 (Ek)";#N/A,#N/A,FALSE,"B210 10 (İlave)"}</definedName>
    <definedName name="wrn.ILAVE._.DEMIR." localSheetId="1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LAVE._.DEMIR." localSheetId="2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LAVE._.DEMIR." localSheetId="3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LAVE._.DEMIR." localSheetId="6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LAVE._.DEMIR." localSheetId="0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LAVE._.DEMIR." localSheetId="9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LAVE._.DEMIR." localSheetId="8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LAVE._.DEMIR." hidden="1">{#N/A,#N/A,FALSE,"D216 4-5'-9 (12 Hak)";#N/A,#N/A,FALSE,"D216 8 (12 Hak)";#N/A,#N/A,FALSE,"D214 4 (İlave) ";#N/A,#N/A,FALSE,"D214 3 (İlave) ";#N/A,#N/A,FALSE,"D214 2 (İlave)";#N/A,#N/A,FALSE,"D213 7 (İlave)";#N/A,#N/A,FALSE,"D 210 12 (İlave)";#N/A,#N/A,FALSE,"D209 11 (İlave) ";#N/A,#N/A,FALSE,"D209 12 (İlave)  ";#N/A,#N/A,FALSE,"D209 10 (İlave) ";#N/A,#N/A,FALSE,"D209 9 (İlave)";#N/A,#N/A,FALSE,"D209 6 (İlave) ";#N/A,#N/A,FALSE,"D207 (Ek)";#N/A,#N/A,FALSE,"D 210 10 (İlave)"}</definedName>
    <definedName name="wrn.Inflation._.factors._.used." localSheetId="1" hidden="1">{#N/A,#N/A,FALSE,"Infl_fact"}</definedName>
    <definedName name="wrn.Inflation._.factors._.used." localSheetId="2" hidden="1">{#N/A,#N/A,FALSE,"Infl_fact"}</definedName>
    <definedName name="wrn.Inflation._.factors._.used." localSheetId="3" hidden="1">{#N/A,#N/A,FALSE,"Infl_fact"}</definedName>
    <definedName name="wrn.Inflation._.factors._.used." localSheetId="6" hidden="1">{#N/A,#N/A,FALSE,"Infl_fact"}</definedName>
    <definedName name="wrn.Inflation._.factors._.used." localSheetId="0" hidden="1">{#N/A,#N/A,FALSE,"Infl_fact"}</definedName>
    <definedName name="wrn.Inflation._.factors._.used." localSheetId="9" hidden="1">{#N/A,#N/A,FALSE,"Infl_fact"}</definedName>
    <definedName name="wrn.Inflation._.factors._.used." localSheetId="8" hidden="1">{#N/A,#N/A,FALSE,"Infl_fact"}</definedName>
    <definedName name="wrn.Inflation._.factors._.used." hidden="1">{#N/A,#N/A,FALSE,"Infl_fact"}</definedName>
    <definedName name="wrn.Inputs." localSheetId="1" hidden="1">{"Inflation-BaseYear",#N/A,FALSE,"Inputs"}</definedName>
    <definedName name="wrn.Inputs." localSheetId="2" hidden="1">{"Inflation-BaseYear",#N/A,FALSE,"Inputs"}</definedName>
    <definedName name="wrn.Inputs." localSheetId="3" hidden="1">{"Inflation-BaseYear",#N/A,FALSE,"Inputs"}</definedName>
    <definedName name="wrn.Inputs." localSheetId="6" hidden="1">{"Inflation-BaseYear",#N/A,FALSE,"Inputs"}</definedName>
    <definedName name="wrn.Inputs." localSheetId="0" hidden="1">{"Inflation-BaseYear",#N/A,FALSE,"Inputs"}</definedName>
    <definedName name="wrn.Inputs." localSheetId="9" hidden="1">{"Inflation-BaseYear",#N/A,FALSE,"Inputs"}</definedName>
    <definedName name="wrn.Inputs." localSheetId="8" hidden="1">{"Inflation-BaseYear",#N/A,FALSE,"Inputs"}</definedName>
    <definedName name="wrn.Inputs." hidden="1">{"Inflation-BaseYear",#N/A,FALSE,"Inputs"}</definedName>
    <definedName name="wrn.INS." localSheetId="1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." localSheetId="2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." localSheetId="3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." localSheetId="6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." localSheetId="0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." localSheetId="9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." localSheetId="8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." hidden="1">{#N/A,#N/A,FALSE,"kap2";#N/A,#N/A,FALSE,"tem_mektubu";#N/A,#N/A,FALSE,"söz_fiy_fark";#N/A,#N/A,FALSE,"fat_ihz";#N/A,#N/A,FALSE,"ihz. icmal";#N/A,#N/A,FALSE,"inş_iç_ihz";#N/A,#N/A,FALSE,"inş_iç_tut";#N/A,#N/A,FALSE,"inş_iç_er"}</definedName>
    <definedName name="wrn.inst.list.5H" localSheetId="9" hidden="1">{#N/A,#N/A,TRUE,"Sheet1";#N/A,#N/A,TRUE,"Sheet2";#N/A,#N/A,TRUE,"Sheet3"}</definedName>
    <definedName name="wrn.inst.list.5H" localSheetId="8" hidden="1">{#N/A,#N/A,TRUE,"Sheet1";#N/A,#N/A,TRUE,"Sheet2";#N/A,#N/A,TRUE,"Sheet3"}</definedName>
    <definedName name="wrn.inst.list.5H" hidden="1">{#N/A,#N/A,TRUE,"Sheet1";#N/A,#N/A,TRUE,"Sheet2";#N/A,#N/A,TRUE,"Sheet3"}</definedName>
    <definedName name="wrn.INST_DPG." localSheetId="9" hidden="1">{"INST_DPG",#N/A,FALSE,"INST"}</definedName>
    <definedName name="wrn.INST_DPG." localSheetId="8" hidden="1">{"INST_DPG",#N/A,FALSE,"INST"}</definedName>
    <definedName name="wrn.INST_DPG." hidden="1">{"INST_DPG",#N/A,FALSE,"INST"}</definedName>
    <definedName name="wrn.INST_DPG_SUMMARY." localSheetId="9" hidden="1">{"INST_DPG_SUMMARY",#N/A,FALSE,"SUMMARY-INSTS (2)"}</definedName>
    <definedName name="wrn.INST_DPG_SUMMARY." localSheetId="8" hidden="1">{"INST_DPG_SUMMARY",#N/A,FALSE,"SUMMARY-INSTS (2)"}</definedName>
    <definedName name="wrn.INST_DPG_SUMMARY." hidden="1">{"INST_DPG_SUMMARY",#N/A,FALSE,"SUMMARY-INSTS (2)"}</definedName>
    <definedName name="wrn.INST_DPH." localSheetId="9" hidden="1">{"INST_DPH",#N/A,FALSE,"INST"}</definedName>
    <definedName name="wrn.INST_DPH." localSheetId="8" hidden="1">{"INST_DPH",#N/A,FALSE,"INST"}</definedName>
    <definedName name="wrn.INST_DPH." hidden="1">{"INST_DPH",#N/A,FALSE,"INST"}</definedName>
    <definedName name="wrn.INST_DPH_SUMMARY." localSheetId="9" hidden="1">{"INST_DPH_SUMMARY",#N/A,FALSE,"SUMMARY-INSTS (2)"}</definedName>
    <definedName name="wrn.INST_DPH_SUMMARY." localSheetId="8" hidden="1">{"INST_DPH_SUMMARY",#N/A,FALSE,"SUMMARY-INSTS (2)"}</definedName>
    <definedName name="wrn.INST_DPH_SUMMARY." hidden="1">{"INST_DPH_SUMMARY",#N/A,FALSE,"SUMMARY-INSTS (2)"}</definedName>
    <definedName name="wrn.INST_MTO_SUMMARY." localSheetId="9" hidden="1">{#N/A,#N/A,FALSE,"3"}</definedName>
    <definedName name="wrn.INST_MTO_SUMMARY." localSheetId="8" hidden="1">{#N/A,#N/A,FALSE,"3"}</definedName>
    <definedName name="wrn.INST_MTO_SUMMARY." hidden="1">{#N/A,#N/A,FALSE,"3"}</definedName>
    <definedName name="wrn.INST_NASR." localSheetId="9" hidden="1">{"INST_NASR",#N/A,FALSE,"INST"}</definedName>
    <definedName name="wrn.INST_NASR." localSheetId="8" hidden="1">{"INST_NASR",#N/A,FALSE,"INST"}</definedName>
    <definedName name="wrn.INST_NASR." hidden="1">{"INST_NASR",#N/A,FALSE,"INST"}</definedName>
    <definedName name="wrn.INST_NASR_SUMMARY." localSheetId="9" hidden="1">{"INST_NASR_SUMMARY",#N/A,FALSE,"SUMMARY-INSTS (2)"}</definedName>
    <definedName name="wrn.INST_NASR_SUMMARY." localSheetId="8" hidden="1">{"INST_NASR_SUMMARY",#N/A,FALSE,"SUMMARY-INSTS (2)"}</definedName>
    <definedName name="wrn.INST_NASR_SUMMARY." hidden="1">{"INST_NASR_SUMMARY",#N/A,FALSE,"SUMMARY-INSTS (2)"}</definedName>
    <definedName name="wrn.INST_PPE." localSheetId="9" hidden="1">{"INST_PPE",#N/A,FALSE,"INST"}</definedName>
    <definedName name="wrn.INST_PPE." localSheetId="8" hidden="1">{"INST_PPE",#N/A,FALSE,"INST"}</definedName>
    <definedName name="wrn.INST_PPE." hidden="1">{"INST_PPE",#N/A,FALSE,"INST"}</definedName>
    <definedName name="wrn.INST_PPE_SUMMARY." localSheetId="9" hidden="1">{"INST_PPE_SUMMARY",#N/A,FALSE,"SUMMARY-INSTS (2)"}</definedName>
    <definedName name="wrn.INST_PPE_SUMMARY." localSheetId="8" hidden="1">{"INST_PPE_SUMMARY",#N/A,FALSE,"SUMMARY-INSTS (2)"}</definedName>
    <definedName name="wrn.INST_PPE_SUMMARY." hidden="1">{"INST_PPE_SUMMARY",#N/A,FALSE,"SUMMARY-INSTS (2)"}</definedName>
    <definedName name="wrn.INST_PR_MTO." localSheetId="9" hidden="1">{#N/A,#N/A,FALSE,"2"}</definedName>
    <definedName name="wrn.INST_PR_MTO." localSheetId="8" hidden="1">{#N/A,#N/A,FALSE,"2"}</definedName>
    <definedName name="wrn.INST_PR_MTO." hidden="1">{#N/A,#N/A,FALSE,"2"}</definedName>
    <definedName name="wrn.INST_WPE1." localSheetId="9" hidden="1">{"INST_WPE1",#N/A,FALSE,"INST"}</definedName>
    <definedName name="wrn.INST_WPE1." localSheetId="8" hidden="1">{"INST_WPE1",#N/A,FALSE,"INST"}</definedName>
    <definedName name="wrn.INST_WPE1." hidden="1">{"INST_WPE1",#N/A,FALSE,"INST"}</definedName>
    <definedName name="wrn.INST_WPE1_INST." localSheetId="9" hidden="1">{"INST_WPE1",#N/A,FALSE,"SUMMARY-INSTS"}</definedName>
    <definedName name="wrn.INST_WPE1_INST." localSheetId="8" hidden="1">{"INST_WPE1",#N/A,FALSE,"SUMMARY-INSTS"}</definedName>
    <definedName name="wrn.INST_WPE1_INST." hidden="1">{"INST_WPE1",#N/A,FALSE,"SUMMARY-INSTS"}</definedName>
    <definedName name="wrn.INST_WPE1_SUMMARY." localSheetId="9" hidden="1">{"INST_WPE1_SUMMARY",#N/A,FALSE,"SUMMARY-INSTS (2)"}</definedName>
    <definedName name="wrn.INST_WPE1_SUMMARY." localSheetId="8" hidden="1">{"INST_WPE1_SUMMARY",#N/A,FALSE,"SUMMARY-INSTS (2)"}</definedName>
    <definedName name="wrn.INST_WPE1_SUMMARY." hidden="1">{"INST_WPE1_SUMMARY",#N/A,FALSE,"SUMMARY-INSTS (2)"}</definedName>
    <definedName name="wrn.INST_WPE2." localSheetId="9" hidden="1">{"INST_WPE2",#N/A,FALSE,"INST"}</definedName>
    <definedName name="wrn.INST_WPE2." localSheetId="8" hidden="1">{"INST_WPE2",#N/A,FALSE,"INST"}</definedName>
    <definedName name="wrn.INST_WPE2." hidden="1">{"INST_WPE2",#N/A,FALSE,"INST"}</definedName>
    <definedName name="wrn.INST_WPE2_SUMMARY." localSheetId="9" hidden="1">{"INST_WPE2_SUMMARY",#N/A,FALSE,"SUMMARY-INSTS (2)"}</definedName>
    <definedName name="wrn.INST_WPE2_SUMMARY." localSheetId="8" hidden="1">{"INST_WPE2_SUMMARY",#N/A,FALSE,"SUMMARY-INSTS (2)"}</definedName>
    <definedName name="wrn.INST_WPE2_SUMMARY." hidden="1">{"INST_WPE2_SUMMARY",#N/A,FALSE,"SUMMARY-INSTS (2)"}</definedName>
    <definedName name="wrn.INST_WPE3." localSheetId="9" hidden="1">{"INST_WPE3",#N/A,FALSE,"INST"}</definedName>
    <definedName name="wrn.INST_WPE3." localSheetId="8" hidden="1">{"INST_WPE3",#N/A,FALSE,"INST"}</definedName>
    <definedName name="wrn.INST_WPE3." hidden="1">{"INST_WPE3",#N/A,FALSE,"INST"}</definedName>
    <definedName name="wrn.INST_WPE3_SUMMARY." localSheetId="9" hidden="1">{"INST_WPE3_SUMMARY",#N/A,FALSE,"SUMMARY-INSTS (2)"}</definedName>
    <definedName name="wrn.INST_WPE3_SUMMARY." localSheetId="8" hidden="1">{"INST_WPE3_SUMMARY",#N/A,FALSE,"SUMMARY-INSTS (2)"}</definedName>
    <definedName name="wrn.INST_WPE3_SUMMARY." hidden="1">{"INST_WPE3_SUMMARY",#N/A,FALSE,"SUMMARY-INSTS (2)"}</definedName>
    <definedName name="wrn.INSTRUMENT._.LIST." localSheetId="9" hidden="1">{#N/A,#N/A,TRUE,"Sheet1";#N/A,#N/A,TRUE,"Sheet2";#N/A,#N/A,TRUE,"Sheet3"}</definedName>
    <definedName name="wrn.INSTRUMENT._.LIST." localSheetId="8" hidden="1">{#N/A,#N/A,TRUE,"Sheet1";#N/A,#N/A,TRUE,"Sheet2";#N/A,#N/A,TRUE,"Sheet3"}</definedName>
    <definedName name="wrn.INSTRUMENT._.LIST." hidden="1">{#N/A,#N/A,TRUE,"Sheet1";#N/A,#N/A,TRUE,"Sheet2";#N/A,#N/A,TRUE,"Sheet3"}</definedName>
    <definedName name="wrn.istinat." localSheetId="1" hidden="1">{#N/A,#N/A,FALSE,"NF_S1";#N/A,#N/A,FALSE,"İ_100M";#N/A,#N/A,FALSE,"İ_150M";#N/A,#N/A,FALSE,"İ_200M"}</definedName>
    <definedName name="wrn.istinat." localSheetId="2" hidden="1">{#N/A,#N/A,FALSE,"NF_S1";#N/A,#N/A,FALSE,"İ_100M";#N/A,#N/A,FALSE,"İ_150M";#N/A,#N/A,FALSE,"İ_200M"}</definedName>
    <definedName name="wrn.istinat." localSheetId="3" hidden="1">{#N/A,#N/A,FALSE,"NF_S1";#N/A,#N/A,FALSE,"İ_100M";#N/A,#N/A,FALSE,"İ_150M";#N/A,#N/A,FALSE,"İ_200M"}</definedName>
    <definedName name="wrn.istinat." localSheetId="6" hidden="1">{#N/A,#N/A,FALSE,"NF_S1";#N/A,#N/A,FALSE,"İ_100M";#N/A,#N/A,FALSE,"İ_150M";#N/A,#N/A,FALSE,"İ_200M"}</definedName>
    <definedName name="wrn.istinat." localSheetId="0" hidden="1">{#N/A,#N/A,FALSE,"NF_S1";#N/A,#N/A,FALSE,"İ_100M";#N/A,#N/A,FALSE,"İ_150M";#N/A,#N/A,FALSE,"İ_200M"}</definedName>
    <definedName name="wrn.istinat." localSheetId="9" hidden="1">{#N/A,#N/A,FALSE,"NF_S1";#N/A,#N/A,FALSE,"İ_100M";#N/A,#N/A,FALSE,"İ_150M";#N/A,#N/A,FALSE,"İ_200M"}</definedName>
    <definedName name="wrn.istinat." localSheetId="8" hidden="1">{#N/A,#N/A,FALSE,"NF_S1";#N/A,#N/A,FALSE,"İ_100M";#N/A,#N/A,FALSE,"İ_150M";#N/A,#N/A,FALSE,"İ_200M"}</definedName>
    <definedName name="wrn.istinat." hidden="1">{#N/A,#N/A,FALSE,"NF_S1";#N/A,#N/A,FALSE,"İ_100M";#N/A,#N/A,FALSE,"İ_150M";#N/A,#N/A,FALSE,"İ_200M"}</definedName>
    <definedName name="wrn.KAL._.BÜR." localSheetId="1" hidden="1">{#N/A,#N/A,FALSE,"3";#N/A,#N/A,FALSE,"kal_iç_ihz";#N/A,#N/A,FALSE,"kal_iç_er";#N/A,#N/A,FALSE,"kal_iç_tut";#N/A,#N/A,FALSE,"5";#N/A,#N/A,FALSE,"brü_ihz";#N/A,#N/A,FALSE,"brü_er";#N/A,#N/A,FALSE,"brü_tut"}</definedName>
    <definedName name="wrn.KAL._.BÜR." localSheetId="2" hidden="1">{#N/A,#N/A,FALSE,"3";#N/A,#N/A,FALSE,"kal_iç_ihz";#N/A,#N/A,FALSE,"kal_iç_er";#N/A,#N/A,FALSE,"kal_iç_tut";#N/A,#N/A,FALSE,"5";#N/A,#N/A,FALSE,"brü_ihz";#N/A,#N/A,FALSE,"brü_er";#N/A,#N/A,FALSE,"brü_tut"}</definedName>
    <definedName name="wrn.KAL._.BÜR." localSheetId="3" hidden="1">{#N/A,#N/A,FALSE,"3";#N/A,#N/A,FALSE,"kal_iç_ihz";#N/A,#N/A,FALSE,"kal_iç_er";#N/A,#N/A,FALSE,"kal_iç_tut";#N/A,#N/A,FALSE,"5";#N/A,#N/A,FALSE,"brü_ihz";#N/A,#N/A,FALSE,"brü_er";#N/A,#N/A,FALSE,"brü_tut"}</definedName>
    <definedName name="wrn.KAL._.BÜR." localSheetId="6" hidden="1">{#N/A,#N/A,FALSE,"3";#N/A,#N/A,FALSE,"kal_iç_ihz";#N/A,#N/A,FALSE,"kal_iç_er";#N/A,#N/A,FALSE,"kal_iç_tut";#N/A,#N/A,FALSE,"5";#N/A,#N/A,FALSE,"brü_ihz";#N/A,#N/A,FALSE,"brü_er";#N/A,#N/A,FALSE,"brü_tut"}</definedName>
    <definedName name="wrn.KAL._.BÜR." localSheetId="0" hidden="1">{#N/A,#N/A,FALSE,"3";#N/A,#N/A,FALSE,"kal_iç_ihz";#N/A,#N/A,FALSE,"kal_iç_er";#N/A,#N/A,FALSE,"kal_iç_tut";#N/A,#N/A,FALSE,"5";#N/A,#N/A,FALSE,"brü_ihz";#N/A,#N/A,FALSE,"brü_er";#N/A,#N/A,FALSE,"brü_tut"}</definedName>
    <definedName name="wrn.KAL._.BÜR." localSheetId="9" hidden="1">{#N/A,#N/A,FALSE,"3";#N/A,#N/A,FALSE,"kal_iç_ihz";#N/A,#N/A,FALSE,"kal_iç_er";#N/A,#N/A,FALSE,"kal_iç_tut";#N/A,#N/A,FALSE,"5";#N/A,#N/A,FALSE,"brü_ihz";#N/A,#N/A,FALSE,"brü_er";#N/A,#N/A,FALSE,"brü_tut"}</definedName>
    <definedName name="wrn.KAL._.BÜR." localSheetId="8" hidden="1">{#N/A,#N/A,FALSE,"3";#N/A,#N/A,FALSE,"kal_iç_ihz";#N/A,#N/A,FALSE,"kal_iç_er";#N/A,#N/A,FALSE,"kal_iç_tut";#N/A,#N/A,FALSE,"5";#N/A,#N/A,FALSE,"brü_ihz";#N/A,#N/A,FALSE,"brü_er";#N/A,#N/A,FALSE,"brü_tut"}</definedName>
    <definedName name="wrn.KAL._.BÜR." hidden="1">{#N/A,#N/A,FALSE,"3";#N/A,#N/A,FALSE,"kal_iç_ihz";#N/A,#N/A,FALSE,"kal_iç_er";#N/A,#N/A,FALSE,"kal_iç_tut";#N/A,#N/A,FALSE,"5";#N/A,#N/A,FALSE,"brü_ihz";#N/A,#N/A,FALSE,"brü_er";#N/A,#N/A,FALSE,"brü_tut"}</definedName>
    <definedName name="wrn.KH.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4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5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1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4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5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7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_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mb_1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4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5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_7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op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Corp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mb_1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H.new.Corp.bis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wrn.kocoglu._.imalat." localSheetId="2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kocoglu._.imalat." localSheetId="3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kocoglu._.imalat." localSheetId="9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kocoglu._.imalat." localSheetId="8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kocoglu._.imalat.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LISTE_CONSO." localSheetId="9" hidden="1">{#N/A,#N/A,FALSE,"PageGarde";#N/A,#N/A,FALSE,"Notes";#N/A,#N/A,FALSE,"LCE"}</definedName>
    <definedName name="wrn.LISTE_CONSO." localSheetId="8" hidden="1">{#N/A,#N/A,FALSE,"PageGarde";#N/A,#N/A,FALSE,"Notes";#N/A,#N/A,FALSE,"LCE"}</definedName>
    <definedName name="wrn.LISTE_CONSO." hidden="1">{#N/A,#N/A,FALSE,"PageGarde";#N/A,#N/A,FALSE,"Notes";#N/A,#N/A,FALSE,"LCE"}</definedName>
    <definedName name="wrn.Manpower." localSheetId="9" hidden="1">{#N/A,#N/A,TRUE,"COY TOTAL";#N/A,#N/A,TRUE,"3RD TRAIN EXP SUM";#N/A,#N/A,TRUE,"1173-LAGOS CO-ORD 3RD TRAIN EXP";#N/A,#N/A,TRUE,"3301-RET 3RD TRAIN EXP";#N/A,#N/A,TRUE,"3302-CONTEAM 3RD TRAIN EXP ";#N/A,#N/A,TRUE,"3303-PD 3RD TRAIN EXP";#N/A,#N/A,TRUE,"3304-START-UP-TEAM-3RD TRAIN ";#N/A,#N/A,TRUE,"1171-ECO";#N/A,#N/A,TRUE,"Fin Team-1174";#N/A,#N/A,TRUE,"HO TOTAL";#N/A,#N/A,TRUE,"1100-MD-SUM";#N/A,#N/A,TRUE,"1131-MD";#N/A,#N/A,TRUE,"1141-LG";#N/A,#N/A,TRUE,"1151-CPL";#N/A,#N/A,TRUE,"1161-LONDON OFFICE";#N/A,#N/A,TRUE,"1181-IAU";#N/A,#N/A,TRUE,"1400-DD SUM";#N/A,#N/A,TRUE,"1401-DD's OFFICE";#N/A,#N/A,TRUE,"1411-TAU";#N/A,#N/A,TRUE,"1421-ABUJA OFFICE";#N/A,#N/A,TRUE,"1500-CM-SUM";#N/A,#N/A,TRUE,"1501-CM's OFFICE";#N/A,#N/A,TRUE,"1502-CMM";#N/A,#N/A,TRUE,"1503-CMS";#N/A,#N/A,TRUE,"2100-HR SUM";#N/A,#N/A,TRUE,"2101-HR's OFFICE";#N/A,#N/A,TRUE,"2111-HRP";#N/A,#N/A,TRUE,"2121-HRA";#N/A,#N/A,TRUE,"2131-HRD";#N/A,#N/A,TRUE,"2300-FN-SUM";#N/A,#N/A,TRUE,"2301-FN's OFFICE";#N/A,#N/A,TRUE,"2311-FNC";#N/A,#N/A,TRUE,"2321-FNT";#N/A,#N/A,TRUE,"2331-FNI";#N/A,#N/A,TRUE,"2500-PAG-SUM";#N/A,#N/A,TRUE,"2501-GM's OFFICE";#N/A,#N/A,TRUE,"2511-PR";#N/A,#N/A,TRUE,"4000-PD SUM";#N/A,#N/A,TRUE,"GM PROD SUM";#N/A,#N/A,TRUE,"4001-GMPD's OFFICE";#N/A,#N/A,TRUE,"4011-PQM";#N/A,#N/A,TRUE,"4021-PFS";#N/A,#N/A,TRUE,"4031-PAF";#N/A,#N/A,TRUE,"4041-PC";#N/A,#N/A,TRUE,"4051-CR";#N/A,#N/A,TRUE,"4100-OP-SUM";#N/A,#N/A,TRUE,"4101-PO";#N/A,#N/A,TRUE,"4111-POL";#N/A,#N/A,TRUE,"4121-POU";#N/A,#N/A,TRUE,"4131-POT";#N/A,#N/A,TRUE,"4141-POM";#N/A,#N/A,TRUE,"4151-POG";#N/A,#N/A,TRUE,"4200-PE-SUM";#N/A,#N/A,TRUE,"4201-PE";#N/A,#N/A,TRUE,"4211-PEM";#N/A,#N/A,TRUE,"4221-PEQ";#N/A,#N/A,TRUE,"4231-PEE";#N/A,#N/A,TRUE,"4241-PEC";#N/A,#N/A,TRUE,"4251-PEO";#N/A,#N/A,TRUE,"4261-PEP";#N/A,#N/A,TRUE,"4271-PEI";#N/A,#N/A,TRUE,"4281-PES";#N/A,#N/A,TRUE,"4301-PT";#N/A,#N/A,TRUE,"4400-PS-SUM";#N/A,#N/A,TRUE,"4401-PS";#N/A,#N/A,TRUE,"4431-PSE";#N/A,#N/A,TRUE,"4441-PSS";#N/A,#N/A,TRUE,"4451-PST";#N/A,#N/A,TRUE,"4461-PSL";#N/A,#N/A,TRUE,"4471-PSM"}</definedName>
    <definedName name="wrn.Manpower." localSheetId="8" hidden="1">{#N/A,#N/A,TRUE,"COY TOTAL";#N/A,#N/A,TRUE,"3RD TRAIN EXP SUM";#N/A,#N/A,TRUE,"1173-LAGOS CO-ORD 3RD TRAIN EXP";#N/A,#N/A,TRUE,"3301-RET 3RD TRAIN EXP";#N/A,#N/A,TRUE,"3302-CONTEAM 3RD TRAIN EXP ";#N/A,#N/A,TRUE,"3303-PD 3RD TRAIN EXP";#N/A,#N/A,TRUE,"3304-START-UP-TEAM-3RD TRAIN ";#N/A,#N/A,TRUE,"1171-ECO";#N/A,#N/A,TRUE,"Fin Team-1174";#N/A,#N/A,TRUE,"HO TOTAL";#N/A,#N/A,TRUE,"1100-MD-SUM";#N/A,#N/A,TRUE,"1131-MD";#N/A,#N/A,TRUE,"1141-LG";#N/A,#N/A,TRUE,"1151-CPL";#N/A,#N/A,TRUE,"1161-LONDON OFFICE";#N/A,#N/A,TRUE,"1181-IAU";#N/A,#N/A,TRUE,"1400-DD SUM";#N/A,#N/A,TRUE,"1401-DD's OFFICE";#N/A,#N/A,TRUE,"1411-TAU";#N/A,#N/A,TRUE,"1421-ABUJA OFFICE";#N/A,#N/A,TRUE,"1500-CM-SUM";#N/A,#N/A,TRUE,"1501-CM's OFFICE";#N/A,#N/A,TRUE,"1502-CMM";#N/A,#N/A,TRUE,"1503-CMS";#N/A,#N/A,TRUE,"2100-HR SUM";#N/A,#N/A,TRUE,"2101-HR's OFFICE";#N/A,#N/A,TRUE,"2111-HRP";#N/A,#N/A,TRUE,"2121-HRA";#N/A,#N/A,TRUE,"2131-HRD";#N/A,#N/A,TRUE,"2300-FN-SUM";#N/A,#N/A,TRUE,"2301-FN's OFFICE";#N/A,#N/A,TRUE,"2311-FNC";#N/A,#N/A,TRUE,"2321-FNT";#N/A,#N/A,TRUE,"2331-FNI";#N/A,#N/A,TRUE,"2500-PAG-SUM";#N/A,#N/A,TRUE,"2501-GM's OFFICE";#N/A,#N/A,TRUE,"2511-PR";#N/A,#N/A,TRUE,"4000-PD SUM";#N/A,#N/A,TRUE,"GM PROD SUM";#N/A,#N/A,TRUE,"4001-GMPD's OFFICE";#N/A,#N/A,TRUE,"4011-PQM";#N/A,#N/A,TRUE,"4021-PFS";#N/A,#N/A,TRUE,"4031-PAF";#N/A,#N/A,TRUE,"4041-PC";#N/A,#N/A,TRUE,"4051-CR";#N/A,#N/A,TRUE,"4100-OP-SUM";#N/A,#N/A,TRUE,"4101-PO";#N/A,#N/A,TRUE,"4111-POL";#N/A,#N/A,TRUE,"4121-POU";#N/A,#N/A,TRUE,"4131-POT";#N/A,#N/A,TRUE,"4141-POM";#N/A,#N/A,TRUE,"4151-POG";#N/A,#N/A,TRUE,"4200-PE-SUM";#N/A,#N/A,TRUE,"4201-PE";#N/A,#N/A,TRUE,"4211-PEM";#N/A,#N/A,TRUE,"4221-PEQ";#N/A,#N/A,TRUE,"4231-PEE";#N/A,#N/A,TRUE,"4241-PEC";#N/A,#N/A,TRUE,"4251-PEO";#N/A,#N/A,TRUE,"4261-PEP";#N/A,#N/A,TRUE,"4271-PEI";#N/A,#N/A,TRUE,"4281-PES";#N/A,#N/A,TRUE,"4301-PT";#N/A,#N/A,TRUE,"4400-PS-SUM";#N/A,#N/A,TRUE,"4401-PS";#N/A,#N/A,TRUE,"4431-PSE";#N/A,#N/A,TRUE,"4441-PSS";#N/A,#N/A,TRUE,"4451-PST";#N/A,#N/A,TRUE,"4461-PSL";#N/A,#N/A,TRUE,"4471-PSM"}</definedName>
    <definedName name="wrn.Manpower." hidden="1">{#N/A,#N/A,TRUE,"COY TOTAL";#N/A,#N/A,TRUE,"3RD TRAIN EXP SUM";#N/A,#N/A,TRUE,"1173-LAGOS CO-ORD 3RD TRAIN EXP";#N/A,#N/A,TRUE,"3301-RET 3RD TRAIN EXP";#N/A,#N/A,TRUE,"3302-CONTEAM 3RD TRAIN EXP ";#N/A,#N/A,TRUE,"3303-PD 3RD TRAIN EXP";#N/A,#N/A,TRUE,"3304-START-UP-TEAM-3RD TRAIN ";#N/A,#N/A,TRUE,"1171-ECO";#N/A,#N/A,TRUE,"Fin Team-1174";#N/A,#N/A,TRUE,"HO TOTAL";#N/A,#N/A,TRUE,"1100-MD-SUM";#N/A,#N/A,TRUE,"1131-MD";#N/A,#N/A,TRUE,"1141-LG";#N/A,#N/A,TRUE,"1151-CPL";#N/A,#N/A,TRUE,"1161-LONDON OFFICE";#N/A,#N/A,TRUE,"1181-IAU";#N/A,#N/A,TRUE,"1400-DD SUM";#N/A,#N/A,TRUE,"1401-DD's OFFICE";#N/A,#N/A,TRUE,"1411-TAU";#N/A,#N/A,TRUE,"1421-ABUJA OFFICE";#N/A,#N/A,TRUE,"1500-CM-SUM";#N/A,#N/A,TRUE,"1501-CM's OFFICE";#N/A,#N/A,TRUE,"1502-CMM";#N/A,#N/A,TRUE,"1503-CMS";#N/A,#N/A,TRUE,"2100-HR SUM";#N/A,#N/A,TRUE,"2101-HR's OFFICE";#N/A,#N/A,TRUE,"2111-HRP";#N/A,#N/A,TRUE,"2121-HRA";#N/A,#N/A,TRUE,"2131-HRD";#N/A,#N/A,TRUE,"2300-FN-SUM";#N/A,#N/A,TRUE,"2301-FN's OFFICE";#N/A,#N/A,TRUE,"2311-FNC";#N/A,#N/A,TRUE,"2321-FNT";#N/A,#N/A,TRUE,"2331-FNI";#N/A,#N/A,TRUE,"2500-PAG-SUM";#N/A,#N/A,TRUE,"2501-GM's OFFICE";#N/A,#N/A,TRUE,"2511-PR";#N/A,#N/A,TRUE,"4000-PD SUM";#N/A,#N/A,TRUE,"GM PROD SUM";#N/A,#N/A,TRUE,"4001-GMPD's OFFICE";#N/A,#N/A,TRUE,"4011-PQM";#N/A,#N/A,TRUE,"4021-PFS";#N/A,#N/A,TRUE,"4031-PAF";#N/A,#N/A,TRUE,"4041-PC";#N/A,#N/A,TRUE,"4051-CR";#N/A,#N/A,TRUE,"4100-OP-SUM";#N/A,#N/A,TRUE,"4101-PO";#N/A,#N/A,TRUE,"4111-POL";#N/A,#N/A,TRUE,"4121-POU";#N/A,#N/A,TRUE,"4131-POT";#N/A,#N/A,TRUE,"4141-POM";#N/A,#N/A,TRUE,"4151-POG";#N/A,#N/A,TRUE,"4200-PE-SUM";#N/A,#N/A,TRUE,"4201-PE";#N/A,#N/A,TRUE,"4211-PEM";#N/A,#N/A,TRUE,"4221-PEQ";#N/A,#N/A,TRUE,"4231-PEE";#N/A,#N/A,TRUE,"4241-PEC";#N/A,#N/A,TRUE,"4251-PEO";#N/A,#N/A,TRUE,"4261-PEP";#N/A,#N/A,TRUE,"4271-PEI";#N/A,#N/A,TRUE,"4281-PES";#N/A,#N/A,TRUE,"4301-PT";#N/A,#N/A,TRUE,"4400-PS-SUM";#N/A,#N/A,TRUE,"4401-PS";#N/A,#N/A,TRUE,"4431-PSE";#N/A,#N/A,TRUE,"4441-PSS";#N/A,#N/A,TRUE,"4451-PST";#N/A,#N/A,TRUE,"4461-PSL";#N/A,#N/A,TRUE,"4471-PSM"}</definedName>
    <definedName name="wrn.MKESIF." localSheetId="1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KESIF." localSheetId="2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KESIF." localSheetId="3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KESIF." localSheetId="6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KESIF." localSheetId="0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KESIF." localSheetId="9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KESIF." localSheetId="8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KESIF." hidden="1">{#N/A,#N/A,TRUE,"İcmal1";#N/A,#N/A,TRUE,"icmal2";#N/A,#N/A,TRUE,"1";#N/A,#N/A,TRUE,"2";#N/A,#N/A,TRUE,"3";#N/A,#N/A,TRUE,"4";#N/A,#N/A,TRUE,"5";#N/A,#N/A,TRUE,"6";#N/A,#N/A,TRUE,"7";#N/A,#N/A,TRUE,"8";#N/A,#N/A,TRUE,"9";#N/A,#N/A,TRUE,"10";#N/A,#N/A,TRUE,"11";#N/A,#N/A,TRUE,"12";#N/A,#N/A,TRUE,"13";#N/A,#N/A,TRUE,"14";#N/A,#N/A,TRUE,"15";#N/A,#N/A,TRUE,"16";#N/A,#N/A,TRUE,"17"}</definedName>
    <definedName name="wrn.Monthly._.Report." localSheetId="1" hidden="1">{#N/A,#N/A,TRUE,"Sales Comparison";#N/A,#N/A,TRUE,"Cum. Summary FFR";#N/A,#N/A,TRUE,"Monthly Summary FFR";#N/A,#N/A,TRUE,"Cum. Summary TL";#N/A,#N/A,TRUE,"Monthly Summary TL"}</definedName>
    <definedName name="wrn.Monthly._.Report." localSheetId="2" hidden="1">{#N/A,#N/A,TRUE,"Sales Comparison";#N/A,#N/A,TRUE,"Cum. Summary FFR";#N/A,#N/A,TRUE,"Monthly Summary FFR";#N/A,#N/A,TRUE,"Cum. Summary TL";#N/A,#N/A,TRUE,"Monthly Summary TL"}</definedName>
    <definedName name="wrn.Monthly._.Report." localSheetId="3" hidden="1">{#N/A,#N/A,TRUE,"Sales Comparison";#N/A,#N/A,TRUE,"Cum. Summary FFR";#N/A,#N/A,TRUE,"Monthly Summary FFR";#N/A,#N/A,TRUE,"Cum. Summary TL";#N/A,#N/A,TRUE,"Monthly Summary TL"}</definedName>
    <definedName name="wrn.Monthly._.Report." localSheetId="6" hidden="1">{#N/A,#N/A,TRUE,"Sales Comparison";#N/A,#N/A,TRUE,"Cum. Summary FFR";#N/A,#N/A,TRUE,"Monthly Summary FFR";#N/A,#N/A,TRUE,"Cum. Summary TL";#N/A,#N/A,TRUE,"Monthly Summary TL"}</definedName>
    <definedName name="wrn.Monthly._.Report." localSheetId="0" hidden="1">{#N/A,#N/A,TRUE,"Sales Comparison";#N/A,#N/A,TRUE,"Cum. Summary FFR";#N/A,#N/A,TRUE,"Monthly Summary FFR";#N/A,#N/A,TRUE,"Cum. Summary TL";#N/A,#N/A,TRUE,"Monthly Summary TL"}</definedName>
    <definedName name="wrn.Monthly._.Report." localSheetId="9" hidden="1">{#N/A,#N/A,TRUE,"Sales Comparison";#N/A,#N/A,TRUE,"Cum. Summary FFR";#N/A,#N/A,TRUE,"Monthly Summary FFR";#N/A,#N/A,TRUE,"Cum. Summary TL";#N/A,#N/A,TRUE,"Monthly Summary TL"}</definedName>
    <definedName name="wrn.Monthly._.Report." localSheetId="8" hidden="1">{#N/A,#N/A,TRUE,"Sales Comparison";#N/A,#N/A,TRUE,"Cum. Summary FFR";#N/A,#N/A,TRUE,"Monthly Summary FFR";#N/A,#N/A,TRUE,"Cum. Summary TL";#N/A,#N/A,TRUE,"Monthly Summary TL"}</definedName>
    <definedName name="wrn.Monthly._.Report." hidden="1">{#N/A,#N/A,TRUE,"Sales Comparison";#N/A,#N/A,TRUE,"Cum. Summary FFR";#N/A,#N/A,TRUE,"Monthly Summary FFR";#N/A,#N/A,TRUE,"Cum. Summary TL";#N/A,#N/A,TRUE,"Monthly Summary TL"}</definedName>
    <definedName name="wrn.mukayese." localSheetId="1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ukayese." localSheetId="2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ukayese." localSheetId="3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ukayese." localSheetId="6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ukayese." localSheetId="0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ukayese." localSheetId="9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ukayese." localSheetId="8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ukayese." hidden="1">{#N/A,#N/A,FALSE,"İcmal1";#N/A,#N/A,FALSE,"icmal2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}</definedName>
    <definedName name="wrn.müşterek.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müşterek.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müşterek.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müşterek.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müşterek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nakliye." localSheetId="1" hidden="1">{#N/A,#N/A,FALSE,"NAKLİYE_MESAFE";#N/A,#N/A,FALSE,"NF_01";#N/A,#N/A,FALSE,"NF_02";#N/A,#N/A,FALSE,"NF_03";#N/A,#N/A,FALSE,"NF_04";#N/A,#N/A,FALSE,"NF_05";#N/A,#N/A,FALSE,"NF_06"}</definedName>
    <definedName name="wrn.nakliye." localSheetId="2" hidden="1">{#N/A,#N/A,FALSE,"NAKLİYE_MESAFE";#N/A,#N/A,FALSE,"NF_01";#N/A,#N/A,FALSE,"NF_02";#N/A,#N/A,FALSE,"NF_03";#N/A,#N/A,FALSE,"NF_04";#N/A,#N/A,FALSE,"NF_05";#N/A,#N/A,FALSE,"NF_06"}</definedName>
    <definedName name="wrn.nakliye." localSheetId="3" hidden="1">{#N/A,#N/A,FALSE,"NAKLİYE_MESAFE";#N/A,#N/A,FALSE,"NF_01";#N/A,#N/A,FALSE,"NF_02";#N/A,#N/A,FALSE,"NF_03";#N/A,#N/A,FALSE,"NF_04";#N/A,#N/A,FALSE,"NF_05";#N/A,#N/A,FALSE,"NF_06"}</definedName>
    <definedName name="wrn.nakliye." localSheetId="6" hidden="1">{#N/A,#N/A,FALSE,"NAKLİYE_MESAFE";#N/A,#N/A,FALSE,"NF_01";#N/A,#N/A,FALSE,"NF_02";#N/A,#N/A,FALSE,"NF_03";#N/A,#N/A,FALSE,"NF_04";#N/A,#N/A,FALSE,"NF_05";#N/A,#N/A,FALSE,"NF_06"}</definedName>
    <definedName name="wrn.nakliye." localSheetId="0" hidden="1">{#N/A,#N/A,FALSE,"NAKLİYE_MESAFE";#N/A,#N/A,FALSE,"NF_01";#N/A,#N/A,FALSE,"NF_02";#N/A,#N/A,FALSE,"NF_03";#N/A,#N/A,FALSE,"NF_04";#N/A,#N/A,FALSE,"NF_05";#N/A,#N/A,FALSE,"NF_06"}</definedName>
    <definedName name="wrn.nakliye." localSheetId="9" hidden="1">{#N/A,#N/A,FALSE,"NAKLİYE_MESAFE";#N/A,#N/A,FALSE,"NF_01";#N/A,#N/A,FALSE,"NF_02";#N/A,#N/A,FALSE,"NF_03";#N/A,#N/A,FALSE,"NF_04";#N/A,#N/A,FALSE,"NF_05";#N/A,#N/A,FALSE,"NF_06"}</definedName>
    <definedName name="wrn.nakliye." localSheetId="8" hidden="1">{#N/A,#N/A,FALSE,"NAKLİYE_MESAFE";#N/A,#N/A,FALSE,"NF_01";#N/A,#N/A,FALSE,"NF_02";#N/A,#N/A,FALSE,"NF_03";#N/A,#N/A,FALSE,"NF_04";#N/A,#N/A,FALSE,"NF_05";#N/A,#N/A,FALSE,"NF_06"}</definedName>
    <definedName name="wrn.nakliye." hidden="1">{#N/A,#N/A,FALSE,"NAKLİYE_MESAFE";#N/A,#N/A,FALSE,"NF_01";#N/A,#N/A,FALSE,"NF_02";#N/A,#N/A,FALSE,"NF_03";#N/A,#N/A,FALSE,"NF_04";#N/A,#N/A,FALSE,"NF_05";#N/A,#N/A,FALSE,"NF_06"}</definedName>
    <definedName name="wrn.NASR_ISLAND_INST_SUMMARY." localSheetId="9" hidden="1">{"NASR_ISLAND_INST_SUMMARY",#N/A,FALSE,"SUMMARY-INSTS"}</definedName>
    <definedName name="wrn.NASR_ISLAND_INST_SUMMARY." localSheetId="8" hidden="1">{"NASR_ISLAND_INST_SUMMARY",#N/A,FALSE,"SUMMARY-INSTS"}</definedName>
    <definedName name="wrn.NASR_ISLAND_INST_SUMMARY." hidden="1">{"NASR_ISLAND_INST_SUMMARY",#N/A,FALSE,"SUMMARY-INSTS"}</definedName>
    <definedName name="wrn.NNG._.Consolidation." localSheetId="1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NG._.Consolidation." localSheetId="2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NG._.Consolidation." localSheetId="3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NG._.Consolidation." localSheetId="6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NG._.Consolidation." localSheetId="0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NG._.Consolidation." localSheetId="9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NG._.Consolidation." localSheetId="8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NG._.Consolidation.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wrn.NWN_QUOTES." localSheetId="1" hidden="1">{"NWN_Q1810",#N/A,FALSE,"Q1810_1.V";"NWN_Q1412",#N/A,FALSE,"Q1412_1"}</definedName>
    <definedName name="wrn.NWN_QUOTES." localSheetId="2" hidden="1">{"NWN_Q1810",#N/A,FALSE,"Q1810_1.V";"NWN_Q1412",#N/A,FALSE,"Q1412_1"}</definedName>
    <definedName name="wrn.NWN_QUOTES." localSheetId="3" hidden="1">{"NWN_Q1810",#N/A,FALSE,"Q1810_1.V";"NWN_Q1412",#N/A,FALSE,"Q1412_1"}</definedName>
    <definedName name="wrn.NWN_QUOTES." localSheetId="6" hidden="1">{"NWN_Q1810",#N/A,FALSE,"Q1810_1.V";"NWN_Q1412",#N/A,FALSE,"Q1412_1"}</definedName>
    <definedName name="wrn.NWN_QUOTES." localSheetId="0" hidden="1">{"NWN_Q1810",#N/A,FALSE,"Q1810_1.V";"NWN_Q1412",#N/A,FALSE,"Q1412_1"}</definedName>
    <definedName name="wrn.NWN_QUOTES." localSheetId="9" hidden="1">{"NWN_Q1810",#N/A,FALSE,"Q1810_1.V";"NWN_Q1412",#N/A,FALSE,"Q1412_1"}</definedName>
    <definedName name="wrn.NWN_QUOTES." localSheetId="8" hidden="1">{"NWN_Q1810",#N/A,FALSE,"Q1810_1.V";"NWN_Q1412",#N/A,FALSE,"Q1412_1"}</definedName>
    <definedName name="wrn.NWN_QUOTES." hidden="1">{"NWN_Q1810",#N/A,FALSE,"Q1810_1.V";"NWN_Q1412",#N/A,FALSE,"Q1412_1"}</definedName>
    <definedName name="wrn.opex." localSheetId="9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wrn.opex." localSheetId="8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wrn.opex.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wrn.opex._.latest." localSheetId="9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wrn.opex._.latest." localSheetId="8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wrn.opex._.latest." hidden="1">{#N/A,#N/A,TRUE,"COY SUM";#N/A,#N/A,TRUE,"SUM 3RD TRAIN EXPANSION";#N/A,#N/A,TRUE,"1173-LAGOS CO-ORDTN 3RD TRAIN ";#N/A,#N/A,TRUE,"RET-3RD TRAIN -3301";#N/A,#N/A,TRUE,"CONTEAM 3RD TRAIN -3302";#N/A,#N/A,TRUE,"PD 3RD TRAIN -3303";#N/A,#N/A,TRUE,"3304-START-UP-3RD TRAIN";#N/A,#N/A,TRUE,"ECO 4TH &amp; 5TH-1171";#N/A,#N/A,TRUE,"Fin Team 1174";#N/A,#N/A,TRUE,"HO SUM";#N/A,#N/A,TRUE,"MD SUM-1100";#N/A,#N/A,TRUE,"BOD-1111";#N/A,#N/A,TRUE,"CHM-1121";#N/A,#N/A,TRUE,"MD-1131";#N/A,#N/A,TRUE,"LG-1141";#N/A,#N/A,TRUE,"CPL-1151";#N/A,#N/A,TRUE,"LONDON OFFICE-1161";#N/A,#N/A,TRUE,"IAU- 1181";#N/A,#N/A,TRUE,"DD SUM-1400";#N/A,#N/A,TRUE,"DD OFFICE-1401";#N/A,#N/A,TRUE,"TAU-1411";#N/A,#N/A,TRUE,"ABUJA OFFICE-LOF2-1421";#N/A,#N/A,TRUE,"CM SUM-1500";#N/A,#N/A,TRUE,"CM's OFFICE-1501";#N/A,#N/A,TRUE,"CMM-1502";#N/A,#N/A,TRUE,"CMS-1503";#N/A,#N/A,TRUE,"GAS de FRANCE-11413";#N/A,#N/A,TRUE,"Botas 11414";#N/A,#N/A,TRUE,"HR SUM-2100";#N/A,#N/A,TRUE,"HR-2101";#N/A,#N/A,TRUE,"HRP-2111";#N/A,#N/A,TRUE,"HRA-2121";#N/A,#N/A,TRUE,"HRD-2131";#N/A,#N/A,TRUE,"FN SUM-2300";#N/A,#N/A,TRUE,"FN -2301";#N/A,#N/A,TRUE,"FNC-2311";#N/A,#N/A,TRUE,"FNT-2321";#N/A,#N/A,TRUE,"FNI-2331";#N/A,#N/A,TRUE,"PAG SUM-2500";#N/A,#N/A,TRUE,"GM PAG-2501";#N/A,#N/A,TRUE,"PR - 2511";#N/A,#N/A,TRUE,"PD BASE SUM -4000";#N/A,#N/A,TRUE,"GM PD SUM";#N/A,#N/A,TRUE,"GM PROD OFFICE-4001";#N/A,#N/A,TRUE,"PQM -4011";#N/A,#N/A,TRUE,"PFS-4021";#N/A,#N/A,TRUE,"PAF-4031";#N/A,#N/A,TRUE,"COM STU-PC-4041";#N/A,#N/A,TRUE,"COM REL-CR-4051";#N/A,#N/A,TRUE,"SUM OPERATIONS-4100";#N/A,#N/A,TRUE,"OPERATION MANAGER -PO-4101 ";#N/A,#N/A,TRUE,"HEAD PROCESS-POL-4111";#N/A,#N/A,TRUE,"HEAD UTILITIES-POU-4121";#N/A,#N/A,TRUE,"HEAD TERMINAL-POT-4131";#N/A,#N/A,TRUE,"HEAD MARINE-POM-4141";#N/A,#N/A,TRUE,"HEAD PIPELINE-POG-4151";#N/A,#N/A,TRUE,"SUM ENGINEERING-4200";#N/A,#N/A,TRUE,"PE-4201";#N/A,#N/A,TRUE,"HEAD MECH -PEM-4211";#N/A,#N/A,TRUE,"HEAD INSPECTION-PEQ-4221";#N/A,#N/A,TRUE,"HEAD ELECT-PEE-4231";#N/A,#N/A,TRUE,"HEAD CIVIL-PEC-4241";#N/A,#N/A,TRUE,"HEAD PROJECTS-PEO-4251";#N/A,#N/A,TRUE,"HEAD MATERIALS-PEP-4261";#N/A,#N/A,TRUE,"HEAD INSTRUM-PEI-4271";#N/A,#N/A,TRUE,"HEAD SHUTDOWNS-PES-4281";#N/A,#N/A,TRUE,"TECHNICAL MANAGER-PT-4301";#N/A,#N/A,TRUE,"SUM GENERAL SERVICES-PS-4400";#N/A,#N/A,TRUE,"PS-4401";#N/A,#N/A,TRUE,"HEAD ESTATE -PSE-4431";#N/A,#N/A,TRUE,"HEAD GEN SERV-PSS-4441";#N/A,#N/A,TRUE,"HEAD TRAINING-PST-4451";#N/A,#N/A,TRUE,"HEAD MASTER-PSL-4461";#N/A,#N/A,TRUE,"CHIEF MEDICAL OFFICER-PSM-4471"}</definedName>
    <definedName name="wrn.Output3Column." localSheetId="1" hidden="1">{"Output-3Column",#N/A,FALSE,"Output"}</definedName>
    <definedName name="wrn.Output3Column." localSheetId="2" hidden="1">{"Output-3Column",#N/A,FALSE,"Output"}</definedName>
    <definedName name="wrn.Output3Column." localSheetId="3" hidden="1">{"Output-3Column",#N/A,FALSE,"Output"}</definedName>
    <definedName name="wrn.Output3Column." localSheetId="6" hidden="1">{"Output-3Column",#N/A,FALSE,"Output"}</definedName>
    <definedName name="wrn.Output3Column." localSheetId="0" hidden="1">{"Output-3Column",#N/A,FALSE,"Output"}</definedName>
    <definedName name="wrn.Output3Column." localSheetId="9" hidden="1">{"Output-3Column",#N/A,FALSE,"Output"}</definedName>
    <definedName name="wrn.Output3Column." localSheetId="8" hidden="1">{"Output-3Column",#N/A,FALSE,"Output"}</definedName>
    <definedName name="wrn.Output3Column." hidden="1">{"Output-3Column",#N/A,FALSE,"Output"}</definedName>
    <definedName name="wrn.OutputAll." localSheetId="1" hidden="1">{"Output-All",#N/A,FALSE,"Output"}</definedName>
    <definedName name="wrn.OutputAll." localSheetId="2" hidden="1">{"Output-All",#N/A,FALSE,"Output"}</definedName>
    <definedName name="wrn.OutputAll." localSheetId="3" hidden="1">{"Output-All",#N/A,FALSE,"Output"}</definedName>
    <definedName name="wrn.OutputAll." localSheetId="6" hidden="1">{"Output-All",#N/A,FALSE,"Output"}</definedName>
    <definedName name="wrn.OutputAll." localSheetId="0" hidden="1">{"Output-All",#N/A,FALSE,"Output"}</definedName>
    <definedName name="wrn.OutputAll." localSheetId="9" hidden="1">{"Output-All",#N/A,FALSE,"Output"}</definedName>
    <definedName name="wrn.OutputAll." localSheetId="8" hidden="1">{"Output-All",#N/A,FALSE,"Output"}</definedName>
    <definedName name="wrn.OutputAll." hidden="1">{"Output-All",#N/A,FALSE,"Output"}</definedName>
    <definedName name="wrn.OutputBaseYear." localSheetId="1" hidden="1">{"Output-BaseYear",#N/A,FALSE,"Output"}</definedName>
    <definedName name="wrn.OutputBaseYear." localSheetId="2" hidden="1">{"Output-BaseYear",#N/A,FALSE,"Output"}</definedName>
    <definedName name="wrn.OutputBaseYear." localSheetId="3" hidden="1">{"Output-BaseYear",#N/A,FALSE,"Output"}</definedName>
    <definedName name="wrn.OutputBaseYear." localSheetId="6" hidden="1">{"Output-BaseYear",#N/A,FALSE,"Output"}</definedName>
    <definedName name="wrn.OutputBaseYear." localSheetId="0" hidden="1">{"Output-BaseYear",#N/A,FALSE,"Output"}</definedName>
    <definedName name="wrn.OutputBaseYear." localSheetId="9" hidden="1">{"Output-BaseYear",#N/A,FALSE,"Output"}</definedName>
    <definedName name="wrn.OutputBaseYear." localSheetId="8" hidden="1">{"Output-BaseYear",#N/A,FALSE,"Output"}</definedName>
    <definedName name="wrn.OutputBaseYear." hidden="1">{"Output-BaseYear",#N/A,FALSE,"Output"}</definedName>
    <definedName name="wrn.OutputMin." localSheetId="1" hidden="1">{"Output-Min",#N/A,FALSE,"Output"}</definedName>
    <definedName name="wrn.OutputMin." localSheetId="2" hidden="1">{"Output-Min",#N/A,FALSE,"Output"}</definedName>
    <definedName name="wrn.OutputMin." localSheetId="3" hidden="1">{"Output-Min",#N/A,FALSE,"Output"}</definedName>
    <definedName name="wrn.OutputMin." localSheetId="6" hidden="1">{"Output-Min",#N/A,FALSE,"Output"}</definedName>
    <definedName name="wrn.OutputMin." localSheetId="0" hidden="1">{"Output-Min",#N/A,FALSE,"Output"}</definedName>
    <definedName name="wrn.OutputMin." localSheetId="9" hidden="1">{"Output-Min",#N/A,FALSE,"Output"}</definedName>
    <definedName name="wrn.OutputMin." localSheetId="8" hidden="1">{"Output-Min",#N/A,FALSE,"Output"}</definedName>
    <definedName name="wrn.OutputMin." hidden="1">{"Output-Min",#N/A,FALSE,"Output"}</definedName>
    <definedName name="wrn.OutputPercent." localSheetId="1" hidden="1">{"Output%",#N/A,FALSE,"Output"}</definedName>
    <definedName name="wrn.OutputPercent." localSheetId="2" hidden="1">{"Output%",#N/A,FALSE,"Output"}</definedName>
    <definedName name="wrn.OutputPercent." localSheetId="3" hidden="1">{"Output%",#N/A,FALSE,"Output"}</definedName>
    <definedName name="wrn.OutputPercent." localSheetId="6" hidden="1">{"Output%",#N/A,FALSE,"Output"}</definedName>
    <definedName name="wrn.OutputPercent." localSheetId="0" hidden="1">{"Output%",#N/A,FALSE,"Output"}</definedName>
    <definedName name="wrn.OutputPercent." localSheetId="9" hidden="1">{"Output%",#N/A,FALSE,"Output"}</definedName>
    <definedName name="wrn.OutputPercent." localSheetId="8" hidden="1">{"Output%",#N/A,FALSE,"Output"}</definedName>
    <definedName name="wrn.OutputPercent." hidden="1">{"Output%",#N/A,FALSE,"Output"}</definedName>
    <definedName name="wrn.oztas._.imalat." localSheetId="2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oztas._.imalat." localSheetId="3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oztas._.imalat." localSheetId="9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oztas._.imalat." localSheetId="8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oztas._.imalat.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PANELS.ETC." localSheetId="9" hidden="1">{"PANELS.L.FITTINGS",#N/A,FALSE,"ELECTRICAL"}</definedName>
    <definedName name="wrn.PANELS.ETC." localSheetId="8" hidden="1">{"PANELS.L.FITTINGS",#N/A,FALSE,"ELECTRICAL"}</definedName>
    <definedName name="wrn.PANELS.ETC." hidden="1">{"PANELS.L.FITTINGS",#N/A,FALSE,"ELECTRICAL"}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iping." localSheetId="9" hidden="1">{#N/A,#N/A,FALSE,"Pipg_cover";#N/A,#N/A,FALSE,"Pipe-mat";#N/A,#N/A,FALSE,"piplqd";#N/A,#N/A,FALSE,"planload";#N/A,#N/A,FALSE,"pipload";#N/A,#N/A,FALSE,"cumic";#N/A,#N/A,FALSE,"cumliq";#N/A,#N/A,FALSE,"cumcont";#N/A,#N/A,FALSE,"contmonth";"PLAN",#N/A,FALSE,"oresreqsum";"GRA1",#N/A,FALSE,"oresreqsum";"GRA2",#N/A,FALSE,"oresreqsum";#N/A,#N/A,FALSE,"welders";"PLAN",#N/A,FALSE,"eccsum";"GRA1",#N/A,FALSE,"eccsum";"GRA2",#N/A,FALSE,"eccsum";"PLAN",#N/A,FALSE,"dodsalsum";"grap1",#N/A,FALSE,"dodsalsum";"graph2",#N/A,FALSE,"dodsalsum";"PLAN",#N/A,FALSE,"b&amp;rsum";"graph1",#N/A,FALSE,"b&amp;rsum";"graph2",#N/A,FALSE,"b&amp;rsum";"PLAN",#N/A,FALSE,"petronsum";"graph1",#N/A,FALSE,"petronsum";"graph2",#N/A,FALSE,"petronsum";"PLAN",#N/A,FALSE,"gdcsum";"graph1",#N/A,FALSE,"gdcsum";"graph2",#N/A,FALSE,"gdcsum";#N/A,#N/A,FALSE,"ubelsum";"PLAN",#N/A,FALSE,"othersum";"GRA1",#N/A,FALSE,"othersum";"GRA2",#N/A,FALSE,"othersum"}</definedName>
    <definedName name="wrn.piping." localSheetId="8" hidden="1">{#N/A,#N/A,FALSE,"Pipg_cover";#N/A,#N/A,FALSE,"Pipe-mat";#N/A,#N/A,FALSE,"piplqd";#N/A,#N/A,FALSE,"planload";#N/A,#N/A,FALSE,"pipload";#N/A,#N/A,FALSE,"cumic";#N/A,#N/A,FALSE,"cumliq";#N/A,#N/A,FALSE,"cumcont";#N/A,#N/A,FALSE,"contmonth";"PLAN",#N/A,FALSE,"oresreqsum";"GRA1",#N/A,FALSE,"oresreqsum";"GRA2",#N/A,FALSE,"oresreqsum";#N/A,#N/A,FALSE,"welders";"PLAN",#N/A,FALSE,"eccsum";"GRA1",#N/A,FALSE,"eccsum";"GRA2",#N/A,FALSE,"eccsum";"PLAN",#N/A,FALSE,"dodsalsum";"grap1",#N/A,FALSE,"dodsalsum";"graph2",#N/A,FALSE,"dodsalsum";"PLAN",#N/A,FALSE,"b&amp;rsum";"graph1",#N/A,FALSE,"b&amp;rsum";"graph2",#N/A,FALSE,"b&amp;rsum";"PLAN",#N/A,FALSE,"petronsum";"graph1",#N/A,FALSE,"petronsum";"graph2",#N/A,FALSE,"petronsum";"PLAN",#N/A,FALSE,"gdcsum";"graph1",#N/A,FALSE,"gdcsum";"graph2",#N/A,FALSE,"gdcsum";#N/A,#N/A,FALSE,"ubelsum";"PLAN",#N/A,FALSE,"othersum";"GRA1",#N/A,FALSE,"othersum";"GRA2",#N/A,FALSE,"othersum"}</definedName>
    <definedName name="wrn.piping." hidden="1">{#N/A,#N/A,FALSE,"Pipg_cover";#N/A,#N/A,FALSE,"Pipe-mat";#N/A,#N/A,FALSE,"piplqd";#N/A,#N/A,FALSE,"planload";#N/A,#N/A,FALSE,"pipload";#N/A,#N/A,FALSE,"cumic";#N/A,#N/A,FALSE,"cumliq";#N/A,#N/A,FALSE,"cumcont";#N/A,#N/A,FALSE,"contmonth";"PLAN",#N/A,FALSE,"oresreqsum";"GRA1",#N/A,FALSE,"oresreqsum";"GRA2",#N/A,FALSE,"oresreqsum";#N/A,#N/A,FALSE,"welders";"PLAN",#N/A,FALSE,"eccsum";"GRA1",#N/A,FALSE,"eccsum";"GRA2",#N/A,FALSE,"eccsum";"PLAN",#N/A,FALSE,"dodsalsum";"grap1",#N/A,FALSE,"dodsalsum";"graph2",#N/A,FALSE,"dodsalsum";"PLAN",#N/A,FALSE,"b&amp;rsum";"graph1",#N/A,FALSE,"b&amp;rsum";"graph2",#N/A,FALSE,"b&amp;rsum";"PLAN",#N/A,FALSE,"petronsum";"graph1",#N/A,FALSE,"petronsum";"graph2",#N/A,FALSE,"petronsum";"PLAN",#N/A,FALSE,"gdcsum";"graph1",#N/A,FALSE,"gdcsum";"graph2",#N/A,FALSE,"gdcsum";#N/A,#N/A,FALSE,"ubelsum";"PLAN",#N/A,FALSE,"othersum";"GRA1",#N/A,FALSE,"othersum";"GRA2",#N/A,FALSE,"othersum"}</definedName>
    <definedName name="wrn.PL._.Analysis." localSheetId="1" hidden="1">{"AnalRSA",#N/A,TRUE,"PL-Anal";"AnalIAS",#N/A,TRUE,"PL-Anal"}</definedName>
    <definedName name="wrn.PL._.Analysis." localSheetId="2" hidden="1">{"AnalRSA",#N/A,TRUE,"PL-Anal";"AnalIAS",#N/A,TRUE,"PL-Anal"}</definedName>
    <definedName name="wrn.PL._.Analysis." localSheetId="3" hidden="1">{"AnalRSA",#N/A,TRUE,"PL-Anal";"AnalIAS",#N/A,TRUE,"PL-Anal"}</definedName>
    <definedName name="wrn.PL._.Analysis." localSheetId="6" hidden="1">{"AnalRSA",#N/A,TRUE,"PL-Anal";"AnalIAS",#N/A,TRUE,"PL-Anal"}</definedName>
    <definedName name="wrn.PL._.Analysis." localSheetId="0" hidden="1">{"AnalRSA",#N/A,TRUE,"PL-Anal";"AnalIAS",#N/A,TRUE,"PL-Anal"}</definedName>
    <definedName name="wrn.PL._.Analysis." localSheetId="9" hidden="1">{"AnalRSA",#N/A,TRUE,"PL-Anal";"AnalIAS",#N/A,TRUE,"PL-Anal"}</definedName>
    <definedName name="wrn.PL._.Analysis." localSheetId="8" hidden="1">{"AnalRSA",#N/A,TRUE,"PL-Anal";"AnalIAS",#N/A,TRUE,"PL-Anal"}</definedName>
    <definedName name="wrn.PL._.Analysis." hidden="1">{"AnalRSA",#N/A,TRUE,"PL-Anal";"AnalIAS",#N/A,TRUE,"PL-Anal"}</definedName>
    <definedName name="wrn.PPE." localSheetId="9" hidden="1">{"PPE",#N/A,FALSE,"ELECTRICAL"}</definedName>
    <definedName name="wrn.PPE." localSheetId="8" hidden="1">{"PPE",#N/A,FALSE,"ELECTRICAL"}</definedName>
    <definedName name="wrn.PPE." hidden="1">{"PPE",#N/A,FALSE,"ELECTRICAL"}</definedName>
    <definedName name="wrn.PPE_INST." localSheetId="9" hidden="1">{"PPE_INST",#N/A,FALSE,"INST"}</definedName>
    <definedName name="wrn.PPE_INST." localSheetId="8" hidden="1">{"PPE_INST",#N/A,FALSE,"INST"}</definedName>
    <definedName name="wrn.PPE_INST." hidden="1">{"PPE_INST",#N/A,FALSE,"INST"}</definedName>
    <definedName name="wrn.PPE_INST_SUMMARY." localSheetId="9" hidden="1">{"PPE_INST_SUMMARY",#N/A,FALSE,"SUMMARY-INSTS"}</definedName>
    <definedName name="wrn.PPE_INST_SUMMARY." localSheetId="8" hidden="1">{"PPE_INST_SUMMARY",#N/A,FALSE,"SUMMARY-INSTS"}</definedName>
    <definedName name="wrn.PPE_INST_SUMMARY." hidden="1">{"PPE_INST_SUMMARY",#N/A,FALSE,"SUMMARY-INSTS"}</definedName>
    <definedName name="wrn.pq98o2a." localSheetId="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localSheetId="6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localSheetId="0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rint." localSheetId="1" hidden="1">{"vi1",#N/A,FALSE,"Financial Statements";"vi2",#N/A,FALSE,"Financial Statements";#N/A,#N/A,FALSE,"DCF"}</definedName>
    <definedName name="wrn.Print." localSheetId="2" hidden="1">{"vi1",#N/A,FALSE,"Financial Statements";"vi2",#N/A,FALSE,"Financial Statements";#N/A,#N/A,FALSE,"DCF"}</definedName>
    <definedName name="wrn.Print." localSheetId="3" hidden="1">{"vi1",#N/A,FALSE,"Financial Statements";"vi2",#N/A,FALSE,"Financial Statements";#N/A,#N/A,FALSE,"DCF"}</definedName>
    <definedName name="wrn.Print." localSheetId="6" hidden="1">{"vi1",#N/A,FALSE,"Financial Statements";"vi2",#N/A,FALSE,"Financial Statements";#N/A,#N/A,FALSE,"DCF"}</definedName>
    <definedName name="wrn.Print." localSheetId="0" hidden="1">{"vi1",#N/A,FALSE,"Financial Statements";"vi2",#N/A,FALSE,"Financial Statements";#N/A,#N/A,FALSE,"DCF"}</definedName>
    <definedName name="wrn.Print." localSheetId="9" hidden="1">{"vi1",#N/A,FALSE,"Financial Statements";"vi2",#N/A,FALSE,"Financial Statements";#N/A,#N/A,FALSE,"DCF"}</definedName>
    <definedName name="wrn.Print." localSheetId="8" hidden="1">{"vi1",#N/A,FALSE,"Financial Statements";"vi2",#N/A,FALSE,"Financial Statements";#N/A,#N/A,FALSE,"DCF"}</definedName>
    <definedName name="wrn.Print." hidden="1">{"vi1",#N/A,FALSE,"Financial Statements";"vi2",#N/A,FALSE,"Financial Statements";#N/A,#N/A,FALSE,"DCF"}</definedName>
    <definedName name="wrn.Print._.Output." localSheetId="9" hidden="1">{#N/A,#N/A,FALSE,"OUTPUT SHEET "}</definedName>
    <definedName name="wrn.Print._.Output." localSheetId="8" hidden="1">{#N/A,#N/A,FALSE,"OUTPUT SHEET "}</definedName>
    <definedName name="wrn.Print._.Output." hidden="1">{#N/A,#N/A,FALSE,"OUTPUT SHEET "}</definedName>
    <definedName name="wrn.PrintallD.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G.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ing." localSheetId="9" hidden="1">{"head",#N/A,TRUE,"Head page";"revision",#N/A,TRUE,"Page Revision";"contents",#N/A,TRUE,"Table of contents";"calcul",#N/A,TRUE,"Calculation sheets"}</definedName>
    <definedName name="wrn.Printing." localSheetId="8" hidden="1">{"head",#N/A,TRUE,"Head page";"revision",#N/A,TRUE,"Page Revision";"contents",#N/A,TRUE,"Table of contents";"calcul",#N/A,TRUE,"Calculation sheets"}</definedName>
    <definedName name="wrn.Printing." hidden="1">{"head",#N/A,TRUE,"Head page";"revision",#N/A,TRUE,"Page Revision";"contents",#N/A,TRUE,"Table of contents";"calcul",#N/A,TRUE,"Calculation sheets"}</definedName>
    <definedName name="wrn.prix." localSheetId="9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wrn.prix." localSheetId="8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wrn.prix.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wrn.prix1." localSheetId="9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wrn.prix1." localSheetId="8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wrn.prix1." hidden="1">{#N/A,#N/A,TRUE,"Page de garde";#N/A,#N/A,TRUE,"Estimation ingénierie";#N/A,#N/A,TRUE,"Synthése des heures";#N/A,#N/A,TRUE,"Etudes préliminaires";#N/A,#N/A,TRUE,"Avant projet";#N/A,#N/A,TRUE,"Projet";#N/A,#N/A,TRUE,"Approvisionnement";#N/A,#N/A,TRUE,"Construction";#N/A,#N/A,TRUE,"Essais  mise en route"}</definedName>
    <definedName name="wrn.Radio." localSheetId="9" hidden="1">{#N/A,#N/A,FALSE,"Virgin Flightdeck"}</definedName>
    <definedName name="wrn.Radio." localSheetId="8" hidden="1">{#N/A,#N/A,FALSE,"Virgin Flightdeck"}</definedName>
    <definedName name="wrn.Radio." hidden="1">{#N/A,#N/A,FALSE,"Virgin Flightdeck"}</definedName>
    <definedName name="wrn.raport.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0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9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8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tio." localSheetId="9" hidden="1">{#N/A,#N/A,FALSE,"JACKETS (1100 t) (1)"}</definedName>
    <definedName name="wrn.ratio." localSheetId="8" hidden="1">{#N/A,#N/A,FALSE,"JACKETS (1100 t) (1)"}</definedName>
    <definedName name="wrn.ratio." hidden="1">{#N/A,#N/A,FALSE,"JACKETS (1100 t) (1)"}</definedName>
    <definedName name="wrn.ratiomvr" localSheetId="9" hidden="1">{#N/A,#N/A,FALSE,"JACKETS (1100 t) (1)"}</definedName>
    <definedName name="wrn.ratiomvr" localSheetId="8" hidden="1">{#N/A,#N/A,FALSE,"JACKETS (1100 t) (1)"}</definedName>
    <definedName name="wrn.ratiomvr" hidden="1">{#N/A,#N/A,FALSE,"JACKETS (1100 t) (1)"}</definedName>
    <definedName name="wrn.RCC." localSheetId="9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wrn.RCC." localSheetId="8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wrn.RCC." hidden="1">{#N/A,#N/A,FALSE,"RCC_cover";#N/A,#N/A,FALSE,"philoshophy";#N/A,#N/A,FALSE,"scope";#N/A,#N/A,FALSE,"mrq_budget";#N/A,#N/A,FALSE,"civil_matls";#N/A,#N/A,FALSE,"RCC_engg";#N/A,#N/A,FALSE,"RCC_overall";#N/A,#N/A,FALSE,"share";#N/A,#N/A,FALSE,"agency_graph";#N/A,#N/A,FALSE,"RCC_graph";#N/A,#N/A,FALSE,"rcc_type";#N/A,#N/A,FALSE,"RCC_manpower";#N/A,#N/A,FALSE,"contracting_sch";#N/A,#N/A,FALSE,"manpower";#N/A,#N/A,FALSE,"ecc";#N/A,#N/A,FALSE,"dodsal";#N/A,#N/A,FALSE,"simplex";#N/A,#N/A,FALSE,"gdc";#N/A,#N/A,FALSE,"misc";#N/A,#N/A,FALSE,"MOC";#N/A,#N/A,FALSE,"training";#N/A,#N/A,FALSE,"logistics";#N/A,#N/A,FALSE,"other_agencies"}</definedName>
    <definedName name="wrn.Redundant._.Equipment._.Option." localSheetId="1" hidden="1">{"pumps",#N/A,FALSE,"Option"}</definedName>
    <definedName name="wrn.Redundant._.Equipment._.Option." localSheetId="2" hidden="1">{"pumps",#N/A,FALSE,"Option"}</definedName>
    <definedName name="wrn.Redundant._.Equipment._.Option." localSheetId="3" hidden="1">{"pumps",#N/A,FALSE,"Option"}</definedName>
    <definedName name="wrn.Redundant._.Equipment._.Option." localSheetId="6" hidden="1">{"pumps",#N/A,FALSE,"Option"}</definedName>
    <definedName name="wrn.Redundant._.Equipment._.Option." localSheetId="0" hidden="1">{"pumps",#N/A,FALSE,"Option"}</definedName>
    <definedName name="wrn.Redundant._.Equipment._.Option." localSheetId="9" hidden="1">{"pumps",#N/A,FALSE,"Option"}</definedName>
    <definedName name="wrn.Redundant._.Equipment._.Option." localSheetId="8" hidden="1">{"pumps",#N/A,FALSE,"Option"}</definedName>
    <definedName name="wrn.Redundant._.Equipment._.Option." hidden="1">{"pumps",#N/A,FALSE,"Option"}</definedName>
    <definedName name="wrn.report." localSheetId="1" hidden="1">{"a",#N/A,FALSE,"Fact Sheet";"a",#N/A,FALSE,"DCFEVA";"a",#N/A,FALSE,"Statements";"a",#N/A,FALSE,"Quarterly";"a",#N/A,FALSE,"Q Grid";"a",#N/A,FALSE,"Stockval";"a",#N/A,FALSE,"DDM"}</definedName>
    <definedName name="wrn.report." localSheetId="2" hidden="1">{"a",#N/A,FALSE,"Fact Sheet";"a",#N/A,FALSE,"DCFEVA";"a",#N/A,FALSE,"Statements";"a",#N/A,FALSE,"Quarterly";"a",#N/A,FALSE,"Q Grid";"a",#N/A,FALSE,"Stockval";"a",#N/A,FALSE,"DDM"}</definedName>
    <definedName name="wrn.report." localSheetId="3" hidden="1">{"a",#N/A,FALSE,"Fact Sheet";"a",#N/A,FALSE,"DCFEVA";"a",#N/A,FALSE,"Statements";"a",#N/A,FALSE,"Quarterly";"a",#N/A,FALSE,"Q Grid";"a",#N/A,FALSE,"Stockval";"a",#N/A,FALSE,"DDM"}</definedName>
    <definedName name="wrn.report." localSheetId="6" hidden="1">{"a",#N/A,FALSE,"Fact Sheet";"a",#N/A,FALSE,"DCFEVA";"a",#N/A,FALSE,"Statements";"a",#N/A,FALSE,"Quarterly";"a",#N/A,FALSE,"Q Grid";"a",#N/A,FALSE,"Stockval";"a",#N/A,FALSE,"DDM"}</definedName>
    <definedName name="wrn.report." localSheetId="0" hidden="1">{"a",#N/A,FALSE,"Fact Sheet";"a",#N/A,FALSE,"DCFEVA";"a",#N/A,FALSE,"Statements";"a",#N/A,FALSE,"Quarterly";"a",#N/A,FALSE,"Q Grid";"a",#N/A,FALSE,"Stockval";"a",#N/A,FALSE,"DDM"}</definedName>
    <definedName name="wrn.report." localSheetId="9" hidden="1">{"a",#N/A,FALSE,"Fact Sheet";"a",#N/A,FALSE,"DCFEVA";"a",#N/A,FALSE,"Statements";"a",#N/A,FALSE,"Quarterly";"a",#N/A,FALSE,"Q Grid";"a",#N/A,FALSE,"Stockval";"a",#N/A,FALSE,"DDM"}</definedName>
    <definedName name="wrn.report." localSheetId="8" hidden="1">{"a",#N/A,FALSE,"Fact Sheet";"a",#N/A,FALSE,"DCFEVA";"a",#N/A,FALSE,"Statements";"a",#N/A,FALSE,"Quarterly";"a",#N/A,FALSE,"Q Grid";"a",#N/A,FALSE,"Stockval";"a",#N/A,FALSE,"DDM"}</definedName>
    <definedName name="wrn.report." hidden="1">{"a",#N/A,FALSE,"Fact Sheet";"a",#N/A,FALSE,"DCFEVA";"a",#N/A,FALSE,"Statements";"a",#N/A,FALSE,"Quarterly";"a",#N/A,FALSE,"Q Grid";"a",#N/A,FALSE,"Stockval";"a",#N/A,FALSE,"DDM"}</definedName>
    <definedName name="wrn.REPORT1." localSheetId="1" hidden="1">{"PRINTME",#N/A,FALSE,"FINAL-10"}</definedName>
    <definedName name="wrn.REPORT1." localSheetId="2" hidden="1">{"PRINTME",#N/A,FALSE,"FINAL-10"}</definedName>
    <definedName name="wrn.REPORT1." localSheetId="3" hidden="1">{"PRINTME",#N/A,FALSE,"FINAL-10"}</definedName>
    <definedName name="wrn.REPORT1." localSheetId="6" hidden="1">{"PRINTME",#N/A,FALSE,"FINAL-10"}</definedName>
    <definedName name="wrn.REPORT1." localSheetId="0" hidden="1">{"PRINTME",#N/A,FALSE,"FINAL-10"}</definedName>
    <definedName name="wrn.REPORT1." localSheetId="9" hidden="1">{"PRINTME",#N/A,FALSE,"FINAL-10"}</definedName>
    <definedName name="wrn.REPORT1." localSheetId="8" hidden="1">{"PRINTME",#N/A,FALSE,"FINAL-10"}</definedName>
    <definedName name="wrn.REPORT1." hidden="1">{"PRINTME",#N/A,FALSE,"FINAL-10"}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3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9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PLINS." localSheetId="9" hidden="1">{#N/A,#N/A,FALSE,"str_title";#N/A,#N/A,FALSE,"SUM";#N/A,#N/A,FALSE,"Scope";#N/A,#N/A,FALSE,"PIE-Jn";#N/A,#N/A,FALSE,"PIE-Jn_Hz";#N/A,#N/A,FALSE,"Liq_Plan";#N/A,#N/A,FALSE,"S_Curve";#N/A,#N/A,FALSE,"Liq_Prof";#N/A,#N/A,FALSE,"Man_Pwr";#N/A,#N/A,FALSE,"Man_Prof"}</definedName>
    <definedName name="wrn.RPLINS." localSheetId="8" hidden="1">{#N/A,#N/A,FALSE,"str_title";#N/A,#N/A,FALSE,"SUM";#N/A,#N/A,FALSE,"Scope";#N/A,#N/A,FALSE,"PIE-Jn";#N/A,#N/A,FALSE,"PIE-Jn_Hz";#N/A,#N/A,FALSE,"Liq_Plan";#N/A,#N/A,FALSE,"S_Curve";#N/A,#N/A,FALSE,"Liq_Prof";#N/A,#N/A,FALSE,"Man_Pwr";#N/A,#N/A,FALSE,"Man_Prof"}</definedName>
    <definedName name="wrn.RPLINS." hidden="1">{#N/A,#N/A,FALSE,"str_title";#N/A,#N/A,FALSE,"SUM";#N/A,#N/A,FALSE,"Scope";#N/A,#N/A,FALSE,"PIE-Jn";#N/A,#N/A,FALSE,"PIE-Jn_Hz";#N/A,#N/A,FALSE,"Liq_Plan";#N/A,#N/A,FALSE,"S_Curve";#N/A,#N/A,FALSE,"Liq_Prof";#N/A,#N/A,FALSE,"Man_Pwr";#N/A,#N/A,FALSE,"Man_Prof"}</definedName>
    <definedName name="wrn.RSA._.BS._.and._.PL." localSheetId="1" hidden="1">{"BS1",#N/A,TRUE,"RSA_FS";"BS2",#N/A,TRUE,"RSA_FS";"BS3",#N/A,TRUE,"RSA_FS"}</definedName>
    <definedName name="wrn.RSA._.BS._.and._.PL." localSheetId="2" hidden="1">{"BS1",#N/A,TRUE,"RSA_FS";"BS2",#N/A,TRUE,"RSA_FS";"BS3",#N/A,TRUE,"RSA_FS"}</definedName>
    <definedName name="wrn.RSA._.BS._.and._.PL." localSheetId="3" hidden="1">{"BS1",#N/A,TRUE,"RSA_FS";"BS2",#N/A,TRUE,"RSA_FS";"BS3",#N/A,TRUE,"RSA_FS"}</definedName>
    <definedName name="wrn.RSA._.BS._.and._.PL." localSheetId="6" hidden="1">{"BS1",#N/A,TRUE,"RSA_FS";"BS2",#N/A,TRUE,"RSA_FS";"BS3",#N/A,TRUE,"RSA_FS"}</definedName>
    <definedName name="wrn.RSA._.BS._.and._.PL." localSheetId="0" hidden="1">{"BS1",#N/A,TRUE,"RSA_FS";"BS2",#N/A,TRUE,"RSA_FS";"BS3",#N/A,TRUE,"RSA_FS"}</definedName>
    <definedName name="wrn.RSA._.BS._.and._.PL." localSheetId="9" hidden="1">{"BS1",#N/A,TRUE,"RSA_FS";"BS2",#N/A,TRUE,"RSA_FS";"BS3",#N/A,TRUE,"RSA_FS"}</definedName>
    <definedName name="wrn.RSA._.BS._.and._.PL." localSheetId="8" hidden="1">{"BS1",#N/A,TRUE,"RSA_FS";"BS2",#N/A,TRUE,"RSA_FS";"BS3",#N/A,TRUE,"RSA_FS"}</definedName>
    <definedName name="wrn.RSA._.BS._.and._.PL." hidden="1">{"BS1",#N/A,TRUE,"RSA_FS";"BS2",#N/A,TRUE,"RSA_FS";"BS3",#N/A,TRUE,"RSA_FS"}</definedName>
    <definedName name="wrn.SE._.12._.FOT." localSheetId="1" hidden="1">{#N/A,#N/A,TRUE,"Cover";#N/A,#N/A,TRUE,"Sched 2";#N/A,#N/A,TRUE,"Sched 3";#N/A,#N/A,TRUE,"Sched 4";#N/A,#N/A,TRUE,"Sched 9"}</definedName>
    <definedName name="wrn.SE._.12._.FOT." localSheetId="2" hidden="1">{#N/A,#N/A,TRUE,"Cover";#N/A,#N/A,TRUE,"Sched 2";#N/A,#N/A,TRUE,"Sched 3";#N/A,#N/A,TRUE,"Sched 4";#N/A,#N/A,TRUE,"Sched 9"}</definedName>
    <definedName name="wrn.SE._.12._.FOT." localSheetId="3" hidden="1">{#N/A,#N/A,TRUE,"Cover";#N/A,#N/A,TRUE,"Sched 2";#N/A,#N/A,TRUE,"Sched 3";#N/A,#N/A,TRUE,"Sched 4";#N/A,#N/A,TRUE,"Sched 9"}</definedName>
    <definedName name="wrn.SE._.12._.FOT." localSheetId="6" hidden="1">{#N/A,#N/A,TRUE,"Cover";#N/A,#N/A,TRUE,"Sched 2";#N/A,#N/A,TRUE,"Sched 3";#N/A,#N/A,TRUE,"Sched 4";#N/A,#N/A,TRUE,"Sched 9"}</definedName>
    <definedName name="wrn.SE._.12._.FOT." localSheetId="0" hidden="1">{#N/A,#N/A,TRUE,"Cover";#N/A,#N/A,TRUE,"Sched 2";#N/A,#N/A,TRUE,"Sched 3";#N/A,#N/A,TRUE,"Sched 4";#N/A,#N/A,TRUE,"Sched 9"}</definedName>
    <definedName name="wrn.SE._.12._.FOT." localSheetId="9" hidden="1">{#N/A,#N/A,TRUE,"Cover";#N/A,#N/A,TRUE,"Sched 2";#N/A,#N/A,TRUE,"Sched 3";#N/A,#N/A,TRUE,"Sched 4";#N/A,#N/A,TRUE,"Sched 9"}</definedName>
    <definedName name="wrn.SE._.12._.FOT." localSheetId="8" hidden="1">{#N/A,#N/A,TRUE,"Cover";#N/A,#N/A,TRUE,"Sched 2";#N/A,#N/A,TRUE,"Sched 3";#N/A,#N/A,TRUE,"Sched 4";#N/A,#N/A,TRUE,"Sched 9"}</definedName>
    <definedName name="wrn.SE._.12._.FOT." hidden="1">{#N/A,#N/A,TRUE,"Cover";#N/A,#N/A,TRUE,"Sched 2";#N/A,#N/A,TRUE,"Sched 3";#N/A,#N/A,TRUE,"Sched 4";#N/A,#N/A,TRUE,"Sched 9"}</definedName>
    <definedName name="wrn.SIHHI." localSheetId="1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HHI." localSheetId="2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HHI." localSheetId="3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HHI." localSheetId="6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HHI." localSheetId="0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HHI." localSheetId="9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HHI." localSheetId="8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HHI." hidden="1">{#N/A,#N/A,FALSE,"1";#N/A,#N/A,FALSE,"sıh_iç_ihz";#N/A,#N/A,FALSE,"sıh_iç_tut";#N/A,#N/A,FALSE,"sıh_iç_er";#N/A,#N/A,FALSE,"ihz. icmal";#N/A,#N/A,FALSE,"inş_iç_ihz";#N/A,#N/A,FALSE,"inş_iç_tut";#N/A,#N/A,FALSE,"inş_iç_er";#N/A,#N/A,FALSE,"elk_iç_ihz";#N/A,#N/A,FALSE,"elk_iç_tut";#N/A,#N/A,FALSE,"elk_iç_er"}</definedName>
    <definedName name="wrn.sirnak._.imalat." localSheetId="2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irnak._.imalat." localSheetId="3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irnak._.imalat." localSheetId="9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irnak._.imalat." localSheetId="8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irnak._.imalat.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TAFFS." localSheetId="1" hidden="1">{#N/A,#N/A,FALSE,"TABLE"}</definedName>
    <definedName name="wrn.STAFFS." localSheetId="2" hidden="1">{#N/A,#N/A,FALSE,"TABLE"}</definedName>
    <definedName name="wrn.STAFFS." localSheetId="3" hidden="1">{#N/A,#N/A,FALSE,"TABLE"}</definedName>
    <definedName name="wrn.STAFFS." localSheetId="6" hidden="1">{#N/A,#N/A,FALSE,"TABLE"}</definedName>
    <definedName name="wrn.STAFFS." localSheetId="0" hidden="1">{#N/A,#N/A,FALSE,"TABLE"}</definedName>
    <definedName name="wrn.STAFFS." localSheetId="9" hidden="1">{#N/A,#N/A,FALSE,"TABLE"}</definedName>
    <definedName name="wrn.STAFFS." localSheetId="8" hidden="1">{#N/A,#N/A,FALSE,"TABLE"}</definedName>
    <definedName name="wrn.STAFFS." hidden="1">{#N/A,#N/A,FALSE,"TABLE"}</definedName>
    <definedName name="wrn.Stampa._.schede." localSheetId="1" hidden="1">{"scheda2",#N/A,TRUE,"Swb. ""R""";"scheda3",#N/A,TRUE,"Swb. ""R""";"scheda4",#N/A,TRUE,"Swb. ""R""";"scheda6",#N/A,TRUE,"Swb. ""R"""}</definedName>
    <definedName name="wrn.Stampa._.schede." localSheetId="2" hidden="1">{"scheda2",#N/A,TRUE,"Swb. ""R""";"scheda3",#N/A,TRUE,"Swb. ""R""";"scheda4",#N/A,TRUE,"Swb. ""R""";"scheda6",#N/A,TRUE,"Swb. ""R"""}</definedName>
    <definedName name="wrn.Stampa._.schede." localSheetId="3" hidden="1">{"scheda2",#N/A,TRUE,"Swb. ""R""";"scheda3",#N/A,TRUE,"Swb. ""R""";"scheda4",#N/A,TRUE,"Swb. ""R""";"scheda6",#N/A,TRUE,"Swb. ""R"""}</definedName>
    <definedName name="wrn.Stampa._.schede." localSheetId="6" hidden="1">{"scheda2",#N/A,TRUE,"Swb. ""R""";"scheda3",#N/A,TRUE,"Swb. ""R""";"scheda4",#N/A,TRUE,"Swb. ""R""";"scheda6",#N/A,TRUE,"Swb. ""R"""}</definedName>
    <definedName name="wrn.Stampa._.schede." localSheetId="0" hidden="1">{"scheda2",#N/A,TRUE,"Swb. ""R""";"scheda3",#N/A,TRUE,"Swb. ""R""";"scheda4",#N/A,TRUE,"Swb. ""R""";"scheda6",#N/A,TRUE,"Swb. ""R"""}</definedName>
    <definedName name="wrn.Stampa._.schede." localSheetId="9" hidden="1">{"scheda2",#N/A,TRUE,"Swb. ""R""";"scheda3",#N/A,TRUE,"Swb. ""R""";"scheda4",#N/A,TRUE,"Swb. ""R""";"scheda6",#N/A,TRUE,"Swb. ""R"""}</definedName>
    <definedName name="wrn.Stampa._.schede." localSheetId="8" hidden="1">{"scheda2",#N/A,TRUE,"Swb. ""R""";"scheda3",#N/A,TRUE,"Swb. ""R""";"scheda4",#N/A,TRUE,"Swb. ""R""";"scheda6",#N/A,TRUE,"Swb. ""R"""}</definedName>
    <definedName name="wrn.Stampa._.schede." hidden="1">{"scheda2",#N/A,TRUE,"Swb. ""R""";"scheda3",#N/A,TRUE,"Swb. ""R""";"scheda4",#N/A,TRUE,"Swb. ""R""";"scheda6",#N/A,TRUE,"Swb. ""R"""}</definedName>
    <definedName name="wrn.STG._.BLDG._.ENCLOSURE." localSheetId="1" hidden="1">{"turbine",#N/A,FALSE,"Option"}</definedName>
    <definedName name="wrn.STG._.BLDG._.ENCLOSURE." localSheetId="2" hidden="1">{"turbine",#N/A,FALSE,"Option"}</definedName>
    <definedName name="wrn.STG._.BLDG._.ENCLOSURE." localSheetId="3" hidden="1">{"turbine",#N/A,FALSE,"Option"}</definedName>
    <definedName name="wrn.STG._.BLDG._.ENCLOSURE." localSheetId="6" hidden="1">{"turbine",#N/A,FALSE,"Option"}</definedName>
    <definedName name="wrn.STG._.BLDG._.ENCLOSURE." localSheetId="0" hidden="1">{"turbine",#N/A,FALSE,"Option"}</definedName>
    <definedName name="wrn.STG._.BLDG._.ENCLOSURE." localSheetId="9" hidden="1">{"turbine",#N/A,FALSE,"Option"}</definedName>
    <definedName name="wrn.STG._.BLDG._.ENCLOSURE." localSheetId="8" hidden="1">{"turbine",#N/A,FALSE,"Option"}</definedName>
    <definedName name="wrn.STG._.BLDG._.ENCLOSURE." hidden="1">{"turbine",#N/A,FALSE,"Option"}</definedName>
    <definedName name="wrn.struckgi." localSheetId="1" hidden="1">{#N/A,#N/A,TRUE,"arnitower";#N/A,#N/A,TRUE,"arnigarage "}</definedName>
    <definedName name="wrn.struckgi." localSheetId="2" hidden="1">{#N/A,#N/A,TRUE,"arnitower";#N/A,#N/A,TRUE,"arnigarage "}</definedName>
    <definedName name="wrn.struckgi." localSheetId="3" hidden="1">{#N/A,#N/A,TRUE,"arnitower";#N/A,#N/A,TRUE,"arnigarage "}</definedName>
    <definedName name="wrn.struckgi." localSheetId="6" hidden="1">{#N/A,#N/A,TRUE,"arnitower";#N/A,#N/A,TRUE,"arnigarage "}</definedName>
    <definedName name="wrn.struckgi." localSheetId="0" hidden="1">{#N/A,#N/A,TRUE,"arnitower";#N/A,#N/A,TRUE,"arnigarage "}</definedName>
    <definedName name="wrn.struckgi." localSheetId="9" hidden="1">{#N/A,#N/A,TRUE,"arnitower";#N/A,#N/A,TRUE,"arnigarage "}</definedName>
    <definedName name="wrn.struckgi." localSheetId="8" hidden="1">{#N/A,#N/A,TRUE,"arnitower";#N/A,#N/A,TRUE,"arnigarage "}</definedName>
    <definedName name="wrn.struckgi." hidden="1">{#N/A,#N/A,TRUE,"arnitower";#N/A,#N/A,TRUE,"arnigarage "}</definedName>
    <definedName name="wrn.Summary." localSheetId="1" hidden="1">{#N/A,#N/A,FALSE,"Capex";#N/A,#N/A,FALSE,"Market"}</definedName>
    <definedName name="wrn.Summary." localSheetId="2" hidden="1">{#N/A,#N/A,FALSE,"Capex";#N/A,#N/A,FALSE,"Market"}</definedName>
    <definedName name="wrn.Summary." localSheetId="3" hidden="1">{#N/A,#N/A,FALSE,"Capex";#N/A,#N/A,FALSE,"Market"}</definedName>
    <definedName name="wrn.Summary." localSheetId="6" hidden="1">{#N/A,#N/A,FALSE,"Capex";#N/A,#N/A,FALSE,"Market"}</definedName>
    <definedName name="wrn.Summary." localSheetId="0" hidden="1">{#N/A,#N/A,FALSE,"Capex";#N/A,#N/A,FALSE,"Market"}</definedName>
    <definedName name="wrn.Summary." localSheetId="9" hidden="1">{#N/A,#N/A,FALSE,"Capex";#N/A,#N/A,FALSE,"Market"}</definedName>
    <definedName name="wrn.Summary." localSheetId="8" hidden="1">{#N/A,#N/A,FALSE,"Capex";#N/A,#N/A,FALSE,"Market"}</definedName>
    <definedName name="wrn.Summary." hidden="1">{#N/A,#N/A,FALSE,"Capex";#N/A,#N/A,FALSE,"Market"}</definedName>
    <definedName name="wrn.SVERKA." localSheetId="1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SVERKA." localSheetId="2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SVERKA." localSheetId="3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SVERKA." localSheetId="6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SVERKA." localSheetId="0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SVERKA." localSheetId="9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SVERKA." localSheetId="8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SVERKA.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wrn.Table._.A." localSheetId="9" hidden="1">{"Table A,pg 1",#N/A,FALSE,"Table A-Prov GUR";"Table A,pg 2",#N/A,FALSE,"Table A-Prov GUR"}</definedName>
    <definedName name="wrn.Table._.A." localSheetId="8" hidden="1">{"Table A,pg 1",#N/A,FALSE,"Table A-Prov GUR";"Table A,pg 2",#N/A,FALSE,"Table A-Prov GUR"}</definedName>
    <definedName name="wrn.Table._.A." hidden="1">{"Table A,pg 1",#N/A,FALSE,"Table A-Prov GUR";"Table A,pg 2",#N/A,FALSE,"Table A-Prov GUR"}</definedName>
    <definedName name="wrn.Table._.A1." localSheetId="9" hidden="1">{"Table A1,pg 1",#N/A,FALSE,"Table A1-Net Prov Res";"Table A1,pg 2",#N/A,FALSE,"Table A1-Net Prov Res"}</definedName>
    <definedName name="wrn.Table._.A1." localSheetId="8" hidden="1">{"Table A1,pg 1",#N/A,FALSE,"Table A1-Net Prov Res";"Table A1,pg 2",#N/A,FALSE,"Table A1-Net Prov Res"}</definedName>
    <definedName name="wrn.Table._.A1." hidden="1">{"Table A1,pg 1",#N/A,FALSE,"Table A1-Net Prov Res";"Table A1,pg 2",#N/A,FALSE,"Table A1-Net Prov Res"}</definedName>
    <definedName name="wrn.TOTAL." localSheetId="1" hidden="1">{"Input",#N/A,TRUE,"Control";"Summary",#N/A,TRUE,"Control";"NCF",#N/A,TRUE,"Control"}</definedName>
    <definedName name="wrn.TOTAL." localSheetId="2" hidden="1">{"Input",#N/A,TRUE,"Control";"Summary",#N/A,TRUE,"Control";"NCF",#N/A,TRUE,"Control"}</definedName>
    <definedName name="wrn.TOTAL." localSheetId="3" hidden="1">{"Input",#N/A,TRUE,"Control";"Summary",#N/A,TRUE,"Control";"NCF",#N/A,TRUE,"Control"}</definedName>
    <definedName name="wrn.TOTAL." localSheetId="6" hidden="1">{"Input",#N/A,TRUE,"Control";"Summary",#N/A,TRUE,"Control";"NCF",#N/A,TRUE,"Control"}</definedName>
    <definedName name="wrn.TOTAL." localSheetId="0" hidden="1">{"Input",#N/A,TRUE,"Control";"Summary",#N/A,TRUE,"Control";"NCF",#N/A,TRUE,"Control"}</definedName>
    <definedName name="wrn.TOTAL." localSheetId="9" hidden="1">{"Input",#N/A,TRUE,"Control";"Summary",#N/A,TRUE,"Control";"NCF",#N/A,TRUE,"Control"}</definedName>
    <definedName name="wrn.TOTAL." localSheetId="8" hidden="1">{"Input",#N/A,TRUE,"Control";"Summary",#N/A,TRUE,"Control";"NCF",#N/A,TRUE,"Control"}</definedName>
    <definedName name="wrn.TOTAL." hidden="1">{"Input",#N/A,TRUE,"Control";"Summary",#N/A,TRUE,"Control";"NCF",#N/A,TRUE,"Control"}</definedName>
    <definedName name="wrn.TOTAL._.MAN._.H.O.." localSheetId="9" hidden="1">{"MAN H.O.",#N/A,FALSE,"tabella"}</definedName>
    <definedName name="wrn.TOTAL._.MAN._.H.O.." localSheetId="8" hidden="1">{"MAN H.O.",#N/A,FALSE,"tabella"}</definedName>
    <definedName name="wrn.TOTAL._.MAN._.H.O.." hidden="1">{"MAN H.O.",#N/A,FALSE,"tabella"}</definedName>
    <definedName name="wrn.VALUATION." localSheetId="1" hidden="1">{#N/A,#N/A,FALSE,"Valuation Assumptions";#N/A,#N/A,FALSE,"Summary";#N/A,#N/A,FALSE,"DCF";#N/A,#N/A,FALSE,"Valuation";#N/A,#N/A,FALSE,"WACC";#N/A,#N/A,FALSE,"UBVH";#N/A,#N/A,FALSE,"Free Cash Flow"}</definedName>
    <definedName name="wrn.VALUATION." localSheetId="2" hidden="1">{#N/A,#N/A,FALSE,"Valuation Assumptions";#N/A,#N/A,FALSE,"Summary";#N/A,#N/A,FALSE,"DCF";#N/A,#N/A,FALSE,"Valuation";#N/A,#N/A,FALSE,"WACC";#N/A,#N/A,FALSE,"UBVH";#N/A,#N/A,FALSE,"Free Cash Flow"}</definedName>
    <definedName name="wrn.VALUATION." localSheetId="3" hidden="1">{#N/A,#N/A,FALSE,"Valuation Assumptions";#N/A,#N/A,FALSE,"Summary";#N/A,#N/A,FALSE,"DCF";#N/A,#N/A,FALSE,"Valuation";#N/A,#N/A,FALSE,"WACC";#N/A,#N/A,FALSE,"UBVH";#N/A,#N/A,FALSE,"Free Cash Flow"}</definedName>
    <definedName name="wrn.VALUATION." localSheetId="6" hidden="1">{#N/A,#N/A,FALSE,"Valuation Assumptions";#N/A,#N/A,FALSE,"Summary";#N/A,#N/A,FALSE,"DCF";#N/A,#N/A,FALSE,"Valuation";#N/A,#N/A,FALSE,"WACC";#N/A,#N/A,FALSE,"UBVH";#N/A,#N/A,FALSE,"Free Cash Flow"}</definedName>
    <definedName name="wrn.VALUATION." localSheetId="0" hidden="1">{#N/A,#N/A,FALSE,"Valuation Assumptions";#N/A,#N/A,FALSE,"Summary";#N/A,#N/A,FALSE,"DCF";#N/A,#N/A,FALSE,"Valuation";#N/A,#N/A,FALSE,"WACC";#N/A,#N/A,FALSE,"UBVH";#N/A,#N/A,FALSE,"Free Cash Flow"}</definedName>
    <definedName name="wrn.VALUATION." localSheetId="9" hidden="1">{#N/A,#N/A,FALSE,"Valuation Assumptions";#N/A,#N/A,FALSE,"Summary";#N/A,#N/A,FALSE,"DCF";#N/A,#N/A,FALSE,"Valuation";#N/A,#N/A,FALSE,"WACC";#N/A,#N/A,FALSE,"UBVH";#N/A,#N/A,FALSE,"Free Cash Flow"}</definedName>
    <definedName name="wrn.VALUATION." localSheetId="8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Warrington._.Widnes._.QS._.Costs." localSheetId="1" hidden="1">{#N/A,#N/A,TRUE,"Cover";#N/A,#N/A,TRUE,"Conts";#N/A,#N/A,TRUE,"VOS";#N/A,#N/A,TRUE,"Warrington";#N/A,#N/A,TRUE,"Widnes"}</definedName>
    <definedName name="wrn.Warrington._.Widnes._.QS._.Costs." localSheetId="2" hidden="1">{#N/A,#N/A,TRUE,"Cover";#N/A,#N/A,TRUE,"Conts";#N/A,#N/A,TRUE,"VOS";#N/A,#N/A,TRUE,"Warrington";#N/A,#N/A,TRUE,"Widnes"}</definedName>
    <definedName name="wrn.Warrington._.Widnes._.QS._.Costs." localSheetId="3" hidden="1">{#N/A,#N/A,TRUE,"Cover";#N/A,#N/A,TRUE,"Conts";#N/A,#N/A,TRUE,"VOS";#N/A,#N/A,TRUE,"Warrington";#N/A,#N/A,TRUE,"Widnes"}</definedName>
    <definedName name="wrn.Warrington._.Widnes._.QS._.Costs." localSheetId="6" hidden="1">{#N/A,#N/A,TRUE,"Cover";#N/A,#N/A,TRUE,"Conts";#N/A,#N/A,TRUE,"VOS";#N/A,#N/A,TRUE,"Warrington";#N/A,#N/A,TRUE,"Widnes"}</definedName>
    <definedName name="wrn.Warrington._.Widnes._.QS._.Costs." localSheetId="0" hidden="1">{#N/A,#N/A,TRUE,"Cover";#N/A,#N/A,TRUE,"Conts";#N/A,#N/A,TRUE,"VOS";#N/A,#N/A,TRUE,"Warrington";#N/A,#N/A,TRUE,"Widnes"}</definedName>
    <definedName name="wrn.Warrington._.Widnes._.QS._.Costs." localSheetId="9" hidden="1">{#N/A,#N/A,TRUE,"Cover";#N/A,#N/A,TRUE,"Conts";#N/A,#N/A,TRUE,"VOS";#N/A,#N/A,TRUE,"Warrington";#N/A,#N/A,TRUE,"Widnes"}</definedName>
    <definedName name="wrn.Warrington._.Widnes._.QS._.Costs." localSheetId="8" hidden="1">{#N/A,#N/A,TRUE,"Cover";#N/A,#N/A,TRUE,"Conts";#N/A,#N/A,TRUE,"VOS";#N/A,#N/A,TRUE,"Warrington";#N/A,#N/A,TRUE,"Widnes"}</definedName>
    <definedName name="wrn.Warrington._.Widnes._.QS._.Costs." hidden="1">{#N/A,#N/A,TRUE,"Cover";#N/A,#N/A,TRUE,"Conts";#N/A,#N/A,TRUE,"VOS";#N/A,#N/A,TRUE,"Warrington";#N/A,#N/A,TRUE,"Widnes"}</definedName>
    <definedName name="wrn.WHOUSE._.CT." localSheetId="1" hidden="1">{"WESTINGHOUSE",#N/A,FALSE,"Option"}</definedName>
    <definedName name="wrn.WHOUSE._.CT." localSheetId="2" hidden="1">{"WESTINGHOUSE",#N/A,FALSE,"Option"}</definedName>
    <definedName name="wrn.WHOUSE._.CT." localSheetId="3" hidden="1">{"WESTINGHOUSE",#N/A,FALSE,"Option"}</definedName>
    <definedName name="wrn.WHOUSE._.CT." localSheetId="6" hidden="1">{"WESTINGHOUSE",#N/A,FALSE,"Option"}</definedName>
    <definedName name="wrn.WHOUSE._.CT." localSheetId="0" hidden="1">{"WESTINGHOUSE",#N/A,FALSE,"Option"}</definedName>
    <definedName name="wrn.WHOUSE._.CT." localSheetId="9" hidden="1">{"WESTINGHOUSE",#N/A,FALSE,"Option"}</definedName>
    <definedName name="wrn.WHOUSE._.CT." localSheetId="8" hidden="1">{"WESTINGHOUSE",#N/A,FALSE,"Option"}</definedName>
    <definedName name="wrn.WHOUSE._.CT." hidden="1">{"WESTINGHOUSE",#N/A,FALSE,"Option"}</definedName>
    <definedName name="wrn.WPE1." localSheetId="9" hidden="1">{"WPE1",#N/A,FALSE,"ELECTRICAL"}</definedName>
    <definedName name="wrn.WPE1." localSheetId="8" hidden="1">{"WPE1",#N/A,FALSE,"ELECTRICAL"}</definedName>
    <definedName name="wrn.WPE1." hidden="1">{"WPE1",#N/A,FALSE,"ELECTRICAL"}</definedName>
    <definedName name="wrn.WPE1._.INST." localSheetId="9" hidden="1">{"WPE1 INST",#N/A,FALSE,"ELECTRICAL"}</definedName>
    <definedName name="wrn.WPE1._.INST." localSheetId="8" hidden="1">{"WPE1 INST",#N/A,FALSE,"ELECTRICAL"}</definedName>
    <definedName name="wrn.WPE1._.INST." hidden="1">{"WPE1 INST",#N/A,FALSE,"ELECTRICAL"}</definedName>
    <definedName name="wrn.WPE2." localSheetId="9" hidden="1">{"WPE2",#N/A,FALSE,"ELECTRICAL"}</definedName>
    <definedName name="wrn.WPE2." localSheetId="8" hidden="1">{"WPE2",#N/A,FALSE,"ELECTRICAL"}</definedName>
    <definedName name="wrn.WPE2." hidden="1">{"WPE2",#N/A,FALSE,"ELECTRICAL"}</definedName>
    <definedName name="wrn.WPE2._.INST." localSheetId="9" hidden="1">{"WPE2 INST",#N/A,FALSE,"ELECTRICAL"}</definedName>
    <definedName name="wrn.WPE2._.INST." localSheetId="8" hidden="1">{"WPE2 INST",#N/A,FALSE,"ELECTRICAL"}</definedName>
    <definedName name="wrn.WPE2._.INST." hidden="1">{"WPE2 INST",#N/A,FALSE,"ELECTRICAL"}</definedName>
    <definedName name="wrn.WPE3." localSheetId="9" hidden="1">{"WPE3",#N/A,FALSE,"ELECTRICAL"}</definedName>
    <definedName name="wrn.WPE3." localSheetId="8" hidden="1">{"WPE3",#N/A,FALSE,"ELECTRICAL"}</definedName>
    <definedName name="wrn.WPE3." hidden="1">{"WPE3",#N/A,FALSE,"ELECTRICAL"}</definedName>
    <definedName name="wrn.WPE3_INST." localSheetId="9" hidden="1">{"WPE3_INST",#N/A,FALSE,"INST"}</definedName>
    <definedName name="wrn.WPE3_INST." localSheetId="8" hidden="1">{"WPE3_INST",#N/A,FALSE,"INST"}</definedName>
    <definedName name="wrn.WPE3_INST." hidden="1">{"WPE3_INST",#N/A,FALSE,"INST"}</definedName>
    <definedName name="wrn.WPE3_INST_SUMMARY." localSheetId="9" hidden="1">{"WPE3_INST_SUMMARY",#N/A,FALSE,"SUMMARY-INSTS"}</definedName>
    <definedName name="wrn.WPE3_INST_SUMMARY." localSheetId="8" hidden="1">{"WPE3_INST_SUMMARY",#N/A,FALSE,"SUMMARY-INSTS"}</definedName>
    <definedName name="wrn.WPE3_INST_SUMMARY." hidden="1">{"WPE3_INST_SUMMARY",#N/A,FALSE,"SUMMARY-INSTS"}</definedName>
    <definedName name="wrn.Баланс." localSheetId="1" hidden="1">{#N/A,#N/A,FALSE,"БАЛАНС"}</definedName>
    <definedName name="wrn.Баланс." localSheetId="2" hidden="1">{#N/A,#N/A,FALSE,"БАЛАНС"}</definedName>
    <definedName name="wrn.Баланс." localSheetId="3" hidden="1">{#N/A,#N/A,FALSE,"БАЛАНС"}</definedName>
    <definedName name="wrn.Баланс." localSheetId="6" hidden="1">{#N/A,#N/A,FALSE,"БАЛАНС"}</definedName>
    <definedName name="wrn.Баланс." localSheetId="0" hidden="1">{#N/A,#N/A,FALSE,"БАЛАНС"}</definedName>
    <definedName name="wrn.Баланс." localSheetId="9" hidden="1">{#N/A,#N/A,FALSE,"БАЛАНС"}</definedName>
    <definedName name="wrn.Баланс." localSheetId="8" hidden="1">{#N/A,#N/A,FALSE,"БАЛАНС"}</definedName>
    <definedName name="wrn.Баланс." hidden="1">{#N/A,#N/A,FALSE,"БАЛАНС"}</definedName>
    <definedName name="wrn.закрыт." localSheetId="9" hidden="1">{#N/A,#N/A,FALSE,"Закрытые кредиты"}</definedName>
    <definedName name="wrn.закрыт." localSheetId="8" hidden="1">{#N/A,#N/A,FALSE,"Закрытые кредиты"}</definedName>
    <definedName name="wrn.закрыт." hidden="1">{#N/A,#N/A,FALSE,"Закрытые кредиты"}</definedName>
    <definedName name="wrn.Запуски._.за._.февраль._.1995._.года." localSheetId="9" hidden="1">{#N/A,#N/A,FALSE,"ZAP_FEB.XLS "}</definedName>
    <definedName name="wrn.Запуски._.за._.февраль._.1995._.года." localSheetId="8" hidden="1">{#N/A,#N/A,FALSE,"ZAP_FEB.XLS "}</definedName>
    <definedName name="wrn.Запуски._.за._.февраль._.1995._.года." hidden="1">{#N/A,#N/A,FALSE,"ZAP_FEB.XLS "}</definedName>
    <definedName name="wrn.Макет._.индивидуакльного._.строительства." localSheetId="1" hidden="1">{#N/A,#N/A,TRUE,"Содержание";#N/A,#N/A,TRUE,"ПРоектные данные";#N/A,#N/A,TRUE,"Интервалы продуктивных пластов"}</definedName>
    <definedName name="wrn.Макет._.индивидуакльного._.строительства." localSheetId="2" hidden="1">{#N/A,#N/A,TRUE,"Содержание";#N/A,#N/A,TRUE,"ПРоектные данные";#N/A,#N/A,TRUE,"Интервалы продуктивных пластов"}</definedName>
    <definedName name="wrn.Макет._.индивидуакльного._.строительства." localSheetId="3" hidden="1">{#N/A,#N/A,TRUE,"Содержание";#N/A,#N/A,TRUE,"ПРоектные данные";#N/A,#N/A,TRUE,"Интервалы продуктивных пластов"}</definedName>
    <definedName name="wrn.Макет._.индивидуакльного._.строительства." localSheetId="6" hidden="1">{#N/A,#N/A,TRUE,"Содержание";#N/A,#N/A,TRUE,"ПРоектные данные";#N/A,#N/A,TRUE,"Интервалы продуктивных пластов"}</definedName>
    <definedName name="wrn.Макет._.индивидуакльного._.строительства." localSheetId="0" hidden="1">{#N/A,#N/A,TRUE,"Содержание";#N/A,#N/A,TRUE,"ПРоектные данные";#N/A,#N/A,TRUE,"Интервалы продуктивных пластов"}</definedName>
    <definedName name="wrn.Макет._.индивидуакльного._.строительства." localSheetId="9" hidden="1">{#N/A,#N/A,TRUE,"Содержание";#N/A,#N/A,TRUE,"ПРоектные данные";#N/A,#N/A,TRUE,"Интервалы продуктивных пластов"}</definedName>
    <definedName name="wrn.Макет._.индивидуакльного._.строительства." localSheetId="8" hidden="1">{#N/A,#N/A,TRUE,"Содержание";#N/A,#N/A,TRUE,"ПРоектные данные";#N/A,#N/A,TRUE,"Интервалы продуктивных пластов"}</definedName>
    <definedName name="wrn.Макет._.индивидуакльного._.строительства." hidden="1">{#N/A,#N/A,TRUE,"Содержание";#N/A,#N/A,TRUE,"ПРоектные данные";#N/A,#N/A,TRUE,"Интервалы продуктивных пластов"}</definedName>
    <definedName name="wrn.ОТЧЕТ._.ПО._.МАРКАМ._.ЗА._.1._.КВАРТАЛ._.1998._.ГОДА." localSheetId="9" hidden="1">{#N/A,#N/A,FALSE,"1 квартал"}</definedName>
    <definedName name="wrn.ОТЧЕТ._.ПО._.МАРКАМ._.ЗА._.1._.КВАРТАЛ._.1998._.ГОДА." localSheetId="8" hidden="1">{#N/A,#N/A,FALSE,"1 квартал"}</definedName>
    <definedName name="wrn.ОТЧЕТ._.ПО._.МАРКАМ._.ЗА._.1._.КВАРТАЛ._.1998._.ГОДА." hidden="1">{#N/A,#N/A,FALSE,"1 квартал"}</definedName>
    <definedName name="wrn.пар." localSheetId="1" hidden="1">{#N/A,#N/A,FALSE,"передел"}</definedName>
    <definedName name="wrn.пар." localSheetId="2" hidden="1">{#N/A,#N/A,FALSE,"передел"}</definedName>
    <definedName name="wrn.пар." localSheetId="3" hidden="1">{#N/A,#N/A,FALSE,"передел"}</definedName>
    <definedName name="wrn.пар." localSheetId="6" hidden="1">{#N/A,#N/A,FALSE,"передел"}</definedName>
    <definedName name="wrn.пар." localSheetId="0" hidden="1">{#N/A,#N/A,FALSE,"передел"}</definedName>
    <definedName name="wrn.пар." localSheetId="9" hidden="1">{#N/A,#N/A,FALSE,"передел"}</definedName>
    <definedName name="wrn.пар." localSheetId="8" hidden="1">{#N/A,#N/A,FALSE,"передел"}</definedName>
    <definedName name="wrn.пар." hidden="1">{#N/A,#N/A,FALSE,"передел"}</definedName>
    <definedName name="wrn.План._.продаж." localSheetId="1" hidden="1">{"План продаж",#N/A,FALSE,"товар"}</definedName>
    <definedName name="wrn.План._.продаж." localSheetId="2" hidden="1">{"План продаж",#N/A,FALSE,"товар"}</definedName>
    <definedName name="wrn.План._.продаж." localSheetId="3" hidden="1">{"План продаж",#N/A,FALSE,"товар"}</definedName>
    <definedName name="wrn.План._.продаж." localSheetId="6" hidden="1">{"План продаж",#N/A,FALSE,"товар"}</definedName>
    <definedName name="wrn.План._.продаж." localSheetId="0" hidden="1">{"План продаж",#N/A,FALSE,"товар"}</definedName>
    <definedName name="wrn.План._.продаж." localSheetId="9" hidden="1">{"План продаж",#N/A,FALSE,"товар"}</definedName>
    <definedName name="wrn.План._.продаж." localSheetId="8" hidden="1">{"План продаж",#N/A,FALSE,"товар"}</definedName>
    <definedName name="wrn.План._.продаж." hidden="1">{"План продаж",#N/A,FALSE,"товар"}</definedName>
    <definedName name="wrn.План._.товар." localSheetId="1" hidden="1">{"План товар",#N/A,FALSE,"товар"}</definedName>
    <definedName name="wrn.План._.товар." localSheetId="2" hidden="1">{"План товар",#N/A,FALSE,"товар"}</definedName>
    <definedName name="wrn.План._.товар." localSheetId="3" hidden="1">{"План товар",#N/A,FALSE,"товар"}</definedName>
    <definedName name="wrn.План._.товар." localSheetId="6" hidden="1">{"План товар",#N/A,FALSE,"товар"}</definedName>
    <definedName name="wrn.План._.товар." localSheetId="0" hidden="1">{"План товар",#N/A,FALSE,"товар"}</definedName>
    <definedName name="wrn.План._.товар." localSheetId="9" hidden="1">{"План товар",#N/A,FALSE,"товар"}</definedName>
    <definedName name="wrn.План._.товар." localSheetId="8" hidden="1">{"План товар",#N/A,FALSE,"товар"}</definedName>
    <definedName name="wrn.План._.товар." hidden="1">{"План товар",#N/A,FALSE,"товар"}</definedName>
    <definedName name="wrn.Полный._.отчет._.по._.себестоимости." localSheetId="1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Полный._.отчет._.по._.себестоимости." localSheetId="2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Полный._.отчет._.по._.себестоимости." localSheetId="3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Полный._.отчет._.по._.себестоимости." localSheetId="6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Полный._.отчет._.по._.себестоимости." localSheetId="0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Полный._.отчет._.по._.себестоимости." localSheetId="9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Полный._.отчет._.по._.себестоимости." localSheetId="8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Полный._.отчет._.по._.себестоимости.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wrn.Свод._.затрат._.на._.производство." localSheetId="1" hidden="1">{#N/A,#N/A,FALSE,"СВОД"}</definedName>
    <definedName name="wrn.Свод._.затрат._.на._.производство." localSheetId="2" hidden="1">{#N/A,#N/A,FALSE,"СВОД"}</definedName>
    <definedName name="wrn.Свод._.затрат._.на._.производство." localSheetId="3" hidden="1">{#N/A,#N/A,FALSE,"СВОД"}</definedName>
    <definedName name="wrn.Свод._.затрат._.на._.производство." localSheetId="6" hidden="1">{#N/A,#N/A,FALSE,"СВОД"}</definedName>
    <definedName name="wrn.Свод._.затрат._.на._.производство." localSheetId="0" hidden="1">{#N/A,#N/A,FALSE,"СВОД"}</definedName>
    <definedName name="wrn.Свод._.затрат._.на._.производство." localSheetId="9" hidden="1">{#N/A,#N/A,FALSE,"СВОД"}</definedName>
    <definedName name="wrn.Свод._.затрат._.на._.производство." localSheetId="8" hidden="1">{#N/A,#N/A,FALSE,"СВОД"}</definedName>
    <definedName name="wrn.Свод._.затрат._.на._.производство." hidden="1">{#N/A,#N/A,FALSE,"СВОД"}</definedName>
    <definedName name="wrn.Смета_Ц1." localSheetId="1" hidden="1">{"Смета_Ц1",#N/A,FALSE,"Сметы_затрат_по_цехам"}</definedName>
    <definedName name="wrn.Смета_Ц1." localSheetId="2" hidden="1">{"Смета_Ц1",#N/A,FALSE,"Сметы_затрат_по_цехам"}</definedName>
    <definedName name="wrn.Смета_Ц1." localSheetId="3" hidden="1">{"Смета_Ц1",#N/A,FALSE,"Сметы_затрат_по_цехам"}</definedName>
    <definedName name="wrn.Смета_Ц1." localSheetId="6" hidden="1">{"Смета_Ц1",#N/A,FALSE,"Сметы_затрат_по_цехам"}</definedName>
    <definedName name="wrn.Смета_Ц1." localSheetId="0" hidden="1">{"Смета_Ц1",#N/A,FALSE,"Сметы_затрат_по_цехам"}</definedName>
    <definedName name="wrn.Смета_Ц1." localSheetId="9" hidden="1">{"Смета_Ц1",#N/A,FALSE,"Сметы_затрат_по_цехам"}</definedName>
    <definedName name="wrn.Смета_Ц1." localSheetId="8" hidden="1">{"Смета_Ц1",#N/A,FALSE,"Сметы_затрат_по_цехам"}</definedName>
    <definedName name="wrn.Смета_Ц1." hidden="1">{"Смета_Ц1",#N/A,FALSE,"Сметы_затрат_по_цехам"}</definedName>
    <definedName name="wrn.Сметы._.затрат._.по._.цехам.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меты._.затрат._.по._.цехам.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меты._.затрат._.по._.цехам.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меты._.затрат._.по._.цехам.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меты._.затрат._.по._.цехам.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меты._.затрат._.по._.цехам.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меты._.затрат._.по._.цехам.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меты._.затрат._.по._.цехам.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wrn.Сравнение._.с._.отраслями." localSheetId="1" hidden="1">{#N/A,#N/A,TRUE,"Лист1";#N/A,#N/A,TRUE,"Лист2";#N/A,#N/A,TRUE,"Лист3"}</definedName>
    <definedName name="wrn.Сравнение._.с._.отраслями." localSheetId="2" hidden="1">{#N/A,#N/A,TRUE,"Лист1";#N/A,#N/A,TRUE,"Лист2";#N/A,#N/A,TRUE,"Лист3"}</definedName>
    <definedName name="wrn.Сравнение._.с._.отраслями." localSheetId="3" hidden="1">{#N/A,#N/A,TRUE,"Лист1";#N/A,#N/A,TRUE,"Лист2";#N/A,#N/A,TRUE,"Лист3"}</definedName>
    <definedName name="wrn.Сравнение._.с._.отраслями." localSheetId="6" hidden="1">{#N/A,#N/A,TRUE,"Лист1";#N/A,#N/A,TRUE,"Лист2";#N/A,#N/A,TRUE,"Лист3"}</definedName>
    <definedName name="wrn.Сравнение._.с._.отраслями." localSheetId="0" hidden="1">{#N/A,#N/A,TRUE,"Лист1";#N/A,#N/A,TRUE,"Лист2";#N/A,#N/A,TRUE,"Лист3"}</definedName>
    <definedName name="wrn.Сравнение._.с._.отраслями." localSheetId="9" hidden="1">{#N/A,#N/A,TRUE,"Лист1";#N/A,#N/A,TRUE,"Лист2";#N/A,#N/A,TRUE,"Лист3"}</definedName>
    <definedName name="wrn.Сравнение._.с._.отраслями." localSheetId="8" hidden="1">{#N/A,#N/A,TRUE,"Лист1";#N/A,#N/A,TRUE,"Лист2";#N/A,#N/A,TRUE,"Лист3"}</definedName>
    <definedName name="wrn.Сравнение._.с._.отраслями." hidden="1">{#N/A,#N/A,TRUE,"Лист1";#N/A,#N/A,TRUE,"Лист2";#N/A,#N/A,TRUE,"Лист3"}</definedName>
    <definedName name="wrn.Товарн.выраб._.А4." localSheetId="1" hidden="1">{"Товар.выработка без продаж",#N/A,FALSE,"товар"}</definedName>
    <definedName name="wrn.Товарн.выраб._.А4." localSheetId="2" hidden="1">{"Товар.выработка без продаж",#N/A,FALSE,"товар"}</definedName>
    <definedName name="wrn.Товарн.выраб._.А4." localSheetId="3" hidden="1">{"Товар.выработка без продаж",#N/A,FALSE,"товар"}</definedName>
    <definedName name="wrn.Товарн.выраб._.А4." localSheetId="6" hidden="1">{"Товар.выработка без продаж",#N/A,FALSE,"товар"}</definedName>
    <definedName name="wrn.Товарн.выраб._.А4." localSheetId="0" hidden="1">{"Товар.выработка без продаж",#N/A,FALSE,"товар"}</definedName>
    <definedName name="wrn.Товарн.выраб._.А4." localSheetId="9" hidden="1">{"Товар.выработка без продаж",#N/A,FALSE,"товар"}</definedName>
    <definedName name="wrn.Товарн.выраб._.А4." localSheetId="8" hidden="1">{"Товар.выработка без продаж",#N/A,FALSE,"товар"}</definedName>
    <definedName name="wrn.Товарн.выраб._.А4." hidden="1">{"Товар.выработка без продаж",#N/A,FALSE,"товар"}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3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9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신용찬." localSheetId="1" hidden="1">{#N/A,#N/A,TRUE,"토적및재료집계";#N/A,#N/A,TRUE,"토적및재료집계";#N/A,#N/A,TRUE,"단위량"}</definedName>
    <definedName name="wrn.신용찬." localSheetId="2" hidden="1">{#N/A,#N/A,TRUE,"토적및재료집계";#N/A,#N/A,TRUE,"토적및재료집계";#N/A,#N/A,TRUE,"단위량"}</definedName>
    <definedName name="wrn.신용찬." localSheetId="3" hidden="1">{#N/A,#N/A,TRUE,"토적및재료집계";#N/A,#N/A,TRUE,"토적및재료집계";#N/A,#N/A,TRUE,"단위량"}</definedName>
    <definedName name="wrn.신용찬." localSheetId="6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9" hidden="1">{#N/A,#N/A,TRUE,"토적및재료집계";#N/A,#N/A,TRUE,"토적및재료집계";#N/A,#N/A,TRUE,"단위량"}</definedName>
    <definedName name="wrn.신용찬." localSheetId="8" hidden="1">{#N/A,#N/A,TRUE,"토적및재료집계";#N/A,#N/A,TRUE,"토적및재료집계";#N/A,#N/A,TRUE,"단위량"}</definedName>
    <definedName name="wrn.신용찬." hidden="1">{#N/A,#N/A,TRUE,"토적및재료집계";#N/A,#N/A,TRUE,"토적및재료집계";#N/A,#N/A,TRUE,"단위량"}</definedName>
    <definedName name="WRN0" localSheetId="9" hidden="1">{#N/A,#N/A,FALSE,"COVER1.XLS ";#N/A,#N/A,FALSE,"RACT1.XLS";#N/A,#N/A,FALSE,"RACT2.XLS";#N/A,#N/A,FALSE,"ECCMP";#N/A,#N/A,FALSE,"WELDER.XLS"}</definedName>
    <definedName name="WRN0" localSheetId="8" hidden="1">{#N/A,#N/A,FALSE,"COVER1.XLS ";#N/A,#N/A,FALSE,"RACT1.XLS";#N/A,#N/A,FALSE,"RACT2.XLS";#N/A,#N/A,FALSE,"ECCMP";#N/A,#N/A,FALSE,"WELDER.XLS"}</definedName>
    <definedName name="WRN0" hidden="1">{#N/A,#N/A,FALSE,"COVER1.XLS ";#N/A,#N/A,FALSE,"RACT1.XLS";#N/A,#N/A,FALSE,"RACT2.XLS";#N/A,#N/A,FALSE,"ECCMP";#N/A,#N/A,FALSE,"WELDER.XLS"}</definedName>
    <definedName name="wrn1.ratio." localSheetId="9" hidden="1">{#N/A,#N/A,FALSE,"JACKETS (1100 t) (1)"}</definedName>
    <definedName name="wrn1.ratio." localSheetId="8" hidden="1">{#N/A,#N/A,FALSE,"JACKETS (1100 t) (1)"}</definedName>
    <definedName name="wrn1.ratio." hidden="1">{#N/A,#N/A,FALSE,"JACKETS (1100 t) (1)"}</definedName>
    <definedName name="WS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S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S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S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S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vu.daily._.update._.global._.sheet." localSheetId="1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global._.sheet." localSheetId="2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global._.sheet." localSheetId="3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global._.sheet." localSheetId="6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global._.sheet." localSheetId="0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global._.sheet." localSheetId="9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global._.sheet." localSheetId="8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global._.sheet." hidden="1">{TRUE,TRUE,-1.25,-15.5,456.75,276.75,FALSE,FALSE,TRUE,TRUE,0,1,2,1,21,1,4,4,TRUE,TRUE,3,TRUE,1,TRUE,100,"Swvu.daily._.update._.global._.sheet.","ACwvu.daily._.update._.global._.sheet.",#N/A,FALSE,FALSE,0.393700787401575,0.393700787401575,0.984251968503937,0.984251968503937,1,"&amp;CUTILITIES : KEY DATA
&amp;A&amp;R&amp;D","&amp;LNB : Lyonnaise, Viag estimates based upon TED&amp;CPage &amp;P&amp;REuropean Yields are Gross",TRUE,FALSE,FALSE,FALSE,1,#N/A,1,1,FALSE,FALSE,#N/A,#N/A,FALSE,FALSE,FALSE,9,65532,65532,FALSE,FALSE,TRUE,TRUE,TRUE}</definedName>
    <definedName name="wvu.daily._.update._.summary." localSheetId="1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aily._.update._.summary." localSheetId="2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aily._.update._.summary." localSheetId="3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aily._.update._.summary." localSheetId="6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aily._.update._.summary." localSheetId="0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aily._.update._.summary." localSheetId="9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aily._.update._.summary." localSheetId="8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aily._.update._.summary." hidden="1">{TRUE,TRUE,-1.25,-15.5,456.75,276.75,FALSE,FALSE,TRUE,TRUE,0,1,2,1,5,1,4,4,TRUE,TRUE,3,TRUE,1,TRUE,100,"Swvu.daily._.update._.summary.","ACwvu.daily._.update._.summary.",#N/A,FALSE,FALSE,0.393700787401575,0.393700787401575,0.984251968503937,0.984251968503937,2,"&amp;C&amp;A&amp;R&amp;D","&amp;LNB : Lyonnaise, Viag estimates based upon TED&amp;CPage &amp;P&amp;REuropean Yields are Gross",TRUE,FALSE,FALSE,FALSE,1,#N/A,1,1,"=R1C1:R37C16",FALSE,#N/A,#N/A,FALSE,FALSE,FALSE,9,65532,65532,FALSE,FALSE,TRUE,TRUE,TRUE}</definedName>
    <definedName name="wvu.DETT.._.COSTI." localSheetId="9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8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9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W" localSheetId="1" hidden="1">{"NWN_Q1810",#N/A,FALSE,"Q1810_1.V";"NWN_Q1412",#N/A,FALSE,"Q1412_1"}</definedName>
    <definedName name="WW" localSheetId="2" hidden="1">{"NWN_Q1810",#N/A,FALSE,"Q1810_1.V";"NWN_Q1412",#N/A,FALSE,"Q1412_1"}</definedName>
    <definedName name="WW" localSheetId="3" hidden="1">{"NWN_Q1810",#N/A,FALSE,"Q1810_1.V";"NWN_Q1412",#N/A,FALSE,"Q1412_1"}</definedName>
    <definedName name="ww" localSheetId="6" hidden="1">{#N/A,#N/A,FALSE,"SUBS";#N/A,#N/A,FALSE,"SUPERS";#N/A,#N/A,FALSE,"FINISHES";#N/A,#N/A,FALSE,"FITTINGS";#N/A,#N/A,FALSE,"SERVICES";#N/A,#N/A,FALSE,"SITEWORKS"}</definedName>
    <definedName name="ww" localSheetId="0" hidden="1">{#N/A,#N/A,FALSE,"SUBS";#N/A,#N/A,FALSE,"SUPERS";#N/A,#N/A,FALSE,"FINISHES";#N/A,#N/A,FALSE,"FITTINGS";#N/A,#N/A,FALSE,"SERVICES";#N/A,#N/A,FALSE,"SITEWORKS"}</definedName>
    <definedName name="ww" localSheetId="9" hidden="1">{#N/A,#N/A,FALSE,"SUBS";#N/A,#N/A,FALSE,"SUPERS";#N/A,#N/A,FALSE,"FINISHES";#N/A,#N/A,FALSE,"FITTINGS";#N/A,#N/A,FALSE,"SERVICES";#N/A,#N/A,FALSE,"SITEWORKS"}</definedName>
    <definedName name="ww" localSheetId="8" hidden="1">{#N/A,#N/A,FALSE,"SUBS";#N/A,#N/A,FALSE,"SUPERS";#N/A,#N/A,FALSE,"FINISHES";#N/A,#N/A,FALSE,"FITTINGS";#N/A,#N/A,FALSE,"SERVICES";#N/A,#N/A,FALSE,"SITEWORKS"}</definedName>
    <definedName name="ww" hidden="1">{#N/A,#N/A,FALSE,"SUBS";#N/A,#N/A,FALSE,"SUPERS";#N/A,#N/A,FALSE,"FINISHES";#N/A,#N/A,FALSE,"FITTINGS";#N/A,#N/A,FALSE,"SERVICES";#N/A,#N/A,FALSE,"SITEWORKS"}</definedName>
    <definedName name="www" localSheetId="1" hidden="1">{"NWN_Q1810",#N/A,FALSE,"Q1810_1.V";"NWN_Q1412",#N/A,FALSE,"Q1412_1"}</definedName>
    <definedName name="www" localSheetId="2" hidden="1">{"NWN_Q1810",#N/A,FALSE,"Q1810_1.V";"NWN_Q1412",#N/A,FALSE,"Q1412_1"}</definedName>
    <definedName name="www" localSheetId="3" hidden="1">{"NWN_Q1810",#N/A,FALSE,"Q1810_1.V";"NWN_Q1412",#N/A,FALSE,"Q1412_1"}</definedName>
    <definedName name="www" localSheetId="6" hidden="1">{"NWN_Q1810",#N/A,FALSE,"Q1810_1.V";"NWN_Q1412",#N/A,FALSE,"Q1412_1"}</definedName>
    <definedName name="www" localSheetId="0" hidden="1">{"NWN_Q1810",#N/A,FALSE,"Q1810_1.V";"NWN_Q1412",#N/A,FALSE,"Q1412_1"}</definedName>
    <definedName name="www" localSheetId="9" hidden="1">{"NWN_Q1810",#N/A,FALSE,"Q1810_1.V";"NWN_Q1412",#N/A,FALSE,"Q1412_1"}</definedName>
    <definedName name="www" localSheetId="8" hidden="1">{"NWN_Q1810",#N/A,FALSE,"Q1810_1.V";"NWN_Q1412",#N/A,FALSE,"Q1412_1"}</definedName>
    <definedName name="www" hidden="1">{"NWN_Q1810",#N/A,FALSE,"Q1810_1.V";"NWN_Q1412",#N/A,FALSE,"Q1412_1"}</definedName>
    <definedName name="www_4" localSheetId="9" hidden="1">#REF!</definedName>
    <definedName name="www_4" localSheetId="8" hidden="1">#REF!</definedName>
    <definedName name="www_4" hidden="1">#REF!</definedName>
    <definedName name="WWWW" localSheetId="9" hidden="1">{#N/A,#N/A,FALSE,"COVER.XLS";#N/A,#N/A,FALSE,"RACT1.XLS";#N/A,#N/A,FALSE,"RACT2.XLS";#N/A,#N/A,FALSE,"ECCMP";#N/A,#N/A,FALSE,"WELDER.XLS"}</definedName>
    <definedName name="WWWW" localSheetId="8" hidden="1">{#N/A,#N/A,FALSE,"COVER.XLS";#N/A,#N/A,FALSE,"RACT1.XLS";#N/A,#N/A,FALSE,"RACT2.XLS";#N/A,#N/A,FALSE,"ECCMP";#N/A,#N/A,FALSE,"WELDER.XLS"}</definedName>
    <definedName name="WWWW" hidden="1">{#N/A,#N/A,FALSE,"COVER.XLS";#N/A,#N/A,FALSE,"RACT1.XLS";#N/A,#N/A,FALSE,"RACT2.XLS";#N/A,#N/A,FALSE,"ECCMP";#N/A,#N/A,FALSE,"WELDER.XLS"}</definedName>
    <definedName name="WX" localSheetId="2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X" localSheetId="3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X" localSheetId="9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X" localSheetId="8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X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Z" localSheetId="9" hidden="1">{#N/A,#N/A,FALSE,"CCTV"}</definedName>
    <definedName name="WZ" localSheetId="8" hidden="1">{#N/A,#N/A,FALSE,"CCTV"}</definedName>
    <definedName name="WZ" hidden="1">{#N/A,#N/A,FALSE,"CCTV"}</definedName>
    <definedName name="xav" localSheetId="9" hidden="1">{"INST_NASR",#N/A,FALSE,"INST"}</definedName>
    <definedName name="xav" localSheetId="8" hidden="1">{"INST_NASR",#N/A,FALSE,"INST"}</definedName>
    <definedName name="xav" hidden="1">{"INST_NASR",#N/A,FALSE,"INST"}</definedName>
    <definedName name="xc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d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d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d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d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h" localSheetId="1" hidden="1">{"'장비'!$A$3:$M$12"}</definedName>
    <definedName name="xh" localSheetId="2" hidden="1">{"'장비'!$A$3:$M$12"}</definedName>
    <definedName name="xh" localSheetId="3" hidden="1">{"'장비'!$A$3:$M$12"}</definedName>
    <definedName name="xh" localSheetId="6" hidden="1">{"'장비'!$A$3:$M$12"}</definedName>
    <definedName name="xh" localSheetId="0" hidden="1">{"'장비'!$A$3:$M$12"}</definedName>
    <definedName name="xh" localSheetId="9" hidden="1">{"'장비'!$A$3:$M$12"}</definedName>
    <definedName name="xh" localSheetId="8" hidden="1">{"'장비'!$A$3:$M$12"}</definedName>
    <definedName name="xh" hidden="1">{"'장비'!$A$3:$M$12"}</definedName>
    <definedName name="XLR_ERRNAMESTR" localSheetId="1" hidden="1">#REF!</definedName>
    <definedName name="XLR_ERRNAMESTR" localSheetId="2" hidden="1">#REF!</definedName>
    <definedName name="XLR_ERRNAMESTR" localSheetId="3" hidden="1">#REF!</definedName>
    <definedName name="XLR_ERRNAMESTR" localSheetId="6" hidden="1">#REF!</definedName>
    <definedName name="XLR_ERRNAMESTR" localSheetId="0" hidden="1">#REF!</definedName>
    <definedName name="XLR_ERRNAMESTR" localSheetId="9" hidden="1">#REF!</definedName>
    <definedName name="XLR_ERRNAMESTR" localSheetId="8" hidden="1">#REF!</definedName>
    <definedName name="XLR_ERRNAMESTR" hidden="1">#REF!</definedName>
    <definedName name="XLR_VERSION" localSheetId="1" hidden="1">#REF!</definedName>
    <definedName name="XLR_VERSION" localSheetId="2" hidden="1">#REF!</definedName>
    <definedName name="XLR_VERSION" localSheetId="3" hidden="1">#REF!</definedName>
    <definedName name="XLR_VERSION" localSheetId="6" hidden="1">#REF!</definedName>
    <definedName name="XLR_VERSION" localSheetId="0" hidden="1">#REF!</definedName>
    <definedName name="XLR_VERSION" localSheetId="9" hidden="1">#REF!</definedName>
    <definedName name="XLR_VERSION" localSheetId="8" hidden="1">#REF!</definedName>
    <definedName name="XLR_VERSION" hidden="1">#REF!</definedName>
    <definedName name="xls" localSheetId="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ls" localSheetId="2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ls" localSheetId="3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ls" localSheetId="6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ls" localSheetId="0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ls" localSheetId="9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ls" localSheetId="8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l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Q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Q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Q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Q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Q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R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R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R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R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R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REF_COLUMN_1" localSheetId="1" hidden="1">[37]breakdown!#REF!</definedName>
    <definedName name="XREF_COLUMN_1" localSheetId="2" hidden="1">[37]breakdown!#REF!</definedName>
    <definedName name="XREF_COLUMN_1" localSheetId="3" hidden="1">[37]breakdown!#REF!</definedName>
    <definedName name="XREF_COLUMN_1" localSheetId="6" hidden="1">[37]breakdown!#REF!</definedName>
    <definedName name="XREF_COLUMN_1" localSheetId="9" hidden="1">[37]breakdown!#REF!</definedName>
    <definedName name="XREF_COLUMN_1" localSheetId="8" hidden="1">[37]breakdown!#REF!</definedName>
    <definedName name="XREF_COLUMN_1" hidden="1">[37]breakdown!#REF!</definedName>
    <definedName name="XREF_COLUMN_2" localSheetId="1" hidden="1">[37]breakdown!#REF!</definedName>
    <definedName name="XREF_COLUMN_2" localSheetId="2" hidden="1">[37]breakdown!#REF!</definedName>
    <definedName name="XREF_COLUMN_2" localSheetId="3" hidden="1">[37]breakdown!#REF!</definedName>
    <definedName name="XREF_COLUMN_2" localSheetId="6" hidden="1">[37]breakdown!#REF!</definedName>
    <definedName name="XREF_COLUMN_2" localSheetId="9" hidden="1">[37]breakdown!#REF!</definedName>
    <definedName name="XREF_COLUMN_2" localSheetId="8" hidden="1">[37]breakdown!#REF!</definedName>
    <definedName name="XREF_COLUMN_2" hidden="1">[37]breakdown!#REF!</definedName>
    <definedName name="XREF_COLUMN_3" localSheetId="1" hidden="1">#REF!</definedName>
    <definedName name="XREF_COLUMN_3" localSheetId="2" hidden="1">#REF!</definedName>
    <definedName name="XREF_COLUMN_3" localSheetId="3" hidden="1">#REF!</definedName>
    <definedName name="XREF_COLUMN_3" localSheetId="6" hidden="1">#REF!</definedName>
    <definedName name="XREF_COLUMN_3" localSheetId="0" hidden="1">#REF!</definedName>
    <definedName name="XREF_COLUMN_3" localSheetId="9" hidden="1">#REF!</definedName>
    <definedName name="XREF_COLUMN_3" localSheetId="8" hidden="1">#REF!</definedName>
    <definedName name="XREF_COLUMN_3" hidden="1">#REF!</definedName>
    <definedName name="XREF_COLUMN_4" localSheetId="1" hidden="1">#REF!</definedName>
    <definedName name="XREF_COLUMN_4" localSheetId="2" hidden="1">#REF!</definedName>
    <definedName name="XREF_COLUMN_4" localSheetId="3" hidden="1">#REF!</definedName>
    <definedName name="XREF_COLUMN_4" localSheetId="6" hidden="1">#REF!</definedName>
    <definedName name="XREF_COLUMN_4" localSheetId="0" hidden="1">#REF!</definedName>
    <definedName name="XREF_COLUMN_4" localSheetId="9" hidden="1">#REF!</definedName>
    <definedName name="XREF_COLUMN_4" localSheetId="8" hidden="1">#REF!</definedName>
    <definedName name="XREF_COLUMN_4" hidden="1">#REF!</definedName>
    <definedName name="XREF_COLUMN_5" localSheetId="9" hidden="1">#REF!</definedName>
    <definedName name="XREF_COLUMN_5" localSheetId="8" hidden="1">#REF!</definedName>
    <definedName name="XREF_COLUMN_5" hidden="1">#REF!</definedName>
    <definedName name="XRefActiveRow" localSheetId="1" hidden="1">#REF!</definedName>
    <definedName name="XRefActiveRow" localSheetId="2" hidden="1">#REF!</definedName>
    <definedName name="XRefActiveRow" localSheetId="3" hidden="1">#REF!</definedName>
    <definedName name="XRefActiveRow" localSheetId="6" hidden="1">#REF!</definedName>
    <definedName name="XRefActiveRow" localSheetId="0" hidden="1">#REF!</definedName>
    <definedName name="XRefActiveRow" localSheetId="9" hidden="1">#REF!</definedName>
    <definedName name="XRefActiveRow" localSheetId="8" hidden="1">#REF!</definedName>
    <definedName name="XRefActiveRow" hidden="1">#REF!</definedName>
    <definedName name="XRefColumnsCount" hidden="1">2</definedName>
    <definedName name="XRefCopy1" localSheetId="1" hidden="1">[37]breakdown!#REF!</definedName>
    <definedName name="XRefCopy1" localSheetId="2" hidden="1">[37]breakdown!#REF!</definedName>
    <definedName name="XRefCopy1" localSheetId="3" hidden="1">[37]breakdown!#REF!</definedName>
    <definedName name="XRefCopy1" localSheetId="6" hidden="1">[37]breakdown!#REF!</definedName>
    <definedName name="XRefCopy1" localSheetId="0" hidden="1">[37]breakdown!#REF!</definedName>
    <definedName name="XRefCopy1" localSheetId="9" hidden="1">[37]breakdown!#REF!</definedName>
    <definedName name="XRefCopy1" localSheetId="8" hidden="1">[37]breakdown!#REF!</definedName>
    <definedName name="XRefCopy1" hidden="1">[37]breakdown!#REF!</definedName>
    <definedName name="XRefCopy1Row" localSheetId="1" hidden="1">#REF!</definedName>
    <definedName name="XRefCopy1Row" localSheetId="2" hidden="1">#REF!</definedName>
    <definedName name="XRefCopy1Row" localSheetId="3" hidden="1">#REF!</definedName>
    <definedName name="XRefCopy1Row" localSheetId="6" hidden="1">#REF!</definedName>
    <definedName name="XRefCopy1Row" localSheetId="0" hidden="1">#REF!</definedName>
    <definedName name="XRefCopy1Row" localSheetId="9" hidden="1">#REF!</definedName>
    <definedName name="XRefCopy1Row" localSheetId="8" hidden="1">#REF!</definedName>
    <definedName name="XRefCopy1Row" hidden="1">#REF!</definedName>
    <definedName name="XRefCopy2" localSheetId="1" hidden="1">[37]breakdown!#REF!</definedName>
    <definedName name="XRefCopy2" localSheetId="2" hidden="1">[37]breakdown!#REF!</definedName>
    <definedName name="XRefCopy2" localSheetId="3" hidden="1">[37]breakdown!#REF!</definedName>
    <definedName name="XRefCopy2" localSheetId="6" hidden="1">[37]breakdown!#REF!</definedName>
    <definedName name="XRefCopy2" localSheetId="0" hidden="1">[37]breakdown!#REF!</definedName>
    <definedName name="XRefCopy2" localSheetId="9" hidden="1">[37]breakdown!#REF!</definedName>
    <definedName name="XRefCopy2" localSheetId="8" hidden="1">[37]breakdown!#REF!</definedName>
    <definedName name="XRefCopy2" hidden="1">[37]breakdown!#REF!</definedName>
    <definedName name="XRefCopy2Row" localSheetId="1" hidden="1">#REF!</definedName>
    <definedName name="XRefCopy2Row" localSheetId="2" hidden="1">#REF!</definedName>
    <definedName name="XRefCopy2Row" localSheetId="3" hidden="1">#REF!</definedName>
    <definedName name="XRefCopy2Row" localSheetId="6" hidden="1">#REF!</definedName>
    <definedName name="XRefCopy2Row" localSheetId="0" hidden="1">#REF!</definedName>
    <definedName name="XRefCopy2Row" localSheetId="9" hidden="1">#REF!</definedName>
    <definedName name="XRefCopy2Row" localSheetId="8" hidden="1">#REF!</definedName>
    <definedName name="XRefCopy2Row" hidden="1">#REF!</definedName>
    <definedName name="XRefCopy3" localSheetId="1" hidden="1">[37]breakdown!#REF!</definedName>
    <definedName name="XRefCopy3" localSheetId="2" hidden="1">[37]breakdown!#REF!</definedName>
    <definedName name="XRefCopy3" localSheetId="3" hidden="1">[37]breakdown!#REF!</definedName>
    <definedName name="XRefCopy3" localSheetId="6" hidden="1">[37]breakdown!#REF!</definedName>
    <definedName name="XRefCopy3" localSheetId="0" hidden="1">[37]breakdown!#REF!</definedName>
    <definedName name="XRefCopy3" localSheetId="9" hidden="1">[37]breakdown!#REF!</definedName>
    <definedName name="XRefCopy3" localSheetId="8" hidden="1">[37]breakdown!#REF!</definedName>
    <definedName name="XRefCopy3" hidden="1">[37]breakdown!#REF!</definedName>
    <definedName name="XRefCopy3Row" localSheetId="1" hidden="1">#REF!</definedName>
    <definedName name="XRefCopy3Row" localSheetId="2" hidden="1">#REF!</definedName>
    <definedName name="XRefCopy3Row" localSheetId="3" hidden="1">#REF!</definedName>
    <definedName name="XRefCopy3Row" localSheetId="6" hidden="1">#REF!</definedName>
    <definedName name="XRefCopy3Row" localSheetId="0" hidden="1">#REF!</definedName>
    <definedName name="XRefCopy3Row" localSheetId="9" hidden="1">#REF!</definedName>
    <definedName name="XRefCopy3Row" localSheetId="8" hidden="1">#REF!</definedName>
    <definedName name="XRefCopy3Row" hidden="1">#REF!</definedName>
    <definedName name="XRefCopy4" localSheetId="1" hidden="1">#REF!</definedName>
    <definedName name="XRefCopy4" localSheetId="2" hidden="1">#REF!</definedName>
    <definedName name="XRefCopy4" localSheetId="3" hidden="1">#REF!</definedName>
    <definedName name="XRefCopy4" localSheetId="6" hidden="1">#REF!</definedName>
    <definedName name="XRefCopy4" localSheetId="0" hidden="1">#REF!</definedName>
    <definedName name="XRefCopy4" localSheetId="9" hidden="1">#REF!</definedName>
    <definedName name="XRefCopy4" localSheetId="8" hidden="1">#REF!</definedName>
    <definedName name="XRefCopy4" hidden="1">#REF!</definedName>
    <definedName name="XRefCopy4Row" localSheetId="1" hidden="1">#REF!</definedName>
    <definedName name="XRefCopy4Row" localSheetId="2" hidden="1">#REF!</definedName>
    <definedName name="XRefCopy4Row" localSheetId="3" hidden="1">#REF!</definedName>
    <definedName name="XRefCopy4Row" localSheetId="6" hidden="1">#REF!</definedName>
    <definedName name="XRefCopy4Row" localSheetId="0" hidden="1">#REF!</definedName>
    <definedName name="XRefCopy4Row" localSheetId="9" hidden="1">#REF!</definedName>
    <definedName name="XRefCopy4Row" localSheetId="8" hidden="1">#REF!</definedName>
    <definedName name="XRefCopy4Row" hidden="1">#REF!</definedName>
    <definedName name="XRefCopy5" localSheetId="1" hidden="1">#REF!</definedName>
    <definedName name="XRefCopy5" localSheetId="2" hidden="1">#REF!</definedName>
    <definedName name="XRefCopy5" localSheetId="3" hidden="1">#REF!</definedName>
    <definedName name="XRefCopy5" localSheetId="6" hidden="1">#REF!</definedName>
    <definedName name="XRefCopy5" localSheetId="0" hidden="1">#REF!</definedName>
    <definedName name="XRefCopy5" localSheetId="9" hidden="1">#REF!</definedName>
    <definedName name="XRefCopy5" localSheetId="8" hidden="1">#REF!</definedName>
    <definedName name="XRefCopy5" hidden="1">#REF!</definedName>
    <definedName name="XRefCopy5Row" localSheetId="1" hidden="1">#REF!</definedName>
    <definedName name="XRefCopy5Row" localSheetId="2" hidden="1">#REF!</definedName>
    <definedName name="XRefCopy5Row" localSheetId="3" hidden="1">#REF!</definedName>
    <definedName name="XRefCopy5Row" localSheetId="6" hidden="1">#REF!</definedName>
    <definedName name="XRefCopy5Row" localSheetId="0" hidden="1">#REF!</definedName>
    <definedName name="XRefCopy5Row" localSheetId="9" hidden="1">#REF!</definedName>
    <definedName name="XRefCopy5Row" localSheetId="8" hidden="1">#REF!</definedName>
    <definedName name="XRefCopy5Row" hidden="1">#REF!</definedName>
    <definedName name="XRefCopy6" localSheetId="1" hidden="1">#REF!</definedName>
    <definedName name="XRefCopy6" localSheetId="2" hidden="1">#REF!</definedName>
    <definedName name="XRefCopy6" localSheetId="3" hidden="1">#REF!</definedName>
    <definedName name="XRefCopy6" localSheetId="6" hidden="1">#REF!</definedName>
    <definedName name="XRefCopy6" localSheetId="0" hidden="1">#REF!</definedName>
    <definedName name="XRefCopy6" localSheetId="9" hidden="1">#REF!</definedName>
    <definedName name="XRefCopy6" localSheetId="8" hidden="1">#REF!</definedName>
    <definedName name="XRefCopy6" hidden="1">#REF!</definedName>
    <definedName name="XRefCopy7" localSheetId="1" hidden="1">#REF!</definedName>
    <definedName name="XRefCopy7" localSheetId="2" hidden="1">#REF!</definedName>
    <definedName name="XRefCopy7" localSheetId="3" hidden="1">#REF!</definedName>
    <definedName name="XRefCopy7" localSheetId="6" hidden="1">#REF!</definedName>
    <definedName name="XRefCopy7" localSheetId="0" hidden="1">#REF!</definedName>
    <definedName name="XRefCopy7" localSheetId="9" hidden="1">#REF!</definedName>
    <definedName name="XRefCopy7" localSheetId="8" hidden="1">#REF!</definedName>
    <definedName name="XRefCopy7" hidden="1">#REF!</definedName>
    <definedName name="XRefCopy8" localSheetId="1" hidden="1">#REF!</definedName>
    <definedName name="XRefCopy8" localSheetId="2" hidden="1">#REF!</definedName>
    <definedName name="XRefCopy8" localSheetId="3" hidden="1">#REF!</definedName>
    <definedName name="XRefCopy8" localSheetId="6" hidden="1">#REF!</definedName>
    <definedName name="XRefCopy8" localSheetId="0" hidden="1">#REF!</definedName>
    <definedName name="XRefCopy8" localSheetId="9" hidden="1">#REF!</definedName>
    <definedName name="XRefCopy8" localSheetId="8" hidden="1">#REF!</definedName>
    <definedName name="XRefCopy8" hidden="1">#REF!</definedName>
    <definedName name="XRefCopy9" localSheetId="1" hidden="1">#REF!</definedName>
    <definedName name="XRefCopy9" localSheetId="2" hidden="1">#REF!</definedName>
    <definedName name="XRefCopy9" localSheetId="3" hidden="1">#REF!</definedName>
    <definedName name="XRefCopy9" localSheetId="6" hidden="1">#REF!</definedName>
    <definedName name="XRefCopy9" localSheetId="0" hidden="1">#REF!</definedName>
    <definedName name="XRefCopy9" localSheetId="9" hidden="1">#REF!</definedName>
    <definedName name="XRefCopy9" localSheetId="8" hidden="1">#REF!</definedName>
    <definedName name="XRefCopy9" hidden="1">#REF!</definedName>
    <definedName name="XRefCopy9Row" localSheetId="1" hidden="1">#REF!</definedName>
    <definedName name="XRefCopy9Row" localSheetId="2" hidden="1">#REF!</definedName>
    <definedName name="XRefCopy9Row" localSheetId="3" hidden="1">#REF!</definedName>
    <definedName name="XRefCopy9Row" localSheetId="6" hidden="1">#REF!</definedName>
    <definedName name="XRefCopy9Row" localSheetId="0" hidden="1">#REF!</definedName>
    <definedName name="XRefCopy9Row" localSheetId="9" hidden="1">#REF!</definedName>
    <definedName name="XRefCopy9Row" localSheetId="8" hidden="1">#REF!</definedName>
    <definedName name="XRefCopy9Row" hidden="1">#REF!</definedName>
    <definedName name="XRefCopyRangeCount" hidden="1">3</definedName>
    <definedName name="XRefPaste1" localSheetId="1" hidden="1">[37]breakdown!#REF!</definedName>
    <definedName name="XRefPaste1" localSheetId="2" hidden="1">[37]breakdown!#REF!</definedName>
    <definedName name="XRefPaste1" localSheetId="3" hidden="1">[37]breakdown!#REF!</definedName>
    <definedName name="XRefPaste1" localSheetId="6" hidden="1">[37]breakdown!#REF!</definedName>
    <definedName name="XRefPaste1" localSheetId="0" hidden="1">[37]breakdown!#REF!</definedName>
    <definedName name="XRefPaste1" localSheetId="9" hidden="1">[37]breakdown!#REF!</definedName>
    <definedName name="XRefPaste1" localSheetId="8" hidden="1">[37]breakdown!#REF!</definedName>
    <definedName name="XRefPaste1" hidden="1">[37]breakdown!#REF!</definedName>
    <definedName name="XRefPaste1Row" localSheetId="1" hidden="1">#REF!</definedName>
    <definedName name="XRefPaste1Row" localSheetId="2" hidden="1">#REF!</definedName>
    <definedName name="XRefPaste1Row" localSheetId="3" hidden="1">#REF!</definedName>
    <definedName name="XRefPaste1Row" localSheetId="6" hidden="1">#REF!</definedName>
    <definedName name="XRefPaste1Row" localSheetId="0" hidden="1">#REF!</definedName>
    <definedName name="XRefPaste1Row" localSheetId="9" hidden="1">#REF!</definedName>
    <definedName name="XRefPaste1Row" localSheetId="8" hidden="1">#REF!</definedName>
    <definedName name="XRefPaste1Row" hidden="1">#REF!</definedName>
    <definedName name="XRefPaste2" localSheetId="1" hidden="1">[37]breakdown!#REF!</definedName>
    <definedName name="XRefPaste2" localSheetId="2" hidden="1">[37]breakdown!#REF!</definedName>
    <definedName name="XRefPaste2" localSheetId="3" hidden="1">[37]breakdown!#REF!</definedName>
    <definedName name="XRefPaste2" localSheetId="6" hidden="1">[37]breakdown!#REF!</definedName>
    <definedName name="XRefPaste2" localSheetId="0" hidden="1">[37]breakdown!#REF!</definedName>
    <definedName name="XRefPaste2" localSheetId="9" hidden="1">[37]breakdown!#REF!</definedName>
    <definedName name="XRefPaste2" localSheetId="8" hidden="1">[37]breakdown!#REF!</definedName>
    <definedName name="XRefPaste2" hidden="1">[37]breakdown!#REF!</definedName>
    <definedName name="XRefPaste2Row" localSheetId="1" hidden="1">#REF!</definedName>
    <definedName name="XRefPaste2Row" localSheetId="2" hidden="1">#REF!</definedName>
    <definedName name="XRefPaste2Row" localSheetId="3" hidden="1">#REF!</definedName>
    <definedName name="XRefPaste2Row" localSheetId="6" hidden="1">#REF!</definedName>
    <definedName name="XRefPaste2Row" localSheetId="0" hidden="1">#REF!</definedName>
    <definedName name="XRefPaste2Row" localSheetId="9" hidden="1">#REF!</definedName>
    <definedName name="XRefPaste2Row" localSheetId="8" hidden="1">#REF!</definedName>
    <definedName name="XRefPaste2Row" hidden="1">#REF!</definedName>
    <definedName name="XRefPaste3" localSheetId="1" hidden="1">#REF!</definedName>
    <definedName name="XRefPaste3" localSheetId="2" hidden="1">#REF!</definedName>
    <definedName name="XRefPaste3" localSheetId="3" hidden="1">#REF!</definedName>
    <definedName name="XRefPaste3" localSheetId="6" hidden="1">#REF!</definedName>
    <definedName name="XRefPaste3" localSheetId="0" hidden="1">#REF!</definedName>
    <definedName name="XRefPaste3" localSheetId="9" hidden="1">#REF!</definedName>
    <definedName name="XRefPaste3" localSheetId="8" hidden="1">#REF!</definedName>
    <definedName name="XRefPaste3" hidden="1">#REF!</definedName>
    <definedName name="XRefPaste3Row" localSheetId="1" hidden="1">#REF!</definedName>
    <definedName name="XRefPaste3Row" localSheetId="2" hidden="1">#REF!</definedName>
    <definedName name="XRefPaste3Row" localSheetId="3" hidden="1">#REF!</definedName>
    <definedName name="XRefPaste3Row" localSheetId="6" hidden="1">#REF!</definedName>
    <definedName name="XRefPaste3Row" localSheetId="0" hidden="1">#REF!</definedName>
    <definedName name="XRefPaste3Row" localSheetId="9" hidden="1">#REF!</definedName>
    <definedName name="XRefPaste3Row" localSheetId="8" hidden="1">#REF!</definedName>
    <definedName name="XRefPaste3Row" hidden="1">#REF!</definedName>
    <definedName name="XRefPasteRangeCount" hidden="1">2</definedName>
    <definedName name="XT" localSheetId="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T" localSheetId="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T" localSheetId="9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T" localSheetId="8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T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XX" localSheetId="6" hidden="1">'[18]Ind. Budget'!#REF!</definedName>
    <definedName name="XX" localSheetId="0" hidden="1">'[18]Ind. Budget'!#REF!</definedName>
    <definedName name="XX" localSheetId="9" hidden="1">'[18]Ind. Budget'!#REF!</definedName>
    <definedName name="XX" localSheetId="8" hidden="1">'[18]Ind. Budget'!#REF!</definedName>
    <definedName name="XX" hidden="1">'[18]Ind. Budget'!#REF!</definedName>
    <definedName name="xxx" localSheetId="9" hidden="1">#REF!</definedName>
    <definedName name="xxx" localSheetId="8" hidden="1">#REF!</definedName>
    <definedName name="xxx" hidden="1">#REF!</definedName>
    <definedName name="xxxaa" localSheetId="1" hidden="1">{"Inflation-BaseYear",#N/A,FALSE,"Inputs"}</definedName>
    <definedName name="xxxaa" localSheetId="2" hidden="1">{"Inflation-BaseYear",#N/A,FALSE,"Inputs"}</definedName>
    <definedName name="xxxaa" localSheetId="3" hidden="1">{"Inflation-BaseYear",#N/A,FALSE,"Inputs"}</definedName>
    <definedName name="xxxaa" localSheetId="6" hidden="1">{"Inflation-BaseYear",#N/A,FALSE,"Inputs"}</definedName>
    <definedName name="xxxaa" localSheetId="0" hidden="1">{"Inflation-BaseYear",#N/A,FALSE,"Inputs"}</definedName>
    <definedName name="xxxaa" localSheetId="9" hidden="1">{"Inflation-BaseYear",#N/A,FALSE,"Inputs"}</definedName>
    <definedName name="xxxaa" localSheetId="8" hidden="1">{"Inflation-BaseYear",#N/A,FALSE,"Inputs"}</definedName>
    <definedName name="xxxaa" hidden="1">{"Inflation-BaseYear",#N/A,FALSE,"Inputs"}</definedName>
    <definedName name="XXXX" localSheetId="1" hidden="1">'[18]Ind. Budget'!#REF!</definedName>
    <definedName name="XXXX" localSheetId="2" hidden="1">'[18]Ind. Budget'!#REF!</definedName>
    <definedName name="XXXX" localSheetId="3" hidden="1">'[18]Ind. Budget'!#REF!</definedName>
    <definedName name="XXXX" localSheetId="6" hidden="1">'[18]Ind. Budget'!#REF!</definedName>
    <definedName name="XXXX" localSheetId="9" hidden="1">'[18]Ind. Budget'!#REF!</definedName>
    <definedName name="XXXX" localSheetId="8" hidden="1">'[18]Ind. Budget'!#REF!</definedName>
    <definedName name="XXXX" hidden="1">'[18]Ind. Budget'!#REF!</definedName>
    <definedName name="XXXXX" hidden="1">5000</definedName>
    <definedName name="XY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Y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Y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Y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XY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Y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apiimar" localSheetId="2" hidden="1">{#N/A,#N/A,FALSE,"ihz. icmal";#N/A,#N/A,FALSE,"avans";#N/A,#N/A,FALSE,"mal_FF_icm";#N/A,#N/A,FALSE,"fat_ihz";#N/A,#N/A,FALSE,"söz_fiy_fark";#N/A,#N/A,FALSE,"kap2"}</definedName>
    <definedName name="yapiimar" localSheetId="3" hidden="1">{#N/A,#N/A,FALSE,"ihz. icmal";#N/A,#N/A,FALSE,"avans";#N/A,#N/A,FALSE,"mal_FF_icm";#N/A,#N/A,FALSE,"fat_ihz";#N/A,#N/A,FALSE,"söz_fiy_fark";#N/A,#N/A,FALSE,"kap2"}</definedName>
    <definedName name="yapiimar" localSheetId="9" hidden="1">{#N/A,#N/A,FALSE,"ihz. icmal";#N/A,#N/A,FALSE,"avans";#N/A,#N/A,FALSE,"mal_FF_icm";#N/A,#N/A,FALSE,"fat_ihz";#N/A,#N/A,FALSE,"söz_fiy_fark";#N/A,#N/A,FALSE,"kap2"}</definedName>
    <definedName name="yapiimar" localSheetId="8" hidden="1">{#N/A,#N/A,FALSE,"ihz. icmal";#N/A,#N/A,FALSE,"avans";#N/A,#N/A,FALSE,"mal_FF_icm";#N/A,#N/A,FALSE,"fat_ihz";#N/A,#N/A,FALSE,"söz_fiy_fark";#N/A,#N/A,FALSE,"kap2"}</definedName>
    <definedName name="yapiimar" hidden="1">{#N/A,#N/A,FALSE,"ihz. icmal";#N/A,#N/A,FALSE,"avans";#N/A,#N/A,FALSE,"mal_FF_icm";#N/A,#N/A,FALSE,"fat_ihz";#N/A,#N/A,FALSE,"söz_fiy_fark";#N/A,#N/A,FALSE,"kap2"}</definedName>
    <definedName name="yas" localSheetId="6" hidden="1">#REF!</definedName>
    <definedName name="yas" localSheetId="0" hidden="1">#REF!</definedName>
    <definedName name="yas" localSheetId="9" hidden="1">#REF!</definedName>
    <definedName name="yas" localSheetId="8" hidden="1">#REF!</definedName>
    <definedName name="yas" hidden="1">#REF!</definedName>
    <definedName name="yasin" localSheetId="1" hidden="1">#REF!</definedName>
    <definedName name="yasin" localSheetId="2" hidden="1">#REF!</definedName>
    <definedName name="yasin" localSheetId="3" hidden="1">#REF!</definedName>
    <definedName name="yasin" localSheetId="6" hidden="1">#REF!</definedName>
    <definedName name="yasin" localSheetId="0" hidden="1">#REF!</definedName>
    <definedName name="yasin" localSheetId="9" hidden="1">#REF!</definedName>
    <definedName name="yasin" localSheetId="8" hidden="1">#REF!</definedName>
    <definedName name="yasin" hidden="1">#REF!</definedName>
    <definedName name="yeni2" localSheetId="1" hidden="1">{#N/A,#N/A,FALSE,"Aging Summary";#N/A,#N/A,FALSE,"Ratio Analysis";#N/A,#N/A,FALSE,"Test 120 Day Accts";#N/A,#N/A,FALSE,"Tickmarks"}</definedName>
    <definedName name="yeni2" localSheetId="2" hidden="1">{#N/A,#N/A,FALSE,"Aging Summary";#N/A,#N/A,FALSE,"Ratio Analysis";#N/A,#N/A,FALSE,"Test 120 Day Accts";#N/A,#N/A,FALSE,"Tickmarks"}</definedName>
    <definedName name="yeni2" localSheetId="3" hidden="1">{#N/A,#N/A,FALSE,"Aging Summary";#N/A,#N/A,FALSE,"Ratio Analysis";#N/A,#N/A,FALSE,"Test 120 Day Accts";#N/A,#N/A,FALSE,"Tickmarks"}</definedName>
    <definedName name="yeni2" localSheetId="6" hidden="1">{#N/A,#N/A,FALSE,"Aging Summary";#N/A,#N/A,FALSE,"Ratio Analysis";#N/A,#N/A,FALSE,"Test 120 Day Accts";#N/A,#N/A,FALSE,"Tickmarks"}</definedName>
    <definedName name="yeni2" localSheetId="0" hidden="1">{#N/A,#N/A,FALSE,"Aging Summary";#N/A,#N/A,FALSE,"Ratio Analysis";#N/A,#N/A,FALSE,"Test 120 Day Accts";#N/A,#N/A,FALSE,"Tickmarks"}</definedName>
    <definedName name="yeni2" localSheetId="9" hidden="1">{#N/A,#N/A,FALSE,"Aging Summary";#N/A,#N/A,FALSE,"Ratio Analysis";#N/A,#N/A,FALSE,"Test 120 Day Accts";#N/A,#N/A,FALSE,"Tickmarks"}</definedName>
    <definedName name="yeni2" localSheetId="8" hidden="1">{#N/A,#N/A,FALSE,"Aging Summary";#N/A,#N/A,FALSE,"Ratio Analysis";#N/A,#N/A,FALSE,"Test 120 Day Accts";#N/A,#N/A,FALSE,"Tickmarks"}</definedName>
    <definedName name="yeni2" hidden="1">{#N/A,#N/A,FALSE,"Aging Summary";#N/A,#N/A,FALSE,"Ratio Analysis";#N/A,#N/A,FALSE,"Test 120 Day Accts";#N/A,#N/A,FALSE,"Tickmarks"}</definedName>
    <definedName name="YFNFIF" localSheetId="1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FNFIF" localSheetId="2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FNFIF" localSheetId="3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FNFIF" localSheetId="6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FNFIF" localSheetId="0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FNFIF" localSheetId="9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FNFIF" localSheetId="8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FNFIF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yjdjt" localSheetId="1" hidden="1">#REF!</definedName>
    <definedName name="yjdjt" localSheetId="2" hidden="1">#REF!</definedName>
    <definedName name="yjdjt" localSheetId="3" hidden="1">#REF!</definedName>
    <definedName name="yjdjt" localSheetId="6" hidden="1">#REF!</definedName>
    <definedName name="yjdjt" localSheetId="0" hidden="1">#REF!</definedName>
    <definedName name="yjdjt" localSheetId="9" hidden="1">#REF!</definedName>
    <definedName name="yjdjt" localSheetId="8" hidden="1">#REF!</definedName>
    <definedName name="yjdjt" hidden="1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2" hidden="1">{#N/A,#N/A,TRUE,"Basic";#N/A,#N/A,TRUE,"EXT-TABLE";#N/A,#N/A,TRUE,"STEEL";#N/A,#N/A,TRUE,"INT-Table";#N/A,#N/A,TRUE,"STEEL";#N/A,#N/A,TRUE,"Door"}</definedName>
    <definedName name="ynkim" localSheetId="3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9" hidden="1">{#N/A,#N/A,TRUE,"Basic";#N/A,#N/A,TRUE,"EXT-TABLE";#N/A,#N/A,TRUE,"STEEL";#N/A,#N/A,TRUE,"INT-Table";#N/A,#N/A,TRUE,"STEEL";#N/A,#N/A,TRUE,"Door"}</definedName>
    <definedName name="ynkim" localSheetId="8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T" localSheetId="1" hidden="1">{#N/A,#N/A,FALSE,"ZAP_FEB.XLS "}</definedName>
    <definedName name="YT" localSheetId="2" hidden="1">{#N/A,#N/A,FALSE,"ZAP_FEB.XLS "}</definedName>
    <definedName name="YT" localSheetId="3" hidden="1">{#N/A,#N/A,FALSE,"ZAP_FEB.XLS "}</definedName>
    <definedName name="YT" localSheetId="6" hidden="1">{#N/A,#N/A,FALSE,"ZAP_FEB.XLS "}</definedName>
    <definedName name="YT" localSheetId="0" hidden="1">{#N/A,#N/A,FALSE,"ZAP_FEB.XLS "}</definedName>
    <definedName name="YT" localSheetId="9" hidden="1">{#N/A,#N/A,FALSE,"ZAP_FEB.XLS "}</definedName>
    <definedName name="YT" localSheetId="8" hidden="1">{#N/A,#N/A,FALSE,"ZAP_FEB.XLS "}</definedName>
    <definedName name="YT" hidden="1">{#N/A,#N/A,FALSE,"ZAP_FEB.XLS 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i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yui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yui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yui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yui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yui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yui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yui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" localSheetId="9" hidden="1">{"IASTrail",#N/A,FALSE,"IAS"}</definedName>
    <definedName name="z" localSheetId="8" hidden="1">{"IASTrail",#N/A,FALSE,"IAS"}</definedName>
    <definedName name="z" hidden="1">{"IASTrail",#N/A,FALSE,"IAS"}</definedName>
    <definedName name="Z_01B9E34F_80F0_46B9_B861_74B2A43D41B8_.wvu.FilterData" localSheetId="1" hidden="1">#REF!</definedName>
    <definedName name="Z_01B9E34F_80F0_46B9_B861_74B2A43D41B8_.wvu.FilterData" localSheetId="2" hidden="1">#REF!</definedName>
    <definedName name="Z_01B9E34F_80F0_46B9_B861_74B2A43D41B8_.wvu.FilterData" localSheetId="3" hidden="1">#REF!</definedName>
    <definedName name="Z_01B9E34F_80F0_46B9_B861_74B2A43D41B8_.wvu.FilterData" localSheetId="6" hidden="1">#REF!</definedName>
    <definedName name="Z_01B9E34F_80F0_46B9_B861_74B2A43D41B8_.wvu.FilterData" localSheetId="0" hidden="1">#REF!</definedName>
    <definedName name="Z_01B9E34F_80F0_46B9_B861_74B2A43D41B8_.wvu.FilterData" localSheetId="9" hidden="1">#REF!</definedName>
    <definedName name="Z_01B9E34F_80F0_46B9_B861_74B2A43D41B8_.wvu.FilterData" localSheetId="8" hidden="1">#REF!</definedName>
    <definedName name="Z_01B9E34F_80F0_46B9_B861_74B2A43D41B8_.wvu.FilterData" hidden="1">#REF!</definedName>
    <definedName name="Z_01C47C6E_73EE_40C4_8D09_6491185BFAFB_.wvu.FilterData" localSheetId="1" hidden="1">#REF!</definedName>
    <definedName name="Z_01C47C6E_73EE_40C4_8D09_6491185BFAFB_.wvu.FilterData" localSheetId="2" hidden="1">#REF!</definedName>
    <definedName name="Z_01C47C6E_73EE_40C4_8D09_6491185BFAFB_.wvu.FilterData" localSheetId="3" hidden="1">#REF!</definedName>
    <definedName name="Z_01C47C6E_73EE_40C4_8D09_6491185BFAFB_.wvu.FilterData" localSheetId="6" hidden="1">#REF!</definedName>
    <definedName name="Z_01C47C6E_73EE_40C4_8D09_6491185BFAFB_.wvu.FilterData" localSheetId="0" hidden="1">#REF!</definedName>
    <definedName name="Z_01C47C6E_73EE_40C4_8D09_6491185BFAFB_.wvu.FilterData" localSheetId="9" hidden="1">#REF!</definedName>
    <definedName name="Z_01C47C6E_73EE_40C4_8D09_6491185BFAFB_.wvu.FilterData" localSheetId="8" hidden="1">#REF!</definedName>
    <definedName name="Z_01C47C6E_73EE_40C4_8D09_6491185BFAFB_.wvu.FilterData" hidden="1">#REF!</definedName>
    <definedName name="Z_01F03CDD_6785_452F_BEF3_1E047F2D49FC_.wvu.FilterData" localSheetId="5" hidden="1">BOQ!$A$3:$AL$3</definedName>
    <definedName name="Z_03276002_874F_4ACD_AB97_B822D904648B_.wvu.FilterData" localSheetId="5" hidden="1">BOQ!$A$3:$AL$3</definedName>
    <definedName name="Z_040DD8BD_D054_43F6_9140_DA543CBAAE85_.wvu.FilterData" localSheetId="1" hidden="1">#REF!</definedName>
    <definedName name="Z_040DD8BD_D054_43F6_9140_DA543CBAAE85_.wvu.FilterData" localSheetId="2" hidden="1">#REF!</definedName>
    <definedName name="Z_040DD8BD_D054_43F6_9140_DA543CBAAE85_.wvu.FilterData" localSheetId="3" hidden="1">#REF!</definedName>
    <definedName name="Z_040DD8BD_D054_43F6_9140_DA543CBAAE85_.wvu.FilterData" localSheetId="6" hidden="1">#REF!</definedName>
    <definedName name="Z_040DD8BD_D054_43F6_9140_DA543CBAAE85_.wvu.FilterData" localSheetId="0" hidden="1">#REF!</definedName>
    <definedName name="Z_040DD8BD_D054_43F6_9140_DA543CBAAE85_.wvu.FilterData" localSheetId="9" hidden="1">#REF!</definedName>
    <definedName name="Z_040DD8BD_D054_43F6_9140_DA543CBAAE85_.wvu.FilterData" localSheetId="8" hidden="1">#REF!</definedName>
    <definedName name="Z_040DD8BD_D054_43F6_9140_DA543CBAAE85_.wvu.FilterData" hidden="1">#REF!</definedName>
    <definedName name="Z_04F359AE_C2F8_4E6E_9445_639809E70C2B_.wvu.FilterData" localSheetId="1" hidden="1">#REF!</definedName>
    <definedName name="Z_04F359AE_C2F8_4E6E_9445_639809E70C2B_.wvu.FilterData" localSheetId="2" hidden="1">#REF!</definedName>
    <definedName name="Z_04F359AE_C2F8_4E6E_9445_639809E70C2B_.wvu.FilterData" localSheetId="3" hidden="1">#REF!</definedName>
    <definedName name="Z_04F359AE_C2F8_4E6E_9445_639809E70C2B_.wvu.FilterData" localSheetId="6" hidden="1">#REF!</definedName>
    <definedName name="Z_04F359AE_C2F8_4E6E_9445_639809E70C2B_.wvu.FilterData" localSheetId="0" hidden="1">#REF!</definedName>
    <definedName name="Z_04F359AE_C2F8_4E6E_9445_639809E70C2B_.wvu.FilterData" localSheetId="9" hidden="1">#REF!</definedName>
    <definedName name="Z_04F359AE_C2F8_4E6E_9445_639809E70C2B_.wvu.FilterData" localSheetId="8" hidden="1">#REF!</definedName>
    <definedName name="Z_04F359AE_C2F8_4E6E_9445_639809E70C2B_.wvu.FilterData" hidden="1">#REF!</definedName>
    <definedName name="Z_0547618D_99D3_445E_BB47_C926B9693DB3_.wvu.FilterData" localSheetId="1" hidden="1">#REF!</definedName>
    <definedName name="Z_0547618D_99D3_445E_BB47_C926B9693DB3_.wvu.FilterData" localSheetId="2" hidden="1">#REF!</definedName>
    <definedName name="Z_0547618D_99D3_445E_BB47_C926B9693DB3_.wvu.FilterData" localSheetId="3" hidden="1">#REF!</definedName>
    <definedName name="Z_0547618D_99D3_445E_BB47_C926B9693DB3_.wvu.FilterData" localSheetId="6" hidden="1">#REF!</definedName>
    <definedName name="Z_0547618D_99D3_445E_BB47_C926B9693DB3_.wvu.FilterData" localSheetId="0" hidden="1">#REF!</definedName>
    <definedName name="Z_0547618D_99D3_445E_BB47_C926B9693DB3_.wvu.FilterData" localSheetId="9" hidden="1">#REF!</definedName>
    <definedName name="Z_0547618D_99D3_445E_BB47_C926B9693DB3_.wvu.FilterData" localSheetId="8" hidden="1">#REF!</definedName>
    <definedName name="Z_0547618D_99D3_445E_BB47_C926B9693DB3_.wvu.FilterData" hidden="1">#REF!</definedName>
    <definedName name="Z_06CB3EB2_D4A3_4793_B407_9559F20FAAAE_.wvu.FilterData" localSheetId="1" hidden="1">#REF!</definedName>
    <definedName name="Z_06CB3EB2_D4A3_4793_B407_9559F20FAAAE_.wvu.FilterData" localSheetId="2" hidden="1">#REF!</definedName>
    <definedName name="Z_06CB3EB2_D4A3_4793_B407_9559F20FAAAE_.wvu.FilterData" localSheetId="3" hidden="1">#REF!</definedName>
    <definedName name="Z_06CB3EB2_D4A3_4793_B407_9559F20FAAAE_.wvu.FilterData" localSheetId="6" hidden="1">#REF!</definedName>
    <definedName name="Z_06CB3EB2_D4A3_4793_B407_9559F20FAAAE_.wvu.FilterData" localSheetId="0" hidden="1">#REF!</definedName>
    <definedName name="Z_06CB3EB2_D4A3_4793_B407_9559F20FAAAE_.wvu.FilterData" localSheetId="9" hidden="1">#REF!</definedName>
    <definedName name="Z_06CB3EB2_D4A3_4793_B407_9559F20FAAAE_.wvu.FilterData" localSheetId="8" hidden="1">#REF!</definedName>
    <definedName name="Z_06CB3EB2_D4A3_4793_B407_9559F20FAAAE_.wvu.FilterData" hidden="1">#REF!</definedName>
    <definedName name="Z_06F21C74_6BE8_4794_81F1_36C8305A2961_.wvu.FilterData" localSheetId="1" hidden="1">#REF!</definedName>
    <definedName name="Z_06F21C74_6BE8_4794_81F1_36C8305A2961_.wvu.FilterData" localSheetId="2" hidden="1">#REF!</definedName>
    <definedName name="Z_06F21C74_6BE8_4794_81F1_36C8305A2961_.wvu.FilterData" localSheetId="3" hidden="1">#REF!</definedName>
    <definedName name="Z_06F21C74_6BE8_4794_81F1_36C8305A2961_.wvu.FilterData" localSheetId="6" hidden="1">#REF!</definedName>
    <definedName name="Z_06F21C74_6BE8_4794_81F1_36C8305A2961_.wvu.FilterData" localSheetId="0" hidden="1">#REF!</definedName>
    <definedName name="Z_06F21C74_6BE8_4794_81F1_36C8305A2961_.wvu.FilterData" localSheetId="9" hidden="1">#REF!</definedName>
    <definedName name="Z_06F21C74_6BE8_4794_81F1_36C8305A2961_.wvu.FilterData" localSheetId="8" hidden="1">#REF!</definedName>
    <definedName name="Z_06F21C74_6BE8_4794_81F1_36C8305A2961_.wvu.FilterData" hidden="1">#REF!</definedName>
    <definedName name="Z_0713D6F2_C7AA_49FD_8675_8883AB126373_.wvu.FilterData" localSheetId="5" hidden="1">BOQ!$A$3:$AL$3</definedName>
    <definedName name="Z_07830EC9_AADE_45ED_8B8D_20C0CE7C8B70_.wvu.FilterData" localSheetId="1" hidden="1">#REF!</definedName>
    <definedName name="Z_07830EC9_AADE_45ED_8B8D_20C0CE7C8B70_.wvu.FilterData" localSheetId="2" hidden="1">#REF!</definedName>
    <definedName name="Z_07830EC9_AADE_45ED_8B8D_20C0CE7C8B70_.wvu.FilterData" localSheetId="3" hidden="1">#REF!</definedName>
    <definedName name="Z_07830EC9_AADE_45ED_8B8D_20C0CE7C8B70_.wvu.FilterData" localSheetId="6" hidden="1">#REF!</definedName>
    <definedName name="Z_07830EC9_AADE_45ED_8B8D_20C0CE7C8B70_.wvu.FilterData" localSheetId="0" hidden="1">#REF!</definedName>
    <definedName name="Z_07830EC9_AADE_45ED_8B8D_20C0CE7C8B70_.wvu.FilterData" localSheetId="9" hidden="1">#REF!</definedName>
    <definedName name="Z_07830EC9_AADE_45ED_8B8D_20C0CE7C8B70_.wvu.FilterData" localSheetId="8" hidden="1">#REF!</definedName>
    <definedName name="Z_07830EC9_AADE_45ED_8B8D_20C0CE7C8B70_.wvu.FilterData" hidden="1">#REF!</definedName>
    <definedName name="Z_07868AE6_27AA_4310_BAAC_8AC06EAC052D_.wvu.FilterData" localSheetId="1" hidden="1">#REF!</definedName>
    <definedName name="Z_07868AE6_27AA_4310_BAAC_8AC06EAC052D_.wvu.FilterData" localSheetId="2" hidden="1">#REF!</definedName>
    <definedName name="Z_07868AE6_27AA_4310_BAAC_8AC06EAC052D_.wvu.FilterData" localSheetId="3" hidden="1">#REF!</definedName>
    <definedName name="Z_07868AE6_27AA_4310_BAAC_8AC06EAC052D_.wvu.FilterData" localSheetId="6" hidden="1">#REF!</definedName>
    <definedName name="Z_07868AE6_27AA_4310_BAAC_8AC06EAC052D_.wvu.FilterData" localSheetId="0" hidden="1">#REF!</definedName>
    <definedName name="Z_07868AE6_27AA_4310_BAAC_8AC06EAC052D_.wvu.FilterData" localSheetId="9" hidden="1">#REF!</definedName>
    <definedName name="Z_07868AE6_27AA_4310_BAAC_8AC06EAC052D_.wvu.FilterData" localSheetId="8" hidden="1">#REF!</definedName>
    <definedName name="Z_07868AE6_27AA_4310_BAAC_8AC06EAC052D_.wvu.FilterData" hidden="1">#REF!</definedName>
    <definedName name="Z_07BE7D07_EAEC_4901_80DE_3595577F308A_.wvu.FilterData" localSheetId="1" hidden="1">#REF!</definedName>
    <definedName name="Z_07BE7D07_EAEC_4901_80DE_3595577F308A_.wvu.FilterData" localSheetId="2" hidden="1">#REF!</definedName>
    <definedName name="Z_07BE7D07_EAEC_4901_80DE_3595577F308A_.wvu.FilterData" localSheetId="3" hidden="1">#REF!</definedName>
    <definedName name="Z_07BE7D07_EAEC_4901_80DE_3595577F308A_.wvu.FilterData" localSheetId="6" hidden="1">#REF!</definedName>
    <definedName name="Z_07BE7D07_EAEC_4901_80DE_3595577F308A_.wvu.FilterData" localSheetId="0" hidden="1">#REF!</definedName>
    <definedName name="Z_07BE7D07_EAEC_4901_80DE_3595577F308A_.wvu.FilterData" localSheetId="9" hidden="1">#REF!</definedName>
    <definedName name="Z_07BE7D07_EAEC_4901_80DE_3595577F308A_.wvu.FilterData" localSheetId="8" hidden="1">#REF!</definedName>
    <definedName name="Z_07BE7D07_EAEC_4901_80DE_3595577F308A_.wvu.FilterData" hidden="1">#REF!</definedName>
    <definedName name="Z_08020EC2_D5A6_490B_9239_7BF78C164E2C_.wvu.FilterData" localSheetId="1" hidden="1">#REF!</definedName>
    <definedName name="Z_08020EC2_D5A6_490B_9239_7BF78C164E2C_.wvu.FilterData" localSheetId="2" hidden="1">#REF!</definedName>
    <definedName name="Z_08020EC2_D5A6_490B_9239_7BF78C164E2C_.wvu.FilterData" localSheetId="3" hidden="1">#REF!</definedName>
    <definedName name="Z_08020EC2_D5A6_490B_9239_7BF78C164E2C_.wvu.FilterData" localSheetId="6" hidden="1">#REF!</definedName>
    <definedName name="Z_08020EC2_D5A6_490B_9239_7BF78C164E2C_.wvu.FilterData" localSheetId="0" hidden="1">#REF!</definedName>
    <definedName name="Z_08020EC2_D5A6_490B_9239_7BF78C164E2C_.wvu.FilterData" localSheetId="9" hidden="1">#REF!</definedName>
    <definedName name="Z_08020EC2_D5A6_490B_9239_7BF78C164E2C_.wvu.FilterData" localSheetId="8" hidden="1">#REF!</definedName>
    <definedName name="Z_08020EC2_D5A6_490B_9239_7BF78C164E2C_.wvu.FilterData" hidden="1">#REF!</definedName>
    <definedName name="Z_09462F94_2769_47EB_B3C3_3E74F510592A_.wvu.FilterData" localSheetId="1" hidden="1">#REF!</definedName>
    <definedName name="Z_09462F94_2769_47EB_B3C3_3E74F510592A_.wvu.FilterData" localSheetId="2" hidden="1">#REF!</definedName>
    <definedName name="Z_09462F94_2769_47EB_B3C3_3E74F510592A_.wvu.FilterData" localSheetId="3" hidden="1">#REF!</definedName>
    <definedName name="Z_09462F94_2769_47EB_B3C3_3E74F510592A_.wvu.FilterData" localSheetId="6" hidden="1">#REF!</definedName>
    <definedName name="Z_09462F94_2769_47EB_B3C3_3E74F510592A_.wvu.FilterData" localSheetId="0" hidden="1">#REF!</definedName>
    <definedName name="Z_09462F94_2769_47EB_B3C3_3E74F510592A_.wvu.FilterData" localSheetId="9" hidden="1">#REF!</definedName>
    <definedName name="Z_09462F94_2769_47EB_B3C3_3E74F510592A_.wvu.FilterData" localSheetId="8" hidden="1">#REF!</definedName>
    <definedName name="Z_09462F94_2769_47EB_B3C3_3E74F510592A_.wvu.FilterData" hidden="1">#REF!</definedName>
    <definedName name="Z_09F2EF98_EB70_4D7D_B098_01C0ABD72D72_.wvu.FilterData" localSheetId="1" hidden="1">#REF!</definedName>
    <definedName name="Z_09F2EF98_EB70_4D7D_B098_01C0ABD72D72_.wvu.FilterData" localSheetId="2" hidden="1">#REF!</definedName>
    <definedName name="Z_09F2EF98_EB70_4D7D_B098_01C0ABD72D72_.wvu.FilterData" localSheetId="3" hidden="1">#REF!</definedName>
    <definedName name="Z_09F2EF98_EB70_4D7D_B098_01C0ABD72D72_.wvu.FilterData" localSheetId="6" hidden="1">#REF!</definedName>
    <definedName name="Z_09F2EF98_EB70_4D7D_B098_01C0ABD72D72_.wvu.FilterData" localSheetId="0" hidden="1">#REF!</definedName>
    <definedName name="Z_09F2EF98_EB70_4D7D_B098_01C0ABD72D72_.wvu.FilterData" localSheetId="9" hidden="1">#REF!</definedName>
    <definedName name="Z_09F2EF98_EB70_4D7D_B098_01C0ABD72D72_.wvu.FilterData" localSheetId="8" hidden="1">#REF!</definedName>
    <definedName name="Z_09F2EF98_EB70_4D7D_B098_01C0ABD72D72_.wvu.FilterData" hidden="1">#REF!</definedName>
    <definedName name="Z_0AB68407_2AB6_4CA7_B142_4E81F8B0217A_.wvu.FilterData" localSheetId="1" hidden="1">#REF!</definedName>
    <definedName name="Z_0AB68407_2AB6_4CA7_B142_4E81F8B0217A_.wvu.FilterData" localSheetId="2" hidden="1">#REF!</definedName>
    <definedName name="Z_0AB68407_2AB6_4CA7_B142_4E81F8B0217A_.wvu.FilterData" localSheetId="3" hidden="1">#REF!</definedName>
    <definedName name="Z_0AB68407_2AB6_4CA7_B142_4E81F8B0217A_.wvu.FilterData" localSheetId="6" hidden="1">#REF!</definedName>
    <definedName name="Z_0AB68407_2AB6_4CA7_B142_4E81F8B0217A_.wvu.FilterData" localSheetId="0" hidden="1">#REF!</definedName>
    <definedName name="Z_0AB68407_2AB6_4CA7_B142_4E81F8B0217A_.wvu.FilterData" localSheetId="9" hidden="1">#REF!</definedName>
    <definedName name="Z_0AB68407_2AB6_4CA7_B142_4E81F8B0217A_.wvu.FilterData" localSheetId="8" hidden="1">#REF!</definedName>
    <definedName name="Z_0AB68407_2AB6_4CA7_B142_4E81F8B0217A_.wvu.FilterData" hidden="1">#REF!</definedName>
    <definedName name="Z_0AB68407_2AB6_4CA7_B142_4E81F8B0217A_.wvu.Rows" localSheetId="9" hidden="1">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0AB68407_2AB6_4CA7_B142_4E81F8B0217A_.wvu.Rows" localSheetId="8" hidden="1">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0AB68407_2AB6_4CA7_B142_4E81F8B0217A_.wvu.Rows" hidden="1">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0B85430C_45DD_4286_ABA4_7FF797A27DCE_.wvu.FilterData" localSheetId="1" hidden="1">#REF!</definedName>
    <definedName name="Z_0B85430C_45DD_4286_ABA4_7FF797A27DCE_.wvu.FilterData" localSheetId="2" hidden="1">#REF!</definedName>
    <definedName name="Z_0B85430C_45DD_4286_ABA4_7FF797A27DCE_.wvu.FilterData" localSheetId="3" hidden="1">#REF!</definedName>
    <definedName name="Z_0B85430C_45DD_4286_ABA4_7FF797A27DCE_.wvu.FilterData" localSheetId="6" hidden="1">#REF!</definedName>
    <definedName name="Z_0B85430C_45DD_4286_ABA4_7FF797A27DCE_.wvu.FilterData" localSheetId="0" hidden="1">#REF!</definedName>
    <definedName name="Z_0B85430C_45DD_4286_ABA4_7FF797A27DCE_.wvu.FilterData" localSheetId="9" hidden="1">#REF!</definedName>
    <definedName name="Z_0B85430C_45DD_4286_ABA4_7FF797A27DCE_.wvu.FilterData" localSheetId="8" hidden="1">#REF!</definedName>
    <definedName name="Z_0B85430C_45DD_4286_ABA4_7FF797A27DCE_.wvu.FilterData" hidden="1">#REF!</definedName>
    <definedName name="Z_0B9BA97A_1378_477A_9505_9EC28EDDEBC6_.wvu.FilterData" localSheetId="1" hidden="1">#REF!</definedName>
    <definedName name="Z_0B9BA97A_1378_477A_9505_9EC28EDDEBC6_.wvu.FilterData" localSheetId="2" hidden="1">#REF!</definedName>
    <definedName name="Z_0B9BA97A_1378_477A_9505_9EC28EDDEBC6_.wvu.FilterData" localSheetId="3" hidden="1">#REF!</definedName>
    <definedName name="Z_0B9BA97A_1378_477A_9505_9EC28EDDEBC6_.wvu.FilterData" localSheetId="6" hidden="1">#REF!</definedName>
    <definedName name="Z_0B9BA97A_1378_477A_9505_9EC28EDDEBC6_.wvu.FilterData" localSheetId="0" hidden="1">#REF!</definedName>
    <definedName name="Z_0B9BA97A_1378_477A_9505_9EC28EDDEBC6_.wvu.FilterData" localSheetId="9" hidden="1">#REF!</definedName>
    <definedName name="Z_0B9BA97A_1378_477A_9505_9EC28EDDEBC6_.wvu.FilterData" localSheetId="8" hidden="1">#REF!</definedName>
    <definedName name="Z_0B9BA97A_1378_477A_9505_9EC28EDDEBC6_.wvu.FilterData" hidden="1">#REF!</definedName>
    <definedName name="Z_0D5F6C64_80DC_4C9D_9322_FB8825A62010_.wvu.FilterData" localSheetId="1" hidden="1">#REF!</definedName>
    <definedName name="Z_0D5F6C64_80DC_4C9D_9322_FB8825A62010_.wvu.FilterData" localSheetId="2" hidden="1">#REF!</definedName>
    <definedName name="Z_0D5F6C64_80DC_4C9D_9322_FB8825A62010_.wvu.FilterData" localSheetId="3" hidden="1">#REF!</definedName>
    <definedName name="Z_0D5F6C64_80DC_4C9D_9322_FB8825A62010_.wvu.FilterData" localSheetId="6" hidden="1">#REF!</definedName>
    <definedName name="Z_0D5F6C64_80DC_4C9D_9322_FB8825A62010_.wvu.FilterData" localSheetId="0" hidden="1">#REF!</definedName>
    <definedName name="Z_0D5F6C64_80DC_4C9D_9322_FB8825A62010_.wvu.FilterData" localSheetId="9" hidden="1">#REF!</definedName>
    <definedName name="Z_0D5F6C64_80DC_4C9D_9322_FB8825A62010_.wvu.FilterData" localSheetId="8" hidden="1">#REF!</definedName>
    <definedName name="Z_0D5F6C64_80DC_4C9D_9322_FB8825A62010_.wvu.FilterData" hidden="1">#REF!</definedName>
    <definedName name="Z_0DC4DD22_1748_4658_B7D2_01FE4BB7C1EC_.wvu.FilterData" localSheetId="5" hidden="1">BOQ!$A$3:$AL$3</definedName>
    <definedName name="Z_0ED647E8_4EEC_4A0D_9BC3_E1B24058B5A7_.wvu.FilterData" localSheetId="1" hidden="1">#REF!</definedName>
    <definedName name="Z_0ED647E8_4EEC_4A0D_9BC3_E1B24058B5A7_.wvu.FilterData" localSheetId="2" hidden="1">#REF!</definedName>
    <definedName name="Z_0ED647E8_4EEC_4A0D_9BC3_E1B24058B5A7_.wvu.FilterData" localSheetId="3" hidden="1">#REF!</definedName>
    <definedName name="Z_0ED647E8_4EEC_4A0D_9BC3_E1B24058B5A7_.wvu.FilterData" localSheetId="6" hidden="1">#REF!</definedName>
    <definedName name="Z_0ED647E8_4EEC_4A0D_9BC3_E1B24058B5A7_.wvu.FilterData" localSheetId="0" hidden="1">#REF!</definedName>
    <definedName name="Z_0ED647E8_4EEC_4A0D_9BC3_E1B24058B5A7_.wvu.FilterData" localSheetId="9" hidden="1">#REF!</definedName>
    <definedName name="Z_0ED647E8_4EEC_4A0D_9BC3_E1B24058B5A7_.wvu.FilterData" localSheetId="8" hidden="1">#REF!</definedName>
    <definedName name="Z_0ED647E8_4EEC_4A0D_9BC3_E1B24058B5A7_.wvu.FilterData" hidden="1">#REF!</definedName>
    <definedName name="Z_0F190763_A4C8_11D4_8AC1_00600813EC42_.wvu.PrintArea" hidden="1">'[38]СВОДНАЯ '!$A$1:$AW$58</definedName>
    <definedName name="Z_0FEE6DF0_B6B1_409E_9012_941C2AD3D757_.wvu.FilterData" localSheetId="1" hidden="1">#REF!</definedName>
    <definedName name="Z_0FEE6DF0_B6B1_409E_9012_941C2AD3D757_.wvu.FilterData" localSheetId="2" hidden="1">#REF!</definedName>
    <definedName name="Z_0FEE6DF0_B6B1_409E_9012_941C2AD3D757_.wvu.FilterData" localSheetId="3" hidden="1">#REF!</definedName>
    <definedName name="Z_0FEE6DF0_B6B1_409E_9012_941C2AD3D757_.wvu.FilterData" localSheetId="6" hidden="1">#REF!</definedName>
    <definedName name="Z_0FEE6DF0_B6B1_409E_9012_941C2AD3D757_.wvu.FilterData" localSheetId="0" hidden="1">#REF!</definedName>
    <definedName name="Z_0FEE6DF0_B6B1_409E_9012_941C2AD3D757_.wvu.FilterData" localSheetId="9" hidden="1">#REF!</definedName>
    <definedName name="Z_0FEE6DF0_B6B1_409E_9012_941C2AD3D757_.wvu.FilterData" localSheetId="8" hidden="1">#REF!</definedName>
    <definedName name="Z_0FEE6DF0_B6B1_409E_9012_941C2AD3D757_.wvu.FilterData" hidden="1">#REF!</definedName>
    <definedName name="Z_10A49F7C_8D77_47D2_A2B7_A8C84FFBC106_.wvu.FilterData" localSheetId="5" hidden="1">BOQ!$A$3:$AL$3</definedName>
    <definedName name="Z_123868D4_54BE_4BF2_BFE5_762F87CCFE6E_.wvu.FilterData" localSheetId="1" hidden="1">#REF!</definedName>
    <definedName name="Z_123868D4_54BE_4BF2_BFE5_762F87CCFE6E_.wvu.FilterData" localSheetId="2" hidden="1">#REF!</definedName>
    <definedName name="Z_123868D4_54BE_4BF2_BFE5_762F87CCFE6E_.wvu.FilterData" localSheetId="3" hidden="1">#REF!</definedName>
    <definedName name="Z_123868D4_54BE_4BF2_BFE5_762F87CCFE6E_.wvu.FilterData" localSheetId="6" hidden="1">#REF!</definedName>
    <definedName name="Z_123868D4_54BE_4BF2_BFE5_762F87CCFE6E_.wvu.FilterData" localSheetId="0" hidden="1">#REF!</definedName>
    <definedName name="Z_123868D4_54BE_4BF2_BFE5_762F87CCFE6E_.wvu.FilterData" localSheetId="9" hidden="1">#REF!</definedName>
    <definedName name="Z_123868D4_54BE_4BF2_BFE5_762F87CCFE6E_.wvu.FilterData" localSheetId="8" hidden="1">#REF!</definedName>
    <definedName name="Z_123868D4_54BE_4BF2_BFE5_762F87CCFE6E_.wvu.FilterData" hidden="1">#REF!</definedName>
    <definedName name="Z_13D37074_337E_4640_A22C_3F717ADF53B9_.wvu.FilterData" localSheetId="5" hidden="1">BOQ!$A$3:$AL$3</definedName>
    <definedName name="Z_149A251D_CD71_4A1A_A398_F9876C4B21F8_.wvu.FilterData" localSheetId="1" hidden="1">#REF!</definedName>
    <definedName name="Z_149A251D_CD71_4A1A_A398_F9876C4B21F8_.wvu.FilterData" localSheetId="2" hidden="1">#REF!</definedName>
    <definedName name="Z_149A251D_CD71_4A1A_A398_F9876C4B21F8_.wvu.FilterData" localSheetId="3" hidden="1">#REF!</definedName>
    <definedName name="Z_149A251D_CD71_4A1A_A398_F9876C4B21F8_.wvu.FilterData" localSheetId="6" hidden="1">#REF!</definedName>
    <definedName name="Z_149A251D_CD71_4A1A_A398_F9876C4B21F8_.wvu.FilterData" localSheetId="0" hidden="1">#REF!</definedName>
    <definedName name="Z_149A251D_CD71_4A1A_A398_F9876C4B21F8_.wvu.FilterData" localSheetId="9" hidden="1">#REF!</definedName>
    <definedName name="Z_149A251D_CD71_4A1A_A398_F9876C4B21F8_.wvu.FilterData" localSheetId="8" hidden="1">#REF!</definedName>
    <definedName name="Z_149A251D_CD71_4A1A_A398_F9876C4B21F8_.wvu.FilterData" hidden="1">#REF!</definedName>
    <definedName name="Z_15D77F25_0280_4EEF_B787_A334AC98CE0A_.wvu.FilterData" localSheetId="1" hidden="1">#REF!</definedName>
    <definedName name="Z_15D77F25_0280_4EEF_B787_A334AC98CE0A_.wvu.FilterData" localSheetId="2" hidden="1">#REF!</definedName>
    <definedName name="Z_15D77F25_0280_4EEF_B787_A334AC98CE0A_.wvu.FilterData" localSheetId="3" hidden="1">#REF!</definedName>
    <definedName name="Z_15D77F25_0280_4EEF_B787_A334AC98CE0A_.wvu.FilterData" localSheetId="6" hidden="1">#REF!</definedName>
    <definedName name="Z_15D77F25_0280_4EEF_B787_A334AC98CE0A_.wvu.FilterData" localSheetId="0" hidden="1">#REF!</definedName>
    <definedName name="Z_15D77F25_0280_4EEF_B787_A334AC98CE0A_.wvu.FilterData" localSheetId="9" hidden="1">#REF!</definedName>
    <definedName name="Z_15D77F25_0280_4EEF_B787_A334AC98CE0A_.wvu.FilterData" localSheetId="8" hidden="1">#REF!</definedName>
    <definedName name="Z_15D77F25_0280_4EEF_B787_A334AC98CE0A_.wvu.FilterData" hidden="1">#REF!</definedName>
    <definedName name="Z_15E363F5_6D89_4329_B525_F25B1BD44BFF_.wvu.FilterData" localSheetId="1" hidden="1">#REF!</definedName>
    <definedName name="Z_15E363F5_6D89_4329_B525_F25B1BD44BFF_.wvu.FilterData" localSheetId="2" hidden="1">#REF!</definedName>
    <definedName name="Z_15E363F5_6D89_4329_B525_F25B1BD44BFF_.wvu.FilterData" localSheetId="3" hidden="1">#REF!</definedName>
    <definedName name="Z_15E363F5_6D89_4329_B525_F25B1BD44BFF_.wvu.FilterData" localSheetId="6" hidden="1">#REF!</definedName>
    <definedName name="Z_15E363F5_6D89_4329_B525_F25B1BD44BFF_.wvu.FilterData" localSheetId="0" hidden="1">#REF!</definedName>
    <definedName name="Z_15E363F5_6D89_4329_B525_F25B1BD44BFF_.wvu.FilterData" localSheetId="9" hidden="1">#REF!</definedName>
    <definedName name="Z_15E363F5_6D89_4329_B525_F25B1BD44BFF_.wvu.FilterData" localSheetId="8" hidden="1">#REF!</definedName>
    <definedName name="Z_15E363F5_6D89_4329_B525_F25B1BD44BFF_.wvu.FilterData" hidden="1">#REF!</definedName>
    <definedName name="Z_1615E3F4_A531_4807_BF07_3B2E69772A77_.wvu.FilterData" localSheetId="1" hidden="1">#REF!</definedName>
    <definedName name="Z_1615E3F4_A531_4807_BF07_3B2E69772A77_.wvu.FilterData" localSheetId="2" hidden="1">#REF!</definedName>
    <definedName name="Z_1615E3F4_A531_4807_BF07_3B2E69772A77_.wvu.FilterData" localSheetId="3" hidden="1">#REF!</definedName>
    <definedName name="Z_1615E3F4_A531_4807_BF07_3B2E69772A77_.wvu.FilterData" localSheetId="6" hidden="1">#REF!</definedName>
    <definedName name="Z_1615E3F4_A531_4807_BF07_3B2E69772A77_.wvu.FilterData" localSheetId="0" hidden="1">#REF!</definedName>
    <definedName name="Z_1615E3F4_A531_4807_BF07_3B2E69772A77_.wvu.FilterData" localSheetId="9" hidden="1">#REF!</definedName>
    <definedName name="Z_1615E3F4_A531_4807_BF07_3B2E69772A77_.wvu.FilterData" localSheetId="8" hidden="1">#REF!</definedName>
    <definedName name="Z_1615E3F4_A531_4807_BF07_3B2E69772A77_.wvu.FilterData" hidden="1">#REF!</definedName>
    <definedName name="Z_16746D4C_3F34_46D2_90A7_99AEDC789D0B_.wvu.FilterData" localSheetId="5" hidden="1">BOQ!$A$3:$AL$3</definedName>
    <definedName name="Z_17E084A6_F624_4F2A_A79B_8563FAB4AE96_.wvu.FilterData" localSheetId="1" hidden="1">#REF!</definedName>
    <definedName name="Z_17E084A6_F624_4F2A_A79B_8563FAB4AE96_.wvu.FilterData" localSheetId="2" hidden="1">#REF!</definedName>
    <definedName name="Z_17E084A6_F624_4F2A_A79B_8563FAB4AE96_.wvu.FilterData" localSheetId="3" hidden="1">#REF!</definedName>
    <definedName name="Z_17E084A6_F624_4F2A_A79B_8563FAB4AE96_.wvu.FilterData" localSheetId="6" hidden="1">#REF!</definedName>
    <definedName name="Z_17E084A6_F624_4F2A_A79B_8563FAB4AE96_.wvu.FilterData" localSheetId="0" hidden="1">#REF!</definedName>
    <definedName name="Z_17E084A6_F624_4F2A_A79B_8563FAB4AE96_.wvu.FilterData" localSheetId="9" hidden="1">#REF!</definedName>
    <definedName name="Z_17E084A6_F624_4F2A_A79B_8563FAB4AE96_.wvu.FilterData" localSheetId="8" hidden="1">#REF!</definedName>
    <definedName name="Z_17E084A6_F624_4F2A_A79B_8563FAB4AE96_.wvu.FilterData" hidden="1">#REF!</definedName>
    <definedName name="Z_184726B2_EF0C_425E_B815_4EC258A6C9DB_.wvu.FilterData" localSheetId="1" hidden="1">#REF!</definedName>
    <definedName name="Z_184726B2_EF0C_425E_B815_4EC258A6C9DB_.wvu.FilterData" localSheetId="2" hidden="1">#REF!</definedName>
    <definedName name="Z_184726B2_EF0C_425E_B815_4EC258A6C9DB_.wvu.FilterData" localSheetId="3" hidden="1">#REF!</definedName>
    <definedName name="Z_184726B2_EF0C_425E_B815_4EC258A6C9DB_.wvu.FilterData" localSheetId="6" hidden="1">#REF!</definedName>
    <definedName name="Z_184726B2_EF0C_425E_B815_4EC258A6C9DB_.wvu.FilterData" localSheetId="0" hidden="1">#REF!</definedName>
    <definedName name="Z_184726B2_EF0C_425E_B815_4EC258A6C9DB_.wvu.FilterData" localSheetId="9" hidden="1">#REF!</definedName>
    <definedName name="Z_184726B2_EF0C_425E_B815_4EC258A6C9DB_.wvu.FilterData" localSheetId="8" hidden="1">#REF!</definedName>
    <definedName name="Z_184726B2_EF0C_425E_B815_4EC258A6C9DB_.wvu.FilterData" hidden="1">#REF!</definedName>
    <definedName name="Z_18A8D7D5_DF9E_4A4D_8EFF_A9EE9DF60A27_.wvu.FilterData" localSheetId="1" hidden="1">#REF!</definedName>
    <definedName name="Z_18A8D7D5_DF9E_4A4D_8EFF_A9EE9DF60A27_.wvu.FilterData" localSheetId="2" hidden="1">#REF!</definedName>
    <definedName name="Z_18A8D7D5_DF9E_4A4D_8EFF_A9EE9DF60A27_.wvu.FilterData" localSheetId="3" hidden="1">#REF!</definedName>
    <definedName name="Z_18A8D7D5_DF9E_4A4D_8EFF_A9EE9DF60A27_.wvu.FilterData" localSheetId="6" hidden="1">#REF!</definedName>
    <definedName name="Z_18A8D7D5_DF9E_4A4D_8EFF_A9EE9DF60A27_.wvu.FilterData" localSheetId="0" hidden="1">#REF!</definedName>
    <definedName name="Z_18A8D7D5_DF9E_4A4D_8EFF_A9EE9DF60A27_.wvu.FilterData" localSheetId="9" hidden="1">#REF!</definedName>
    <definedName name="Z_18A8D7D5_DF9E_4A4D_8EFF_A9EE9DF60A27_.wvu.FilterData" localSheetId="8" hidden="1">#REF!</definedName>
    <definedName name="Z_18A8D7D5_DF9E_4A4D_8EFF_A9EE9DF60A27_.wvu.FilterData" hidden="1">#REF!</definedName>
    <definedName name="Z_19A53A0C_7ADB_4052_B347_0E4C8E111035_.wvu.FilterData" localSheetId="1" hidden="1">#REF!</definedName>
    <definedName name="Z_19A53A0C_7ADB_4052_B347_0E4C8E111035_.wvu.FilterData" localSheetId="2" hidden="1">#REF!</definedName>
    <definedName name="Z_19A53A0C_7ADB_4052_B347_0E4C8E111035_.wvu.FilterData" localSheetId="3" hidden="1">#REF!</definedName>
    <definedName name="Z_19A53A0C_7ADB_4052_B347_0E4C8E111035_.wvu.FilterData" localSheetId="6" hidden="1">#REF!</definedName>
    <definedName name="Z_19A53A0C_7ADB_4052_B347_0E4C8E111035_.wvu.FilterData" localSheetId="0" hidden="1">#REF!</definedName>
    <definedName name="Z_19A53A0C_7ADB_4052_B347_0E4C8E111035_.wvu.FilterData" localSheetId="9" hidden="1">#REF!</definedName>
    <definedName name="Z_19A53A0C_7ADB_4052_B347_0E4C8E111035_.wvu.FilterData" localSheetId="8" hidden="1">#REF!</definedName>
    <definedName name="Z_19A53A0C_7ADB_4052_B347_0E4C8E111035_.wvu.FilterData" hidden="1">#REF!</definedName>
    <definedName name="Z_1AB59F3B_E9BC_4912_8BE6_C749B197F72E_.wvu.FilterData" localSheetId="5" hidden="1">BOQ!$A$3:$AL$3</definedName>
    <definedName name="Z_1B1C90F7_662E_4A32_8E90_B2C694CF230E_.wvu.FilterData" localSheetId="5" hidden="1">BOQ!$A$3:$AL$3</definedName>
    <definedName name="Z_1C3AD0CD_BF0C_4C4E_9071_158A2F5215E2_.wvu.Rows" localSheetId="9" hidden="1">#REF!,#REF!,#REF!</definedName>
    <definedName name="Z_1C3AD0CD_BF0C_4C4E_9071_158A2F5215E2_.wvu.Rows" localSheetId="8" hidden="1">#REF!,#REF!,#REF!</definedName>
    <definedName name="Z_1C3AD0CD_BF0C_4C4E_9071_158A2F5215E2_.wvu.Rows" hidden="1">#REF!,#REF!,#REF!</definedName>
    <definedName name="Z_1CE615D2_413C_43CB_8F33_9248DBCBF858_.wvu.FilterData" localSheetId="1" hidden="1">#REF!</definedName>
    <definedName name="Z_1CE615D2_413C_43CB_8F33_9248DBCBF858_.wvu.FilterData" localSheetId="2" hidden="1">#REF!</definedName>
    <definedName name="Z_1CE615D2_413C_43CB_8F33_9248DBCBF858_.wvu.FilterData" localSheetId="3" hidden="1">#REF!</definedName>
    <definedName name="Z_1CE615D2_413C_43CB_8F33_9248DBCBF858_.wvu.FilterData" localSheetId="6" hidden="1">#REF!</definedName>
    <definedName name="Z_1CE615D2_413C_43CB_8F33_9248DBCBF858_.wvu.FilterData" localSheetId="0" hidden="1">#REF!</definedName>
    <definedName name="Z_1CE615D2_413C_43CB_8F33_9248DBCBF858_.wvu.FilterData" localSheetId="9" hidden="1">#REF!</definedName>
    <definedName name="Z_1CE615D2_413C_43CB_8F33_9248DBCBF858_.wvu.FilterData" localSheetId="8" hidden="1">#REF!</definedName>
    <definedName name="Z_1CE615D2_413C_43CB_8F33_9248DBCBF858_.wvu.FilterData" hidden="1">#REF!</definedName>
    <definedName name="Z_1D8B6EB2_5518_4A48_A8BF_75EC9D3FE6F7_.wvu.FilterData" localSheetId="5" hidden="1">BOQ!$A$3:$AL$3</definedName>
    <definedName name="Z_1DB39D48_C794_493B" localSheetId="1" hidden="1">#REF!</definedName>
    <definedName name="Z_1DB39D48_C794_493B" localSheetId="2" hidden="1">#REF!</definedName>
    <definedName name="Z_1DB39D48_C794_493B" localSheetId="3" hidden="1">#REF!</definedName>
    <definedName name="Z_1DB39D48_C794_493B" localSheetId="6" hidden="1">#REF!</definedName>
    <definedName name="Z_1DB39D48_C794_493B" localSheetId="0" hidden="1">#REF!</definedName>
    <definedName name="Z_1DB39D48_C794_493B" localSheetId="9" hidden="1">#REF!</definedName>
    <definedName name="Z_1DB39D48_C794_493B" localSheetId="8" hidden="1">#REF!</definedName>
    <definedName name="Z_1DB39D48_C794_493B" hidden="1">#REF!</definedName>
    <definedName name="Z_1DB39D48_C794_493B_AA3A_1E828B55A91A_.wvu.FilterData" localSheetId="1" hidden="1">#REF!</definedName>
    <definedName name="Z_1DB39D48_C794_493B_AA3A_1E828B55A91A_.wvu.FilterData" localSheetId="2" hidden="1">#REF!</definedName>
    <definedName name="Z_1DB39D48_C794_493B_AA3A_1E828B55A91A_.wvu.FilterData" localSheetId="3" hidden="1">#REF!</definedName>
    <definedName name="Z_1DB39D48_C794_493B_AA3A_1E828B55A91A_.wvu.FilterData" localSheetId="6" hidden="1">#REF!</definedName>
    <definedName name="Z_1DB39D48_C794_493B_AA3A_1E828B55A91A_.wvu.FilterData" localSheetId="0" hidden="1">#REF!</definedName>
    <definedName name="Z_1DB39D48_C794_493B_AA3A_1E828B55A91A_.wvu.FilterData" localSheetId="9" hidden="1">#REF!</definedName>
    <definedName name="Z_1DB39D48_C794_493B_AA3A_1E828B55A91A_.wvu.FilterData" localSheetId="8" hidden="1">#REF!</definedName>
    <definedName name="Z_1DB39D48_C794_493B_AA3A_1E828B55A91A_.wvu.FilterData" hidden="1">#REF!</definedName>
    <definedName name="Z_1DE18FEB_0768_44AE_B506_5F73E524ACCA_.wvu.FilterData" localSheetId="1" hidden="1">#REF!</definedName>
    <definedName name="Z_1DE18FEB_0768_44AE_B506_5F73E524ACCA_.wvu.FilterData" localSheetId="2" hidden="1">#REF!</definedName>
    <definedName name="Z_1DE18FEB_0768_44AE_B506_5F73E524ACCA_.wvu.FilterData" localSheetId="3" hidden="1">#REF!</definedName>
    <definedName name="Z_1DE18FEB_0768_44AE_B506_5F73E524ACCA_.wvu.FilterData" localSheetId="6" hidden="1">#REF!</definedName>
    <definedName name="Z_1DE18FEB_0768_44AE_B506_5F73E524ACCA_.wvu.FilterData" localSheetId="0" hidden="1">#REF!</definedName>
    <definedName name="Z_1DE18FEB_0768_44AE_B506_5F73E524ACCA_.wvu.FilterData" localSheetId="9" hidden="1">#REF!</definedName>
    <definedName name="Z_1DE18FEB_0768_44AE_B506_5F73E524ACCA_.wvu.FilterData" localSheetId="8" hidden="1">#REF!</definedName>
    <definedName name="Z_1DE18FEB_0768_44AE_B506_5F73E524ACCA_.wvu.FilterData" hidden="1">#REF!</definedName>
    <definedName name="Z_1E6A9DD8_5B95_4131_B289_F29A975A49A6_.wvu.FilterData" localSheetId="1" hidden="1">#REF!</definedName>
    <definedName name="Z_1E6A9DD8_5B95_4131_B289_F29A975A49A6_.wvu.FilterData" localSheetId="2" hidden="1">#REF!</definedName>
    <definedName name="Z_1E6A9DD8_5B95_4131_B289_F29A975A49A6_.wvu.FilterData" localSheetId="3" hidden="1">#REF!</definedName>
    <definedName name="Z_1E6A9DD8_5B95_4131_B289_F29A975A49A6_.wvu.FilterData" localSheetId="6" hidden="1">#REF!</definedName>
    <definedName name="Z_1E6A9DD8_5B95_4131_B289_F29A975A49A6_.wvu.FilterData" localSheetId="0" hidden="1">#REF!</definedName>
    <definedName name="Z_1E6A9DD8_5B95_4131_B289_F29A975A49A6_.wvu.FilterData" localSheetId="9" hidden="1">#REF!</definedName>
    <definedName name="Z_1E6A9DD8_5B95_4131_B289_F29A975A49A6_.wvu.FilterData" localSheetId="8" hidden="1">#REF!</definedName>
    <definedName name="Z_1E6A9DD8_5B95_4131_B289_F29A975A49A6_.wvu.FilterData" hidden="1">#REF!</definedName>
    <definedName name="Z_1E6A9DD8_5B95_4131_B289_F29A975A49A6_.wvu.PrintTitles" localSheetId="9" hidden="1">#REF!</definedName>
    <definedName name="Z_1E6A9DD8_5B95_4131_B289_F29A975A49A6_.wvu.PrintTitles" localSheetId="8" hidden="1">#REF!</definedName>
    <definedName name="Z_1E6A9DD8_5B95_4131_B289_F29A975A49A6_.wvu.PrintTitles" hidden="1">#REF!</definedName>
    <definedName name="Z_1E798AD5_C1E3_4A7A_A5A8_2BD7D32A8590_.wvu.FilterData" localSheetId="1" hidden="1">#REF!</definedName>
    <definedName name="Z_1E798AD5_C1E3_4A7A_A5A8_2BD7D32A8590_.wvu.FilterData" localSheetId="2" hidden="1">#REF!</definedName>
    <definedName name="Z_1E798AD5_C1E3_4A7A_A5A8_2BD7D32A8590_.wvu.FilterData" localSheetId="3" hidden="1">#REF!</definedName>
    <definedName name="Z_1E798AD5_C1E3_4A7A_A5A8_2BD7D32A8590_.wvu.FilterData" localSheetId="6" hidden="1">#REF!</definedName>
    <definedName name="Z_1E798AD5_C1E3_4A7A_A5A8_2BD7D32A8590_.wvu.FilterData" localSheetId="0" hidden="1">#REF!</definedName>
    <definedName name="Z_1E798AD5_C1E3_4A7A_A5A8_2BD7D32A8590_.wvu.FilterData" localSheetId="9" hidden="1">#REF!</definedName>
    <definedName name="Z_1E798AD5_C1E3_4A7A_A5A8_2BD7D32A8590_.wvu.FilterData" localSheetId="8" hidden="1">#REF!</definedName>
    <definedName name="Z_1E798AD5_C1E3_4A7A_A5A8_2BD7D32A8590_.wvu.FilterData" hidden="1">#REF!</definedName>
    <definedName name="Z_1EA9D35E_D73A_4725_BD8B_7286A85BB3EB_.wvu.FilterData" localSheetId="5" hidden="1">BOQ!$A$3:$AL$3</definedName>
    <definedName name="Z_1F446AC4_5836_4260_A19C_4DA439F4B49D_.wvu.FilterData" localSheetId="1" hidden="1">#REF!</definedName>
    <definedName name="Z_1F446AC4_5836_4260_A19C_4DA439F4B49D_.wvu.FilterData" localSheetId="2" hidden="1">#REF!</definedName>
    <definedName name="Z_1F446AC4_5836_4260_A19C_4DA439F4B49D_.wvu.FilterData" localSheetId="3" hidden="1">#REF!</definedName>
    <definedName name="Z_1F446AC4_5836_4260_A19C_4DA439F4B49D_.wvu.FilterData" localSheetId="6" hidden="1">#REF!</definedName>
    <definedName name="Z_1F446AC4_5836_4260_A19C_4DA439F4B49D_.wvu.FilterData" localSheetId="0" hidden="1">#REF!</definedName>
    <definedName name="Z_1F446AC4_5836_4260_A19C_4DA439F4B49D_.wvu.FilterData" localSheetId="9" hidden="1">#REF!</definedName>
    <definedName name="Z_1F446AC4_5836_4260_A19C_4DA439F4B49D_.wvu.FilterData" localSheetId="8" hidden="1">#REF!</definedName>
    <definedName name="Z_1F446AC4_5836_4260_A19C_4DA439F4B49D_.wvu.FilterData" hidden="1">#REF!</definedName>
    <definedName name="Z_1F8A7AB2_1A58_4E9F_9E30_61282D0795C4_.wvu.FilterData" localSheetId="1" hidden="1">#REF!</definedName>
    <definedName name="Z_1F8A7AB2_1A58_4E9F_9E30_61282D0795C4_.wvu.FilterData" localSheetId="2" hidden="1">#REF!</definedName>
    <definedName name="Z_1F8A7AB2_1A58_4E9F_9E30_61282D0795C4_.wvu.FilterData" localSheetId="3" hidden="1">#REF!</definedName>
    <definedName name="Z_1F8A7AB2_1A58_4E9F_9E30_61282D0795C4_.wvu.FilterData" localSheetId="6" hidden="1">#REF!</definedName>
    <definedName name="Z_1F8A7AB2_1A58_4E9F_9E30_61282D0795C4_.wvu.FilterData" localSheetId="0" hidden="1">#REF!</definedName>
    <definedName name="Z_1F8A7AB2_1A58_4E9F_9E30_61282D0795C4_.wvu.FilterData" localSheetId="9" hidden="1">#REF!</definedName>
    <definedName name="Z_1F8A7AB2_1A58_4E9F_9E30_61282D0795C4_.wvu.FilterData" localSheetId="8" hidden="1">#REF!</definedName>
    <definedName name="Z_1F8A7AB2_1A58_4E9F_9E30_61282D0795C4_.wvu.FilterData" hidden="1">#REF!</definedName>
    <definedName name="Z_1F972D8D_5BFF_4180_87FB_A67EE7518876_.wvu.FilterData" localSheetId="1" hidden="1">#REF!</definedName>
    <definedName name="Z_1F972D8D_5BFF_4180_87FB_A67EE7518876_.wvu.FilterData" localSheetId="2" hidden="1">#REF!</definedName>
    <definedName name="Z_1F972D8D_5BFF_4180_87FB_A67EE7518876_.wvu.FilterData" localSheetId="3" hidden="1">#REF!</definedName>
    <definedName name="Z_1F972D8D_5BFF_4180_87FB_A67EE7518876_.wvu.FilterData" localSheetId="6" hidden="1">#REF!</definedName>
    <definedName name="Z_1F972D8D_5BFF_4180_87FB_A67EE7518876_.wvu.FilterData" localSheetId="0" hidden="1">#REF!</definedName>
    <definedName name="Z_1F972D8D_5BFF_4180_87FB_A67EE7518876_.wvu.FilterData" localSheetId="9" hidden="1">#REF!</definedName>
    <definedName name="Z_1F972D8D_5BFF_4180_87FB_A67EE7518876_.wvu.FilterData" localSheetId="8" hidden="1">#REF!</definedName>
    <definedName name="Z_1F972D8D_5BFF_4180_87FB_A67EE7518876_.wvu.FilterData" hidden="1">#REF!</definedName>
    <definedName name="Z_20B88347_EA71_4B72_96F6_0430DD6CF683_.wvu.FilterData" localSheetId="1" hidden="1">#REF!</definedName>
    <definedName name="Z_20B88347_EA71_4B72_96F6_0430DD6CF683_.wvu.FilterData" localSheetId="2" hidden="1">#REF!</definedName>
    <definedName name="Z_20B88347_EA71_4B72_96F6_0430DD6CF683_.wvu.FilterData" localSheetId="3" hidden="1">#REF!</definedName>
    <definedName name="Z_20B88347_EA71_4B72_96F6_0430DD6CF683_.wvu.FilterData" localSheetId="6" hidden="1">#REF!</definedName>
    <definedName name="Z_20B88347_EA71_4B72_96F6_0430DD6CF683_.wvu.FilterData" localSheetId="0" hidden="1">#REF!</definedName>
    <definedName name="Z_20B88347_EA71_4B72_96F6_0430DD6CF683_.wvu.FilterData" localSheetId="9" hidden="1">#REF!</definedName>
    <definedName name="Z_20B88347_EA71_4B72_96F6_0430DD6CF683_.wvu.FilterData" localSheetId="8" hidden="1">#REF!</definedName>
    <definedName name="Z_20B88347_EA71_4B72_96F6_0430DD6CF683_.wvu.FilterData" hidden="1">#REF!</definedName>
    <definedName name="Z_2126CDAB_1156_4E6C_97E1_AA9A65DD6B1C_.wvu.FilterData" localSheetId="1" hidden="1">#REF!</definedName>
    <definedName name="Z_2126CDAB_1156_4E6C_97E1_AA9A65DD6B1C_.wvu.FilterData" localSheetId="2" hidden="1">#REF!</definedName>
    <definedName name="Z_2126CDAB_1156_4E6C_97E1_AA9A65DD6B1C_.wvu.FilterData" localSheetId="3" hidden="1">#REF!</definedName>
    <definedName name="Z_2126CDAB_1156_4E6C_97E1_AA9A65DD6B1C_.wvu.FilterData" localSheetId="6" hidden="1">#REF!</definedName>
    <definedName name="Z_2126CDAB_1156_4E6C_97E1_AA9A65DD6B1C_.wvu.FilterData" localSheetId="0" hidden="1">#REF!</definedName>
    <definedName name="Z_2126CDAB_1156_4E6C_97E1_AA9A65DD6B1C_.wvu.FilterData" localSheetId="9" hidden="1">#REF!</definedName>
    <definedName name="Z_2126CDAB_1156_4E6C_97E1_AA9A65DD6B1C_.wvu.FilterData" localSheetId="8" hidden="1">#REF!</definedName>
    <definedName name="Z_2126CDAB_1156_4E6C_97E1_AA9A65DD6B1C_.wvu.FilterData" hidden="1">#REF!</definedName>
    <definedName name="Z_2139F629_098E_4DBA_80EC_9CAE7B114E3D_.wvu.FilterData" localSheetId="1" hidden="1">#REF!</definedName>
    <definedName name="Z_2139F629_098E_4DBA_80EC_9CAE7B114E3D_.wvu.FilterData" localSheetId="2" hidden="1">#REF!</definedName>
    <definedName name="Z_2139F629_098E_4DBA_80EC_9CAE7B114E3D_.wvu.FilterData" localSheetId="3" hidden="1">#REF!</definedName>
    <definedName name="Z_2139F629_098E_4DBA_80EC_9CAE7B114E3D_.wvu.FilterData" localSheetId="6" hidden="1">#REF!</definedName>
    <definedName name="Z_2139F629_098E_4DBA_80EC_9CAE7B114E3D_.wvu.FilterData" localSheetId="0" hidden="1">#REF!</definedName>
    <definedName name="Z_2139F629_098E_4DBA_80EC_9CAE7B114E3D_.wvu.FilterData" localSheetId="9" hidden="1">#REF!</definedName>
    <definedName name="Z_2139F629_098E_4DBA_80EC_9CAE7B114E3D_.wvu.FilterData" localSheetId="8" hidden="1">#REF!</definedName>
    <definedName name="Z_2139F629_098E_4DBA_80EC_9CAE7B114E3D_.wvu.FilterData" hidden="1">#REF!</definedName>
    <definedName name="Z_2185FC51_7502_43A8_900A_0000B7F738F9_.wvu.Rows" hidden="1">[39]Forecast!$A$26:$IV$29,[39]Forecast!$A$35:$IV$36,[39]Forecast!$A$52:$IV$52,[39]Forecast!$A$56:$IV$60,[39]Forecast!$A$93:$IV$95,[39]Forecast!$A$106:$IV$114,[39]Forecast!$A$119:$IV$120,[39]Forecast!$A$123:$IV$124,[39]Forecast!$A$189:$IV$189,[39]Forecast!$A$254:$IV$254,[39]Forecast!$A$258:$IV$267,[39]Forecast!$A$270:$IV$271,[39]Forecast!$A$273:$IV$313,[39]Forecast!$A$317:$IV$318,[39]Forecast!$A$322:$IV$327,[39]Forecast!$A$339:$IV$339</definedName>
    <definedName name="Z_233204EA_2E5C_465D_A673_CD1522792965_.wvu.FilterData" localSheetId="1" hidden="1">#REF!</definedName>
    <definedName name="Z_233204EA_2E5C_465D_A673_CD1522792965_.wvu.FilterData" localSheetId="2" hidden="1">#REF!</definedName>
    <definedName name="Z_233204EA_2E5C_465D_A673_CD1522792965_.wvu.FilterData" localSheetId="3" hidden="1">#REF!</definedName>
    <definedName name="Z_233204EA_2E5C_465D_A673_CD1522792965_.wvu.FilterData" localSheetId="6" hidden="1">#REF!</definedName>
    <definedName name="Z_233204EA_2E5C_465D_A673_CD1522792965_.wvu.FilterData" localSheetId="0" hidden="1">#REF!</definedName>
    <definedName name="Z_233204EA_2E5C_465D_A673_CD1522792965_.wvu.FilterData" localSheetId="9" hidden="1">#REF!</definedName>
    <definedName name="Z_233204EA_2E5C_465D_A673_CD1522792965_.wvu.FilterData" localSheetId="8" hidden="1">#REF!</definedName>
    <definedName name="Z_233204EA_2E5C_465D_A673_CD1522792965_.wvu.FilterData" hidden="1">#REF!</definedName>
    <definedName name="Z_23D4D87B_E328_42A4_850C_A5F5E38C0896_.wvu.FilterData" localSheetId="1" hidden="1">#REF!</definedName>
    <definedName name="Z_23D4D87B_E328_42A4_850C_A5F5E38C0896_.wvu.FilterData" localSheetId="2" hidden="1">#REF!</definedName>
    <definedName name="Z_23D4D87B_E328_42A4_850C_A5F5E38C0896_.wvu.FilterData" localSheetId="3" hidden="1">#REF!</definedName>
    <definedName name="Z_23D4D87B_E328_42A4_850C_A5F5E38C0896_.wvu.FilterData" localSheetId="6" hidden="1">#REF!</definedName>
    <definedName name="Z_23D4D87B_E328_42A4_850C_A5F5E38C0896_.wvu.FilterData" localSheetId="0" hidden="1">#REF!</definedName>
    <definedName name="Z_23D4D87B_E328_42A4_850C_A5F5E38C0896_.wvu.FilterData" localSheetId="9" hidden="1">#REF!</definedName>
    <definedName name="Z_23D4D87B_E328_42A4_850C_A5F5E38C0896_.wvu.FilterData" localSheetId="8" hidden="1">#REF!</definedName>
    <definedName name="Z_23D4D87B_E328_42A4_850C_A5F5E38C0896_.wvu.FilterData" hidden="1">#REF!</definedName>
    <definedName name="Z_24528680_959E_4550_936C_1982C9D5AD93_.wvu.FilterData" localSheetId="1" hidden="1">#REF!</definedName>
    <definedName name="Z_24528680_959E_4550_936C_1982C9D5AD93_.wvu.FilterData" localSheetId="2" hidden="1">#REF!</definedName>
    <definedName name="Z_24528680_959E_4550_936C_1982C9D5AD93_.wvu.FilterData" localSheetId="3" hidden="1">#REF!</definedName>
    <definedName name="Z_24528680_959E_4550_936C_1982C9D5AD93_.wvu.FilterData" localSheetId="6" hidden="1">#REF!</definedName>
    <definedName name="Z_24528680_959E_4550_936C_1982C9D5AD93_.wvu.FilterData" localSheetId="0" hidden="1">#REF!</definedName>
    <definedName name="Z_24528680_959E_4550_936C_1982C9D5AD93_.wvu.FilterData" localSheetId="9" hidden="1">#REF!</definedName>
    <definedName name="Z_24528680_959E_4550_936C_1982C9D5AD93_.wvu.FilterData" localSheetId="8" hidden="1">#REF!</definedName>
    <definedName name="Z_24528680_959E_4550_936C_1982C9D5AD93_.wvu.FilterData" hidden="1">#REF!</definedName>
    <definedName name="Z_246C31E1_55D2_4696_9487_578F47AE8F3E_.wvu.FilterData" localSheetId="5" hidden="1">BOQ!$A$3:$AL$3</definedName>
    <definedName name="Z_260CB89E_3B5F_45AE_AEB4_D0CB957691B3_.wvu.FilterData" localSheetId="1" hidden="1">#REF!</definedName>
    <definedName name="Z_260CB89E_3B5F_45AE_AEB4_D0CB957691B3_.wvu.FilterData" localSheetId="2" hidden="1">#REF!</definedName>
    <definedName name="Z_260CB89E_3B5F_45AE_AEB4_D0CB957691B3_.wvu.FilterData" localSheetId="3" hidden="1">#REF!</definedName>
    <definedName name="Z_260CB89E_3B5F_45AE_AEB4_D0CB957691B3_.wvu.FilterData" localSheetId="6" hidden="1">#REF!</definedName>
    <definedName name="Z_260CB89E_3B5F_45AE_AEB4_D0CB957691B3_.wvu.FilterData" localSheetId="0" hidden="1">#REF!</definedName>
    <definedName name="Z_260CB89E_3B5F_45AE_AEB4_D0CB957691B3_.wvu.FilterData" localSheetId="9" hidden="1">#REF!</definedName>
    <definedName name="Z_260CB89E_3B5F_45AE_AEB4_D0CB957691B3_.wvu.FilterData" localSheetId="8" hidden="1">#REF!</definedName>
    <definedName name="Z_260CB89E_3B5F_45AE_AEB4_D0CB957691B3_.wvu.FilterData" hidden="1">#REF!</definedName>
    <definedName name="Z_264C1B79_36AB_4A2F_B216_0AAE38D9FCEE_.wvu.FilterData" localSheetId="1" hidden="1">#REF!</definedName>
    <definedName name="Z_264C1B79_36AB_4A2F_B216_0AAE38D9FCEE_.wvu.FilterData" localSheetId="2" hidden="1">#REF!</definedName>
    <definedName name="Z_264C1B79_36AB_4A2F_B216_0AAE38D9FCEE_.wvu.FilterData" localSheetId="3" hidden="1">#REF!</definedName>
    <definedName name="Z_264C1B79_36AB_4A2F_B216_0AAE38D9FCEE_.wvu.FilterData" localSheetId="6" hidden="1">#REF!</definedName>
    <definedName name="Z_264C1B79_36AB_4A2F_B216_0AAE38D9FCEE_.wvu.FilterData" localSheetId="0" hidden="1">#REF!</definedName>
    <definedName name="Z_264C1B79_36AB_4A2F_B216_0AAE38D9FCEE_.wvu.FilterData" localSheetId="9" hidden="1">#REF!</definedName>
    <definedName name="Z_264C1B79_36AB_4A2F_B216_0AAE38D9FCEE_.wvu.FilterData" localSheetId="8" hidden="1">#REF!</definedName>
    <definedName name="Z_264C1B79_36AB_4A2F_B216_0AAE38D9FCEE_.wvu.FilterData" hidden="1">#REF!</definedName>
    <definedName name="Z_270BB401_5236_11D4_BB54_0050044E0CFA_.wvu.PrintArea" localSheetId="1" hidden="1">#REF!</definedName>
    <definedName name="Z_270BB401_5236_11D4_BB54_0050044E0CFA_.wvu.PrintArea" localSheetId="2" hidden="1">#REF!</definedName>
    <definedName name="Z_270BB401_5236_11D4_BB54_0050044E0CFA_.wvu.PrintArea" localSheetId="3" hidden="1">#REF!</definedName>
    <definedName name="Z_270BB401_5236_11D4_BB54_0050044E0CFA_.wvu.PrintArea" localSheetId="6" hidden="1">#REF!</definedName>
    <definedName name="Z_270BB401_5236_11D4_BB54_0050044E0CFA_.wvu.PrintArea" localSheetId="0" hidden="1">#REF!</definedName>
    <definedName name="Z_270BB401_5236_11D4_BB54_0050044E0CFA_.wvu.PrintArea" localSheetId="9" hidden="1">#REF!</definedName>
    <definedName name="Z_270BB401_5236_11D4_BB54_0050044E0CFA_.wvu.PrintArea" localSheetId="8" hidden="1">#REF!</definedName>
    <definedName name="Z_270BB401_5236_11D4_BB54_0050044E0CFA_.wvu.PrintArea" hidden="1">#REF!</definedName>
    <definedName name="Z_270BB401_5236_11D4_BB54_0050044E0CFA_.wvu.PrintTitles" localSheetId="1" hidden="1">#REF!</definedName>
    <definedName name="Z_270BB401_5236_11D4_BB54_0050044E0CFA_.wvu.PrintTitles" localSheetId="2" hidden="1">#REF!</definedName>
    <definedName name="Z_270BB401_5236_11D4_BB54_0050044E0CFA_.wvu.PrintTitles" localSheetId="3" hidden="1">#REF!</definedName>
    <definedName name="Z_270BB401_5236_11D4_BB54_0050044E0CFA_.wvu.PrintTitles" localSheetId="6" hidden="1">#REF!</definedName>
    <definedName name="Z_270BB401_5236_11D4_BB54_0050044E0CFA_.wvu.PrintTitles" localSheetId="0" hidden="1">#REF!</definedName>
    <definedName name="Z_270BB401_5236_11D4_BB54_0050044E0CFA_.wvu.PrintTitles" localSheetId="9" hidden="1">#REF!</definedName>
    <definedName name="Z_270BB401_5236_11D4_BB54_0050044E0CFA_.wvu.PrintTitles" localSheetId="8" hidden="1">#REF!</definedName>
    <definedName name="Z_270BB401_5236_11D4_BB54_0050044E0CFA_.wvu.PrintTitles" hidden="1">#REF!</definedName>
    <definedName name="Z_270BB401_5236_11D4_BB54_0050044E0CFA_.wvu.Rows" localSheetId="1" hidden="1">#REF!,#REF!</definedName>
    <definedName name="Z_270BB401_5236_11D4_BB54_0050044E0CFA_.wvu.Rows" localSheetId="2" hidden="1">#REF!,#REF!</definedName>
    <definedName name="Z_270BB401_5236_11D4_BB54_0050044E0CFA_.wvu.Rows" localSheetId="3" hidden="1">#REF!,#REF!</definedName>
    <definedName name="Z_270BB401_5236_11D4_BB54_0050044E0CFA_.wvu.Rows" localSheetId="6" hidden="1">#REF!,#REF!</definedName>
    <definedName name="Z_270BB401_5236_11D4_BB54_0050044E0CFA_.wvu.Rows" localSheetId="0" hidden="1">#REF!,#REF!</definedName>
    <definedName name="Z_270BB401_5236_11D4_BB54_0050044E0CFA_.wvu.Rows" localSheetId="9" hidden="1">#REF!,#REF!</definedName>
    <definedName name="Z_270BB401_5236_11D4_BB54_0050044E0CFA_.wvu.Rows" localSheetId="8" hidden="1">#REF!,#REF!</definedName>
    <definedName name="Z_270BB401_5236_11D4_BB54_0050044E0CFA_.wvu.Rows" hidden="1">#REF!,#REF!</definedName>
    <definedName name="Z_281063A5_BE88_49B0_9AE6_06DB95A6574F_.wvu.FilterData" localSheetId="1" hidden="1">#REF!</definedName>
    <definedName name="Z_281063A5_BE88_49B0_9AE6_06DB95A6574F_.wvu.FilterData" localSheetId="2" hidden="1">#REF!</definedName>
    <definedName name="Z_281063A5_BE88_49B0_9AE6_06DB95A6574F_.wvu.FilterData" localSheetId="3" hidden="1">#REF!</definedName>
    <definedName name="Z_281063A5_BE88_49B0_9AE6_06DB95A6574F_.wvu.FilterData" localSheetId="6" hidden="1">#REF!</definedName>
    <definedName name="Z_281063A5_BE88_49B0_9AE6_06DB95A6574F_.wvu.FilterData" localSheetId="0" hidden="1">#REF!</definedName>
    <definedName name="Z_281063A5_BE88_49B0_9AE6_06DB95A6574F_.wvu.FilterData" localSheetId="9" hidden="1">#REF!</definedName>
    <definedName name="Z_281063A5_BE88_49B0_9AE6_06DB95A6574F_.wvu.FilterData" localSheetId="8" hidden="1">#REF!</definedName>
    <definedName name="Z_281063A5_BE88_49B0_9AE6_06DB95A6574F_.wvu.FilterData" hidden="1">#REF!</definedName>
    <definedName name="Z_281305A2_0B58_4807_84BA_25130D18B2C1_.wvu.Cols" localSheetId="1" hidden="1">#REF!,#REF!,#REF!</definedName>
    <definedName name="Z_281305A2_0B58_4807_84BA_25130D18B2C1_.wvu.Cols" localSheetId="2" hidden="1">#REF!,#REF!,#REF!</definedName>
    <definedName name="Z_281305A2_0B58_4807_84BA_25130D18B2C1_.wvu.Cols" localSheetId="3" hidden="1">#REF!,#REF!,#REF!</definedName>
    <definedName name="Z_281305A2_0B58_4807_84BA_25130D18B2C1_.wvu.Cols" localSheetId="6" hidden="1">#REF!,#REF!,#REF!</definedName>
    <definedName name="Z_281305A2_0B58_4807_84BA_25130D18B2C1_.wvu.Cols" localSheetId="0" hidden="1">#REF!,#REF!,#REF!</definedName>
    <definedName name="Z_281305A2_0B58_4807_84BA_25130D18B2C1_.wvu.Cols" localSheetId="9" hidden="1">#REF!,#REF!,#REF!</definedName>
    <definedName name="Z_281305A2_0B58_4807_84BA_25130D18B2C1_.wvu.Cols" localSheetId="8" hidden="1">#REF!,#REF!,#REF!</definedName>
    <definedName name="Z_281305A2_0B58_4807_84BA_25130D18B2C1_.wvu.Cols" hidden="1">#REF!,#REF!,#REF!</definedName>
    <definedName name="Z_281305A2_0B58_4807_84BA_25130D18B2C1_.wvu.FilterData" localSheetId="1" hidden="1">#REF!</definedName>
    <definedName name="Z_281305A2_0B58_4807_84BA_25130D18B2C1_.wvu.FilterData" localSheetId="2" hidden="1">#REF!</definedName>
    <definedName name="Z_281305A2_0B58_4807_84BA_25130D18B2C1_.wvu.FilterData" localSheetId="3" hidden="1">#REF!</definedName>
    <definedName name="Z_281305A2_0B58_4807_84BA_25130D18B2C1_.wvu.FilterData" localSheetId="6" hidden="1">#REF!</definedName>
    <definedName name="Z_281305A2_0B58_4807_84BA_25130D18B2C1_.wvu.FilterData" localSheetId="0" hidden="1">#REF!</definedName>
    <definedName name="Z_281305A2_0B58_4807_84BA_25130D18B2C1_.wvu.FilterData" localSheetId="9" hidden="1">#REF!</definedName>
    <definedName name="Z_281305A2_0B58_4807_84BA_25130D18B2C1_.wvu.FilterData" localSheetId="8" hidden="1">#REF!</definedName>
    <definedName name="Z_281305A2_0B58_4807_84BA_25130D18B2C1_.wvu.FilterData" hidden="1">#REF!</definedName>
    <definedName name="Z_29113478_A706_48CF_BCA7_D812794D724A_.wvu.FilterData" localSheetId="1" hidden="1">#REF!</definedName>
    <definedName name="Z_29113478_A706_48CF_BCA7_D812794D724A_.wvu.FilterData" localSheetId="2" hidden="1">#REF!</definedName>
    <definedName name="Z_29113478_A706_48CF_BCA7_D812794D724A_.wvu.FilterData" localSheetId="3" hidden="1">#REF!</definedName>
    <definedName name="Z_29113478_A706_48CF_BCA7_D812794D724A_.wvu.FilterData" localSheetId="6" hidden="1">#REF!</definedName>
    <definedName name="Z_29113478_A706_48CF_BCA7_D812794D724A_.wvu.FilterData" localSheetId="0" hidden="1">#REF!</definedName>
    <definedName name="Z_29113478_A706_48CF_BCA7_D812794D724A_.wvu.FilterData" localSheetId="9" hidden="1">#REF!</definedName>
    <definedName name="Z_29113478_A706_48CF_BCA7_D812794D724A_.wvu.FilterData" localSheetId="8" hidden="1">#REF!</definedName>
    <definedName name="Z_29113478_A706_48CF_BCA7_D812794D724A_.wvu.FilterData" hidden="1">#REF!</definedName>
    <definedName name="Z_2935D90A_C0D5_4AAC_9F3B_860FFE850CF8_.wvu.FilterData" localSheetId="1" hidden="1">#REF!</definedName>
    <definedName name="Z_2935D90A_C0D5_4AAC_9F3B_860FFE850CF8_.wvu.FilterData" localSheetId="2" hidden="1">#REF!</definedName>
    <definedName name="Z_2935D90A_C0D5_4AAC_9F3B_860FFE850CF8_.wvu.FilterData" localSheetId="3" hidden="1">#REF!</definedName>
    <definedName name="Z_2935D90A_C0D5_4AAC_9F3B_860FFE850CF8_.wvu.FilterData" localSheetId="6" hidden="1">#REF!</definedName>
    <definedName name="Z_2935D90A_C0D5_4AAC_9F3B_860FFE850CF8_.wvu.FilterData" localSheetId="0" hidden="1">#REF!</definedName>
    <definedName name="Z_2935D90A_C0D5_4AAC_9F3B_860FFE850CF8_.wvu.FilterData" localSheetId="9" hidden="1">#REF!</definedName>
    <definedName name="Z_2935D90A_C0D5_4AAC_9F3B_860FFE850CF8_.wvu.FilterData" localSheetId="8" hidden="1">#REF!</definedName>
    <definedName name="Z_2935D90A_C0D5_4AAC_9F3B_860FFE850CF8_.wvu.FilterData" hidden="1">#REF!</definedName>
    <definedName name="Z_2AB7915D_DACF_4EC4_BC32_ED6C7808E238_.wvu.FilterData" localSheetId="1" hidden="1">#REF!</definedName>
    <definedName name="Z_2AB7915D_DACF_4EC4_BC32_ED6C7808E238_.wvu.FilterData" localSheetId="2" hidden="1">#REF!</definedName>
    <definedName name="Z_2AB7915D_DACF_4EC4_BC32_ED6C7808E238_.wvu.FilterData" localSheetId="3" hidden="1">#REF!</definedName>
    <definedName name="Z_2AB7915D_DACF_4EC4_BC32_ED6C7808E238_.wvu.FilterData" localSheetId="6" hidden="1">#REF!</definedName>
    <definedName name="Z_2AB7915D_DACF_4EC4_BC32_ED6C7808E238_.wvu.FilterData" localSheetId="0" hidden="1">#REF!</definedName>
    <definedName name="Z_2AB7915D_DACF_4EC4_BC32_ED6C7808E238_.wvu.FilterData" localSheetId="9" hidden="1">#REF!</definedName>
    <definedName name="Z_2AB7915D_DACF_4EC4_BC32_ED6C7808E238_.wvu.FilterData" localSheetId="8" hidden="1">#REF!</definedName>
    <definedName name="Z_2AB7915D_DACF_4EC4_BC32_ED6C7808E238_.wvu.FilterData" hidden="1">#REF!</definedName>
    <definedName name="Z_2B1FB9BC_DA2A_4B49_B62E_C3814E35D3D6_.wvu.FilterData" localSheetId="1" hidden="1">#REF!</definedName>
    <definedName name="Z_2B1FB9BC_DA2A_4B49_B62E_C3814E35D3D6_.wvu.FilterData" localSheetId="2" hidden="1">#REF!</definedName>
    <definedName name="Z_2B1FB9BC_DA2A_4B49_B62E_C3814E35D3D6_.wvu.FilterData" localSheetId="3" hidden="1">#REF!</definedName>
    <definedName name="Z_2B1FB9BC_DA2A_4B49_B62E_C3814E35D3D6_.wvu.FilterData" localSheetId="6" hidden="1">#REF!</definedName>
    <definedName name="Z_2B1FB9BC_DA2A_4B49_B62E_C3814E35D3D6_.wvu.FilterData" localSheetId="0" hidden="1">#REF!</definedName>
    <definedName name="Z_2B1FB9BC_DA2A_4B49_B62E_C3814E35D3D6_.wvu.FilterData" localSheetId="9" hidden="1">#REF!</definedName>
    <definedName name="Z_2B1FB9BC_DA2A_4B49_B62E_C3814E35D3D6_.wvu.FilterData" localSheetId="8" hidden="1">#REF!</definedName>
    <definedName name="Z_2B1FB9BC_DA2A_4B49_B62E_C3814E35D3D6_.wvu.FilterData" hidden="1">#REF!</definedName>
    <definedName name="Z_2BB0C1CE_B092_4E45_8314_5AF04D1A5585_.wvu.FilterData" localSheetId="1" hidden="1">#REF!</definedName>
    <definedName name="Z_2BB0C1CE_B092_4E45_8314_5AF04D1A5585_.wvu.FilterData" localSheetId="2" hidden="1">#REF!</definedName>
    <definedName name="Z_2BB0C1CE_B092_4E45_8314_5AF04D1A5585_.wvu.FilterData" localSheetId="3" hidden="1">#REF!</definedName>
    <definedName name="Z_2BB0C1CE_B092_4E45_8314_5AF04D1A5585_.wvu.FilterData" localSheetId="6" hidden="1">#REF!</definedName>
    <definedName name="Z_2BB0C1CE_B092_4E45_8314_5AF04D1A5585_.wvu.FilterData" localSheetId="0" hidden="1">#REF!</definedName>
    <definedName name="Z_2BB0C1CE_B092_4E45_8314_5AF04D1A5585_.wvu.FilterData" localSheetId="9" hidden="1">#REF!</definedName>
    <definedName name="Z_2BB0C1CE_B092_4E45_8314_5AF04D1A5585_.wvu.FilterData" localSheetId="8" hidden="1">#REF!</definedName>
    <definedName name="Z_2BB0C1CE_B092_4E45_8314_5AF04D1A5585_.wvu.FilterData" hidden="1">#REF!</definedName>
    <definedName name="Z_2D3F7AC2_B220_415F_96E7_D4AD5E0E2CB5_.wvu.FilterData" localSheetId="5" hidden="1">BOQ!$A$3:$AL$3</definedName>
    <definedName name="Z_2DB58A4D_0C3A_4F5D_8798_06D7D7880CA2_.wvu.FilterData" localSheetId="5" hidden="1">BOQ!$A$3:$AL$3</definedName>
    <definedName name="Z_2F70B19E_92D8_4B52_A9E0_5AA5E351B875_.wvu.FilterData" localSheetId="1" hidden="1">#REF!</definedName>
    <definedName name="Z_2F70B19E_92D8_4B52_A9E0_5AA5E351B875_.wvu.FilterData" localSheetId="2" hidden="1">#REF!</definedName>
    <definedName name="Z_2F70B19E_92D8_4B52_A9E0_5AA5E351B875_.wvu.FilterData" localSheetId="3" hidden="1">#REF!</definedName>
    <definedName name="Z_2F70B19E_92D8_4B52_A9E0_5AA5E351B875_.wvu.FilterData" localSheetId="6" hidden="1">#REF!</definedName>
    <definedName name="Z_2F70B19E_92D8_4B52_A9E0_5AA5E351B875_.wvu.FilterData" localSheetId="0" hidden="1">#REF!</definedName>
    <definedName name="Z_2F70B19E_92D8_4B52_A9E0_5AA5E351B875_.wvu.FilterData" localSheetId="9" hidden="1">#REF!</definedName>
    <definedName name="Z_2F70B19E_92D8_4B52_A9E0_5AA5E351B875_.wvu.FilterData" localSheetId="8" hidden="1">#REF!</definedName>
    <definedName name="Z_2F70B19E_92D8_4B52_A9E0_5AA5E351B875_.wvu.FilterData" hidden="1">#REF!</definedName>
    <definedName name="Z_2FDE9FB7_A9E4_4C59_BAF3_4B314E523113_.wvu.FilterData" localSheetId="1" hidden="1">#REF!</definedName>
    <definedName name="Z_2FDE9FB7_A9E4_4C59_BAF3_4B314E523113_.wvu.FilterData" localSheetId="2" hidden="1">#REF!</definedName>
    <definedName name="Z_2FDE9FB7_A9E4_4C59_BAF3_4B314E523113_.wvu.FilterData" localSheetId="3" hidden="1">#REF!</definedName>
    <definedName name="Z_2FDE9FB7_A9E4_4C59_BAF3_4B314E523113_.wvu.FilterData" localSheetId="6" hidden="1">#REF!</definedName>
    <definedName name="Z_2FDE9FB7_A9E4_4C59_BAF3_4B314E523113_.wvu.FilterData" localSheetId="0" hidden="1">#REF!</definedName>
    <definedName name="Z_2FDE9FB7_A9E4_4C59_BAF3_4B314E523113_.wvu.FilterData" localSheetId="9" hidden="1">#REF!</definedName>
    <definedName name="Z_2FDE9FB7_A9E4_4C59_BAF3_4B314E523113_.wvu.FilterData" localSheetId="8" hidden="1">#REF!</definedName>
    <definedName name="Z_2FDE9FB7_A9E4_4C59_BAF3_4B314E523113_.wvu.FilterData" hidden="1">#REF!</definedName>
    <definedName name="Z_30D7D380_BE49_4A5E_BC81_9CAFACE9DFC4_.wvu.FilterData" localSheetId="9" hidden="1">#REF!</definedName>
    <definedName name="Z_30D7D380_BE49_4A5E_BC81_9CAFACE9DFC4_.wvu.FilterData" localSheetId="8" hidden="1">#REF!</definedName>
    <definedName name="Z_30D7D380_BE49_4A5E_BC81_9CAFACE9DFC4_.wvu.FilterData" hidden="1">#REF!</definedName>
    <definedName name="Z_30FEE15E_D26F_11D4_A6F7_00508B6A7686_.wvu.FilterData" hidden="1">#N/A</definedName>
    <definedName name="Z_30FEE15E_D26F_11D4_A6F7_00508B6A7686_.wvu.PrintArea" hidden="1">#N/A</definedName>
    <definedName name="Z_30FEE15E_D26F_11D4_A6F7_00508B6A7686_.wvu.PrintTitles" hidden="1">#N/A</definedName>
    <definedName name="Z_30FEE15E_D26F_11D4_A6F7_00508B6A7686_.wvu.Rows" hidden="1">#N/A</definedName>
    <definedName name="Z_3199B056_18BD_426D_92EE_082659A4D140_.wvu.FilterData" localSheetId="5" hidden="1">BOQ!$A$3:$AL$3</definedName>
    <definedName name="Z_3207F8D0_941B_4818_9EDF_0F0E6A8FB699_.wvu.FilterData" localSheetId="1" hidden="1">#REF!</definedName>
    <definedName name="Z_3207F8D0_941B_4818_9EDF_0F0E6A8FB699_.wvu.FilterData" localSheetId="2" hidden="1">#REF!</definedName>
    <definedName name="Z_3207F8D0_941B_4818_9EDF_0F0E6A8FB699_.wvu.FilterData" localSheetId="3" hidden="1">#REF!</definedName>
    <definedName name="Z_3207F8D0_941B_4818_9EDF_0F0E6A8FB699_.wvu.FilterData" localSheetId="6" hidden="1">#REF!</definedName>
    <definedName name="Z_3207F8D0_941B_4818_9EDF_0F0E6A8FB699_.wvu.FilterData" localSheetId="0" hidden="1">#REF!</definedName>
    <definedName name="Z_3207F8D0_941B_4818_9EDF_0F0E6A8FB699_.wvu.FilterData" localSheetId="9" hidden="1">#REF!</definedName>
    <definedName name="Z_3207F8D0_941B_4818_9EDF_0F0E6A8FB699_.wvu.FilterData" localSheetId="8" hidden="1">#REF!</definedName>
    <definedName name="Z_3207F8D0_941B_4818_9EDF_0F0E6A8FB699_.wvu.FilterData" hidden="1">#REF!</definedName>
    <definedName name="Z_326A8AD5_6F81_4722_AB32_2B8561C0B27F_.wvu.FilterData" localSheetId="1" hidden="1">#REF!</definedName>
    <definedName name="Z_326A8AD5_6F81_4722_AB32_2B8561C0B27F_.wvu.FilterData" localSheetId="2" hidden="1">#REF!</definedName>
    <definedName name="Z_326A8AD5_6F81_4722_AB32_2B8561C0B27F_.wvu.FilterData" localSheetId="3" hidden="1">#REF!</definedName>
    <definedName name="Z_326A8AD5_6F81_4722_AB32_2B8561C0B27F_.wvu.FilterData" localSheetId="6" hidden="1">#REF!</definedName>
    <definedName name="Z_326A8AD5_6F81_4722_AB32_2B8561C0B27F_.wvu.FilterData" localSheetId="0" hidden="1">#REF!</definedName>
    <definedName name="Z_326A8AD5_6F81_4722_AB32_2B8561C0B27F_.wvu.FilterData" localSheetId="9" hidden="1">#REF!</definedName>
    <definedName name="Z_326A8AD5_6F81_4722_AB32_2B8561C0B27F_.wvu.FilterData" localSheetId="8" hidden="1">#REF!</definedName>
    <definedName name="Z_326A8AD5_6F81_4722_AB32_2B8561C0B27F_.wvu.FilterData" hidden="1">#REF!</definedName>
    <definedName name="Z_338AA561_3E23_4683_8B84_5BDD13F5FB22_.wvu.FilterData" localSheetId="1" hidden="1">#REF!</definedName>
    <definedName name="Z_338AA561_3E23_4683_8B84_5BDD13F5FB22_.wvu.FilterData" localSheetId="2" hidden="1">#REF!</definedName>
    <definedName name="Z_338AA561_3E23_4683_8B84_5BDD13F5FB22_.wvu.FilterData" localSheetId="3" hidden="1">#REF!</definedName>
    <definedName name="Z_338AA561_3E23_4683_8B84_5BDD13F5FB22_.wvu.FilterData" localSheetId="6" hidden="1">#REF!</definedName>
    <definedName name="Z_338AA561_3E23_4683_8B84_5BDD13F5FB22_.wvu.FilterData" localSheetId="0" hidden="1">#REF!</definedName>
    <definedName name="Z_338AA561_3E23_4683_8B84_5BDD13F5FB22_.wvu.FilterData" localSheetId="9" hidden="1">#REF!</definedName>
    <definedName name="Z_338AA561_3E23_4683_8B84_5BDD13F5FB22_.wvu.FilterData" localSheetId="8" hidden="1">#REF!</definedName>
    <definedName name="Z_338AA561_3E23_4683_8B84_5BDD13F5FB22_.wvu.FilterData" hidden="1">#REF!</definedName>
    <definedName name="Z_33EFE1D4_1635_4E36_8971_B021BA5B94A3_.wvu.FilterData" localSheetId="1" hidden="1">#REF!</definedName>
    <definedName name="Z_33EFE1D4_1635_4E36_8971_B021BA5B94A3_.wvu.FilterData" localSheetId="2" hidden="1">#REF!</definedName>
    <definedName name="Z_33EFE1D4_1635_4E36_8971_B021BA5B94A3_.wvu.FilterData" localSheetId="3" hidden="1">#REF!</definedName>
    <definedName name="Z_33EFE1D4_1635_4E36_8971_B021BA5B94A3_.wvu.FilterData" localSheetId="6" hidden="1">#REF!</definedName>
    <definedName name="Z_33EFE1D4_1635_4E36_8971_B021BA5B94A3_.wvu.FilterData" localSheetId="0" hidden="1">#REF!</definedName>
    <definedName name="Z_33EFE1D4_1635_4E36_8971_B021BA5B94A3_.wvu.FilterData" localSheetId="9" hidden="1">#REF!</definedName>
    <definedName name="Z_33EFE1D4_1635_4E36_8971_B021BA5B94A3_.wvu.FilterData" localSheetId="8" hidden="1">#REF!</definedName>
    <definedName name="Z_33EFE1D4_1635_4E36_8971_B021BA5B94A3_.wvu.FilterData" hidden="1">#REF!</definedName>
    <definedName name="Z_344D8FDE_1BF2_4A0B_879A_F4B9D317F6C2_.wvu.FilterData" localSheetId="1" hidden="1">#REF!</definedName>
    <definedName name="Z_344D8FDE_1BF2_4A0B_879A_F4B9D317F6C2_.wvu.FilterData" localSheetId="2" hidden="1">#REF!</definedName>
    <definedName name="Z_344D8FDE_1BF2_4A0B_879A_F4B9D317F6C2_.wvu.FilterData" localSheetId="3" hidden="1">#REF!</definedName>
    <definedName name="Z_344D8FDE_1BF2_4A0B_879A_F4B9D317F6C2_.wvu.FilterData" localSheetId="6" hidden="1">#REF!</definedName>
    <definedName name="Z_344D8FDE_1BF2_4A0B_879A_F4B9D317F6C2_.wvu.FilterData" localSheetId="0" hidden="1">#REF!</definedName>
    <definedName name="Z_344D8FDE_1BF2_4A0B_879A_F4B9D317F6C2_.wvu.FilterData" localSheetId="9" hidden="1">#REF!</definedName>
    <definedName name="Z_344D8FDE_1BF2_4A0B_879A_F4B9D317F6C2_.wvu.FilterData" localSheetId="8" hidden="1">#REF!</definedName>
    <definedName name="Z_344D8FDE_1BF2_4A0B_879A_F4B9D317F6C2_.wvu.FilterData" hidden="1">#REF!</definedName>
    <definedName name="Z_34BB3CAB_4C66_4107_B4AC_9CC7E430216B_.wvu.FilterData" localSheetId="1" hidden="1">#REF!</definedName>
    <definedName name="Z_34BB3CAB_4C66_4107_B4AC_9CC7E430216B_.wvu.FilterData" localSheetId="2" hidden="1">#REF!</definedName>
    <definedName name="Z_34BB3CAB_4C66_4107_B4AC_9CC7E430216B_.wvu.FilterData" localSheetId="3" hidden="1">#REF!</definedName>
    <definedName name="Z_34BB3CAB_4C66_4107_B4AC_9CC7E430216B_.wvu.FilterData" localSheetId="6" hidden="1">#REF!</definedName>
    <definedName name="Z_34BB3CAB_4C66_4107_B4AC_9CC7E430216B_.wvu.FilterData" localSheetId="0" hidden="1">#REF!</definedName>
    <definedName name="Z_34BB3CAB_4C66_4107_B4AC_9CC7E430216B_.wvu.FilterData" localSheetId="9" hidden="1">#REF!</definedName>
    <definedName name="Z_34BB3CAB_4C66_4107_B4AC_9CC7E430216B_.wvu.FilterData" localSheetId="8" hidden="1">#REF!</definedName>
    <definedName name="Z_34BB3CAB_4C66_4107_B4AC_9CC7E430216B_.wvu.FilterData" hidden="1">#REF!</definedName>
    <definedName name="Z_36F2BD05_E6EE_4F72_921D_36DAE13C18D0_.wvu.FilterData" localSheetId="5" hidden="1">BOQ!$A$3:$AL$3</definedName>
    <definedName name="Z_36FF74A7_09C2_427F_B4E2_AFC58FD33E4E_.wvu.FilterData" localSheetId="1" hidden="1">#REF!</definedName>
    <definedName name="Z_36FF74A7_09C2_427F_B4E2_AFC58FD33E4E_.wvu.FilterData" localSheetId="2" hidden="1">#REF!</definedName>
    <definedName name="Z_36FF74A7_09C2_427F_B4E2_AFC58FD33E4E_.wvu.FilterData" localSheetId="3" hidden="1">#REF!</definedName>
    <definedName name="Z_36FF74A7_09C2_427F_B4E2_AFC58FD33E4E_.wvu.FilterData" localSheetId="6" hidden="1">#REF!</definedName>
    <definedName name="Z_36FF74A7_09C2_427F_B4E2_AFC58FD33E4E_.wvu.FilterData" localSheetId="0" hidden="1">#REF!</definedName>
    <definedName name="Z_36FF74A7_09C2_427F_B4E2_AFC58FD33E4E_.wvu.FilterData" localSheetId="9" hidden="1">#REF!</definedName>
    <definedName name="Z_36FF74A7_09C2_427F_B4E2_AFC58FD33E4E_.wvu.FilterData" localSheetId="8" hidden="1">#REF!</definedName>
    <definedName name="Z_36FF74A7_09C2_427F_B4E2_AFC58FD33E4E_.wvu.FilterData" hidden="1">#REF!</definedName>
    <definedName name="Z_3801DCB7_5391_4628_B86C_91331E33E863_.wvu.FilterData" localSheetId="1" hidden="1">#REF!</definedName>
    <definedName name="Z_3801DCB7_5391_4628_B86C_91331E33E863_.wvu.FilterData" localSheetId="2" hidden="1">#REF!</definedName>
    <definedName name="Z_3801DCB7_5391_4628_B86C_91331E33E863_.wvu.FilterData" localSheetId="3" hidden="1">#REF!</definedName>
    <definedName name="Z_3801DCB7_5391_4628_B86C_91331E33E863_.wvu.FilterData" localSheetId="6" hidden="1">#REF!</definedName>
    <definedName name="Z_3801DCB7_5391_4628_B86C_91331E33E863_.wvu.FilterData" localSheetId="0" hidden="1">#REF!</definedName>
    <definedName name="Z_3801DCB7_5391_4628_B86C_91331E33E863_.wvu.FilterData" localSheetId="9" hidden="1">#REF!</definedName>
    <definedName name="Z_3801DCB7_5391_4628_B86C_91331E33E863_.wvu.FilterData" localSheetId="8" hidden="1">#REF!</definedName>
    <definedName name="Z_3801DCB7_5391_4628_B86C_91331E33E863_.wvu.FilterData" hidden="1">#REF!</definedName>
    <definedName name="Z_39C6E7EB_35AE_4990_B01E_5CE29EE5C78D_.wvu.FilterData" localSheetId="1" hidden="1">#REF!</definedName>
    <definedName name="Z_39C6E7EB_35AE_4990_B01E_5CE29EE5C78D_.wvu.FilterData" localSheetId="2" hidden="1">#REF!</definedName>
    <definedName name="Z_39C6E7EB_35AE_4990_B01E_5CE29EE5C78D_.wvu.FilterData" localSheetId="3" hidden="1">#REF!</definedName>
    <definedName name="Z_39C6E7EB_35AE_4990_B01E_5CE29EE5C78D_.wvu.FilterData" localSheetId="6" hidden="1">#REF!</definedName>
    <definedName name="Z_39C6E7EB_35AE_4990_B01E_5CE29EE5C78D_.wvu.FilterData" localSheetId="0" hidden="1">#REF!</definedName>
    <definedName name="Z_39C6E7EB_35AE_4990_B01E_5CE29EE5C78D_.wvu.FilterData" localSheetId="9" hidden="1">#REF!</definedName>
    <definedName name="Z_39C6E7EB_35AE_4990_B01E_5CE29EE5C78D_.wvu.FilterData" localSheetId="8" hidden="1">#REF!</definedName>
    <definedName name="Z_39C6E7EB_35AE_4990_B01E_5CE29EE5C78D_.wvu.FilterData" hidden="1">#REF!</definedName>
    <definedName name="Z_39DCE38A_8BFC_42B0_BE58_05B2B8E3CF93_.wvu.FilterData" localSheetId="1" hidden="1">#REF!</definedName>
    <definedName name="Z_39DCE38A_8BFC_42B0_BE58_05B2B8E3CF93_.wvu.FilterData" localSheetId="2" hidden="1">#REF!</definedName>
    <definedName name="Z_39DCE38A_8BFC_42B0_BE58_05B2B8E3CF93_.wvu.FilterData" localSheetId="3" hidden="1">#REF!</definedName>
    <definedName name="Z_39DCE38A_8BFC_42B0_BE58_05B2B8E3CF93_.wvu.FilterData" localSheetId="6" hidden="1">#REF!</definedName>
    <definedName name="Z_39DCE38A_8BFC_42B0_BE58_05B2B8E3CF93_.wvu.FilterData" localSheetId="0" hidden="1">#REF!</definedName>
    <definedName name="Z_39DCE38A_8BFC_42B0_BE58_05B2B8E3CF93_.wvu.FilterData" localSheetId="9" hidden="1">#REF!</definedName>
    <definedName name="Z_39DCE38A_8BFC_42B0_BE58_05B2B8E3CF93_.wvu.FilterData" localSheetId="8" hidden="1">#REF!</definedName>
    <definedName name="Z_39DCE38A_8BFC_42B0_BE58_05B2B8E3CF93_.wvu.FilterData" hidden="1">#REF!</definedName>
    <definedName name="Z_3A160DE1_3AF2_4676_8E42_85B4E23450DD_.wvu.FilterData" localSheetId="1" hidden="1">#REF!</definedName>
    <definedName name="Z_3A160DE1_3AF2_4676_8E42_85B4E23450DD_.wvu.FilterData" localSheetId="2" hidden="1">#REF!</definedName>
    <definedName name="Z_3A160DE1_3AF2_4676_8E42_85B4E23450DD_.wvu.FilterData" localSheetId="3" hidden="1">#REF!</definedName>
    <definedName name="Z_3A160DE1_3AF2_4676_8E42_85B4E23450DD_.wvu.FilterData" localSheetId="6" hidden="1">#REF!</definedName>
    <definedName name="Z_3A160DE1_3AF2_4676_8E42_85B4E23450DD_.wvu.FilterData" localSheetId="0" hidden="1">#REF!</definedName>
    <definedName name="Z_3A160DE1_3AF2_4676_8E42_85B4E23450DD_.wvu.FilterData" localSheetId="9" hidden="1">#REF!</definedName>
    <definedName name="Z_3A160DE1_3AF2_4676_8E42_85B4E23450DD_.wvu.FilterData" localSheetId="8" hidden="1">#REF!</definedName>
    <definedName name="Z_3A160DE1_3AF2_4676_8E42_85B4E23450DD_.wvu.FilterData" hidden="1">#REF!</definedName>
    <definedName name="Z_3C62743D_BD70_48A9_935D_71359E3E6185_.wvu.FilterData" localSheetId="1" hidden="1">#REF!</definedName>
    <definedName name="Z_3C62743D_BD70_48A9_935D_71359E3E6185_.wvu.FilterData" localSheetId="2" hidden="1">#REF!</definedName>
    <definedName name="Z_3C62743D_BD70_48A9_935D_71359E3E6185_.wvu.FilterData" localSheetId="3" hidden="1">#REF!</definedName>
    <definedName name="Z_3C62743D_BD70_48A9_935D_71359E3E6185_.wvu.FilterData" localSheetId="6" hidden="1">#REF!</definedName>
    <definedName name="Z_3C62743D_BD70_48A9_935D_71359E3E6185_.wvu.FilterData" localSheetId="0" hidden="1">#REF!</definedName>
    <definedName name="Z_3C62743D_BD70_48A9_935D_71359E3E6185_.wvu.FilterData" localSheetId="9" hidden="1">#REF!</definedName>
    <definedName name="Z_3C62743D_BD70_48A9_935D_71359E3E6185_.wvu.FilterData" localSheetId="8" hidden="1">#REF!</definedName>
    <definedName name="Z_3C62743D_BD70_48A9_935D_71359E3E6185_.wvu.FilterData" hidden="1">#REF!</definedName>
    <definedName name="Z_3CA049A0_CF3D_4A47_B1ED_530F386760F9_.wvu.FilterData" localSheetId="5" hidden="1">BOQ!$A$3:$AL$3</definedName>
    <definedName name="Z_3E0AC507_7D67_4827_9D1C_B08EEB845EEE_.wvu.FilterData" localSheetId="1" hidden="1">#REF!</definedName>
    <definedName name="Z_3E0AC507_7D67_4827_9D1C_B08EEB845EEE_.wvu.FilterData" localSheetId="2" hidden="1">#REF!</definedName>
    <definedName name="Z_3E0AC507_7D67_4827_9D1C_B08EEB845EEE_.wvu.FilterData" localSheetId="3" hidden="1">#REF!</definedName>
    <definedName name="Z_3E0AC507_7D67_4827_9D1C_B08EEB845EEE_.wvu.FilterData" localSheetId="6" hidden="1">#REF!</definedName>
    <definedName name="Z_3E0AC507_7D67_4827_9D1C_B08EEB845EEE_.wvu.FilterData" localSheetId="0" hidden="1">#REF!</definedName>
    <definedName name="Z_3E0AC507_7D67_4827_9D1C_B08EEB845EEE_.wvu.FilterData" localSheetId="9" hidden="1">#REF!</definedName>
    <definedName name="Z_3E0AC507_7D67_4827_9D1C_B08EEB845EEE_.wvu.FilterData" localSheetId="8" hidden="1">#REF!</definedName>
    <definedName name="Z_3E0AC507_7D67_4827_9D1C_B08EEB845EEE_.wvu.FilterData" hidden="1">#REF!</definedName>
    <definedName name="Z_3E55370D_CDBE_46FE_9787_E04F332531E6_.wvu.FilterData" localSheetId="1" hidden="1">#REF!</definedName>
    <definedName name="Z_3E55370D_CDBE_46FE_9787_E04F332531E6_.wvu.FilterData" localSheetId="2" hidden="1">#REF!</definedName>
    <definedName name="Z_3E55370D_CDBE_46FE_9787_E04F332531E6_.wvu.FilterData" localSheetId="3" hidden="1">#REF!</definedName>
    <definedName name="Z_3E55370D_CDBE_46FE_9787_E04F332531E6_.wvu.FilterData" localSheetId="6" hidden="1">#REF!</definedName>
    <definedName name="Z_3E55370D_CDBE_46FE_9787_E04F332531E6_.wvu.FilterData" localSheetId="0" hidden="1">#REF!</definedName>
    <definedName name="Z_3E55370D_CDBE_46FE_9787_E04F332531E6_.wvu.FilterData" localSheetId="9" hidden="1">#REF!</definedName>
    <definedName name="Z_3E55370D_CDBE_46FE_9787_E04F332531E6_.wvu.FilterData" localSheetId="8" hidden="1">#REF!</definedName>
    <definedName name="Z_3E55370D_CDBE_46FE_9787_E04F332531E6_.wvu.FilterData" hidden="1">#REF!</definedName>
    <definedName name="Z_3F2D3702_5C5D_4EF2_A404_F2A88AB2D490_.wvu.Cols" localSheetId="1" hidden="1">'[40]COST-TZ'!#REF!,'[40]COST-TZ'!$B$1:$B$65536</definedName>
    <definedName name="Z_3F2D3702_5C5D_4EF2_A404_F2A88AB2D490_.wvu.Cols" localSheetId="2" hidden="1">'[40]COST-TZ'!#REF!,'[40]COST-TZ'!$B$1:$B$65536</definedName>
    <definedName name="Z_3F2D3702_5C5D_4EF2_A404_F2A88AB2D490_.wvu.Cols" localSheetId="3" hidden="1">'[40]COST-TZ'!#REF!,'[40]COST-TZ'!$B$1:$B$65536</definedName>
    <definedName name="Z_3F2D3702_5C5D_4EF2_A404_F2A88AB2D490_.wvu.Cols" localSheetId="6" hidden="1">'[40]COST-TZ'!#REF!,'[40]COST-TZ'!$B$1:$B$65536</definedName>
    <definedName name="Z_3F2D3702_5C5D_4EF2_A404_F2A88AB2D490_.wvu.Cols" localSheetId="0" hidden="1">'[40]COST-TZ'!#REF!,'[40]COST-TZ'!$B$1:$B$65536</definedName>
    <definedName name="Z_3F2D3702_5C5D_4EF2_A404_F2A88AB2D490_.wvu.Cols" localSheetId="9" hidden="1">'[40]COST-TZ'!#REF!,'[40]COST-TZ'!$B$1:$B$65536</definedName>
    <definedName name="Z_3F2D3702_5C5D_4EF2_A404_F2A88AB2D490_.wvu.Cols" localSheetId="8" hidden="1">'[40]COST-TZ'!#REF!,'[40]COST-TZ'!$B$1:$B$65536</definedName>
    <definedName name="Z_3F2D3702_5C5D_4EF2_A404_F2A88AB2D490_.wvu.Cols" hidden="1">'[40]COST-TZ'!#REF!,'[40]COST-TZ'!$B$1:$B$65536</definedName>
    <definedName name="Z_3F84FB7B_8ACA_41F1_9D3E_880588F02BE6_.wvu.FilterData" localSheetId="1" hidden="1">#REF!</definedName>
    <definedName name="Z_3F84FB7B_8ACA_41F1_9D3E_880588F02BE6_.wvu.FilterData" localSheetId="2" hidden="1">#REF!</definedName>
    <definedName name="Z_3F84FB7B_8ACA_41F1_9D3E_880588F02BE6_.wvu.FilterData" localSheetId="3" hidden="1">#REF!</definedName>
    <definedName name="Z_3F84FB7B_8ACA_41F1_9D3E_880588F02BE6_.wvu.FilterData" localSheetId="6" hidden="1">#REF!</definedName>
    <definedName name="Z_3F84FB7B_8ACA_41F1_9D3E_880588F02BE6_.wvu.FilterData" localSheetId="0" hidden="1">#REF!</definedName>
    <definedName name="Z_3F84FB7B_8ACA_41F1_9D3E_880588F02BE6_.wvu.FilterData" localSheetId="9" hidden="1">#REF!</definedName>
    <definedName name="Z_3F84FB7B_8ACA_41F1_9D3E_880588F02BE6_.wvu.FilterData" localSheetId="8" hidden="1">#REF!</definedName>
    <definedName name="Z_3F84FB7B_8ACA_41F1_9D3E_880588F02BE6_.wvu.FilterData" hidden="1">#REF!</definedName>
    <definedName name="Z_41379A44_5DAF_4004_A301_F9128E4C29DB_.wvu.FilterData" localSheetId="5" hidden="1">BOQ!$A$3:$AL$3</definedName>
    <definedName name="Z_41411E57_1B24_4F47_9532_3D6B371216B7_.wvu.FilterData" localSheetId="1" hidden="1">#REF!</definedName>
    <definedName name="Z_41411E57_1B24_4F47_9532_3D6B371216B7_.wvu.FilterData" localSheetId="2" hidden="1">#REF!</definedName>
    <definedName name="Z_41411E57_1B24_4F47_9532_3D6B371216B7_.wvu.FilterData" localSheetId="3" hidden="1">#REF!</definedName>
    <definedName name="Z_41411E57_1B24_4F47_9532_3D6B371216B7_.wvu.FilterData" localSheetId="6" hidden="1">#REF!</definedName>
    <definedName name="Z_41411E57_1B24_4F47_9532_3D6B371216B7_.wvu.FilterData" localSheetId="0" hidden="1">#REF!</definedName>
    <definedName name="Z_41411E57_1B24_4F47_9532_3D6B371216B7_.wvu.FilterData" localSheetId="9" hidden="1">#REF!</definedName>
    <definedName name="Z_41411E57_1B24_4F47_9532_3D6B371216B7_.wvu.FilterData" localSheetId="8" hidden="1">#REF!</definedName>
    <definedName name="Z_41411E57_1B24_4F47_9532_3D6B371216B7_.wvu.FilterData" hidden="1">#REF!</definedName>
    <definedName name="Z_43E54362_25E0_43EA_8D89_B59839049F13_.wvu.FilterData" localSheetId="1" hidden="1">#REF!</definedName>
    <definedName name="Z_43E54362_25E0_43EA_8D89_B59839049F13_.wvu.FilterData" localSheetId="2" hidden="1">#REF!</definedName>
    <definedName name="Z_43E54362_25E0_43EA_8D89_B59839049F13_.wvu.FilterData" localSheetId="3" hidden="1">#REF!</definedName>
    <definedName name="Z_43E54362_25E0_43EA_8D89_B59839049F13_.wvu.FilterData" localSheetId="6" hidden="1">#REF!</definedName>
    <definedName name="Z_43E54362_25E0_43EA_8D89_B59839049F13_.wvu.FilterData" localSheetId="0" hidden="1">#REF!</definedName>
    <definedName name="Z_43E54362_25E0_43EA_8D89_B59839049F13_.wvu.FilterData" localSheetId="9" hidden="1">#REF!</definedName>
    <definedName name="Z_43E54362_25E0_43EA_8D89_B59839049F13_.wvu.FilterData" localSheetId="8" hidden="1">#REF!</definedName>
    <definedName name="Z_43E54362_25E0_43EA_8D89_B59839049F13_.wvu.FilterData" hidden="1">#REF!</definedName>
    <definedName name="Z_45001112_601E_4535_B1A1_9727C4B29D3E_.wvu.Cols" localSheetId="1" hidden="1">#REF!,#REF!</definedName>
    <definedName name="Z_45001112_601E_4535_B1A1_9727C4B29D3E_.wvu.Cols" localSheetId="2" hidden="1">#REF!,#REF!</definedName>
    <definedName name="Z_45001112_601E_4535_B1A1_9727C4B29D3E_.wvu.Cols" localSheetId="3" hidden="1">#REF!,#REF!</definedName>
    <definedName name="Z_45001112_601E_4535_B1A1_9727C4B29D3E_.wvu.Cols" localSheetId="6" hidden="1">#REF!,#REF!</definedName>
    <definedName name="Z_45001112_601E_4535_B1A1_9727C4B29D3E_.wvu.Cols" localSheetId="0" hidden="1">#REF!,#REF!</definedName>
    <definedName name="Z_45001112_601E_4535_B1A1_9727C4B29D3E_.wvu.Cols" localSheetId="9" hidden="1">#REF!,#REF!</definedName>
    <definedName name="Z_45001112_601E_4535_B1A1_9727C4B29D3E_.wvu.Cols" localSheetId="8" hidden="1">#REF!,#REF!</definedName>
    <definedName name="Z_45001112_601E_4535_B1A1_9727C4B29D3E_.wvu.Cols" hidden="1">#REF!,#REF!</definedName>
    <definedName name="Z_45039F0A_8D4D_467C_838E_CF6BD51DDD64_.wvu.FilterData" localSheetId="5" hidden="1">BOQ!$A$3:$AL$3</definedName>
    <definedName name="Z_45F72683_7DC9_11D3_8395_00609714BAD5_.wvu.Cols" localSheetId="9" hidden="1">#REF!</definedName>
    <definedName name="Z_45F72683_7DC9_11D3_8395_00609714BAD5_.wvu.Cols" localSheetId="8" hidden="1">#REF!</definedName>
    <definedName name="Z_45F72683_7DC9_11D3_8395_00609714BAD5_.wvu.Cols" hidden="1">#REF!</definedName>
    <definedName name="Z_465671FE_53E9_4F55_BC3A_126618F4D0C6_.wvu.FilterData" localSheetId="1" hidden="1">#REF!</definedName>
    <definedName name="Z_465671FE_53E9_4F55_BC3A_126618F4D0C6_.wvu.FilterData" localSheetId="2" hidden="1">#REF!</definedName>
    <definedName name="Z_465671FE_53E9_4F55_BC3A_126618F4D0C6_.wvu.FilterData" localSheetId="3" hidden="1">#REF!</definedName>
    <definedName name="Z_465671FE_53E9_4F55_BC3A_126618F4D0C6_.wvu.FilterData" localSheetId="6" hidden="1">#REF!</definedName>
    <definedName name="Z_465671FE_53E9_4F55_BC3A_126618F4D0C6_.wvu.FilterData" localSheetId="0" hidden="1">#REF!</definedName>
    <definedName name="Z_465671FE_53E9_4F55_BC3A_126618F4D0C6_.wvu.FilterData" localSheetId="9" hidden="1">#REF!</definedName>
    <definedName name="Z_465671FE_53E9_4F55_BC3A_126618F4D0C6_.wvu.FilterData" localSheetId="8" hidden="1">#REF!</definedName>
    <definedName name="Z_465671FE_53E9_4F55_BC3A_126618F4D0C6_.wvu.FilterData" hidden="1">#REF!</definedName>
    <definedName name="Z_47597DAC_F7F1_4549_8981_4D473E4A7ACC_.wvu.FilterData" localSheetId="1" hidden="1">#REF!</definedName>
    <definedName name="Z_47597DAC_F7F1_4549_8981_4D473E4A7ACC_.wvu.FilterData" localSheetId="2" hidden="1">#REF!</definedName>
    <definedName name="Z_47597DAC_F7F1_4549_8981_4D473E4A7ACC_.wvu.FilterData" localSheetId="3" hidden="1">#REF!</definedName>
    <definedName name="Z_47597DAC_F7F1_4549_8981_4D473E4A7ACC_.wvu.FilterData" localSheetId="6" hidden="1">#REF!</definedName>
    <definedName name="Z_47597DAC_F7F1_4549_8981_4D473E4A7ACC_.wvu.FilterData" localSheetId="0" hidden="1">#REF!</definedName>
    <definedName name="Z_47597DAC_F7F1_4549_8981_4D473E4A7ACC_.wvu.FilterData" localSheetId="9" hidden="1">#REF!</definedName>
    <definedName name="Z_47597DAC_F7F1_4549_8981_4D473E4A7ACC_.wvu.FilterData" localSheetId="8" hidden="1">#REF!</definedName>
    <definedName name="Z_47597DAC_F7F1_4549_8981_4D473E4A7ACC_.wvu.FilterData" hidden="1">#REF!</definedName>
    <definedName name="Z_4820B054_DB5A_4A8E_A6FB_3A95CCC3FE14_.wvu.FilterData" localSheetId="5" hidden="1">BOQ!$A$3:$AL$3</definedName>
    <definedName name="Z_487A38C1_073E_471A_9668_6284958D8DBA_.wvu.FilterData" localSheetId="1" hidden="1">#REF!</definedName>
    <definedName name="Z_487A38C1_073E_471A_9668_6284958D8DBA_.wvu.FilterData" localSheetId="2" hidden="1">#REF!</definedName>
    <definedName name="Z_487A38C1_073E_471A_9668_6284958D8DBA_.wvu.FilterData" localSheetId="3" hidden="1">#REF!</definedName>
    <definedName name="Z_487A38C1_073E_471A_9668_6284958D8DBA_.wvu.FilterData" localSheetId="6" hidden="1">#REF!</definedName>
    <definedName name="Z_487A38C1_073E_471A_9668_6284958D8DBA_.wvu.FilterData" localSheetId="0" hidden="1">#REF!</definedName>
    <definedName name="Z_487A38C1_073E_471A_9668_6284958D8DBA_.wvu.FilterData" localSheetId="9" hidden="1">#REF!</definedName>
    <definedName name="Z_487A38C1_073E_471A_9668_6284958D8DBA_.wvu.FilterData" localSheetId="8" hidden="1">#REF!</definedName>
    <definedName name="Z_487A38C1_073E_471A_9668_6284958D8DBA_.wvu.FilterData" hidden="1">#REF!</definedName>
    <definedName name="Z_4B6441AB_0656_4F9E_9761_3B68753F38DE_.wvu.FilterData" localSheetId="5" hidden="1">BOQ!$A$3:$AL$3</definedName>
    <definedName name="Z_4CF92307_2217_4DE3_996A_A3115CFB22C6_.wvu.FilterData" localSheetId="1" hidden="1">#REF!</definedName>
    <definedName name="Z_4CF92307_2217_4DE3_996A_A3115CFB22C6_.wvu.FilterData" localSheetId="2" hidden="1">#REF!</definedName>
    <definedName name="Z_4CF92307_2217_4DE3_996A_A3115CFB22C6_.wvu.FilterData" localSheetId="3" hidden="1">#REF!</definedName>
    <definedName name="Z_4CF92307_2217_4DE3_996A_A3115CFB22C6_.wvu.FilterData" localSheetId="6" hidden="1">#REF!</definedName>
    <definedName name="Z_4CF92307_2217_4DE3_996A_A3115CFB22C6_.wvu.FilterData" localSheetId="0" hidden="1">#REF!</definedName>
    <definedName name="Z_4CF92307_2217_4DE3_996A_A3115CFB22C6_.wvu.FilterData" localSheetId="9" hidden="1">#REF!</definedName>
    <definedName name="Z_4CF92307_2217_4DE3_996A_A3115CFB22C6_.wvu.FilterData" localSheetId="8" hidden="1">#REF!</definedName>
    <definedName name="Z_4CF92307_2217_4DE3_996A_A3115CFB22C6_.wvu.FilterData" hidden="1">#REF!</definedName>
    <definedName name="Z_4D3A3A50_1E5E_4ABD_B42A_A700F2D9FA9C_.wvu.FilterData" localSheetId="1" hidden="1">#REF!</definedName>
    <definedName name="Z_4D3A3A50_1E5E_4ABD_B42A_A700F2D9FA9C_.wvu.FilterData" localSheetId="2" hidden="1">#REF!</definedName>
    <definedName name="Z_4D3A3A50_1E5E_4ABD_B42A_A700F2D9FA9C_.wvu.FilterData" localSheetId="3" hidden="1">#REF!</definedName>
    <definedName name="Z_4D3A3A50_1E5E_4ABD_B42A_A700F2D9FA9C_.wvu.FilterData" localSheetId="6" hidden="1">#REF!</definedName>
    <definedName name="Z_4D3A3A50_1E5E_4ABD_B42A_A700F2D9FA9C_.wvu.FilterData" localSheetId="0" hidden="1">#REF!</definedName>
    <definedName name="Z_4D3A3A50_1E5E_4ABD_B42A_A700F2D9FA9C_.wvu.FilterData" localSheetId="9" hidden="1">#REF!</definedName>
    <definedName name="Z_4D3A3A50_1E5E_4ABD_B42A_A700F2D9FA9C_.wvu.FilterData" localSheetId="8" hidden="1">#REF!</definedName>
    <definedName name="Z_4D3A3A50_1E5E_4ABD_B42A_A700F2D9FA9C_.wvu.FilterData" hidden="1">#REF!</definedName>
    <definedName name="Z_4E5084C6_988E_4780_93B3_7C0275D06567_.wvu.FilterData" localSheetId="1" hidden="1">#REF!</definedName>
    <definedName name="Z_4E5084C6_988E_4780_93B3_7C0275D06567_.wvu.FilterData" localSheetId="2" hidden="1">#REF!</definedName>
    <definedName name="Z_4E5084C6_988E_4780_93B3_7C0275D06567_.wvu.FilterData" localSheetId="3" hidden="1">#REF!</definedName>
    <definedName name="Z_4E5084C6_988E_4780_93B3_7C0275D06567_.wvu.FilterData" localSheetId="6" hidden="1">#REF!</definedName>
    <definedName name="Z_4E5084C6_988E_4780_93B3_7C0275D06567_.wvu.FilterData" localSheetId="0" hidden="1">#REF!</definedName>
    <definedName name="Z_4E5084C6_988E_4780_93B3_7C0275D06567_.wvu.FilterData" localSheetId="9" hidden="1">#REF!</definedName>
    <definedName name="Z_4E5084C6_988E_4780_93B3_7C0275D06567_.wvu.FilterData" localSheetId="8" hidden="1">#REF!</definedName>
    <definedName name="Z_4E5084C6_988E_4780_93B3_7C0275D06567_.wvu.FilterData" hidden="1">#REF!</definedName>
    <definedName name="Z_4F345B1E_296C_4D08_A451_454D67258D24_.wvu.FilterData" localSheetId="1" hidden="1">#REF!</definedName>
    <definedName name="Z_4F345B1E_296C_4D08_A451_454D67258D24_.wvu.FilterData" localSheetId="2" hidden="1">#REF!</definedName>
    <definedName name="Z_4F345B1E_296C_4D08_A451_454D67258D24_.wvu.FilterData" localSheetId="3" hidden="1">#REF!</definedName>
    <definedName name="Z_4F345B1E_296C_4D08_A451_454D67258D24_.wvu.FilterData" localSheetId="6" hidden="1">#REF!</definedName>
    <definedName name="Z_4F345B1E_296C_4D08_A451_454D67258D24_.wvu.FilterData" localSheetId="0" hidden="1">#REF!</definedName>
    <definedName name="Z_4F345B1E_296C_4D08_A451_454D67258D24_.wvu.FilterData" localSheetId="9" hidden="1">#REF!</definedName>
    <definedName name="Z_4F345B1E_296C_4D08_A451_454D67258D24_.wvu.FilterData" localSheetId="8" hidden="1">#REF!</definedName>
    <definedName name="Z_4F345B1E_296C_4D08_A451_454D67258D24_.wvu.FilterData" hidden="1">#REF!</definedName>
    <definedName name="Z_52BC56C2_1006_4B41_A42A_6B40554CDA39_.wvu.FilterData" localSheetId="1" hidden="1">#REF!</definedName>
    <definedName name="Z_52BC56C2_1006_4B41_A42A_6B40554CDA39_.wvu.FilterData" localSheetId="2" hidden="1">#REF!</definedName>
    <definedName name="Z_52BC56C2_1006_4B41_A42A_6B40554CDA39_.wvu.FilterData" localSheetId="3" hidden="1">#REF!</definedName>
    <definedName name="Z_52BC56C2_1006_4B41_A42A_6B40554CDA39_.wvu.FilterData" localSheetId="6" hidden="1">#REF!</definedName>
    <definedName name="Z_52BC56C2_1006_4B41_A42A_6B40554CDA39_.wvu.FilterData" localSheetId="0" hidden="1">#REF!</definedName>
    <definedName name="Z_52BC56C2_1006_4B41_A42A_6B40554CDA39_.wvu.FilterData" localSheetId="9" hidden="1">#REF!</definedName>
    <definedName name="Z_52BC56C2_1006_4B41_A42A_6B40554CDA39_.wvu.FilterData" localSheetId="8" hidden="1">#REF!</definedName>
    <definedName name="Z_52BC56C2_1006_4B41_A42A_6B40554CDA39_.wvu.FilterData" hidden="1">#REF!</definedName>
    <definedName name="Z_5319CC99_822D_406F_9C12_25F47E472F3D_.wvu.FilterData" localSheetId="1" hidden="1">#REF!</definedName>
    <definedName name="Z_5319CC99_822D_406F_9C12_25F47E472F3D_.wvu.FilterData" localSheetId="2" hidden="1">#REF!</definedName>
    <definedName name="Z_5319CC99_822D_406F_9C12_25F47E472F3D_.wvu.FilterData" localSheetId="3" hidden="1">#REF!</definedName>
    <definedName name="Z_5319CC99_822D_406F_9C12_25F47E472F3D_.wvu.FilterData" localSheetId="6" hidden="1">#REF!</definedName>
    <definedName name="Z_5319CC99_822D_406F_9C12_25F47E472F3D_.wvu.FilterData" localSheetId="0" hidden="1">#REF!</definedName>
    <definedName name="Z_5319CC99_822D_406F_9C12_25F47E472F3D_.wvu.FilterData" localSheetId="9" hidden="1">#REF!</definedName>
    <definedName name="Z_5319CC99_822D_406F_9C12_25F47E472F3D_.wvu.FilterData" localSheetId="8" hidden="1">#REF!</definedName>
    <definedName name="Z_5319CC99_822D_406F_9C12_25F47E472F3D_.wvu.FilterData" hidden="1">#REF!</definedName>
    <definedName name="Z_531A2E4D_1988_4D59_B927_B7190C80EBAA_.wvu.FilterData" localSheetId="1" hidden="1">#REF!</definedName>
    <definedName name="Z_531A2E4D_1988_4D59_B927_B7190C80EBAA_.wvu.FilterData" localSheetId="2" hidden="1">#REF!</definedName>
    <definedName name="Z_531A2E4D_1988_4D59_B927_B7190C80EBAA_.wvu.FilterData" localSheetId="3" hidden="1">#REF!</definedName>
    <definedName name="Z_531A2E4D_1988_4D59_B927_B7190C80EBAA_.wvu.FilterData" localSheetId="6" hidden="1">#REF!</definedName>
    <definedName name="Z_531A2E4D_1988_4D59_B927_B7190C80EBAA_.wvu.FilterData" localSheetId="0" hidden="1">#REF!</definedName>
    <definedName name="Z_531A2E4D_1988_4D59_B927_B7190C80EBAA_.wvu.FilterData" localSheetId="9" hidden="1">#REF!</definedName>
    <definedName name="Z_531A2E4D_1988_4D59_B927_B7190C80EBAA_.wvu.FilterData" localSheetId="8" hidden="1">#REF!</definedName>
    <definedName name="Z_531A2E4D_1988_4D59_B927_B7190C80EBAA_.wvu.FilterData" hidden="1">#REF!</definedName>
    <definedName name="Z_5336096B_8FA8_456F_A363_FE981E37A8C4_.wvu.Cols" localSheetId="1" hidden="1">#REF!</definedName>
    <definedName name="Z_5336096B_8FA8_456F_A363_FE981E37A8C4_.wvu.Cols" localSheetId="2" hidden="1">#REF!</definedName>
    <definedName name="Z_5336096B_8FA8_456F_A363_FE981E37A8C4_.wvu.Cols" localSheetId="3" hidden="1">#REF!</definedName>
    <definedName name="Z_5336096B_8FA8_456F_A363_FE981E37A8C4_.wvu.Cols" localSheetId="6" hidden="1">#REF!</definedName>
    <definedName name="Z_5336096B_8FA8_456F_A363_FE981E37A8C4_.wvu.Cols" localSheetId="0" hidden="1">#REF!</definedName>
    <definedName name="Z_5336096B_8FA8_456F_A363_FE981E37A8C4_.wvu.Cols" localSheetId="9" hidden="1">#REF!</definedName>
    <definedName name="Z_5336096B_8FA8_456F_A363_FE981E37A8C4_.wvu.Cols" localSheetId="8" hidden="1">#REF!</definedName>
    <definedName name="Z_5336096B_8FA8_456F_A363_FE981E37A8C4_.wvu.Cols" hidden="1">#REF!</definedName>
    <definedName name="Z_5336096B_8FA8_456F_A363_FE981E37A8C4_.wvu.FilterData" localSheetId="1" hidden="1">#REF!</definedName>
    <definedName name="Z_5336096B_8FA8_456F_A363_FE981E37A8C4_.wvu.FilterData" localSheetId="2" hidden="1">#REF!</definedName>
    <definedName name="Z_5336096B_8FA8_456F_A363_FE981E37A8C4_.wvu.FilterData" localSheetId="3" hidden="1">#REF!</definedName>
    <definedName name="Z_5336096B_8FA8_456F_A363_FE981E37A8C4_.wvu.FilterData" localSheetId="6" hidden="1">#REF!</definedName>
    <definedName name="Z_5336096B_8FA8_456F_A363_FE981E37A8C4_.wvu.FilterData" localSheetId="0" hidden="1">#REF!</definedName>
    <definedName name="Z_5336096B_8FA8_456F_A363_FE981E37A8C4_.wvu.FilterData" localSheetId="9" hidden="1">#REF!</definedName>
    <definedName name="Z_5336096B_8FA8_456F_A363_FE981E37A8C4_.wvu.FilterData" localSheetId="8" hidden="1">#REF!</definedName>
    <definedName name="Z_5336096B_8FA8_456F_A363_FE981E37A8C4_.wvu.FilterData" hidden="1">#REF!</definedName>
    <definedName name="Z_5336096B_8FA8_456F_A363_FE981E37A8C4_.wvu.PrintArea" localSheetId="1" hidden="1">#REF!</definedName>
    <definedName name="Z_5336096B_8FA8_456F_A363_FE981E37A8C4_.wvu.PrintArea" localSheetId="2" hidden="1">#REF!</definedName>
    <definedName name="Z_5336096B_8FA8_456F_A363_FE981E37A8C4_.wvu.PrintArea" localSheetId="3" hidden="1">#REF!</definedName>
    <definedName name="Z_5336096B_8FA8_456F_A363_FE981E37A8C4_.wvu.PrintArea" localSheetId="6" hidden="1">#REF!</definedName>
    <definedName name="Z_5336096B_8FA8_456F_A363_FE981E37A8C4_.wvu.PrintArea" localSheetId="0" hidden="1">#REF!</definedName>
    <definedName name="Z_5336096B_8FA8_456F_A363_FE981E37A8C4_.wvu.PrintArea" localSheetId="9" hidden="1">#REF!</definedName>
    <definedName name="Z_5336096B_8FA8_456F_A363_FE981E37A8C4_.wvu.PrintArea" localSheetId="8" hidden="1">#REF!</definedName>
    <definedName name="Z_5336096B_8FA8_456F_A363_FE981E37A8C4_.wvu.PrintArea" hidden="1">#REF!</definedName>
    <definedName name="Z_5336096B_8FA8_456F_A363_FE981E37A8C4_.wvu.Rows" localSheetId="1" hidden="1">#REF!,#REF!,#REF!</definedName>
    <definedName name="Z_5336096B_8FA8_456F_A363_FE981E37A8C4_.wvu.Rows" localSheetId="2" hidden="1">#REF!,#REF!,#REF!</definedName>
    <definedName name="Z_5336096B_8FA8_456F_A363_FE981E37A8C4_.wvu.Rows" localSheetId="3" hidden="1">#REF!,#REF!,#REF!</definedName>
    <definedName name="Z_5336096B_8FA8_456F_A363_FE981E37A8C4_.wvu.Rows" localSheetId="6" hidden="1">#REF!,#REF!,#REF!</definedName>
    <definedName name="Z_5336096B_8FA8_456F_A363_FE981E37A8C4_.wvu.Rows" localSheetId="0" hidden="1">#REF!,#REF!,#REF!</definedName>
    <definedName name="Z_5336096B_8FA8_456F_A363_FE981E37A8C4_.wvu.Rows" localSheetId="9" hidden="1">#REF!,#REF!,#REF!</definedName>
    <definedName name="Z_5336096B_8FA8_456F_A363_FE981E37A8C4_.wvu.Rows" localSheetId="8" hidden="1">#REF!,#REF!,#REF!</definedName>
    <definedName name="Z_5336096B_8FA8_456F_A363_FE981E37A8C4_.wvu.Rows" hidden="1">#REF!,#REF!,#REF!</definedName>
    <definedName name="Z_533EE3A5_F463_47E2_8503_D02264E297F2_.wvu.FilterData" localSheetId="5" hidden="1">BOQ!#REF!</definedName>
    <definedName name="Z_540A29FC_6866_45E6_BCF1_3D779D34DD08_.wvu.FilterData" localSheetId="1" hidden="1">#REF!</definedName>
    <definedName name="Z_540A29FC_6866_45E6_BCF1_3D779D34DD08_.wvu.FilterData" localSheetId="2" hidden="1">#REF!</definedName>
    <definedName name="Z_540A29FC_6866_45E6_BCF1_3D779D34DD08_.wvu.FilterData" localSheetId="3" hidden="1">#REF!</definedName>
    <definedName name="Z_540A29FC_6866_45E6_BCF1_3D779D34DD08_.wvu.FilterData" localSheetId="6" hidden="1">#REF!</definedName>
    <definedName name="Z_540A29FC_6866_45E6_BCF1_3D779D34DD08_.wvu.FilterData" localSheetId="0" hidden="1">#REF!</definedName>
    <definedName name="Z_540A29FC_6866_45E6_BCF1_3D779D34DD08_.wvu.FilterData" localSheetId="9" hidden="1">#REF!</definedName>
    <definedName name="Z_540A29FC_6866_45E6_BCF1_3D779D34DD08_.wvu.FilterData" localSheetId="8" hidden="1">#REF!</definedName>
    <definedName name="Z_540A29FC_6866_45E6_BCF1_3D779D34DD08_.wvu.FilterData" hidden="1">#REF!</definedName>
    <definedName name="Z_5520ABA1_AA06_4713_8D35_BC0DC6F6E924_.wvu.FilterData" localSheetId="1" hidden="1">#REF!</definedName>
    <definedName name="Z_5520ABA1_AA06_4713_8D35_BC0DC6F6E924_.wvu.FilterData" localSheetId="2" hidden="1">#REF!</definedName>
    <definedName name="Z_5520ABA1_AA06_4713_8D35_BC0DC6F6E924_.wvu.FilterData" localSheetId="3" hidden="1">#REF!</definedName>
    <definedName name="Z_5520ABA1_AA06_4713_8D35_BC0DC6F6E924_.wvu.FilterData" localSheetId="6" hidden="1">#REF!</definedName>
    <definedName name="Z_5520ABA1_AA06_4713_8D35_BC0DC6F6E924_.wvu.FilterData" localSheetId="0" hidden="1">#REF!</definedName>
    <definedName name="Z_5520ABA1_AA06_4713_8D35_BC0DC6F6E924_.wvu.FilterData" localSheetId="9" hidden="1">#REF!</definedName>
    <definedName name="Z_5520ABA1_AA06_4713_8D35_BC0DC6F6E924_.wvu.FilterData" localSheetId="8" hidden="1">#REF!</definedName>
    <definedName name="Z_5520ABA1_AA06_4713_8D35_BC0DC6F6E924_.wvu.FilterData" hidden="1">#REF!</definedName>
    <definedName name="Z_55DB2FC2_4B03_4B29_9354_7D40FB3B7538_.wvu.FilterData" localSheetId="1" hidden="1">#REF!</definedName>
    <definedName name="Z_55DB2FC2_4B03_4B29_9354_7D40FB3B7538_.wvu.FilterData" localSheetId="2" hidden="1">#REF!</definedName>
    <definedName name="Z_55DB2FC2_4B03_4B29_9354_7D40FB3B7538_.wvu.FilterData" localSheetId="3" hidden="1">#REF!</definedName>
    <definedName name="Z_55DB2FC2_4B03_4B29_9354_7D40FB3B7538_.wvu.FilterData" localSheetId="6" hidden="1">#REF!</definedName>
    <definedName name="Z_55DB2FC2_4B03_4B29_9354_7D40FB3B7538_.wvu.FilterData" localSheetId="0" hidden="1">#REF!</definedName>
    <definedName name="Z_55DB2FC2_4B03_4B29_9354_7D40FB3B7538_.wvu.FilterData" localSheetId="9" hidden="1">#REF!</definedName>
    <definedName name="Z_55DB2FC2_4B03_4B29_9354_7D40FB3B7538_.wvu.FilterData" localSheetId="8" hidden="1">#REF!</definedName>
    <definedName name="Z_55DB2FC2_4B03_4B29_9354_7D40FB3B7538_.wvu.FilterData" hidden="1">#REF!</definedName>
    <definedName name="Z_56E2F2B5_BB44_431E_ACC1_F39B0DD4EA71_.wvu.FilterData" localSheetId="1" hidden="1">#REF!</definedName>
    <definedName name="Z_56E2F2B5_BB44_431E_ACC1_F39B0DD4EA71_.wvu.FilterData" localSheetId="2" hidden="1">#REF!</definedName>
    <definedName name="Z_56E2F2B5_BB44_431E_ACC1_F39B0DD4EA71_.wvu.FilterData" localSheetId="3" hidden="1">#REF!</definedName>
    <definedName name="Z_56E2F2B5_BB44_431E_ACC1_F39B0DD4EA71_.wvu.FilterData" localSheetId="6" hidden="1">#REF!</definedName>
    <definedName name="Z_56E2F2B5_BB44_431E_ACC1_F39B0DD4EA71_.wvu.FilterData" localSheetId="0" hidden="1">#REF!</definedName>
    <definedName name="Z_56E2F2B5_BB44_431E_ACC1_F39B0DD4EA71_.wvu.FilterData" localSheetId="9" hidden="1">#REF!</definedName>
    <definedName name="Z_56E2F2B5_BB44_431E_ACC1_F39B0DD4EA71_.wvu.FilterData" localSheetId="8" hidden="1">#REF!</definedName>
    <definedName name="Z_56E2F2B5_BB44_431E_ACC1_F39B0DD4EA71_.wvu.FilterData" hidden="1">#REF!</definedName>
    <definedName name="Z_5A5F47F0_2B02_425F_9509_902FEC6CB8D4_.wvu.FilterData" localSheetId="1" hidden="1">#REF!</definedName>
    <definedName name="Z_5A5F47F0_2B02_425F_9509_902FEC6CB8D4_.wvu.FilterData" localSheetId="2" hidden="1">#REF!</definedName>
    <definedName name="Z_5A5F47F0_2B02_425F_9509_902FEC6CB8D4_.wvu.FilterData" localSheetId="3" hidden="1">#REF!</definedName>
    <definedName name="Z_5A5F47F0_2B02_425F_9509_902FEC6CB8D4_.wvu.FilterData" localSheetId="6" hidden="1">#REF!</definedName>
    <definedName name="Z_5A5F47F0_2B02_425F_9509_902FEC6CB8D4_.wvu.FilterData" localSheetId="0" hidden="1">#REF!</definedName>
    <definedName name="Z_5A5F47F0_2B02_425F_9509_902FEC6CB8D4_.wvu.FilterData" localSheetId="9" hidden="1">#REF!</definedName>
    <definedName name="Z_5A5F47F0_2B02_425F_9509_902FEC6CB8D4_.wvu.FilterData" localSheetId="8" hidden="1">#REF!</definedName>
    <definedName name="Z_5A5F47F0_2B02_425F_9509_902FEC6CB8D4_.wvu.FilterData" hidden="1">#REF!</definedName>
    <definedName name="Z_5A706A12_B85E_41E2_8BDD_EC85C55902AB_.wvu.FilterData" localSheetId="1" hidden="1">#REF!</definedName>
    <definedName name="Z_5A706A12_B85E_41E2_8BDD_EC85C55902AB_.wvu.FilterData" localSheetId="2" hidden="1">#REF!</definedName>
    <definedName name="Z_5A706A12_B85E_41E2_8BDD_EC85C55902AB_.wvu.FilterData" localSheetId="3" hidden="1">#REF!</definedName>
    <definedName name="Z_5A706A12_B85E_41E2_8BDD_EC85C55902AB_.wvu.FilterData" localSheetId="6" hidden="1">#REF!</definedName>
    <definedName name="Z_5A706A12_B85E_41E2_8BDD_EC85C55902AB_.wvu.FilterData" localSheetId="0" hidden="1">#REF!</definedName>
    <definedName name="Z_5A706A12_B85E_41E2_8BDD_EC85C55902AB_.wvu.FilterData" localSheetId="9" hidden="1">#REF!</definedName>
    <definedName name="Z_5A706A12_B85E_41E2_8BDD_EC85C55902AB_.wvu.FilterData" localSheetId="8" hidden="1">#REF!</definedName>
    <definedName name="Z_5A706A12_B85E_41E2_8BDD_EC85C55902AB_.wvu.FilterData" hidden="1">#REF!</definedName>
    <definedName name="Z_5B398CB5_38BC_4CC3_9A0E_9513DC3E75AD_.wvu.FilterData" localSheetId="1" hidden="1">#REF!</definedName>
    <definedName name="Z_5B398CB5_38BC_4CC3_9A0E_9513DC3E75AD_.wvu.FilterData" localSheetId="2" hidden="1">#REF!</definedName>
    <definedName name="Z_5B398CB5_38BC_4CC3_9A0E_9513DC3E75AD_.wvu.FilterData" localSheetId="3" hidden="1">#REF!</definedName>
    <definedName name="Z_5B398CB5_38BC_4CC3_9A0E_9513DC3E75AD_.wvu.FilterData" localSheetId="6" hidden="1">#REF!</definedName>
    <definedName name="Z_5B398CB5_38BC_4CC3_9A0E_9513DC3E75AD_.wvu.FilterData" localSheetId="0" hidden="1">#REF!</definedName>
    <definedName name="Z_5B398CB5_38BC_4CC3_9A0E_9513DC3E75AD_.wvu.FilterData" localSheetId="9" hidden="1">#REF!</definedName>
    <definedName name="Z_5B398CB5_38BC_4CC3_9A0E_9513DC3E75AD_.wvu.FilterData" localSheetId="8" hidden="1">#REF!</definedName>
    <definedName name="Z_5B398CB5_38BC_4CC3_9A0E_9513DC3E75AD_.wvu.FilterData" hidden="1">#REF!</definedName>
    <definedName name="Z_5CA8EFA6_7E89_4616_928A_39059E3AA216_.wvu.FilterData" localSheetId="1" hidden="1">#REF!</definedName>
    <definedName name="Z_5CA8EFA6_7E89_4616_928A_39059E3AA216_.wvu.FilterData" localSheetId="2" hidden="1">#REF!</definedName>
    <definedName name="Z_5CA8EFA6_7E89_4616_928A_39059E3AA216_.wvu.FilterData" localSheetId="3" hidden="1">#REF!</definedName>
    <definedName name="Z_5CA8EFA6_7E89_4616_928A_39059E3AA216_.wvu.FilterData" localSheetId="6" hidden="1">#REF!</definedName>
    <definedName name="Z_5CA8EFA6_7E89_4616_928A_39059E3AA216_.wvu.FilterData" localSheetId="0" hidden="1">#REF!</definedName>
    <definedName name="Z_5CA8EFA6_7E89_4616_928A_39059E3AA216_.wvu.FilterData" localSheetId="9" hidden="1">#REF!</definedName>
    <definedName name="Z_5CA8EFA6_7E89_4616_928A_39059E3AA216_.wvu.FilterData" localSheetId="8" hidden="1">#REF!</definedName>
    <definedName name="Z_5CA8EFA6_7E89_4616_928A_39059E3AA216_.wvu.FilterData" hidden="1">#REF!</definedName>
    <definedName name="Z_5F1ECC7E_BA20_4D30_8213_9DA20C8EE360_.wvu.FilterData" localSheetId="5" hidden="1">BOQ!$A$3:$AL$3</definedName>
    <definedName name="Z_60FDB94A_50AF_4E10_876B_D144A2E9568B_.wvu.FilterData" localSheetId="1" hidden="1">#REF!</definedName>
    <definedName name="Z_60FDB94A_50AF_4E10_876B_D144A2E9568B_.wvu.FilterData" localSheetId="2" hidden="1">#REF!</definedName>
    <definedName name="Z_60FDB94A_50AF_4E10_876B_D144A2E9568B_.wvu.FilterData" localSheetId="3" hidden="1">#REF!</definedName>
    <definedName name="Z_60FDB94A_50AF_4E10_876B_D144A2E9568B_.wvu.FilterData" localSheetId="6" hidden="1">#REF!</definedName>
    <definedName name="Z_60FDB94A_50AF_4E10_876B_D144A2E9568B_.wvu.FilterData" localSheetId="0" hidden="1">#REF!</definedName>
    <definedName name="Z_60FDB94A_50AF_4E10_876B_D144A2E9568B_.wvu.FilterData" localSheetId="9" hidden="1">#REF!</definedName>
    <definedName name="Z_60FDB94A_50AF_4E10_876B_D144A2E9568B_.wvu.FilterData" localSheetId="8" hidden="1">#REF!</definedName>
    <definedName name="Z_60FDB94A_50AF_4E10_876B_D144A2E9568B_.wvu.FilterData" hidden="1">#REF!</definedName>
    <definedName name="Z_63475192_9094_4BA2_9AFC_8536BC77489E_.wvu.FilterData" localSheetId="1" hidden="1">#REF!</definedName>
    <definedName name="Z_63475192_9094_4BA2_9AFC_8536BC77489E_.wvu.FilterData" localSheetId="2" hidden="1">#REF!</definedName>
    <definedName name="Z_63475192_9094_4BA2_9AFC_8536BC77489E_.wvu.FilterData" localSheetId="3" hidden="1">#REF!</definedName>
    <definedName name="Z_63475192_9094_4BA2_9AFC_8536BC77489E_.wvu.FilterData" localSheetId="6" hidden="1">#REF!</definedName>
    <definedName name="Z_63475192_9094_4BA2_9AFC_8536BC77489E_.wvu.FilterData" localSheetId="0" hidden="1">#REF!</definedName>
    <definedName name="Z_63475192_9094_4BA2_9AFC_8536BC77489E_.wvu.FilterData" localSheetId="9" hidden="1">#REF!</definedName>
    <definedName name="Z_63475192_9094_4BA2_9AFC_8536BC77489E_.wvu.FilterData" localSheetId="8" hidden="1">#REF!</definedName>
    <definedName name="Z_63475192_9094_4BA2_9AFC_8536BC77489E_.wvu.FilterData" hidden="1">#REF!</definedName>
    <definedName name="Z_6403545B_2A3B_4863_8819_F89E80114385_.wvu.FilterData" localSheetId="1" hidden="1">#REF!</definedName>
    <definedName name="Z_6403545B_2A3B_4863_8819_F89E80114385_.wvu.FilterData" localSheetId="2" hidden="1">#REF!</definedName>
    <definedName name="Z_6403545B_2A3B_4863_8819_F89E80114385_.wvu.FilterData" localSheetId="3" hidden="1">#REF!</definedName>
    <definedName name="Z_6403545B_2A3B_4863_8819_F89E80114385_.wvu.FilterData" localSheetId="6" hidden="1">#REF!</definedName>
    <definedName name="Z_6403545B_2A3B_4863_8819_F89E80114385_.wvu.FilterData" localSheetId="0" hidden="1">#REF!</definedName>
    <definedName name="Z_6403545B_2A3B_4863_8819_F89E80114385_.wvu.FilterData" localSheetId="9" hidden="1">#REF!</definedName>
    <definedName name="Z_6403545B_2A3B_4863_8819_F89E80114385_.wvu.FilterData" localSheetId="8" hidden="1">#REF!</definedName>
    <definedName name="Z_6403545B_2A3B_4863_8819_F89E80114385_.wvu.FilterData" hidden="1">#REF!</definedName>
    <definedName name="Z_66636C07_5702_4EF3_B655_CDBAF654F15A_.wvu.FilterData" localSheetId="1" hidden="1">#REF!</definedName>
    <definedName name="Z_66636C07_5702_4EF3_B655_CDBAF654F15A_.wvu.FilterData" localSheetId="2" hidden="1">#REF!</definedName>
    <definedName name="Z_66636C07_5702_4EF3_B655_CDBAF654F15A_.wvu.FilterData" localSheetId="3" hidden="1">#REF!</definedName>
    <definedName name="Z_66636C07_5702_4EF3_B655_CDBAF654F15A_.wvu.FilterData" localSheetId="6" hidden="1">#REF!</definedName>
    <definedName name="Z_66636C07_5702_4EF3_B655_CDBAF654F15A_.wvu.FilterData" localSheetId="0" hidden="1">#REF!</definedName>
    <definedName name="Z_66636C07_5702_4EF3_B655_CDBAF654F15A_.wvu.FilterData" localSheetId="9" hidden="1">#REF!</definedName>
    <definedName name="Z_66636C07_5702_4EF3_B655_CDBAF654F15A_.wvu.FilterData" localSheetId="8" hidden="1">#REF!</definedName>
    <definedName name="Z_66636C07_5702_4EF3_B655_CDBAF654F15A_.wvu.FilterData" hidden="1">#REF!</definedName>
    <definedName name="Z_6963484B_0282_48B8_8317_EBF3903C7746_.wvu.FilterData" localSheetId="1" hidden="1">#REF!</definedName>
    <definedName name="Z_6963484B_0282_48B8_8317_EBF3903C7746_.wvu.FilterData" localSheetId="2" hidden="1">#REF!</definedName>
    <definedName name="Z_6963484B_0282_48B8_8317_EBF3903C7746_.wvu.FilterData" localSheetId="3" hidden="1">#REF!</definedName>
    <definedName name="Z_6963484B_0282_48B8_8317_EBF3903C7746_.wvu.FilterData" localSheetId="6" hidden="1">#REF!</definedName>
    <definedName name="Z_6963484B_0282_48B8_8317_EBF3903C7746_.wvu.FilterData" localSheetId="0" hidden="1">#REF!</definedName>
    <definedName name="Z_6963484B_0282_48B8_8317_EBF3903C7746_.wvu.FilterData" localSheetId="9" hidden="1">#REF!</definedName>
    <definedName name="Z_6963484B_0282_48B8_8317_EBF3903C7746_.wvu.FilterData" localSheetId="8" hidden="1">#REF!</definedName>
    <definedName name="Z_6963484B_0282_48B8_8317_EBF3903C7746_.wvu.FilterData" hidden="1">#REF!</definedName>
    <definedName name="Z_69D06662_5693_4F4C_AFD2_A32734DE2B11_.wvu.FilterData" localSheetId="1" hidden="1">#REF!</definedName>
    <definedName name="Z_69D06662_5693_4F4C_AFD2_A32734DE2B11_.wvu.FilterData" localSheetId="2" hidden="1">#REF!</definedName>
    <definedName name="Z_69D06662_5693_4F4C_AFD2_A32734DE2B11_.wvu.FilterData" localSheetId="3" hidden="1">#REF!</definedName>
    <definedName name="Z_69D06662_5693_4F4C_AFD2_A32734DE2B11_.wvu.FilterData" localSheetId="6" hidden="1">#REF!</definedName>
    <definedName name="Z_69D06662_5693_4F4C_AFD2_A32734DE2B11_.wvu.FilterData" localSheetId="0" hidden="1">#REF!</definedName>
    <definedName name="Z_69D06662_5693_4F4C_AFD2_A32734DE2B11_.wvu.FilterData" localSheetId="9" hidden="1">#REF!</definedName>
    <definedName name="Z_69D06662_5693_4F4C_AFD2_A32734DE2B11_.wvu.FilterData" localSheetId="8" hidden="1">#REF!</definedName>
    <definedName name="Z_69D06662_5693_4F4C_AFD2_A32734DE2B11_.wvu.FilterData" hidden="1">#REF!</definedName>
    <definedName name="Z_69E31F74_C8B4_4FE4_A14D_E5CD9CE32AE2_.wvu.FilterData" localSheetId="5" hidden="1">BOQ!$A$3:$AL$3</definedName>
    <definedName name="Z_6AE2FF41_261D_4F00_9D6D_F4804D21DDB3_.wvu.FilterData" localSheetId="1" hidden="1">#REF!</definedName>
    <definedName name="Z_6AE2FF41_261D_4F00_9D6D_F4804D21DDB3_.wvu.FilterData" localSheetId="2" hidden="1">#REF!</definedName>
    <definedName name="Z_6AE2FF41_261D_4F00_9D6D_F4804D21DDB3_.wvu.FilterData" localSheetId="3" hidden="1">#REF!</definedName>
    <definedName name="Z_6AE2FF41_261D_4F00_9D6D_F4804D21DDB3_.wvu.FilterData" localSheetId="6" hidden="1">#REF!</definedName>
    <definedName name="Z_6AE2FF41_261D_4F00_9D6D_F4804D21DDB3_.wvu.FilterData" localSheetId="0" hidden="1">#REF!</definedName>
    <definedName name="Z_6AE2FF41_261D_4F00_9D6D_F4804D21DDB3_.wvu.FilterData" localSheetId="9" hidden="1">#REF!</definedName>
    <definedName name="Z_6AE2FF41_261D_4F00_9D6D_F4804D21DDB3_.wvu.FilterData" localSheetId="8" hidden="1">#REF!</definedName>
    <definedName name="Z_6AE2FF41_261D_4F00_9D6D_F4804D21DDB3_.wvu.FilterData" hidden="1">#REF!</definedName>
    <definedName name="Z_6B67A6A0_1413_448D_98A5_D43F57DEC926_.wvu.FilterData" localSheetId="1" hidden="1">#REF!</definedName>
    <definedName name="Z_6B67A6A0_1413_448D_98A5_D43F57DEC926_.wvu.FilterData" localSheetId="2" hidden="1">#REF!</definedName>
    <definedName name="Z_6B67A6A0_1413_448D_98A5_D43F57DEC926_.wvu.FilterData" localSheetId="3" hidden="1">#REF!</definedName>
    <definedName name="Z_6B67A6A0_1413_448D_98A5_D43F57DEC926_.wvu.FilterData" localSheetId="6" hidden="1">#REF!</definedName>
    <definedName name="Z_6B67A6A0_1413_448D_98A5_D43F57DEC926_.wvu.FilterData" localSheetId="0" hidden="1">#REF!</definedName>
    <definedName name="Z_6B67A6A0_1413_448D_98A5_D43F57DEC926_.wvu.FilterData" localSheetId="9" hidden="1">#REF!</definedName>
    <definedName name="Z_6B67A6A0_1413_448D_98A5_D43F57DEC926_.wvu.FilterData" localSheetId="8" hidden="1">#REF!</definedName>
    <definedName name="Z_6B67A6A0_1413_448D_98A5_D43F57DEC926_.wvu.FilterData" hidden="1">#REF!</definedName>
    <definedName name="Z_6B73B95E_43C0_4085_B9FE_22A6F30869ED_.wvu.FilterData" localSheetId="1" hidden="1">#REF!</definedName>
    <definedName name="Z_6B73B95E_43C0_4085_B9FE_22A6F30869ED_.wvu.FilterData" localSheetId="2" hidden="1">#REF!</definedName>
    <definedName name="Z_6B73B95E_43C0_4085_B9FE_22A6F30869ED_.wvu.FilterData" localSheetId="3" hidden="1">#REF!</definedName>
    <definedName name="Z_6B73B95E_43C0_4085_B9FE_22A6F30869ED_.wvu.FilterData" localSheetId="6" hidden="1">#REF!</definedName>
    <definedName name="Z_6B73B95E_43C0_4085_B9FE_22A6F30869ED_.wvu.FilterData" localSheetId="0" hidden="1">#REF!</definedName>
    <definedName name="Z_6B73B95E_43C0_4085_B9FE_22A6F30869ED_.wvu.FilterData" localSheetId="9" hidden="1">#REF!</definedName>
    <definedName name="Z_6B73B95E_43C0_4085_B9FE_22A6F30869ED_.wvu.FilterData" localSheetId="8" hidden="1">#REF!</definedName>
    <definedName name="Z_6B73B95E_43C0_4085_B9FE_22A6F30869ED_.wvu.FilterData" hidden="1">#REF!</definedName>
    <definedName name="Z_6BCB3D0F_5DBD_48EF_9460_43FFCBBCD422_.wvu.FilterData" localSheetId="1" hidden="1">#REF!</definedName>
    <definedName name="Z_6BCB3D0F_5DBD_48EF_9460_43FFCBBCD422_.wvu.FilterData" localSheetId="2" hidden="1">#REF!</definedName>
    <definedName name="Z_6BCB3D0F_5DBD_48EF_9460_43FFCBBCD422_.wvu.FilterData" localSheetId="3" hidden="1">#REF!</definedName>
    <definedName name="Z_6BCB3D0F_5DBD_48EF_9460_43FFCBBCD422_.wvu.FilterData" localSheetId="6" hidden="1">#REF!</definedName>
    <definedName name="Z_6BCB3D0F_5DBD_48EF_9460_43FFCBBCD422_.wvu.FilterData" localSheetId="0" hidden="1">#REF!</definedName>
    <definedName name="Z_6BCB3D0F_5DBD_48EF_9460_43FFCBBCD422_.wvu.FilterData" localSheetId="9" hidden="1">#REF!</definedName>
    <definedName name="Z_6BCB3D0F_5DBD_48EF_9460_43FFCBBCD422_.wvu.FilterData" localSheetId="8" hidden="1">#REF!</definedName>
    <definedName name="Z_6BCB3D0F_5DBD_48EF_9460_43FFCBBCD422_.wvu.FilterData" hidden="1">#REF!</definedName>
    <definedName name="Z_6C3174E8_A2D4_4179_AA88_08CB5E7EA480_.wvu.FilterData" localSheetId="1" hidden="1">#REF!</definedName>
    <definedName name="Z_6C3174E8_A2D4_4179_AA88_08CB5E7EA480_.wvu.FilterData" localSheetId="2" hidden="1">#REF!</definedName>
    <definedName name="Z_6C3174E8_A2D4_4179_AA88_08CB5E7EA480_.wvu.FilterData" localSheetId="3" hidden="1">#REF!</definedName>
    <definedName name="Z_6C3174E8_A2D4_4179_AA88_08CB5E7EA480_.wvu.FilterData" localSheetId="6" hidden="1">#REF!</definedName>
    <definedName name="Z_6C3174E8_A2D4_4179_AA88_08CB5E7EA480_.wvu.FilterData" localSheetId="0" hidden="1">#REF!</definedName>
    <definedName name="Z_6C3174E8_A2D4_4179_AA88_08CB5E7EA480_.wvu.FilterData" localSheetId="9" hidden="1">#REF!</definedName>
    <definedName name="Z_6C3174E8_A2D4_4179_AA88_08CB5E7EA480_.wvu.FilterData" localSheetId="8" hidden="1">#REF!</definedName>
    <definedName name="Z_6C3174E8_A2D4_4179_AA88_08CB5E7EA480_.wvu.FilterData" hidden="1">#REF!</definedName>
    <definedName name="Z_6CA47E86_B3B9_49E0_9BB0_E98600830225_.wvu.FilterData" localSheetId="1" hidden="1">#REF!</definedName>
    <definedName name="Z_6CA47E86_B3B9_49E0_9BB0_E98600830225_.wvu.FilterData" localSheetId="2" hidden="1">#REF!</definedName>
    <definedName name="Z_6CA47E86_B3B9_49E0_9BB0_E98600830225_.wvu.FilterData" localSheetId="3" hidden="1">#REF!</definedName>
    <definedName name="Z_6CA47E86_B3B9_49E0_9BB0_E98600830225_.wvu.FilterData" localSheetId="6" hidden="1">#REF!</definedName>
    <definedName name="Z_6CA47E86_B3B9_49E0_9BB0_E98600830225_.wvu.FilterData" localSheetId="0" hidden="1">#REF!</definedName>
    <definedName name="Z_6CA47E86_B3B9_49E0_9BB0_E98600830225_.wvu.FilterData" localSheetId="9" hidden="1">#REF!</definedName>
    <definedName name="Z_6CA47E86_B3B9_49E0_9BB0_E98600830225_.wvu.FilterData" localSheetId="8" hidden="1">#REF!</definedName>
    <definedName name="Z_6CA47E86_B3B9_49E0_9BB0_E98600830225_.wvu.FilterData" hidden="1">#REF!</definedName>
    <definedName name="Z_6CF14753_FB4C_4C53_8AD7_D56F6E280083_.wvu.FilterData" localSheetId="1" hidden="1">#REF!</definedName>
    <definedName name="Z_6CF14753_FB4C_4C53_8AD7_D56F6E280083_.wvu.FilterData" localSheetId="2" hidden="1">#REF!</definedName>
    <definedName name="Z_6CF14753_FB4C_4C53_8AD7_D56F6E280083_.wvu.FilterData" localSheetId="3" hidden="1">#REF!</definedName>
    <definedName name="Z_6CF14753_FB4C_4C53_8AD7_D56F6E280083_.wvu.FilterData" localSheetId="6" hidden="1">#REF!</definedName>
    <definedName name="Z_6CF14753_FB4C_4C53_8AD7_D56F6E280083_.wvu.FilterData" localSheetId="0" hidden="1">#REF!</definedName>
    <definedName name="Z_6CF14753_FB4C_4C53_8AD7_D56F6E280083_.wvu.FilterData" localSheetId="9" hidden="1">#REF!</definedName>
    <definedName name="Z_6CF14753_FB4C_4C53_8AD7_D56F6E280083_.wvu.FilterData" localSheetId="8" hidden="1">#REF!</definedName>
    <definedName name="Z_6CF14753_FB4C_4C53_8AD7_D56F6E280083_.wvu.FilterData" hidden="1">#REF!</definedName>
    <definedName name="Z_6D917413_A3B5_4E5B_9004_56E0184D00F3_.wvu.FilterData" localSheetId="1" hidden="1">#REF!</definedName>
    <definedName name="Z_6D917413_A3B5_4E5B_9004_56E0184D00F3_.wvu.FilterData" localSheetId="2" hidden="1">#REF!</definedName>
    <definedName name="Z_6D917413_A3B5_4E5B_9004_56E0184D00F3_.wvu.FilterData" localSheetId="3" hidden="1">#REF!</definedName>
    <definedName name="Z_6D917413_A3B5_4E5B_9004_56E0184D00F3_.wvu.FilterData" localSheetId="6" hidden="1">#REF!</definedName>
    <definedName name="Z_6D917413_A3B5_4E5B_9004_56E0184D00F3_.wvu.FilterData" localSheetId="0" hidden="1">#REF!</definedName>
    <definedName name="Z_6D917413_A3B5_4E5B_9004_56E0184D00F3_.wvu.FilterData" localSheetId="9" hidden="1">#REF!</definedName>
    <definedName name="Z_6D917413_A3B5_4E5B_9004_56E0184D00F3_.wvu.FilterData" localSheetId="8" hidden="1">#REF!</definedName>
    <definedName name="Z_6D917413_A3B5_4E5B_9004_56E0184D00F3_.wvu.FilterData" hidden="1">#REF!</definedName>
    <definedName name="Z_6E299587_D8E0_4139_8A2F_67139875A814_.wvu.FilterData" localSheetId="1" hidden="1">#REF!</definedName>
    <definedName name="Z_6E299587_D8E0_4139_8A2F_67139875A814_.wvu.FilterData" localSheetId="2" hidden="1">#REF!</definedName>
    <definedName name="Z_6E299587_D8E0_4139_8A2F_67139875A814_.wvu.FilterData" localSheetId="3" hidden="1">#REF!</definedName>
    <definedName name="Z_6E299587_D8E0_4139_8A2F_67139875A814_.wvu.FilterData" localSheetId="6" hidden="1">#REF!</definedName>
    <definedName name="Z_6E299587_D8E0_4139_8A2F_67139875A814_.wvu.FilterData" localSheetId="0" hidden="1">#REF!</definedName>
    <definedName name="Z_6E299587_D8E0_4139_8A2F_67139875A814_.wvu.FilterData" localSheetId="9" hidden="1">#REF!</definedName>
    <definedName name="Z_6E299587_D8E0_4139_8A2F_67139875A814_.wvu.FilterData" localSheetId="8" hidden="1">#REF!</definedName>
    <definedName name="Z_6E299587_D8E0_4139_8A2F_67139875A814_.wvu.FilterData" hidden="1">#REF!</definedName>
    <definedName name="Z_6FD7247E_19B7_4029_9F3A_EE01E21A1B67_.wvu.FilterData" localSheetId="1" hidden="1">#REF!</definedName>
    <definedName name="Z_6FD7247E_19B7_4029_9F3A_EE01E21A1B67_.wvu.FilterData" localSheetId="2" hidden="1">#REF!</definedName>
    <definedName name="Z_6FD7247E_19B7_4029_9F3A_EE01E21A1B67_.wvu.FilterData" localSheetId="3" hidden="1">#REF!</definedName>
    <definedName name="Z_6FD7247E_19B7_4029_9F3A_EE01E21A1B67_.wvu.FilterData" localSheetId="6" hidden="1">#REF!</definedName>
    <definedName name="Z_6FD7247E_19B7_4029_9F3A_EE01E21A1B67_.wvu.FilterData" localSheetId="0" hidden="1">#REF!</definedName>
    <definedName name="Z_6FD7247E_19B7_4029_9F3A_EE01E21A1B67_.wvu.FilterData" localSheetId="9" hidden="1">#REF!</definedName>
    <definedName name="Z_6FD7247E_19B7_4029_9F3A_EE01E21A1B67_.wvu.FilterData" localSheetId="8" hidden="1">#REF!</definedName>
    <definedName name="Z_6FD7247E_19B7_4029_9F3A_EE01E21A1B67_.wvu.FilterData" hidden="1">#REF!</definedName>
    <definedName name="Z_70C94FA5_FE89_4042_B93F_6AAFC00B0B8D_.wvu.FilterData" localSheetId="1" hidden="1">#REF!</definedName>
    <definedName name="Z_70C94FA5_FE89_4042_B93F_6AAFC00B0B8D_.wvu.FilterData" localSheetId="2" hidden="1">#REF!</definedName>
    <definedName name="Z_70C94FA5_FE89_4042_B93F_6AAFC00B0B8D_.wvu.FilterData" localSheetId="3" hidden="1">#REF!</definedName>
    <definedName name="Z_70C94FA5_FE89_4042_B93F_6AAFC00B0B8D_.wvu.FilterData" localSheetId="6" hidden="1">#REF!</definedName>
    <definedName name="Z_70C94FA5_FE89_4042_B93F_6AAFC00B0B8D_.wvu.FilterData" localSheetId="0" hidden="1">#REF!</definedName>
    <definedName name="Z_70C94FA5_FE89_4042_B93F_6AAFC00B0B8D_.wvu.FilterData" localSheetId="9" hidden="1">#REF!</definedName>
    <definedName name="Z_70C94FA5_FE89_4042_B93F_6AAFC00B0B8D_.wvu.FilterData" localSheetId="8" hidden="1">#REF!</definedName>
    <definedName name="Z_70C94FA5_FE89_4042_B93F_6AAFC00B0B8D_.wvu.FilterData" hidden="1">#REF!</definedName>
    <definedName name="Z_735B96DC_7219_4D8B_ABAD_220D2B7947CB_.wvu.FilterData" localSheetId="1" hidden="1">#REF!</definedName>
    <definedName name="Z_735B96DC_7219_4D8B_ABAD_220D2B7947CB_.wvu.FilterData" localSheetId="2" hidden="1">#REF!</definedName>
    <definedName name="Z_735B96DC_7219_4D8B_ABAD_220D2B7947CB_.wvu.FilterData" localSheetId="3" hidden="1">#REF!</definedName>
    <definedName name="Z_735B96DC_7219_4D8B_ABAD_220D2B7947CB_.wvu.FilterData" localSheetId="6" hidden="1">#REF!</definedName>
    <definedName name="Z_735B96DC_7219_4D8B_ABAD_220D2B7947CB_.wvu.FilterData" localSheetId="0" hidden="1">#REF!</definedName>
    <definedName name="Z_735B96DC_7219_4D8B_ABAD_220D2B7947CB_.wvu.FilterData" localSheetId="9" hidden="1">#REF!</definedName>
    <definedName name="Z_735B96DC_7219_4D8B_ABAD_220D2B7947CB_.wvu.FilterData" localSheetId="8" hidden="1">#REF!</definedName>
    <definedName name="Z_735B96DC_7219_4D8B_ABAD_220D2B7947CB_.wvu.FilterData" hidden="1">#REF!</definedName>
    <definedName name="Z_7477AF3A_2BAF_4725_8909_5A723A8007EF_.wvu.FilterData" localSheetId="1" hidden="1">#REF!</definedName>
    <definedName name="Z_7477AF3A_2BAF_4725_8909_5A723A8007EF_.wvu.FilterData" localSheetId="2" hidden="1">#REF!</definedName>
    <definedName name="Z_7477AF3A_2BAF_4725_8909_5A723A8007EF_.wvu.FilterData" localSheetId="3" hidden="1">#REF!</definedName>
    <definedName name="Z_7477AF3A_2BAF_4725_8909_5A723A8007EF_.wvu.FilterData" localSheetId="6" hidden="1">#REF!</definedName>
    <definedName name="Z_7477AF3A_2BAF_4725_8909_5A723A8007EF_.wvu.FilterData" localSheetId="0" hidden="1">#REF!</definedName>
    <definedName name="Z_7477AF3A_2BAF_4725_8909_5A723A8007EF_.wvu.FilterData" localSheetId="9" hidden="1">#REF!</definedName>
    <definedName name="Z_7477AF3A_2BAF_4725_8909_5A723A8007EF_.wvu.FilterData" localSheetId="8" hidden="1">#REF!</definedName>
    <definedName name="Z_7477AF3A_2BAF_4725_8909_5A723A8007EF_.wvu.FilterData" hidden="1">#REF!</definedName>
    <definedName name="Z_75945111_0C1D_4194_A97C_141B44A7FEB6_.wvu.FilterData" localSheetId="5" hidden="1">BOQ!$A$3:$AL$3</definedName>
    <definedName name="Z_769F22F0_2CE4_4330_85CB_1C9A68E8695A_.wvu.Cols" localSheetId="9" hidden="1">#REF!</definedName>
    <definedName name="Z_769F22F0_2CE4_4330_85CB_1C9A68E8695A_.wvu.Cols" localSheetId="8" hidden="1">#REF!</definedName>
    <definedName name="Z_769F22F0_2CE4_4330_85CB_1C9A68E8695A_.wvu.Cols" hidden="1">#REF!</definedName>
    <definedName name="Z_76CDDD99_C668_4CBD_B3A7_F22F8F95B6D8_.wvu.FilterData" localSheetId="5" hidden="1">BOQ!$A$3:$AL$3</definedName>
    <definedName name="Z_772A0E09_E630_11D6_8608_0001029C9B35_.wvu.Rows" localSheetId="9" hidden="1">#REF!,#REF!,#REF!</definedName>
    <definedName name="Z_772A0E09_E630_11D6_8608_0001029C9B35_.wvu.Rows" localSheetId="8" hidden="1">#REF!,#REF!,#REF!</definedName>
    <definedName name="Z_772A0E09_E630_11D6_8608_0001029C9B35_.wvu.Rows" hidden="1">#REF!,#REF!,#REF!</definedName>
    <definedName name="Z_779FC938_DF7A_4CF6_94B0_CDCDD6986FF7_.wvu.FilterData" localSheetId="1" hidden="1">#REF!</definedName>
    <definedName name="Z_779FC938_DF7A_4CF6_94B0_CDCDD6986FF7_.wvu.FilterData" localSheetId="2" hidden="1">#REF!</definedName>
    <definedName name="Z_779FC938_DF7A_4CF6_94B0_CDCDD6986FF7_.wvu.FilterData" localSheetId="3" hidden="1">#REF!</definedName>
    <definedName name="Z_779FC938_DF7A_4CF6_94B0_CDCDD6986FF7_.wvu.FilterData" localSheetId="6" hidden="1">#REF!</definedName>
    <definedName name="Z_779FC938_DF7A_4CF6_94B0_CDCDD6986FF7_.wvu.FilterData" localSheetId="0" hidden="1">#REF!</definedName>
    <definedName name="Z_779FC938_DF7A_4CF6_94B0_CDCDD6986FF7_.wvu.FilterData" localSheetId="9" hidden="1">#REF!</definedName>
    <definedName name="Z_779FC938_DF7A_4CF6_94B0_CDCDD6986FF7_.wvu.FilterData" localSheetId="8" hidden="1">#REF!</definedName>
    <definedName name="Z_779FC938_DF7A_4CF6_94B0_CDCDD6986FF7_.wvu.FilterData" hidden="1">#REF!</definedName>
    <definedName name="Z_77C15715_A4AB_4912_82E3_0F7DB54190C8_.wvu.FilterData" localSheetId="1" hidden="1">#REF!</definedName>
    <definedName name="Z_77C15715_A4AB_4912_82E3_0F7DB54190C8_.wvu.FilterData" localSheetId="2" hidden="1">#REF!</definedName>
    <definedName name="Z_77C15715_A4AB_4912_82E3_0F7DB54190C8_.wvu.FilterData" localSheetId="3" hidden="1">#REF!</definedName>
    <definedName name="Z_77C15715_A4AB_4912_82E3_0F7DB54190C8_.wvu.FilterData" localSheetId="6" hidden="1">#REF!</definedName>
    <definedName name="Z_77C15715_A4AB_4912_82E3_0F7DB54190C8_.wvu.FilterData" localSheetId="0" hidden="1">#REF!</definedName>
    <definedName name="Z_77C15715_A4AB_4912_82E3_0F7DB54190C8_.wvu.FilterData" localSheetId="9" hidden="1">#REF!</definedName>
    <definedName name="Z_77C15715_A4AB_4912_82E3_0F7DB54190C8_.wvu.FilterData" localSheetId="8" hidden="1">#REF!</definedName>
    <definedName name="Z_77C15715_A4AB_4912_82E3_0F7DB54190C8_.wvu.FilterData" hidden="1">#REF!</definedName>
    <definedName name="Z_78843FEE_592A_4684_AA75_B78B1EF9F038_.wvu.FilterData" localSheetId="1" hidden="1">#REF!</definedName>
    <definedName name="Z_78843FEE_592A_4684_AA75_B78B1EF9F038_.wvu.FilterData" localSheetId="2" hidden="1">#REF!</definedName>
    <definedName name="Z_78843FEE_592A_4684_AA75_B78B1EF9F038_.wvu.FilterData" localSheetId="3" hidden="1">#REF!</definedName>
    <definedName name="Z_78843FEE_592A_4684_AA75_B78B1EF9F038_.wvu.FilterData" localSheetId="6" hidden="1">#REF!</definedName>
    <definedName name="Z_78843FEE_592A_4684_AA75_B78B1EF9F038_.wvu.FilterData" localSheetId="0" hidden="1">#REF!</definedName>
    <definedName name="Z_78843FEE_592A_4684_AA75_B78B1EF9F038_.wvu.FilterData" localSheetId="9" hidden="1">#REF!</definedName>
    <definedName name="Z_78843FEE_592A_4684_AA75_B78B1EF9F038_.wvu.FilterData" localSheetId="8" hidden="1">#REF!</definedName>
    <definedName name="Z_78843FEE_592A_4684_AA75_B78B1EF9F038_.wvu.FilterData" hidden="1">#REF!</definedName>
    <definedName name="Z_7990C264_C2FA_4640_A803_28B1D360B5E8_.wvu.FilterData" localSheetId="1" hidden="1">#REF!</definedName>
    <definedName name="Z_7990C264_C2FA_4640_A803_28B1D360B5E8_.wvu.FilterData" localSheetId="2" hidden="1">#REF!</definedName>
    <definedName name="Z_7990C264_C2FA_4640_A803_28B1D360B5E8_.wvu.FilterData" localSheetId="3" hidden="1">#REF!</definedName>
    <definedName name="Z_7990C264_C2FA_4640_A803_28B1D360B5E8_.wvu.FilterData" localSheetId="6" hidden="1">#REF!</definedName>
    <definedName name="Z_7990C264_C2FA_4640_A803_28B1D360B5E8_.wvu.FilterData" localSheetId="0" hidden="1">#REF!</definedName>
    <definedName name="Z_7990C264_C2FA_4640_A803_28B1D360B5E8_.wvu.FilterData" localSheetId="9" hidden="1">#REF!</definedName>
    <definedName name="Z_7990C264_C2FA_4640_A803_28B1D360B5E8_.wvu.FilterData" localSheetId="8" hidden="1">#REF!</definedName>
    <definedName name="Z_7990C264_C2FA_4640_A803_28B1D360B5E8_.wvu.FilterData" hidden="1">#REF!</definedName>
    <definedName name="Z_7A398D2C_8D5C_43F0_ACD4_39BBBD17F460_.wvu.FilterData" localSheetId="1" hidden="1">#REF!</definedName>
    <definedName name="Z_7A398D2C_8D5C_43F0_ACD4_39BBBD17F460_.wvu.FilterData" localSheetId="2" hidden="1">#REF!</definedName>
    <definedName name="Z_7A398D2C_8D5C_43F0_ACD4_39BBBD17F460_.wvu.FilterData" localSheetId="3" hidden="1">#REF!</definedName>
    <definedName name="Z_7A398D2C_8D5C_43F0_ACD4_39BBBD17F460_.wvu.FilterData" localSheetId="6" hidden="1">#REF!</definedName>
    <definedName name="Z_7A398D2C_8D5C_43F0_ACD4_39BBBD17F460_.wvu.FilterData" localSheetId="0" hidden="1">#REF!</definedName>
    <definedName name="Z_7A398D2C_8D5C_43F0_ACD4_39BBBD17F460_.wvu.FilterData" localSheetId="9" hidden="1">#REF!</definedName>
    <definedName name="Z_7A398D2C_8D5C_43F0_ACD4_39BBBD17F460_.wvu.FilterData" localSheetId="8" hidden="1">#REF!</definedName>
    <definedName name="Z_7A398D2C_8D5C_43F0_ACD4_39BBBD17F460_.wvu.FilterData" hidden="1">#REF!</definedName>
    <definedName name="Z_7B58B209_22F3_435A_A475_722AED13BBB4_.wvu.FilterData" localSheetId="5" hidden="1">BOQ!$A$3:$AL$3</definedName>
    <definedName name="Z_7BCAD35B_48BA_4F56_9D13_DD526F9AC0B8_.wvu.FilterData" localSheetId="1" hidden="1">#REF!</definedName>
    <definedName name="Z_7BCAD35B_48BA_4F56_9D13_DD526F9AC0B8_.wvu.FilterData" localSheetId="2" hidden="1">#REF!</definedName>
    <definedName name="Z_7BCAD35B_48BA_4F56_9D13_DD526F9AC0B8_.wvu.FilterData" localSheetId="3" hidden="1">#REF!</definedName>
    <definedName name="Z_7BCAD35B_48BA_4F56_9D13_DD526F9AC0B8_.wvu.FilterData" localSheetId="6" hidden="1">#REF!</definedName>
    <definedName name="Z_7BCAD35B_48BA_4F56_9D13_DD526F9AC0B8_.wvu.FilterData" localSheetId="0" hidden="1">#REF!</definedName>
    <definedName name="Z_7BCAD35B_48BA_4F56_9D13_DD526F9AC0B8_.wvu.FilterData" localSheetId="9" hidden="1">#REF!</definedName>
    <definedName name="Z_7BCAD35B_48BA_4F56_9D13_DD526F9AC0B8_.wvu.FilterData" localSheetId="8" hidden="1">#REF!</definedName>
    <definedName name="Z_7BCAD35B_48BA_4F56_9D13_DD526F9AC0B8_.wvu.FilterData" hidden="1">#REF!</definedName>
    <definedName name="Z_7C4B07A8_2C5F_4DD5_99EB_9D4251FC0870_.wvu.FilterData" localSheetId="1" hidden="1">#REF!</definedName>
    <definedName name="Z_7C4B07A8_2C5F_4DD5_99EB_9D4251FC0870_.wvu.FilterData" localSheetId="2" hidden="1">#REF!</definedName>
    <definedName name="Z_7C4B07A8_2C5F_4DD5_99EB_9D4251FC0870_.wvu.FilterData" localSheetId="3" hidden="1">#REF!</definedName>
    <definedName name="Z_7C4B07A8_2C5F_4DD5_99EB_9D4251FC0870_.wvu.FilterData" localSheetId="6" hidden="1">#REF!</definedName>
    <definedName name="Z_7C4B07A8_2C5F_4DD5_99EB_9D4251FC0870_.wvu.FilterData" localSheetId="0" hidden="1">#REF!</definedName>
    <definedName name="Z_7C4B07A8_2C5F_4DD5_99EB_9D4251FC0870_.wvu.FilterData" localSheetId="9" hidden="1">#REF!</definedName>
    <definedName name="Z_7C4B07A8_2C5F_4DD5_99EB_9D4251FC0870_.wvu.FilterData" localSheetId="8" hidden="1">#REF!</definedName>
    <definedName name="Z_7C4B07A8_2C5F_4DD5_99EB_9D4251FC0870_.wvu.FilterData" hidden="1">#REF!</definedName>
    <definedName name="Z_7C5D64EB_B280_4DF7_8070_7F6FFC6C118D_.wvu.FilterData" localSheetId="1" hidden="1">#REF!</definedName>
    <definedName name="Z_7C5D64EB_B280_4DF7_8070_7F6FFC6C118D_.wvu.FilterData" localSheetId="2" hidden="1">#REF!</definedName>
    <definedName name="Z_7C5D64EB_B280_4DF7_8070_7F6FFC6C118D_.wvu.FilterData" localSheetId="3" hidden="1">#REF!</definedName>
    <definedName name="Z_7C5D64EB_B280_4DF7_8070_7F6FFC6C118D_.wvu.FilterData" localSheetId="6" hidden="1">#REF!</definedName>
    <definedName name="Z_7C5D64EB_B280_4DF7_8070_7F6FFC6C118D_.wvu.FilterData" localSheetId="0" hidden="1">#REF!</definedName>
    <definedName name="Z_7C5D64EB_B280_4DF7_8070_7F6FFC6C118D_.wvu.FilterData" localSheetId="9" hidden="1">#REF!</definedName>
    <definedName name="Z_7C5D64EB_B280_4DF7_8070_7F6FFC6C118D_.wvu.FilterData" localSheetId="8" hidden="1">#REF!</definedName>
    <definedName name="Z_7C5D64EB_B280_4DF7_8070_7F6FFC6C118D_.wvu.FilterData" hidden="1">#REF!</definedName>
    <definedName name="Z_7CB778C4_AF6E_4D70_BAFD_ACCBAF83FC37_.wvu.FilterData" localSheetId="1" hidden="1">#REF!</definedName>
    <definedName name="Z_7CB778C4_AF6E_4D70_BAFD_ACCBAF83FC37_.wvu.FilterData" localSheetId="2" hidden="1">#REF!</definedName>
    <definedName name="Z_7CB778C4_AF6E_4D70_BAFD_ACCBAF83FC37_.wvu.FilterData" localSheetId="3" hidden="1">#REF!</definedName>
    <definedName name="Z_7CB778C4_AF6E_4D70_BAFD_ACCBAF83FC37_.wvu.FilterData" localSheetId="6" hidden="1">#REF!</definedName>
    <definedName name="Z_7CB778C4_AF6E_4D70_BAFD_ACCBAF83FC37_.wvu.FilterData" localSheetId="0" hidden="1">#REF!</definedName>
    <definedName name="Z_7CB778C4_AF6E_4D70_BAFD_ACCBAF83FC37_.wvu.FilterData" localSheetId="9" hidden="1">#REF!</definedName>
    <definedName name="Z_7CB778C4_AF6E_4D70_BAFD_ACCBAF83FC37_.wvu.FilterData" localSheetId="8" hidden="1">#REF!</definedName>
    <definedName name="Z_7CB778C4_AF6E_4D70_BAFD_ACCBAF83FC37_.wvu.FilterData" hidden="1">#REF!</definedName>
    <definedName name="Z_7DCC4356_81CF_48CE_B7EB_F916460AE99C_.wvu.FilterData" localSheetId="1" hidden="1">#REF!</definedName>
    <definedName name="Z_7DCC4356_81CF_48CE_B7EB_F916460AE99C_.wvu.FilterData" localSheetId="2" hidden="1">#REF!</definedName>
    <definedName name="Z_7DCC4356_81CF_48CE_B7EB_F916460AE99C_.wvu.FilterData" localSheetId="3" hidden="1">#REF!</definedName>
    <definedName name="Z_7DCC4356_81CF_48CE_B7EB_F916460AE99C_.wvu.FilterData" localSheetId="6" hidden="1">#REF!</definedName>
    <definedName name="Z_7DCC4356_81CF_48CE_B7EB_F916460AE99C_.wvu.FilterData" localSheetId="0" hidden="1">#REF!</definedName>
    <definedName name="Z_7DCC4356_81CF_48CE_B7EB_F916460AE99C_.wvu.FilterData" localSheetId="9" hidden="1">#REF!</definedName>
    <definedName name="Z_7DCC4356_81CF_48CE_B7EB_F916460AE99C_.wvu.FilterData" localSheetId="8" hidden="1">#REF!</definedName>
    <definedName name="Z_7DCC4356_81CF_48CE_B7EB_F916460AE99C_.wvu.FilterData" hidden="1">#REF!</definedName>
    <definedName name="Z_80A87DDE_285A_40E0_95E4_20866497BA29_.wvu.FilterData" localSheetId="5" hidden="1">BOQ!$A$3:$AL$3</definedName>
    <definedName name="Z_80BB6A2B_9544_4672_8398_FF4DA23DF7E3_.wvu.FilterData" localSheetId="1" hidden="1">#REF!</definedName>
    <definedName name="Z_80BB6A2B_9544_4672_8398_FF4DA23DF7E3_.wvu.FilterData" localSheetId="2" hidden="1">#REF!</definedName>
    <definedName name="Z_80BB6A2B_9544_4672_8398_FF4DA23DF7E3_.wvu.FilterData" localSheetId="3" hidden="1">#REF!</definedName>
    <definedName name="Z_80BB6A2B_9544_4672_8398_FF4DA23DF7E3_.wvu.FilterData" localSheetId="6" hidden="1">#REF!</definedName>
    <definedName name="Z_80BB6A2B_9544_4672_8398_FF4DA23DF7E3_.wvu.FilterData" localSheetId="0" hidden="1">#REF!</definedName>
    <definedName name="Z_80BB6A2B_9544_4672_8398_FF4DA23DF7E3_.wvu.FilterData" localSheetId="9" hidden="1">#REF!</definedName>
    <definedName name="Z_80BB6A2B_9544_4672_8398_FF4DA23DF7E3_.wvu.FilterData" localSheetId="8" hidden="1">#REF!</definedName>
    <definedName name="Z_80BB6A2B_9544_4672_8398_FF4DA23DF7E3_.wvu.FilterData" hidden="1">#REF!</definedName>
    <definedName name="Z_82162C14_21B9_4F0E_9062_D64779601F45_.wvu.Cols" localSheetId="1" hidden="1">#REF!</definedName>
    <definedName name="Z_82162C14_21B9_4F0E_9062_D64779601F45_.wvu.Cols" localSheetId="2" hidden="1">#REF!</definedName>
    <definedName name="Z_82162C14_21B9_4F0E_9062_D64779601F45_.wvu.Cols" localSheetId="3" hidden="1">#REF!</definedName>
    <definedName name="Z_82162C14_21B9_4F0E_9062_D64779601F45_.wvu.Cols" localSheetId="6" hidden="1">#REF!</definedName>
    <definedName name="Z_82162C14_21B9_4F0E_9062_D64779601F45_.wvu.Cols" localSheetId="0" hidden="1">#REF!</definedName>
    <definedName name="Z_82162C14_21B9_4F0E_9062_D64779601F45_.wvu.Cols" localSheetId="9" hidden="1">#REF!</definedName>
    <definedName name="Z_82162C14_21B9_4F0E_9062_D64779601F45_.wvu.Cols" localSheetId="8" hidden="1">#REF!</definedName>
    <definedName name="Z_82162C14_21B9_4F0E_9062_D64779601F45_.wvu.Cols" hidden="1">#REF!</definedName>
    <definedName name="Z_82162C14_21B9_4F0E_9062_D64779601F45_.wvu.FilterData" localSheetId="1" hidden="1">#REF!</definedName>
    <definedName name="Z_82162C14_21B9_4F0E_9062_D64779601F45_.wvu.FilterData" localSheetId="2" hidden="1">#REF!</definedName>
    <definedName name="Z_82162C14_21B9_4F0E_9062_D64779601F45_.wvu.FilterData" localSheetId="3" hidden="1">#REF!</definedName>
    <definedName name="Z_82162C14_21B9_4F0E_9062_D64779601F45_.wvu.FilterData" localSheetId="6" hidden="1">#REF!</definedName>
    <definedName name="Z_82162C14_21B9_4F0E_9062_D64779601F45_.wvu.FilterData" localSheetId="0" hidden="1">#REF!</definedName>
    <definedName name="Z_82162C14_21B9_4F0E_9062_D64779601F45_.wvu.FilterData" localSheetId="9" hidden="1">#REF!</definedName>
    <definedName name="Z_82162C14_21B9_4F0E_9062_D64779601F45_.wvu.FilterData" localSheetId="8" hidden="1">#REF!</definedName>
    <definedName name="Z_82162C14_21B9_4F0E_9062_D64779601F45_.wvu.FilterData" hidden="1">#REF!</definedName>
    <definedName name="Z_82162C14_21B9_4F0E_9062_D64779601F45_.wvu.PrintArea" localSheetId="1" hidden="1">#REF!</definedName>
    <definedName name="Z_82162C14_21B9_4F0E_9062_D64779601F45_.wvu.PrintArea" localSheetId="2" hidden="1">#REF!</definedName>
    <definedName name="Z_82162C14_21B9_4F0E_9062_D64779601F45_.wvu.PrintArea" localSheetId="3" hidden="1">#REF!</definedName>
    <definedName name="Z_82162C14_21B9_4F0E_9062_D64779601F45_.wvu.PrintArea" localSheetId="6" hidden="1">#REF!</definedName>
    <definedName name="Z_82162C14_21B9_4F0E_9062_D64779601F45_.wvu.PrintArea" localSheetId="0" hidden="1">#REF!</definedName>
    <definedName name="Z_82162C14_21B9_4F0E_9062_D64779601F45_.wvu.PrintArea" localSheetId="9" hidden="1">#REF!</definedName>
    <definedName name="Z_82162C14_21B9_4F0E_9062_D64779601F45_.wvu.PrintArea" localSheetId="8" hidden="1">#REF!</definedName>
    <definedName name="Z_82162C14_21B9_4F0E_9062_D64779601F45_.wvu.PrintArea" hidden="1">#REF!</definedName>
    <definedName name="Z_82162C14_21B9_4F0E_9062_D64779601F45_.wvu.Rows" localSheetId="1" hidden="1">#REF!,#REF!,#REF!,#REF!,#REF!,#REF!</definedName>
    <definedName name="Z_82162C14_21B9_4F0E_9062_D64779601F45_.wvu.Rows" localSheetId="2" hidden="1">#REF!,#REF!,#REF!,#REF!,#REF!,#REF!</definedName>
    <definedName name="Z_82162C14_21B9_4F0E_9062_D64779601F45_.wvu.Rows" localSheetId="3" hidden="1">#REF!,#REF!,#REF!,#REF!,#REF!,#REF!</definedName>
    <definedName name="Z_82162C14_21B9_4F0E_9062_D64779601F45_.wvu.Rows" localSheetId="6" hidden="1">#REF!,#REF!,#REF!,#REF!,#REF!,#REF!</definedName>
    <definedName name="Z_82162C14_21B9_4F0E_9062_D64779601F45_.wvu.Rows" localSheetId="0" hidden="1">#REF!,#REF!,#REF!,#REF!,#REF!,#REF!</definedName>
    <definedName name="Z_82162C14_21B9_4F0E_9062_D64779601F45_.wvu.Rows" localSheetId="9" hidden="1">#REF!,#REF!,#REF!,#REF!,#REF!,#REF!</definedName>
    <definedName name="Z_82162C14_21B9_4F0E_9062_D64779601F45_.wvu.Rows" localSheetId="8" hidden="1">#REF!,#REF!,#REF!,#REF!,#REF!,#REF!</definedName>
    <definedName name="Z_82162C14_21B9_4F0E_9062_D64779601F45_.wvu.Rows" hidden="1">#REF!,#REF!,#REF!,#REF!,#REF!,#REF!</definedName>
    <definedName name="Z_82B9C43D_DB96_4397_AB1F_50E5A3A51795_.wvu.FilterData" localSheetId="1" hidden="1">#REF!</definedName>
    <definedName name="Z_82B9C43D_DB96_4397_AB1F_50E5A3A51795_.wvu.FilterData" localSheetId="2" hidden="1">#REF!</definedName>
    <definedName name="Z_82B9C43D_DB96_4397_AB1F_50E5A3A51795_.wvu.FilterData" localSheetId="3" hidden="1">#REF!</definedName>
    <definedName name="Z_82B9C43D_DB96_4397_AB1F_50E5A3A51795_.wvu.FilterData" localSheetId="6" hidden="1">#REF!</definedName>
    <definedName name="Z_82B9C43D_DB96_4397_AB1F_50E5A3A51795_.wvu.FilterData" localSheetId="0" hidden="1">#REF!</definedName>
    <definedName name="Z_82B9C43D_DB96_4397_AB1F_50E5A3A51795_.wvu.FilterData" localSheetId="9" hidden="1">#REF!</definedName>
    <definedName name="Z_82B9C43D_DB96_4397_AB1F_50E5A3A51795_.wvu.FilterData" localSheetId="8" hidden="1">#REF!</definedName>
    <definedName name="Z_82B9C43D_DB96_4397_AB1F_50E5A3A51795_.wvu.FilterData" hidden="1">#REF!</definedName>
    <definedName name="Z_82C8496E_E420_4D06_A8C1_E376CC09F820_.wvu.FilterData" localSheetId="1" hidden="1">#REF!</definedName>
    <definedName name="Z_82C8496E_E420_4D06_A8C1_E376CC09F820_.wvu.FilterData" localSheetId="2" hidden="1">#REF!</definedName>
    <definedName name="Z_82C8496E_E420_4D06_A8C1_E376CC09F820_.wvu.FilterData" localSheetId="3" hidden="1">#REF!</definedName>
    <definedName name="Z_82C8496E_E420_4D06_A8C1_E376CC09F820_.wvu.FilterData" localSheetId="6" hidden="1">#REF!</definedName>
    <definedName name="Z_82C8496E_E420_4D06_A8C1_E376CC09F820_.wvu.FilterData" localSheetId="0" hidden="1">#REF!</definedName>
    <definedName name="Z_82C8496E_E420_4D06_A8C1_E376CC09F820_.wvu.FilterData" localSheetId="9" hidden="1">#REF!</definedName>
    <definedName name="Z_82C8496E_E420_4D06_A8C1_E376CC09F820_.wvu.FilterData" localSheetId="8" hidden="1">#REF!</definedName>
    <definedName name="Z_82C8496E_E420_4D06_A8C1_E376CC09F820_.wvu.FilterData" hidden="1">#REF!</definedName>
    <definedName name="Z_837E5FC6_4281_4107_B0DC_A8F463497E55_.wvu.FilterData" localSheetId="1" hidden="1">#REF!</definedName>
    <definedName name="Z_837E5FC6_4281_4107_B0DC_A8F463497E55_.wvu.FilterData" localSheetId="2" hidden="1">#REF!</definedName>
    <definedName name="Z_837E5FC6_4281_4107_B0DC_A8F463497E55_.wvu.FilterData" localSheetId="3" hidden="1">#REF!</definedName>
    <definedName name="Z_837E5FC6_4281_4107_B0DC_A8F463497E55_.wvu.FilterData" localSheetId="6" hidden="1">#REF!</definedName>
    <definedName name="Z_837E5FC6_4281_4107_B0DC_A8F463497E55_.wvu.FilterData" localSheetId="0" hidden="1">#REF!</definedName>
    <definedName name="Z_837E5FC6_4281_4107_B0DC_A8F463497E55_.wvu.FilterData" localSheetId="9" hidden="1">#REF!</definedName>
    <definedName name="Z_837E5FC6_4281_4107_B0DC_A8F463497E55_.wvu.FilterData" localSheetId="8" hidden="1">#REF!</definedName>
    <definedName name="Z_837E5FC6_4281_4107_B0DC_A8F463497E55_.wvu.FilterData" hidden="1">#REF!</definedName>
    <definedName name="Z_83DCEEFF_4705_40AE_8072_0483B5743B5D_.wvu.FilterData" localSheetId="1" hidden="1">#REF!</definedName>
    <definedName name="Z_83DCEEFF_4705_40AE_8072_0483B5743B5D_.wvu.FilterData" localSheetId="2" hidden="1">#REF!</definedName>
    <definedName name="Z_83DCEEFF_4705_40AE_8072_0483B5743B5D_.wvu.FilterData" localSheetId="3" hidden="1">#REF!</definedName>
    <definedName name="Z_83DCEEFF_4705_40AE_8072_0483B5743B5D_.wvu.FilterData" localSheetId="6" hidden="1">#REF!</definedName>
    <definedName name="Z_83DCEEFF_4705_40AE_8072_0483B5743B5D_.wvu.FilterData" localSheetId="0" hidden="1">#REF!</definedName>
    <definedName name="Z_83DCEEFF_4705_40AE_8072_0483B5743B5D_.wvu.FilterData" localSheetId="9" hidden="1">#REF!</definedName>
    <definedName name="Z_83DCEEFF_4705_40AE_8072_0483B5743B5D_.wvu.FilterData" localSheetId="8" hidden="1">#REF!</definedName>
    <definedName name="Z_83DCEEFF_4705_40AE_8072_0483B5743B5D_.wvu.FilterData" hidden="1">#REF!</definedName>
    <definedName name="Z_847A5FFF_A89C_4897_906B_EE405B25B225_.wvu.FilterData" localSheetId="1" hidden="1">#REF!</definedName>
    <definedName name="Z_847A5FFF_A89C_4897_906B_EE405B25B225_.wvu.FilterData" localSheetId="2" hidden="1">#REF!</definedName>
    <definedName name="Z_847A5FFF_A89C_4897_906B_EE405B25B225_.wvu.FilterData" localSheetId="3" hidden="1">#REF!</definedName>
    <definedName name="Z_847A5FFF_A89C_4897_906B_EE405B25B225_.wvu.FilterData" localSheetId="6" hidden="1">#REF!</definedName>
    <definedName name="Z_847A5FFF_A89C_4897_906B_EE405B25B225_.wvu.FilterData" localSheetId="0" hidden="1">#REF!</definedName>
    <definedName name="Z_847A5FFF_A89C_4897_906B_EE405B25B225_.wvu.FilterData" localSheetId="9" hidden="1">#REF!</definedName>
    <definedName name="Z_847A5FFF_A89C_4897_906B_EE405B25B225_.wvu.FilterData" localSheetId="8" hidden="1">#REF!</definedName>
    <definedName name="Z_847A5FFF_A89C_4897_906B_EE405B25B225_.wvu.FilterData" hidden="1">#REF!</definedName>
    <definedName name="Z_854255C5_1077_459B_B647_AC8F4FD47D3A_.wvu.FilterData" localSheetId="1" hidden="1">#REF!</definedName>
    <definedName name="Z_854255C5_1077_459B_B647_AC8F4FD47D3A_.wvu.FilterData" localSheetId="2" hidden="1">#REF!</definedName>
    <definedName name="Z_854255C5_1077_459B_B647_AC8F4FD47D3A_.wvu.FilterData" localSheetId="3" hidden="1">#REF!</definedName>
    <definedName name="Z_854255C5_1077_459B_B647_AC8F4FD47D3A_.wvu.FilterData" localSheetId="6" hidden="1">#REF!</definedName>
    <definedName name="Z_854255C5_1077_459B_B647_AC8F4FD47D3A_.wvu.FilterData" localSheetId="0" hidden="1">#REF!</definedName>
    <definedName name="Z_854255C5_1077_459B_B647_AC8F4FD47D3A_.wvu.FilterData" localSheetId="9" hidden="1">#REF!</definedName>
    <definedName name="Z_854255C5_1077_459B_B647_AC8F4FD47D3A_.wvu.FilterData" localSheetId="8" hidden="1">#REF!</definedName>
    <definedName name="Z_854255C5_1077_459B_B647_AC8F4FD47D3A_.wvu.FilterData" hidden="1">#REF!</definedName>
    <definedName name="Z_85688AD2_A893_478E_9B2F_09B7C42482BA_.wvu.FilterData" localSheetId="1" hidden="1">#REF!</definedName>
    <definedName name="Z_85688AD2_A893_478E_9B2F_09B7C42482BA_.wvu.FilterData" localSheetId="2" hidden="1">#REF!</definedName>
    <definedName name="Z_85688AD2_A893_478E_9B2F_09B7C42482BA_.wvu.FilterData" localSheetId="3" hidden="1">#REF!</definedName>
    <definedName name="Z_85688AD2_A893_478E_9B2F_09B7C42482BA_.wvu.FilterData" localSheetId="6" hidden="1">#REF!</definedName>
    <definedName name="Z_85688AD2_A893_478E_9B2F_09B7C42482BA_.wvu.FilterData" localSheetId="0" hidden="1">#REF!</definedName>
    <definedName name="Z_85688AD2_A893_478E_9B2F_09B7C42482BA_.wvu.FilterData" localSheetId="9" hidden="1">#REF!</definedName>
    <definedName name="Z_85688AD2_A893_478E_9B2F_09B7C42482BA_.wvu.FilterData" localSheetId="8" hidden="1">#REF!</definedName>
    <definedName name="Z_85688AD2_A893_478E_9B2F_09B7C42482BA_.wvu.FilterData" hidden="1">#REF!</definedName>
    <definedName name="Z_86E9B424_197E_49CF_BFDA_2932BCEDD971_.wvu.FilterData" localSheetId="1" hidden="1">#REF!</definedName>
    <definedName name="Z_86E9B424_197E_49CF_BFDA_2932BCEDD971_.wvu.FilterData" localSheetId="2" hidden="1">#REF!</definedName>
    <definedName name="Z_86E9B424_197E_49CF_BFDA_2932BCEDD971_.wvu.FilterData" localSheetId="3" hidden="1">#REF!</definedName>
    <definedName name="Z_86E9B424_197E_49CF_BFDA_2932BCEDD971_.wvu.FilterData" localSheetId="6" hidden="1">#REF!</definedName>
    <definedName name="Z_86E9B424_197E_49CF_BFDA_2932BCEDD971_.wvu.FilterData" localSheetId="0" hidden="1">#REF!</definedName>
    <definedName name="Z_86E9B424_197E_49CF_BFDA_2932BCEDD971_.wvu.FilterData" localSheetId="9" hidden="1">#REF!</definedName>
    <definedName name="Z_86E9B424_197E_49CF_BFDA_2932BCEDD971_.wvu.FilterData" localSheetId="8" hidden="1">#REF!</definedName>
    <definedName name="Z_86E9B424_197E_49CF_BFDA_2932BCEDD971_.wvu.FilterData" hidden="1">#REF!</definedName>
    <definedName name="Z_87D15442_58BD_4F3C_94DE_531020BB2A9F_.wvu.FilterData" localSheetId="1" hidden="1">#REF!</definedName>
    <definedName name="Z_87D15442_58BD_4F3C_94DE_531020BB2A9F_.wvu.FilterData" localSheetId="2" hidden="1">#REF!</definedName>
    <definedName name="Z_87D15442_58BD_4F3C_94DE_531020BB2A9F_.wvu.FilterData" localSheetId="3" hidden="1">#REF!</definedName>
    <definedName name="Z_87D15442_58BD_4F3C_94DE_531020BB2A9F_.wvu.FilterData" localSheetId="6" hidden="1">#REF!</definedName>
    <definedName name="Z_87D15442_58BD_4F3C_94DE_531020BB2A9F_.wvu.FilterData" localSheetId="0" hidden="1">#REF!</definedName>
    <definedName name="Z_87D15442_58BD_4F3C_94DE_531020BB2A9F_.wvu.FilterData" localSheetId="9" hidden="1">#REF!</definedName>
    <definedName name="Z_87D15442_58BD_4F3C_94DE_531020BB2A9F_.wvu.FilterData" localSheetId="8" hidden="1">#REF!</definedName>
    <definedName name="Z_87D15442_58BD_4F3C_94DE_531020BB2A9F_.wvu.FilterData" hidden="1">#REF!</definedName>
    <definedName name="Z_87D52449_3B5E_4E8B_88A5_E300D9996EC7_.wvu.FilterData" localSheetId="1" hidden="1">#REF!</definedName>
    <definedName name="Z_87D52449_3B5E_4E8B_88A5_E300D9996EC7_.wvu.FilterData" localSheetId="2" hidden="1">#REF!</definedName>
    <definedName name="Z_87D52449_3B5E_4E8B_88A5_E300D9996EC7_.wvu.FilterData" localSheetId="3" hidden="1">#REF!</definedName>
    <definedName name="Z_87D52449_3B5E_4E8B_88A5_E300D9996EC7_.wvu.FilterData" localSheetId="6" hidden="1">#REF!</definedName>
    <definedName name="Z_87D52449_3B5E_4E8B_88A5_E300D9996EC7_.wvu.FilterData" localSheetId="0" hidden="1">#REF!</definedName>
    <definedName name="Z_87D52449_3B5E_4E8B_88A5_E300D9996EC7_.wvu.FilterData" localSheetId="9" hidden="1">#REF!</definedName>
    <definedName name="Z_87D52449_3B5E_4E8B_88A5_E300D9996EC7_.wvu.FilterData" localSheetId="8" hidden="1">#REF!</definedName>
    <definedName name="Z_87D52449_3B5E_4E8B_88A5_E300D9996EC7_.wvu.FilterData" hidden="1">#REF!</definedName>
    <definedName name="Z_889FE9FF_01D3_44AA_A47F_CD9BB14E2F74_.wvu.FilterData" localSheetId="1" hidden="1">#REF!</definedName>
    <definedName name="Z_889FE9FF_01D3_44AA_A47F_CD9BB14E2F74_.wvu.FilterData" localSheetId="2" hidden="1">#REF!</definedName>
    <definedName name="Z_889FE9FF_01D3_44AA_A47F_CD9BB14E2F74_.wvu.FilterData" localSheetId="3" hidden="1">#REF!</definedName>
    <definedName name="Z_889FE9FF_01D3_44AA_A47F_CD9BB14E2F74_.wvu.FilterData" localSheetId="6" hidden="1">#REF!</definedName>
    <definedName name="Z_889FE9FF_01D3_44AA_A47F_CD9BB14E2F74_.wvu.FilterData" localSheetId="0" hidden="1">#REF!</definedName>
    <definedName name="Z_889FE9FF_01D3_44AA_A47F_CD9BB14E2F74_.wvu.FilterData" localSheetId="9" hidden="1">#REF!</definedName>
    <definedName name="Z_889FE9FF_01D3_44AA_A47F_CD9BB14E2F74_.wvu.FilterData" localSheetId="8" hidden="1">#REF!</definedName>
    <definedName name="Z_889FE9FF_01D3_44AA_A47F_CD9BB14E2F74_.wvu.FilterData" hidden="1">#REF!</definedName>
    <definedName name="Z_88AECFBE_7C3C_4EED_8BF7_32605B4FC5C6_.wvu.FilterData" localSheetId="5" hidden="1">BOQ!$A$3:$AL$3</definedName>
    <definedName name="Z_8A11493B_31C6_480A_939B_94F8B46F7CAD_.wvu.FilterData" localSheetId="1" hidden="1">#REF!</definedName>
    <definedName name="Z_8A11493B_31C6_480A_939B_94F8B46F7CAD_.wvu.FilterData" localSheetId="2" hidden="1">#REF!</definedName>
    <definedName name="Z_8A11493B_31C6_480A_939B_94F8B46F7CAD_.wvu.FilterData" localSheetId="3" hidden="1">#REF!</definedName>
    <definedName name="Z_8A11493B_31C6_480A_939B_94F8B46F7CAD_.wvu.FilterData" localSheetId="6" hidden="1">#REF!</definedName>
    <definedName name="Z_8A11493B_31C6_480A_939B_94F8B46F7CAD_.wvu.FilterData" localSheetId="0" hidden="1">#REF!</definedName>
    <definedName name="Z_8A11493B_31C6_480A_939B_94F8B46F7CAD_.wvu.FilterData" localSheetId="9" hidden="1">#REF!</definedName>
    <definedName name="Z_8A11493B_31C6_480A_939B_94F8B46F7CAD_.wvu.FilterData" localSheetId="8" hidden="1">#REF!</definedName>
    <definedName name="Z_8A11493B_31C6_480A_939B_94F8B46F7CAD_.wvu.FilterData" hidden="1">#REF!</definedName>
    <definedName name="Z_8A3676BD_192D_4B28_9F15_641104F7EB84_.wvu.FilterData" localSheetId="1" hidden="1">#REF!</definedName>
    <definedName name="Z_8A3676BD_192D_4B28_9F15_641104F7EB84_.wvu.FilterData" localSheetId="2" hidden="1">#REF!</definedName>
    <definedName name="Z_8A3676BD_192D_4B28_9F15_641104F7EB84_.wvu.FilterData" localSheetId="3" hidden="1">#REF!</definedName>
    <definedName name="Z_8A3676BD_192D_4B28_9F15_641104F7EB84_.wvu.FilterData" localSheetId="6" hidden="1">#REF!</definedName>
    <definedName name="Z_8A3676BD_192D_4B28_9F15_641104F7EB84_.wvu.FilterData" localSheetId="0" hidden="1">#REF!</definedName>
    <definedName name="Z_8A3676BD_192D_4B28_9F15_641104F7EB84_.wvu.FilterData" localSheetId="9" hidden="1">#REF!</definedName>
    <definedName name="Z_8A3676BD_192D_4B28_9F15_641104F7EB84_.wvu.FilterData" localSheetId="8" hidden="1">#REF!</definedName>
    <definedName name="Z_8A3676BD_192D_4B28_9F15_641104F7EB84_.wvu.FilterData" hidden="1">#REF!</definedName>
    <definedName name="Z_8A503FCF_46F1_43D4_9085_E032588A7109_.wvu.FilterData" localSheetId="5" hidden="1">BOQ!$A$3:$AL$3</definedName>
    <definedName name="Z_8AC1FF86_8181_4D33_A09C_D9252642F43D_.wvu.FilterData" localSheetId="1" hidden="1">#REF!</definedName>
    <definedName name="Z_8AC1FF86_8181_4D33_A09C_D9252642F43D_.wvu.FilterData" localSheetId="2" hidden="1">#REF!</definedName>
    <definedName name="Z_8AC1FF86_8181_4D33_A09C_D9252642F43D_.wvu.FilterData" localSheetId="3" hidden="1">#REF!</definedName>
    <definedName name="Z_8AC1FF86_8181_4D33_A09C_D9252642F43D_.wvu.FilterData" localSheetId="6" hidden="1">#REF!</definedName>
    <definedName name="Z_8AC1FF86_8181_4D33_A09C_D9252642F43D_.wvu.FilterData" localSheetId="0" hidden="1">#REF!</definedName>
    <definedName name="Z_8AC1FF86_8181_4D33_A09C_D9252642F43D_.wvu.FilterData" localSheetId="9" hidden="1">#REF!</definedName>
    <definedName name="Z_8AC1FF86_8181_4D33_A09C_D9252642F43D_.wvu.FilterData" localSheetId="8" hidden="1">#REF!</definedName>
    <definedName name="Z_8AC1FF86_8181_4D33_A09C_D9252642F43D_.wvu.FilterData" hidden="1">#REF!</definedName>
    <definedName name="Z_8B2F0D73_B255_445A_8334_39D4E123805D_.wvu.FilterData" localSheetId="5" hidden="1">BOQ!$A$3:$AL$3</definedName>
    <definedName name="Z_8BCA58BD_70B7_40CE_A039_A616AAA9DF70_.wvu.FilterData" localSheetId="1" hidden="1">#REF!</definedName>
    <definedName name="Z_8BCA58BD_70B7_40CE_A039_A616AAA9DF70_.wvu.FilterData" localSheetId="2" hidden="1">#REF!</definedName>
    <definedName name="Z_8BCA58BD_70B7_40CE_A039_A616AAA9DF70_.wvu.FilterData" localSheetId="3" hidden="1">#REF!</definedName>
    <definedName name="Z_8BCA58BD_70B7_40CE_A039_A616AAA9DF70_.wvu.FilterData" localSheetId="6" hidden="1">#REF!</definedName>
    <definedName name="Z_8BCA58BD_70B7_40CE_A039_A616AAA9DF70_.wvu.FilterData" localSheetId="0" hidden="1">#REF!</definedName>
    <definedName name="Z_8BCA58BD_70B7_40CE_A039_A616AAA9DF70_.wvu.FilterData" localSheetId="9" hidden="1">#REF!</definedName>
    <definedName name="Z_8BCA58BD_70B7_40CE_A039_A616AAA9DF70_.wvu.FilterData" localSheetId="8" hidden="1">#REF!</definedName>
    <definedName name="Z_8BCA58BD_70B7_40CE_A039_A616AAA9DF70_.wvu.FilterData" hidden="1">#REF!</definedName>
    <definedName name="Z_8C04156B_ECE3_4BE6_AE81_B06AC9DDCBBD_.wvu.FilterData" localSheetId="1" hidden="1">#REF!</definedName>
    <definedName name="Z_8C04156B_ECE3_4BE6_AE81_B06AC9DDCBBD_.wvu.FilterData" localSheetId="2" hidden="1">#REF!</definedName>
    <definedName name="Z_8C04156B_ECE3_4BE6_AE81_B06AC9DDCBBD_.wvu.FilterData" localSheetId="3" hidden="1">#REF!</definedName>
    <definedName name="Z_8C04156B_ECE3_4BE6_AE81_B06AC9DDCBBD_.wvu.FilterData" localSheetId="6" hidden="1">#REF!</definedName>
    <definedName name="Z_8C04156B_ECE3_4BE6_AE81_B06AC9DDCBBD_.wvu.FilterData" localSheetId="0" hidden="1">#REF!</definedName>
    <definedName name="Z_8C04156B_ECE3_4BE6_AE81_B06AC9DDCBBD_.wvu.FilterData" localSheetId="9" hidden="1">#REF!</definedName>
    <definedName name="Z_8C04156B_ECE3_4BE6_AE81_B06AC9DDCBBD_.wvu.FilterData" localSheetId="8" hidden="1">#REF!</definedName>
    <definedName name="Z_8C04156B_ECE3_4BE6_AE81_B06AC9DDCBBD_.wvu.FilterData" hidden="1">#REF!</definedName>
    <definedName name="Z_8D3BBDE3_D029_48FA_A7B1_266CA3A2B214_.wvu.FilterData" localSheetId="1" hidden="1">#REF!</definedName>
    <definedName name="Z_8D3BBDE3_D029_48FA_A7B1_266CA3A2B214_.wvu.FilterData" localSheetId="2" hidden="1">#REF!</definedName>
    <definedName name="Z_8D3BBDE3_D029_48FA_A7B1_266CA3A2B214_.wvu.FilterData" localSheetId="3" hidden="1">#REF!</definedName>
    <definedName name="Z_8D3BBDE3_D029_48FA_A7B1_266CA3A2B214_.wvu.FilterData" localSheetId="6" hidden="1">#REF!</definedName>
    <definedName name="Z_8D3BBDE3_D029_48FA_A7B1_266CA3A2B214_.wvu.FilterData" localSheetId="0" hidden="1">#REF!</definedName>
    <definedName name="Z_8D3BBDE3_D029_48FA_A7B1_266CA3A2B214_.wvu.FilterData" localSheetId="9" hidden="1">#REF!</definedName>
    <definedName name="Z_8D3BBDE3_D029_48FA_A7B1_266CA3A2B214_.wvu.FilterData" localSheetId="8" hidden="1">#REF!</definedName>
    <definedName name="Z_8D3BBDE3_D029_48FA_A7B1_266CA3A2B214_.wvu.FilterData" hidden="1">#REF!</definedName>
    <definedName name="Z_8D4E2CE7_B4AE_4487_A6EA_D94B532EF301_.wvu.FilterData" localSheetId="1" hidden="1">#REF!</definedName>
    <definedName name="Z_8D4E2CE7_B4AE_4487_A6EA_D94B532EF301_.wvu.FilterData" localSheetId="2" hidden="1">#REF!</definedName>
    <definedName name="Z_8D4E2CE7_B4AE_4487_A6EA_D94B532EF301_.wvu.FilterData" localSheetId="3" hidden="1">#REF!</definedName>
    <definedName name="Z_8D4E2CE7_B4AE_4487_A6EA_D94B532EF301_.wvu.FilterData" localSheetId="6" hidden="1">#REF!</definedName>
    <definedName name="Z_8D4E2CE7_B4AE_4487_A6EA_D94B532EF301_.wvu.FilterData" localSheetId="0" hidden="1">#REF!</definedName>
    <definedName name="Z_8D4E2CE7_B4AE_4487_A6EA_D94B532EF301_.wvu.FilterData" localSheetId="9" hidden="1">#REF!</definedName>
    <definedName name="Z_8D4E2CE7_B4AE_4487_A6EA_D94B532EF301_.wvu.FilterData" localSheetId="8" hidden="1">#REF!</definedName>
    <definedName name="Z_8D4E2CE7_B4AE_4487_A6EA_D94B532EF301_.wvu.FilterData" hidden="1">#REF!</definedName>
    <definedName name="Z_8D6C8ABC_C5C4_4CF7_A7F7_6F64F524E93B_.wvu.FilterData" localSheetId="5" hidden="1">BOQ!$A$3:$AL$3</definedName>
    <definedName name="Z_8D983BFD_D5DC_48FB_BBF6_BE1541295C04_.wvu.FilterData" localSheetId="5" hidden="1">BOQ!$A$3:$AL$3</definedName>
    <definedName name="Z_8EF961B3_4699_4490_B556_B5887737954D_.wvu.FilterData" localSheetId="1" hidden="1">#REF!</definedName>
    <definedName name="Z_8EF961B3_4699_4490_B556_B5887737954D_.wvu.FilterData" localSheetId="2" hidden="1">#REF!</definedName>
    <definedName name="Z_8EF961B3_4699_4490_B556_B5887737954D_.wvu.FilterData" localSheetId="3" hidden="1">#REF!</definedName>
    <definedName name="Z_8EF961B3_4699_4490_B556_B5887737954D_.wvu.FilterData" localSheetId="6" hidden="1">#REF!</definedName>
    <definedName name="Z_8EF961B3_4699_4490_B556_B5887737954D_.wvu.FilterData" localSheetId="0" hidden="1">#REF!</definedName>
    <definedName name="Z_8EF961B3_4699_4490_B556_B5887737954D_.wvu.FilterData" localSheetId="9" hidden="1">#REF!</definedName>
    <definedName name="Z_8EF961B3_4699_4490_B556_B5887737954D_.wvu.FilterData" localSheetId="8" hidden="1">#REF!</definedName>
    <definedName name="Z_8EF961B3_4699_4490_B556_B5887737954D_.wvu.FilterData" hidden="1">#REF!</definedName>
    <definedName name="Z_8F73BF06_066B_4104_83FA_9338D9429A84_.wvu.FilterData" localSheetId="1" hidden="1">#REF!</definedName>
    <definedName name="Z_8F73BF06_066B_4104_83FA_9338D9429A84_.wvu.FilterData" localSheetId="2" hidden="1">#REF!</definedName>
    <definedName name="Z_8F73BF06_066B_4104_83FA_9338D9429A84_.wvu.FilterData" localSheetId="3" hidden="1">#REF!</definedName>
    <definedName name="Z_8F73BF06_066B_4104_83FA_9338D9429A84_.wvu.FilterData" localSheetId="6" hidden="1">#REF!</definedName>
    <definedName name="Z_8F73BF06_066B_4104_83FA_9338D9429A84_.wvu.FilterData" localSheetId="0" hidden="1">#REF!</definedName>
    <definedName name="Z_8F73BF06_066B_4104_83FA_9338D9429A84_.wvu.FilterData" localSheetId="9" hidden="1">#REF!</definedName>
    <definedName name="Z_8F73BF06_066B_4104_83FA_9338D9429A84_.wvu.FilterData" localSheetId="8" hidden="1">#REF!</definedName>
    <definedName name="Z_8F73BF06_066B_4104_83FA_9338D9429A84_.wvu.FilterData" hidden="1">#REF!</definedName>
    <definedName name="Z_91195996_3591_4989_AC51_1CC20C4DA8EA_.wvu.FilterData" localSheetId="1" hidden="1">#REF!</definedName>
    <definedName name="Z_91195996_3591_4989_AC51_1CC20C4DA8EA_.wvu.FilterData" localSheetId="2" hidden="1">#REF!</definedName>
    <definedName name="Z_91195996_3591_4989_AC51_1CC20C4DA8EA_.wvu.FilterData" localSheetId="3" hidden="1">#REF!</definedName>
    <definedName name="Z_91195996_3591_4989_AC51_1CC20C4DA8EA_.wvu.FilterData" localSheetId="6" hidden="1">#REF!</definedName>
    <definedName name="Z_91195996_3591_4989_AC51_1CC20C4DA8EA_.wvu.FilterData" localSheetId="0" hidden="1">#REF!</definedName>
    <definedName name="Z_91195996_3591_4989_AC51_1CC20C4DA8EA_.wvu.FilterData" localSheetId="9" hidden="1">#REF!</definedName>
    <definedName name="Z_91195996_3591_4989_AC51_1CC20C4DA8EA_.wvu.FilterData" localSheetId="8" hidden="1">#REF!</definedName>
    <definedName name="Z_91195996_3591_4989_AC51_1CC20C4DA8EA_.wvu.FilterData" hidden="1">#REF!</definedName>
    <definedName name="Z_92C4C0DB_888A_46F6_ADA6_1A6B0BEAD639_.wvu.FilterData" localSheetId="5" hidden="1">BOQ!$A$3:$AL$3</definedName>
    <definedName name="Z_9337D27C_F450_4E0F_A993_9FA6026031B4_.wvu.FilterData" localSheetId="1" hidden="1">#REF!</definedName>
    <definedName name="Z_9337D27C_F450_4E0F_A993_9FA6026031B4_.wvu.FilterData" localSheetId="2" hidden="1">#REF!</definedName>
    <definedName name="Z_9337D27C_F450_4E0F_A993_9FA6026031B4_.wvu.FilterData" localSheetId="3" hidden="1">#REF!</definedName>
    <definedName name="Z_9337D27C_F450_4E0F_A993_9FA6026031B4_.wvu.FilterData" localSheetId="6" hidden="1">#REF!</definedName>
    <definedName name="Z_9337D27C_F450_4E0F_A993_9FA6026031B4_.wvu.FilterData" localSheetId="0" hidden="1">#REF!</definedName>
    <definedName name="Z_9337D27C_F450_4E0F_A993_9FA6026031B4_.wvu.FilterData" localSheetId="9" hidden="1">#REF!</definedName>
    <definedName name="Z_9337D27C_F450_4E0F_A993_9FA6026031B4_.wvu.FilterData" localSheetId="8" hidden="1">#REF!</definedName>
    <definedName name="Z_9337D27C_F450_4E0F_A993_9FA6026031B4_.wvu.FilterData" hidden="1">#REF!</definedName>
    <definedName name="Z_93E61703_80D4_4D11_B196_94F2DB74BFF6_.wvu.FilterData" localSheetId="5" hidden="1">BOQ!$A$3:$AL$3</definedName>
    <definedName name="Z_941E78A0_DA15_4559_8D24_47E60F64B332_.wvu.FilterData" localSheetId="1" hidden="1">#REF!</definedName>
    <definedName name="Z_941E78A0_DA15_4559_8D24_47E60F64B332_.wvu.FilterData" localSheetId="2" hidden="1">#REF!</definedName>
    <definedName name="Z_941E78A0_DA15_4559_8D24_47E60F64B332_.wvu.FilterData" localSheetId="3" hidden="1">#REF!</definedName>
    <definedName name="Z_941E78A0_DA15_4559_8D24_47E60F64B332_.wvu.FilterData" localSheetId="6" hidden="1">#REF!</definedName>
    <definedName name="Z_941E78A0_DA15_4559_8D24_47E60F64B332_.wvu.FilterData" localSheetId="0" hidden="1">#REF!</definedName>
    <definedName name="Z_941E78A0_DA15_4559_8D24_47E60F64B332_.wvu.FilterData" localSheetId="9" hidden="1">#REF!</definedName>
    <definedName name="Z_941E78A0_DA15_4559_8D24_47E60F64B332_.wvu.FilterData" localSheetId="8" hidden="1">#REF!</definedName>
    <definedName name="Z_941E78A0_DA15_4559_8D24_47E60F64B332_.wvu.FilterData" hidden="1">#REF!</definedName>
    <definedName name="Z_9673D06C_8E2D_4E41_BE89_13756C9C3BAE_.wvu.PrintArea" localSheetId="9" hidden="1">#REF!</definedName>
    <definedName name="Z_9673D06C_8E2D_4E41_BE89_13756C9C3BAE_.wvu.PrintArea" localSheetId="8" hidden="1">#REF!</definedName>
    <definedName name="Z_9673D06C_8E2D_4E41_BE89_13756C9C3BAE_.wvu.PrintArea" hidden="1">#REF!</definedName>
    <definedName name="Z_96F2EE26_6561_4F4C_A5EB_5B153675D529_.wvu.FilterData" localSheetId="1" hidden="1">#REF!</definedName>
    <definedName name="Z_96F2EE26_6561_4F4C_A5EB_5B153675D529_.wvu.FilterData" localSheetId="2" hidden="1">#REF!</definedName>
    <definedName name="Z_96F2EE26_6561_4F4C_A5EB_5B153675D529_.wvu.FilterData" localSheetId="3" hidden="1">#REF!</definedName>
    <definedName name="Z_96F2EE26_6561_4F4C_A5EB_5B153675D529_.wvu.FilterData" localSheetId="6" hidden="1">#REF!</definedName>
    <definedName name="Z_96F2EE26_6561_4F4C_A5EB_5B153675D529_.wvu.FilterData" localSheetId="0" hidden="1">#REF!</definedName>
    <definedName name="Z_96F2EE26_6561_4F4C_A5EB_5B153675D529_.wvu.FilterData" localSheetId="9" hidden="1">#REF!</definedName>
    <definedName name="Z_96F2EE26_6561_4F4C_A5EB_5B153675D529_.wvu.FilterData" localSheetId="8" hidden="1">#REF!</definedName>
    <definedName name="Z_96F2EE26_6561_4F4C_A5EB_5B153675D529_.wvu.FilterData" hidden="1">#REF!</definedName>
    <definedName name="Z_97D4D5E5_43F4_446C_A651_11999CE73F0D_.wvu.FilterData" localSheetId="1" hidden="1">#REF!</definedName>
    <definedName name="Z_97D4D5E5_43F4_446C_A651_11999CE73F0D_.wvu.FilterData" localSheetId="2" hidden="1">#REF!</definedName>
    <definedName name="Z_97D4D5E5_43F4_446C_A651_11999CE73F0D_.wvu.FilterData" localSheetId="3" hidden="1">#REF!</definedName>
    <definedName name="Z_97D4D5E5_43F4_446C_A651_11999CE73F0D_.wvu.FilterData" localSheetId="6" hidden="1">#REF!</definedName>
    <definedName name="Z_97D4D5E5_43F4_446C_A651_11999CE73F0D_.wvu.FilterData" localSheetId="0" hidden="1">#REF!</definedName>
    <definedName name="Z_97D4D5E5_43F4_446C_A651_11999CE73F0D_.wvu.FilterData" localSheetId="9" hidden="1">#REF!</definedName>
    <definedName name="Z_97D4D5E5_43F4_446C_A651_11999CE73F0D_.wvu.FilterData" localSheetId="8" hidden="1">#REF!</definedName>
    <definedName name="Z_97D4D5E5_43F4_446C_A651_11999CE73F0D_.wvu.FilterData" hidden="1">#REF!</definedName>
    <definedName name="Z_99D15F62_90C4_405A_985F_7C185F19F985_.wvu.Rows" hidden="1">[39]Forecast!$A$26:$IV$29,[39]Forecast!$A$35:$IV$36,[39]Forecast!$A$52:$IV$52,[39]Forecast!$A$56:$IV$60,[39]Forecast!$A$93:$IV$95,[39]Forecast!$A$106:$IV$114,[39]Forecast!$A$119:$IV$120,[39]Forecast!$A$123:$IV$124,[39]Forecast!$A$189:$IV$189,[39]Forecast!$A$254:$IV$254,[39]Forecast!$A$258:$IV$267,[39]Forecast!$A$270:$IV$271,[39]Forecast!$A$273:$IV$313,[39]Forecast!$A$317:$IV$318,[39]Forecast!$A$322:$IV$327,[39]Forecast!$A$339:$IV$339</definedName>
    <definedName name="Z_9B9949C8_0BAA_4B11_A1CA_00EC9D2DC419_.wvu.FilterData" localSheetId="1" hidden="1">#REF!</definedName>
    <definedName name="Z_9B9949C8_0BAA_4B11_A1CA_00EC9D2DC419_.wvu.FilterData" localSheetId="2" hidden="1">#REF!</definedName>
    <definedName name="Z_9B9949C8_0BAA_4B11_A1CA_00EC9D2DC419_.wvu.FilterData" localSheetId="3" hidden="1">#REF!</definedName>
    <definedName name="Z_9B9949C8_0BAA_4B11_A1CA_00EC9D2DC419_.wvu.FilterData" localSheetId="6" hidden="1">#REF!</definedName>
    <definedName name="Z_9B9949C8_0BAA_4B11_A1CA_00EC9D2DC419_.wvu.FilterData" localSheetId="0" hidden="1">#REF!</definedName>
    <definedName name="Z_9B9949C8_0BAA_4B11_A1CA_00EC9D2DC419_.wvu.FilterData" localSheetId="9" hidden="1">#REF!</definedName>
    <definedName name="Z_9B9949C8_0BAA_4B11_A1CA_00EC9D2DC419_.wvu.FilterData" localSheetId="8" hidden="1">#REF!</definedName>
    <definedName name="Z_9B9949C8_0BAA_4B11_A1CA_00EC9D2DC419_.wvu.FilterData" hidden="1">#REF!</definedName>
    <definedName name="Z_9B9F8217_DFAB_11D3_AE91_0090272D3C77_.wvu.FilterData" localSheetId="1" hidden="1">#REF!</definedName>
    <definedName name="Z_9B9F8217_DFAB_11D3_AE91_0090272D3C77_.wvu.FilterData" localSheetId="2" hidden="1">#REF!</definedName>
    <definedName name="Z_9B9F8217_DFAB_11D3_AE91_0090272D3C77_.wvu.FilterData" localSheetId="3" hidden="1">#REF!</definedName>
    <definedName name="Z_9B9F8217_DFAB_11D3_AE91_0090272D3C77_.wvu.FilterData" localSheetId="6" hidden="1">#REF!</definedName>
    <definedName name="Z_9B9F8217_DFAB_11D3_AE91_0090272D3C77_.wvu.FilterData" localSheetId="0" hidden="1">#REF!</definedName>
    <definedName name="Z_9B9F8217_DFAB_11D3_AE91_0090272D3C77_.wvu.FilterData" localSheetId="9" hidden="1">#REF!</definedName>
    <definedName name="Z_9B9F8217_DFAB_11D3_AE91_0090272D3C77_.wvu.FilterData" localSheetId="8" hidden="1">#REF!</definedName>
    <definedName name="Z_9B9F8217_DFAB_11D3_AE91_0090272D3C77_.wvu.FilterData" hidden="1">#REF!</definedName>
    <definedName name="Z_9C3E33FF_6562_4D26_BDF3_B29555E64301_.wvu.FilterData" localSheetId="1" hidden="1">#REF!</definedName>
    <definedName name="Z_9C3E33FF_6562_4D26_BDF3_B29555E64301_.wvu.FilterData" localSheetId="2" hidden="1">#REF!</definedName>
    <definedName name="Z_9C3E33FF_6562_4D26_BDF3_B29555E64301_.wvu.FilterData" localSheetId="3" hidden="1">#REF!</definedName>
    <definedName name="Z_9C3E33FF_6562_4D26_BDF3_B29555E64301_.wvu.FilterData" localSheetId="6" hidden="1">#REF!</definedName>
    <definedName name="Z_9C3E33FF_6562_4D26_BDF3_B29555E64301_.wvu.FilterData" localSheetId="0" hidden="1">#REF!</definedName>
    <definedName name="Z_9C3E33FF_6562_4D26_BDF3_B29555E64301_.wvu.FilterData" localSheetId="9" hidden="1">#REF!</definedName>
    <definedName name="Z_9C3E33FF_6562_4D26_BDF3_B29555E64301_.wvu.FilterData" localSheetId="8" hidden="1">#REF!</definedName>
    <definedName name="Z_9C3E33FF_6562_4D26_BDF3_B29555E64301_.wvu.FilterData" hidden="1">#REF!</definedName>
    <definedName name="Z_9D0A4C89_A2D4_4111_ACC6_1C468812D924_.wvu.FilterData" localSheetId="5" hidden="1">BOQ!$A$3:$AL$3</definedName>
    <definedName name="Z_9DC3DB6C_C704_4665_AC5B_1A68C48B520F_.wvu.FilterData" localSheetId="5" hidden="1">BOQ!$A$3:$AL$3</definedName>
    <definedName name="Z_9DFA07EB_C6E0_4532_9E8F_13C24B46A1AE_.wvu.FilterData" localSheetId="1" hidden="1">#REF!</definedName>
    <definedName name="Z_9DFA07EB_C6E0_4532_9E8F_13C24B46A1AE_.wvu.FilterData" localSheetId="2" hidden="1">#REF!</definedName>
    <definedName name="Z_9DFA07EB_C6E0_4532_9E8F_13C24B46A1AE_.wvu.FilterData" localSheetId="3" hidden="1">#REF!</definedName>
    <definedName name="Z_9DFA07EB_C6E0_4532_9E8F_13C24B46A1AE_.wvu.FilterData" localSheetId="6" hidden="1">#REF!</definedName>
    <definedName name="Z_9DFA07EB_C6E0_4532_9E8F_13C24B46A1AE_.wvu.FilterData" localSheetId="0" hidden="1">#REF!</definedName>
    <definedName name="Z_9DFA07EB_C6E0_4532_9E8F_13C24B46A1AE_.wvu.FilterData" localSheetId="9" hidden="1">#REF!</definedName>
    <definedName name="Z_9DFA07EB_C6E0_4532_9E8F_13C24B46A1AE_.wvu.FilterData" localSheetId="8" hidden="1">#REF!</definedName>
    <definedName name="Z_9DFA07EB_C6E0_4532_9E8F_13C24B46A1AE_.wvu.FilterData" hidden="1">#REF!</definedName>
    <definedName name="Z_9F0EFBD7_9929_4511_BBA3_D685B0BDD362_.wvu.FilterData" localSheetId="5" hidden="1">BOQ!$A$3:$AL$3</definedName>
    <definedName name="Z_9F4E9141_41FC_4B2C_AC1F_EC647474A564_.wvu.PrintArea" localSheetId="9" hidden="1">#REF!</definedName>
    <definedName name="Z_9F4E9141_41FC_4B2C_AC1F_EC647474A564_.wvu.PrintArea" localSheetId="8" hidden="1">#REF!</definedName>
    <definedName name="Z_9F4E9141_41FC_4B2C_AC1F_EC647474A564_.wvu.PrintArea" hidden="1">#REF!</definedName>
    <definedName name="Z_9F4E9141_41FC_4B2C_AC1F_EC647474A564_.wvu.Rows" localSheetId="9" hidden="1">#REF!</definedName>
    <definedName name="Z_9F4E9141_41FC_4B2C_AC1F_EC647474A564_.wvu.Rows" localSheetId="8" hidden="1">#REF!</definedName>
    <definedName name="Z_9F4E9141_41FC_4B2C_AC1F_EC647474A564_.wvu.Rows" hidden="1">#REF!</definedName>
    <definedName name="Z_A0AC4B42_5259_11D4_B5FE_00C04FC949BF_.wvu.Cols" localSheetId="1" hidden="1">#REF!,#REF!,#REF!,#REF!</definedName>
    <definedName name="Z_A0AC4B42_5259_11D4_B5FE_00C04FC949BF_.wvu.Cols" localSheetId="2" hidden="1">#REF!,#REF!,#REF!,#REF!</definedName>
    <definedName name="Z_A0AC4B42_5259_11D4_B5FE_00C04FC949BF_.wvu.Cols" localSheetId="3" hidden="1">#REF!,#REF!,#REF!,#REF!</definedName>
    <definedName name="Z_A0AC4B42_5259_11D4_B5FE_00C04FC949BF_.wvu.Cols" localSheetId="6" hidden="1">#REF!,#REF!,#REF!,#REF!</definedName>
    <definedName name="Z_A0AC4B42_5259_11D4_B5FE_00C04FC949BF_.wvu.Cols" localSheetId="0" hidden="1">#REF!,#REF!,#REF!,#REF!</definedName>
    <definedName name="Z_A0AC4B42_5259_11D4_B5FE_00C04FC949BF_.wvu.Cols" localSheetId="9" hidden="1">#REF!,#REF!,#REF!,#REF!</definedName>
    <definedName name="Z_A0AC4B42_5259_11D4_B5FE_00C04FC949BF_.wvu.Cols" localSheetId="8" hidden="1">#REF!,#REF!,#REF!,#REF!</definedName>
    <definedName name="Z_A0AC4B42_5259_11D4_B5FE_00C04FC949BF_.wvu.Cols" hidden="1">#REF!,#REF!,#REF!,#REF!</definedName>
    <definedName name="Z_A0AC4B42_5259_11D4_B5FE_00C04FC949BF_.wvu.FilterData" localSheetId="1" hidden="1">#REF!</definedName>
    <definedName name="Z_A0AC4B42_5259_11D4_B5FE_00C04FC949BF_.wvu.FilterData" localSheetId="2" hidden="1">#REF!</definedName>
    <definedName name="Z_A0AC4B42_5259_11D4_B5FE_00C04FC949BF_.wvu.FilterData" localSheetId="3" hidden="1">#REF!</definedName>
    <definedName name="Z_A0AC4B42_5259_11D4_B5FE_00C04FC949BF_.wvu.FilterData" localSheetId="6" hidden="1">#REF!</definedName>
    <definedName name="Z_A0AC4B42_5259_11D4_B5FE_00C04FC949BF_.wvu.FilterData" localSheetId="0" hidden="1">#REF!</definedName>
    <definedName name="Z_A0AC4B42_5259_11D4_B5FE_00C04FC949BF_.wvu.FilterData" localSheetId="9" hidden="1">#REF!</definedName>
    <definedName name="Z_A0AC4B42_5259_11D4_B5FE_00C04FC949BF_.wvu.FilterData" localSheetId="8" hidden="1">#REF!</definedName>
    <definedName name="Z_A0AC4B42_5259_11D4_B5FE_00C04FC949BF_.wvu.FilterData" hidden="1">#REF!</definedName>
    <definedName name="Z_A0AC4B42_5259_11D4_B5FE_00C04FC949BF_.wvu.PrintArea" localSheetId="1" hidden="1">#REF!</definedName>
    <definedName name="Z_A0AC4B42_5259_11D4_B5FE_00C04FC949BF_.wvu.PrintArea" localSheetId="2" hidden="1">#REF!</definedName>
    <definedName name="Z_A0AC4B42_5259_11D4_B5FE_00C04FC949BF_.wvu.PrintArea" localSheetId="3" hidden="1">#REF!</definedName>
    <definedName name="Z_A0AC4B42_5259_11D4_B5FE_00C04FC949BF_.wvu.PrintArea" localSheetId="6" hidden="1">#REF!</definedName>
    <definedName name="Z_A0AC4B42_5259_11D4_B5FE_00C04FC949BF_.wvu.PrintArea" localSheetId="0" hidden="1">#REF!</definedName>
    <definedName name="Z_A0AC4B42_5259_11D4_B5FE_00C04FC949BF_.wvu.PrintArea" localSheetId="9" hidden="1">#REF!</definedName>
    <definedName name="Z_A0AC4B42_5259_11D4_B5FE_00C04FC949BF_.wvu.PrintArea" localSheetId="8" hidden="1">#REF!</definedName>
    <definedName name="Z_A0AC4B42_5259_11D4_B5FE_00C04FC949BF_.wvu.PrintArea" hidden="1">#REF!</definedName>
    <definedName name="Z_A0AC4B42_5259_11D4_B5FE_00C04FC949BF_.wvu.PrintTitles" localSheetId="1" hidden="1">#REF!</definedName>
    <definedName name="Z_A0AC4B42_5259_11D4_B5FE_00C04FC949BF_.wvu.PrintTitles" localSheetId="2" hidden="1">#REF!</definedName>
    <definedName name="Z_A0AC4B42_5259_11D4_B5FE_00C04FC949BF_.wvu.PrintTitles" localSheetId="3" hidden="1">#REF!</definedName>
    <definedName name="Z_A0AC4B42_5259_11D4_B5FE_00C04FC949BF_.wvu.PrintTitles" localSheetId="6" hidden="1">#REF!</definedName>
    <definedName name="Z_A0AC4B42_5259_11D4_B5FE_00C04FC949BF_.wvu.PrintTitles" localSheetId="0" hidden="1">#REF!</definedName>
    <definedName name="Z_A0AC4B42_5259_11D4_B5FE_00C04FC949BF_.wvu.PrintTitles" localSheetId="9" hidden="1">#REF!</definedName>
    <definedName name="Z_A0AC4B42_5259_11D4_B5FE_00C04FC949BF_.wvu.PrintTitles" localSheetId="8" hidden="1">#REF!</definedName>
    <definedName name="Z_A0AC4B42_5259_11D4_B5FE_00C04FC949BF_.wvu.PrintTitles" hidden="1">#REF!</definedName>
    <definedName name="Z_A0AC4B42_5259_11D4_B5FE_00C04FC949BF_.wvu.Rows" localSheetId="1" hidden="1">#REF!,#REF!,#REF!,#REF!,#REF!,#REF!,#REF!</definedName>
    <definedName name="Z_A0AC4B42_5259_11D4_B5FE_00C04FC949BF_.wvu.Rows" localSheetId="2" hidden="1">#REF!,#REF!,#REF!,#REF!,#REF!,#REF!,#REF!</definedName>
    <definedName name="Z_A0AC4B42_5259_11D4_B5FE_00C04FC949BF_.wvu.Rows" localSheetId="3" hidden="1">#REF!,#REF!,#REF!,#REF!,#REF!,#REF!,#REF!</definedName>
    <definedName name="Z_A0AC4B42_5259_11D4_B5FE_00C04FC949BF_.wvu.Rows" localSheetId="6" hidden="1">#REF!,#REF!,#REF!,#REF!,#REF!,#REF!,#REF!</definedName>
    <definedName name="Z_A0AC4B42_5259_11D4_B5FE_00C04FC949BF_.wvu.Rows" localSheetId="0" hidden="1">#REF!,#REF!,#REF!,#REF!,#REF!,#REF!,#REF!</definedName>
    <definedName name="Z_A0AC4B42_5259_11D4_B5FE_00C04FC949BF_.wvu.Rows" localSheetId="9" hidden="1">#REF!,#REF!,#REF!,#REF!,#REF!,#REF!,#REF!</definedName>
    <definedName name="Z_A0AC4B42_5259_11D4_B5FE_00C04FC949BF_.wvu.Rows" localSheetId="8" hidden="1">#REF!,#REF!,#REF!,#REF!,#REF!,#REF!,#REF!</definedName>
    <definedName name="Z_A0AC4B42_5259_11D4_B5FE_00C04FC949BF_.wvu.Rows" hidden="1">#REF!,#REF!,#REF!,#REF!,#REF!,#REF!,#REF!</definedName>
    <definedName name="Z_A0DAD961_7197_404E_AC96_B0E615F9E830_.wvu.FilterData" localSheetId="1" hidden="1">#REF!</definedName>
    <definedName name="Z_A0DAD961_7197_404E_AC96_B0E615F9E830_.wvu.FilterData" localSheetId="2" hidden="1">#REF!</definedName>
    <definedName name="Z_A0DAD961_7197_404E_AC96_B0E615F9E830_.wvu.FilterData" localSheetId="3" hidden="1">#REF!</definedName>
    <definedName name="Z_A0DAD961_7197_404E_AC96_B0E615F9E830_.wvu.FilterData" localSheetId="6" hidden="1">#REF!</definedName>
    <definedName name="Z_A0DAD961_7197_404E_AC96_B0E615F9E830_.wvu.FilterData" localSheetId="0" hidden="1">#REF!</definedName>
    <definedName name="Z_A0DAD961_7197_404E_AC96_B0E615F9E830_.wvu.FilterData" localSheetId="9" hidden="1">#REF!</definedName>
    <definedName name="Z_A0DAD961_7197_404E_AC96_B0E615F9E830_.wvu.FilterData" localSheetId="8" hidden="1">#REF!</definedName>
    <definedName name="Z_A0DAD961_7197_404E_AC96_B0E615F9E830_.wvu.FilterData" hidden="1">#REF!</definedName>
    <definedName name="Z_A1AD94B5_438B_45DF_B0FE_6E327F19A24C_.wvu.FilterData" localSheetId="5" hidden="1">BOQ!$A$3:$AL$3</definedName>
    <definedName name="Z_A24ACA16_EB04_482F_BB9A_2599E185C3D3_.wvu.FilterData" localSheetId="1" hidden="1">#REF!</definedName>
    <definedName name="Z_A24ACA16_EB04_482F_BB9A_2599E185C3D3_.wvu.FilterData" localSheetId="2" hidden="1">#REF!</definedName>
    <definedName name="Z_A24ACA16_EB04_482F_BB9A_2599E185C3D3_.wvu.FilterData" localSheetId="3" hidden="1">#REF!</definedName>
    <definedName name="Z_A24ACA16_EB04_482F_BB9A_2599E185C3D3_.wvu.FilterData" localSheetId="6" hidden="1">#REF!</definedName>
    <definedName name="Z_A24ACA16_EB04_482F_BB9A_2599E185C3D3_.wvu.FilterData" localSheetId="0" hidden="1">#REF!</definedName>
    <definedName name="Z_A24ACA16_EB04_482F_BB9A_2599E185C3D3_.wvu.FilterData" localSheetId="9" hidden="1">#REF!</definedName>
    <definedName name="Z_A24ACA16_EB04_482F_BB9A_2599E185C3D3_.wvu.FilterData" localSheetId="8" hidden="1">#REF!</definedName>
    <definedName name="Z_A24ACA16_EB04_482F_BB9A_2599E185C3D3_.wvu.FilterData" hidden="1">#REF!</definedName>
    <definedName name="Z_A3A5F6A5_EE6A_4AA5_88C5_5980B4437C30_.wvu.FilterData" localSheetId="5" hidden="1">BOQ!$A$3:$AL$3</definedName>
    <definedName name="Z_A4633B85_467D_49EB_95E7_E7B11A609631_.wvu.Cols" localSheetId="9" hidden="1">#REF!,#REF!</definedName>
    <definedName name="Z_A4633B85_467D_49EB_95E7_E7B11A609631_.wvu.Cols" localSheetId="8" hidden="1">#REF!,#REF!</definedName>
    <definedName name="Z_A4633B85_467D_49EB_95E7_E7B11A609631_.wvu.Cols" hidden="1">#REF!,#REF!</definedName>
    <definedName name="Z_A4633B85_467D_49EB_95E7_E7B11A609631_.wvu.Rows" localSheetId="9" hidden="1">#REF!,#REF!</definedName>
    <definedName name="Z_A4633B85_467D_49EB_95E7_E7B11A609631_.wvu.Rows" localSheetId="8" hidden="1">#REF!,#REF!</definedName>
    <definedName name="Z_A4633B85_467D_49EB_95E7_E7B11A609631_.wvu.Rows" hidden="1">#REF!,#REF!</definedName>
    <definedName name="Z_A4C45DF8_E6D8_4B06_84E7_81A5A9500D55_.wvu.FilterData" localSheetId="1" hidden="1">#REF!</definedName>
    <definedName name="Z_A4C45DF8_E6D8_4B06_84E7_81A5A9500D55_.wvu.FilterData" localSheetId="2" hidden="1">#REF!</definedName>
    <definedName name="Z_A4C45DF8_E6D8_4B06_84E7_81A5A9500D55_.wvu.FilterData" localSheetId="3" hidden="1">#REF!</definedName>
    <definedName name="Z_A4C45DF8_E6D8_4B06_84E7_81A5A9500D55_.wvu.FilterData" localSheetId="6" hidden="1">#REF!</definedName>
    <definedName name="Z_A4C45DF8_E6D8_4B06_84E7_81A5A9500D55_.wvu.FilterData" localSheetId="0" hidden="1">#REF!</definedName>
    <definedName name="Z_A4C45DF8_E6D8_4B06_84E7_81A5A9500D55_.wvu.FilterData" localSheetId="9" hidden="1">#REF!</definedName>
    <definedName name="Z_A4C45DF8_E6D8_4B06_84E7_81A5A9500D55_.wvu.FilterData" localSheetId="8" hidden="1">#REF!</definedName>
    <definedName name="Z_A4C45DF8_E6D8_4B06_84E7_81A5A9500D55_.wvu.FilterData" hidden="1">#REF!</definedName>
    <definedName name="Z_A52E95D2_430A_43EF_8C82_83878B555090_.wvu.FilterData" localSheetId="1" hidden="1">#REF!</definedName>
    <definedName name="Z_A52E95D2_430A_43EF_8C82_83878B555090_.wvu.FilterData" localSheetId="2" hidden="1">#REF!</definedName>
    <definedName name="Z_A52E95D2_430A_43EF_8C82_83878B555090_.wvu.FilterData" localSheetId="3" hidden="1">#REF!</definedName>
    <definedName name="Z_A52E95D2_430A_43EF_8C82_83878B555090_.wvu.FilterData" localSheetId="6" hidden="1">#REF!</definedName>
    <definedName name="Z_A52E95D2_430A_43EF_8C82_83878B555090_.wvu.FilterData" localSheetId="0" hidden="1">#REF!</definedName>
    <definedName name="Z_A52E95D2_430A_43EF_8C82_83878B555090_.wvu.FilterData" localSheetId="9" hidden="1">#REF!</definedName>
    <definedName name="Z_A52E95D2_430A_43EF_8C82_83878B555090_.wvu.FilterData" localSheetId="8" hidden="1">#REF!</definedName>
    <definedName name="Z_A52E95D2_430A_43EF_8C82_83878B555090_.wvu.FilterData" hidden="1">#REF!</definedName>
    <definedName name="Z_A564E848_8A16_4DE3_8578_F95B0AFD9DC2_.wvu.FilterData" localSheetId="1" hidden="1">#REF!</definedName>
    <definedName name="Z_A564E848_8A16_4DE3_8578_F95B0AFD9DC2_.wvu.FilterData" localSheetId="2" hidden="1">#REF!</definedName>
    <definedName name="Z_A564E848_8A16_4DE3_8578_F95B0AFD9DC2_.wvu.FilterData" localSheetId="3" hidden="1">#REF!</definedName>
    <definedName name="Z_A564E848_8A16_4DE3_8578_F95B0AFD9DC2_.wvu.FilterData" localSheetId="6" hidden="1">#REF!</definedName>
    <definedName name="Z_A564E848_8A16_4DE3_8578_F95B0AFD9DC2_.wvu.FilterData" localSheetId="0" hidden="1">#REF!</definedName>
    <definedName name="Z_A564E848_8A16_4DE3_8578_F95B0AFD9DC2_.wvu.FilterData" localSheetId="9" hidden="1">#REF!</definedName>
    <definedName name="Z_A564E848_8A16_4DE3_8578_F95B0AFD9DC2_.wvu.FilterData" localSheetId="8" hidden="1">#REF!</definedName>
    <definedName name="Z_A564E848_8A16_4DE3_8578_F95B0AFD9DC2_.wvu.FilterData" hidden="1">#REF!</definedName>
    <definedName name="Z_A781204A_C096_4FD9_8686_E749AD880175_.wvu.FilterData" localSheetId="1" hidden="1">#REF!</definedName>
    <definedName name="Z_A781204A_C096_4FD9_8686_E749AD880175_.wvu.FilterData" localSheetId="2" hidden="1">#REF!</definedName>
    <definedName name="Z_A781204A_C096_4FD9_8686_E749AD880175_.wvu.FilterData" localSheetId="3" hidden="1">#REF!</definedName>
    <definedName name="Z_A781204A_C096_4FD9_8686_E749AD880175_.wvu.FilterData" localSheetId="6" hidden="1">#REF!</definedName>
    <definedName name="Z_A781204A_C096_4FD9_8686_E749AD880175_.wvu.FilterData" localSheetId="0" hidden="1">#REF!</definedName>
    <definedName name="Z_A781204A_C096_4FD9_8686_E749AD880175_.wvu.FilterData" localSheetId="9" hidden="1">#REF!</definedName>
    <definedName name="Z_A781204A_C096_4FD9_8686_E749AD880175_.wvu.FilterData" localSheetId="8" hidden="1">#REF!</definedName>
    <definedName name="Z_A781204A_C096_4FD9_8686_E749AD880175_.wvu.FilterData" hidden="1">#REF!</definedName>
    <definedName name="Z_A8794A83_181C_4122_B911_4BBD3A571DEC_.wvu.FilterData" localSheetId="1" hidden="1">#REF!</definedName>
    <definedName name="Z_A8794A83_181C_4122_B911_4BBD3A571DEC_.wvu.FilterData" localSheetId="2" hidden="1">#REF!</definedName>
    <definedName name="Z_A8794A83_181C_4122_B911_4BBD3A571DEC_.wvu.FilterData" localSheetId="3" hidden="1">#REF!</definedName>
    <definedName name="Z_A8794A83_181C_4122_B911_4BBD3A571DEC_.wvu.FilterData" localSheetId="6" hidden="1">#REF!</definedName>
    <definedName name="Z_A8794A83_181C_4122_B911_4BBD3A571DEC_.wvu.FilterData" localSheetId="0" hidden="1">#REF!</definedName>
    <definedName name="Z_A8794A83_181C_4122_B911_4BBD3A571DEC_.wvu.FilterData" localSheetId="9" hidden="1">#REF!</definedName>
    <definedName name="Z_A8794A83_181C_4122_B911_4BBD3A571DEC_.wvu.FilterData" localSheetId="8" hidden="1">#REF!</definedName>
    <definedName name="Z_A8794A83_181C_4122_B911_4BBD3A571DEC_.wvu.FilterData" hidden="1">#REF!</definedName>
    <definedName name="Z_A9D16693_2C41_4E72_A3EB_B31D16F38279_.wvu.FilterData" localSheetId="5" hidden="1">BOQ!$A$3:$AL$3</definedName>
    <definedName name="Z_AA3FC3D4_6E6E_4CE7_81E8_4A7B17AB1715_.wvu.FilterData" localSheetId="1" hidden="1">#REF!</definedName>
    <definedName name="Z_AA3FC3D4_6E6E_4CE7_81E8_4A7B17AB1715_.wvu.FilterData" localSheetId="2" hidden="1">#REF!</definedName>
    <definedName name="Z_AA3FC3D4_6E6E_4CE7_81E8_4A7B17AB1715_.wvu.FilterData" localSheetId="3" hidden="1">#REF!</definedName>
    <definedName name="Z_AA3FC3D4_6E6E_4CE7_81E8_4A7B17AB1715_.wvu.FilterData" localSheetId="6" hidden="1">#REF!</definedName>
    <definedName name="Z_AA3FC3D4_6E6E_4CE7_81E8_4A7B17AB1715_.wvu.FilterData" localSheetId="0" hidden="1">#REF!</definedName>
    <definedName name="Z_AA3FC3D4_6E6E_4CE7_81E8_4A7B17AB1715_.wvu.FilterData" localSheetId="9" hidden="1">#REF!</definedName>
    <definedName name="Z_AA3FC3D4_6E6E_4CE7_81E8_4A7B17AB1715_.wvu.FilterData" localSheetId="8" hidden="1">#REF!</definedName>
    <definedName name="Z_AA3FC3D4_6E6E_4CE7_81E8_4A7B17AB1715_.wvu.FilterData" hidden="1">#REF!</definedName>
    <definedName name="Z_AAB7394C_3FF8_4265_B8C2_66BBB8B1248C_.wvu.FilterData" localSheetId="1" hidden="1">#REF!</definedName>
    <definedName name="Z_AAB7394C_3FF8_4265_B8C2_66BBB8B1248C_.wvu.FilterData" localSheetId="2" hidden="1">#REF!</definedName>
    <definedName name="Z_AAB7394C_3FF8_4265_B8C2_66BBB8B1248C_.wvu.FilterData" localSheetId="3" hidden="1">#REF!</definedName>
    <definedName name="Z_AAB7394C_3FF8_4265_B8C2_66BBB8B1248C_.wvu.FilterData" localSheetId="6" hidden="1">#REF!</definedName>
    <definedName name="Z_AAB7394C_3FF8_4265_B8C2_66BBB8B1248C_.wvu.FilterData" localSheetId="0" hidden="1">#REF!</definedName>
    <definedName name="Z_AAB7394C_3FF8_4265_B8C2_66BBB8B1248C_.wvu.FilterData" localSheetId="9" hidden="1">#REF!</definedName>
    <definedName name="Z_AAB7394C_3FF8_4265_B8C2_66BBB8B1248C_.wvu.FilterData" localSheetId="8" hidden="1">#REF!</definedName>
    <definedName name="Z_AAB7394C_3FF8_4265_B8C2_66BBB8B1248C_.wvu.FilterData" hidden="1">#REF!</definedName>
    <definedName name="Z_ABFCADC3_4CF7_48CF_B39D_E5828A75D43E_.wvu.FilterData" localSheetId="1" hidden="1">#REF!</definedName>
    <definedName name="Z_ABFCADC3_4CF7_48CF_B39D_E5828A75D43E_.wvu.FilterData" localSheetId="2" hidden="1">#REF!</definedName>
    <definedName name="Z_ABFCADC3_4CF7_48CF_B39D_E5828A75D43E_.wvu.FilterData" localSheetId="3" hidden="1">#REF!</definedName>
    <definedName name="Z_ABFCADC3_4CF7_48CF_B39D_E5828A75D43E_.wvu.FilterData" localSheetId="6" hidden="1">#REF!</definedName>
    <definedName name="Z_ABFCADC3_4CF7_48CF_B39D_E5828A75D43E_.wvu.FilterData" localSheetId="0" hidden="1">#REF!</definedName>
    <definedName name="Z_ABFCADC3_4CF7_48CF_B39D_E5828A75D43E_.wvu.FilterData" localSheetId="9" hidden="1">#REF!</definedName>
    <definedName name="Z_ABFCADC3_4CF7_48CF_B39D_E5828A75D43E_.wvu.FilterData" localSheetId="8" hidden="1">#REF!</definedName>
    <definedName name="Z_ABFCADC3_4CF7_48CF_B39D_E5828A75D43E_.wvu.FilterData" hidden="1">#REF!</definedName>
    <definedName name="Z_AC4A34A8_23F5_4C09_A60F_7421B1C74590_.wvu.FilterData" localSheetId="1" hidden="1">#REF!</definedName>
    <definedName name="Z_AC4A34A8_23F5_4C09_A60F_7421B1C74590_.wvu.FilterData" localSheetId="2" hidden="1">#REF!</definedName>
    <definedName name="Z_AC4A34A8_23F5_4C09_A60F_7421B1C74590_.wvu.FilterData" localSheetId="3" hidden="1">#REF!</definedName>
    <definedName name="Z_AC4A34A8_23F5_4C09_A60F_7421B1C74590_.wvu.FilterData" localSheetId="6" hidden="1">#REF!</definedName>
    <definedName name="Z_AC4A34A8_23F5_4C09_A60F_7421B1C74590_.wvu.FilterData" localSheetId="0" hidden="1">#REF!</definedName>
    <definedName name="Z_AC4A34A8_23F5_4C09_A60F_7421B1C74590_.wvu.FilterData" localSheetId="9" hidden="1">#REF!</definedName>
    <definedName name="Z_AC4A34A8_23F5_4C09_A60F_7421B1C74590_.wvu.FilterData" localSheetId="8" hidden="1">#REF!</definedName>
    <definedName name="Z_AC4A34A8_23F5_4C09_A60F_7421B1C74590_.wvu.FilterData" hidden="1">#REF!</definedName>
    <definedName name="Z_AC584ACE_C266_4881_B354_E52E6427C1D4_.wvu.FilterData" localSheetId="1" hidden="1">#REF!</definedName>
    <definedName name="Z_AC584ACE_C266_4881_B354_E52E6427C1D4_.wvu.FilterData" localSheetId="2" hidden="1">#REF!</definedName>
    <definedName name="Z_AC584ACE_C266_4881_B354_E52E6427C1D4_.wvu.FilterData" localSheetId="3" hidden="1">#REF!</definedName>
    <definedName name="Z_AC584ACE_C266_4881_B354_E52E6427C1D4_.wvu.FilterData" localSheetId="6" hidden="1">#REF!</definedName>
    <definedName name="Z_AC584ACE_C266_4881_B354_E52E6427C1D4_.wvu.FilterData" localSheetId="0" hidden="1">#REF!</definedName>
    <definedName name="Z_AC584ACE_C266_4881_B354_E52E6427C1D4_.wvu.FilterData" localSheetId="9" hidden="1">#REF!</definedName>
    <definedName name="Z_AC584ACE_C266_4881_B354_E52E6427C1D4_.wvu.FilterData" localSheetId="8" hidden="1">#REF!</definedName>
    <definedName name="Z_AC584ACE_C266_4881_B354_E52E6427C1D4_.wvu.FilterData" hidden="1">#REF!</definedName>
    <definedName name="Z_AD28BEA7_74AD_4668_98DA_B02594AB4A9F_.wvu.FilterData" localSheetId="1" hidden="1">#REF!</definedName>
    <definedName name="Z_AD28BEA7_74AD_4668_98DA_B02594AB4A9F_.wvu.FilterData" localSheetId="2" hidden="1">#REF!</definedName>
    <definedName name="Z_AD28BEA7_74AD_4668_98DA_B02594AB4A9F_.wvu.FilterData" localSheetId="3" hidden="1">#REF!</definedName>
    <definedName name="Z_AD28BEA7_74AD_4668_98DA_B02594AB4A9F_.wvu.FilterData" localSheetId="6" hidden="1">#REF!</definedName>
    <definedName name="Z_AD28BEA7_74AD_4668_98DA_B02594AB4A9F_.wvu.FilterData" localSheetId="0" hidden="1">#REF!</definedName>
    <definedName name="Z_AD28BEA7_74AD_4668_98DA_B02594AB4A9F_.wvu.FilterData" localSheetId="9" hidden="1">#REF!</definedName>
    <definedName name="Z_AD28BEA7_74AD_4668_98DA_B02594AB4A9F_.wvu.FilterData" localSheetId="8" hidden="1">#REF!</definedName>
    <definedName name="Z_AD28BEA7_74AD_4668_98DA_B02594AB4A9F_.wvu.FilterData" hidden="1">#REF!</definedName>
    <definedName name="Z_ADDFEFC7_F8D4_4F51_8B45_4DF1B03C1D84_.wvu.FilterData" localSheetId="1" hidden="1">#REF!</definedName>
    <definedName name="Z_ADDFEFC7_F8D4_4F51_8B45_4DF1B03C1D84_.wvu.FilterData" localSheetId="2" hidden="1">#REF!</definedName>
    <definedName name="Z_ADDFEFC7_F8D4_4F51_8B45_4DF1B03C1D84_.wvu.FilterData" localSheetId="3" hidden="1">#REF!</definedName>
    <definedName name="Z_ADDFEFC7_F8D4_4F51_8B45_4DF1B03C1D84_.wvu.FilterData" localSheetId="6" hidden="1">#REF!</definedName>
    <definedName name="Z_ADDFEFC7_F8D4_4F51_8B45_4DF1B03C1D84_.wvu.FilterData" localSheetId="0" hidden="1">#REF!</definedName>
    <definedName name="Z_ADDFEFC7_F8D4_4F51_8B45_4DF1B03C1D84_.wvu.FilterData" localSheetId="9" hidden="1">#REF!</definedName>
    <definedName name="Z_ADDFEFC7_F8D4_4F51_8B45_4DF1B03C1D84_.wvu.FilterData" localSheetId="8" hidden="1">#REF!</definedName>
    <definedName name="Z_ADDFEFC7_F8D4_4F51_8B45_4DF1B03C1D84_.wvu.FilterData" hidden="1">#REF!</definedName>
    <definedName name="Z_ADF62E27_E4C1_11D4_A1E4_00104B4B3CB3_.wvu.PrintArea" hidden="1">'[38]СВОДНАЯ '!$A$2:$AH$52</definedName>
    <definedName name="Z_AFC4E5D4_3A50_4BD7_8981_E00CA5601E99_.wvu.FilterData" localSheetId="1" hidden="1">#REF!</definedName>
    <definedName name="Z_AFC4E5D4_3A50_4BD7_8981_E00CA5601E99_.wvu.FilterData" localSheetId="2" hidden="1">#REF!</definedName>
    <definedName name="Z_AFC4E5D4_3A50_4BD7_8981_E00CA5601E99_.wvu.FilterData" localSheetId="3" hidden="1">#REF!</definedName>
    <definedName name="Z_AFC4E5D4_3A50_4BD7_8981_E00CA5601E99_.wvu.FilterData" localSheetId="6" hidden="1">#REF!</definedName>
    <definedName name="Z_AFC4E5D4_3A50_4BD7_8981_E00CA5601E99_.wvu.FilterData" localSheetId="0" hidden="1">#REF!</definedName>
    <definedName name="Z_AFC4E5D4_3A50_4BD7_8981_E00CA5601E99_.wvu.FilterData" localSheetId="9" hidden="1">#REF!</definedName>
    <definedName name="Z_AFC4E5D4_3A50_4BD7_8981_E00CA5601E99_.wvu.FilterData" localSheetId="8" hidden="1">#REF!</definedName>
    <definedName name="Z_AFC4E5D4_3A50_4BD7_8981_E00CA5601E99_.wvu.FilterData" hidden="1">#REF!</definedName>
    <definedName name="Z_B0364D3E_645F_4033_893D_29F2224BCCD7_.wvu.FilterData" localSheetId="1" hidden="1">#REF!</definedName>
    <definedName name="Z_B0364D3E_645F_4033_893D_29F2224BCCD7_.wvu.FilterData" localSheetId="2" hidden="1">#REF!</definedName>
    <definedName name="Z_B0364D3E_645F_4033_893D_29F2224BCCD7_.wvu.FilterData" localSheetId="3" hidden="1">#REF!</definedName>
    <definedName name="Z_B0364D3E_645F_4033_893D_29F2224BCCD7_.wvu.FilterData" localSheetId="6" hidden="1">#REF!</definedName>
    <definedName name="Z_B0364D3E_645F_4033_893D_29F2224BCCD7_.wvu.FilterData" localSheetId="0" hidden="1">#REF!</definedName>
    <definedName name="Z_B0364D3E_645F_4033_893D_29F2224BCCD7_.wvu.FilterData" localSheetId="9" hidden="1">#REF!</definedName>
    <definedName name="Z_B0364D3E_645F_4033_893D_29F2224BCCD7_.wvu.FilterData" localSheetId="8" hidden="1">#REF!</definedName>
    <definedName name="Z_B0364D3E_645F_4033_893D_29F2224BCCD7_.wvu.FilterData" hidden="1">#REF!</definedName>
    <definedName name="Z_B08CF5DC_76DD_45F7_8117_C9FE4CDFE13D_.wvu.FilterData" localSheetId="1" hidden="1">#REF!</definedName>
    <definedName name="Z_B08CF5DC_76DD_45F7_8117_C9FE4CDFE13D_.wvu.FilterData" localSheetId="2" hidden="1">#REF!</definedName>
    <definedName name="Z_B08CF5DC_76DD_45F7_8117_C9FE4CDFE13D_.wvu.FilterData" localSheetId="3" hidden="1">#REF!</definedName>
    <definedName name="Z_B08CF5DC_76DD_45F7_8117_C9FE4CDFE13D_.wvu.FilterData" localSheetId="6" hidden="1">#REF!</definedName>
    <definedName name="Z_B08CF5DC_76DD_45F7_8117_C9FE4CDFE13D_.wvu.FilterData" localSheetId="0" hidden="1">#REF!</definedName>
    <definedName name="Z_B08CF5DC_76DD_45F7_8117_C9FE4CDFE13D_.wvu.FilterData" localSheetId="9" hidden="1">#REF!</definedName>
    <definedName name="Z_B08CF5DC_76DD_45F7_8117_C9FE4CDFE13D_.wvu.FilterData" localSheetId="8" hidden="1">#REF!</definedName>
    <definedName name="Z_B08CF5DC_76DD_45F7_8117_C9FE4CDFE13D_.wvu.FilterData" hidden="1">#REF!</definedName>
    <definedName name="Z_B13DA151_EB04_4E46_A0CB_FABFF9C5DF72_.wvu.FilterData" localSheetId="1" hidden="1">#REF!</definedName>
    <definedName name="Z_B13DA151_EB04_4E46_A0CB_FABFF9C5DF72_.wvu.FilterData" localSheetId="2" hidden="1">#REF!</definedName>
    <definedName name="Z_B13DA151_EB04_4E46_A0CB_FABFF9C5DF72_.wvu.FilterData" localSheetId="3" hidden="1">#REF!</definedName>
    <definedName name="Z_B13DA151_EB04_4E46_A0CB_FABFF9C5DF72_.wvu.FilterData" localSheetId="6" hidden="1">#REF!</definedName>
    <definedName name="Z_B13DA151_EB04_4E46_A0CB_FABFF9C5DF72_.wvu.FilterData" localSheetId="0" hidden="1">#REF!</definedName>
    <definedName name="Z_B13DA151_EB04_4E46_A0CB_FABFF9C5DF72_.wvu.FilterData" localSheetId="9" hidden="1">#REF!</definedName>
    <definedName name="Z_B13DA151_EB04_4E46_A0CB_FABFF9C5DF72_.wvu.FilterData" localSheetId="8" hidden="1">#REF!</definedName>
    <definedName name="Z_B13DA151_EB04_4E46_A0CB_FABFF9C5DF72_.wvu.FilterData" hidden="1">#REF!</definedName>
    <definedName name="Z_B340090A_7121_4DF7_B8FD_E7BF8654F2EB_.wvu.FilterData" localSheetId="1" hidden="1">#REF!</definedName>
    <definedName name="Z_B340090A_7121_4DF7_B8FD_E7BF8654F2EB_.wvu.FilterData" localSheetId="2" hidden="1">#REF!</definedName>
    <definedName name="Z_B340090A_7121_4DF7_B8FD_E7BF8654F2EB_.wvu.FilterData" localSheetId="3" hidden="1">#REF!</definedName>
    <definedName name="Z_B340090A_7121_4DF7_B8FD_E7BF8654F2EB_.wvu.FilterData" localSheetId="6" hidden="1">#REF!</definedName>
    <definedName name="Z_B340090A_7121_4DF7_B8FD_E7BF8654F2EB_.wvu.FilterData" localSheetId="0" hidden="1">#REF!</definedName>
    <definedName name="Z_B340090A_7121_4DF7_B8FD_E7BF8654F2EB_.wvu.FilterData" localSheetId="9" hidden="1">#REF!</definedName>
    <definedName name="Z_B340090A_7121_4DF7_B8FD_E7BF8654F2EB_.wvu.FilterData" localSheetId="8" hidden="1">#REF!</definedName>
    <definedName name="Z_B340090A_7121_4DF7_B8FD_E7BF8654F2EB_.wvu.FilterData" hidden="1">#REF!</definedName>
    <definedName name="Z_B3790809_8402_4639_802D_68CB564D3CAD_.wvu.FilterData" localSheetId="1" hidden="1">#REF!</definedName>
    <definedName name="Z_B3790809_8402_4639_802D_68CB564D3CAD_.wvu.FilterData" localSheetId="2" hidden="1">#REF!</definedName>
    <definedName name="Z_B3790809_8402_4639_802D_68CB564D3CAD_.wvu.FilterData" localSheetId="3" hidden="1">#REF!</definedName>
    <definedName name="Z_B3790809_8402_4639_802D_68CB564D3CAD_.wvu.FilterData" localSheetId="6" hidden="1">#REF!</definedName>
    <definedName name="Z_B3790809_8402_4639_802D_68CB564D3CAD_.wvu.FilterData" localSheetId="0" hidden="1">#REF!</definedName>
    <definedName name="Z_B3790809_8402_4639_802D_68CB564D3CAD_.wvu.FilterData" localSheetId="9" hidden="1">#REF!</definedName>
    <definedName name="Z_B3790809_8402_4639_802D_68CB564D3CAD_.wvu.FilterData" localSheetId="8" hidden="1">#REF!</definedName>
    <definedName name="Z_B3790809_8402_4639_802D_68CB564D3CAD_.wvu.FilterData" hidden="1">#REF!</definedName>
    <definedName name="Z_B3C1D59A_903F_46DF_8DF2_31381BD91025_.wvu.FilterData" localSheetId="1" hidden="1">#REF!</definedName>
    <definedName name="Z_B3C1D59A_903F_46DF_8DF2_31381BD91025_.wvu.FilterData" localSheetId="2" hidden="1">#REF!</definedName>
    <definedName name="Z_B3C1D59A_903F_46DF_8DF2_31381BD91025_.wvu.FilterData" localSheetId="3" hidden="1">#REF!</definedName>
    <definedName name="Z_B3C1D59A_903F_46DF_8DF2_31381BD91025_.wvu.FilterData" localSheetId="6" hidden="1">#REF!</definedName>
    <definedName name="Z_B3C1D59A_903F_46DF_8DF2_31381BD91025_.wvu.FilterData" localSheetId="0" hidden="1">#REF!</definedName>
    <definedName name="Z_B3C1D59A_903F_46DF_8DF2_31381BD91025_.wvu.FilterData" localSheetId="9" hidden="1">#REF!</definedName>
    <definedName name="Z_B3C1D59A_903F_46DF_8DF2_31381BD91025_.wvu.FilterData" localSheetId="8" hidden="1">#REF!</definedName>
    <definedName name="Z_B3C1D59A_903F_46DF_8DF2_31381BD91025_.wvu.FilterData" hidden="1">#REF!</definedName>
    <definedName name="Z_B3CDBC94_37F5_4116_BD6E_D5B385C07413_.wvu.FilterData" localSheetId="1" hidden="1">#REF!</definedName>
    <definedName name="Z_B3CDBC94_37F5_4116_BD6E_D5B385C07413_.wvu.FilterData" localSheetId="2" hidden="1">#REF!</definedName>
    <definedName name="Z_B3CDBC94_37F5_4116_BD6E_D5B385C07413_.wvu.FilterData" localSheetId="3" hidden="1">#REF!</definedName>
    <definedName name="Z_B3CDBC94_37F5_4116_BD6E_D5B385C07413_.wvu.FilterData" localSheetId="6" hidden="1">#REF!</definedName>
    <definedName name="Z_B3CDBC94_37F5_4116_BD6E_D5B385C07413_.wvu.FilterData" localSheetId="0" hidden="1">#REF!</definedName>
    <definedName name="Z_B3CDBC94_37F5_4116_BD6E_D5B385C07413_.wvu.FilterData" localSheetId="9" hidden="1">#REF!</definedName>
    <definedName name="Z_B3CDBC94_37F5_4116_BD6E_D5B385C07413_.wvu.FilterData" localSheetId="8" hidden="1">#REF!</definedName>
    <definedName name="Z_B3CDBC94_37F5_4116_BD6E_D5B385C07413_.wvu.FilterData" hidden="1">#REF!</definedName>
    <definedName name="Z_B40719B5_6DD8_41F3_9C61_FA18B7BEC194_.wvu.FilterData" localSheetId="1" hidden="1">#REF!</definedName>
    <definedName name="Z_B40719B5_6DD8_41F3_9C61_FA18B7BEC194_.wvu.FilterData" localSheetId="2" hidden="1">#REF!</definedName>
    <definedName name="Z_B40719B5_6DD8_41F3_9C61_FA18B7BEC194_.wvu.FilterData" localSheetId="3" hidden="1">#REF!</definedName>
    <definedName name="Z_B40719B5_6DD8_41F3_9C61_FA18B7BEC194_.wvu.FilterData" localSheetId="6" hidden="1">#REF!</definedName>
    <definedName name="Z_B40719B5_6DD8_41F3_9C61_FA18B7BEC194_.wvu.FilterData" localSheetId="0" hidden="1">#REF!</definedName>
    <definedName name="Z_B40719B5_6DD8_41F3_9C61_FA18B7BEC194_.wvu.FilterData" localSheetId="9" hidden="1">#REF!</definedName>
    <definedName name="Z_B40719B5_6DD8_41F3_9C61_FA18B7BEC194_.wvu.FilterData" localSheetId="8" hidden="1">#REF!</definedName>
    <definedName name="Z_B40719B5_6DD8_41F3_9C61_FA18B7BEC194_.wvu.FilterData" hidden="1">#REF!</definedName>
    <definedName name="Z_B5FB1767_00F1_47E1_979A_38E2CFECCE4E_.wvu.FilterData" localSheetId="1" hidden="1">#REF!</definedName>
    <definedName name="Z_B5FB1767_00F1_47E1_979A_38E2CFECCE4E_.wvu.FilterData" localSheetId="2" hidden="1">#REF!</definedName>
    <definedName name="Z_B5FB1767_00F1_47E1_979A_38E2CFECCE4E_.wvu.FilterData" localSheetId="3" hidden="1">#REF!</definedName>
    <definedName name="Z_B5FB1767_00F1_47E1_979A_38E2CFECCE4E_.wvu.FilterData" localSheetId="6" hidden="1">#REF!</definedName>
    <definedName name="Z_B5FB1767_00F1_47E1_979A_38E2CFECCE4E_.wvu.FilterData" localSheetId="0" hidden="1">#REF!</definedName>
    <definedName name="Z_B5FB1767_00F1_47E1_979A_38E2CFECCE4E_.wvu.FilterData" localSheetId="9" hidden="1">#REF!</definedName>
    <definedName name="Z_B5FB1767_00F1_47E1_979A_38E2CFECCE4E_.wvu.FilterData" localSheetId="8" hidden="1">#REF!</definedName>
    <definedName name="Z_B5FB1767_00F1_47E1_979A_38E2CFECCE4E_.wvu.FilterData" hidden="1">#REF!</definedName>
    <definedName name="Z_B6D61CEC_479F_40D2_BFB7_830AFA48121C_.wvu.FilterData" localSheetId="1" hidden="1">#REF!</definedName>
    <definedName name="Z_B6D61CEC_479F_40D2_BFB7_830AFA48121C_.wvu.FilterData" localSheetId="2" hidden="1">#REF!</definedName>
    <definedName name="Z_B6D61CEC_479F_40D2_BFB7_830AFA48121C_.wvu.FilterData" localSheetId="3" hidden="1">#REF!</definedName>
    <definedName name="Z_B6D61CEC_479F_40D2_BFB7_830AFA48121C_.wvu.FilterData" localSheetId="6" hidden="1">#REF!</definedName>
    <definedName name="Z_B6D61CEC_479F_40D2_BFB7_830AFA48121C_.wvu.FilterData" localSheetId="0" hidden="1">#REF!</definedName>
    <definedName name="Z_B6D61CEC_479F_40D2_BFB7_830AFA48121C_.wvu.FilterData" localSheetId="9" hidden="1">#REF!</definedName>
    <definedName name="Z_B6D61CEC_479F_40D2_BFB7_830AFA48121C_.wvu.FilterData" localSheetId="8" hidden="1">#REF!</definedName>
    <definedName name="Z_B6D61CEC_479F_40D2_BFB7_830AFA48121C_.wvu.FilterData" hidden="1">#REF!</definedName>
    <definedName name="Z_B6EA8A04_6067_4CED_8676_4375FC6E4929_.wvu.FilterData" localSheetId="1" hidden="1">#REF!</definedName>
    <definedName name="Z_B6EA8A04_6067_4CED_8676_4375FC6E4929_.wvu.FilterData" localSheetId="2" hidden="1">#REF!</definedName>
    <definedName name="Z_B6EA8A04_6067_4CED_8676_4375FC6E4929_.wvu.FilterData" localSheetId="3" hidden="1">#REF!</definedName>
    <definedName name="Z_B6EA8A04_6067_4CED_8676_4375FC6E4929_.wvu.FilterData" localSheetId="6" hidden="1">#REF!</definedName>
    <definedName name="Z_B6EA8A04_6067_4CED_8676_4375FC6E4929_.wvu.FilterData" localSheetId="0" hidden="1">#REF!</definedName>
    <definedName name="Z_B6EA8A04_6067_4CED_8676_4375FC6E4929_.wvu.FilterData" localSheetId="9" hidden="1">#REF!</definedName>
    <definedName name="Z_B6EA8A04_6067_4CED_8676_4375FC6E4929_.wvu.FilterData" localSheetId="8" hidden="1">#REF!</definedName>
    <definedName name="Z_B6EA8A04_6067_4CED_8676_4375FC6E4929_.wvu.FilterData" hidden="1">#REF!</definedName>
    <definedName name="Z_B8515688_C072_49D4_80D4_1978E858526D_.wvu.FilterData" localSheetId="1" hidden="1">#REF!</definedName>
    <definedName name="Z_B8515688_C072_49D4_80D4_1978E858526D_.wvu.FilterData" localSheetId="2" hidden="1">#REF!</definedName>
    <definedName name="Z_B8515688_C072_49D4_80D4_1978E858526D_.wvu.FilterData" localSheetId="3" hidden="1">#REF!</definedName>
    <definedName name="Z_B8515688_C072_49D4_80D4_1978E858526D_.wvu.FilterData" localSheetId="6" hidden="1">#REF!</definedName>
    <definedName name="Z_B8515688_C072_49D4_80D4_1978E858526D_.wvu.FilterData" localSheetId="0" hidden="1">#REF!</definedName>
    <definedName name="Z_B8515688_C072_49D4_80D4_1978E858526D_.wvu.FilterData" localSheetId="9" hidden="1">#REF!</definedName>
    <definedName name="Z_B8515688_C072_49D4_80D4_1978E858526D_.wvu.FilterData" localSheetId="8" hidden="1">#REF!</definedName>
    <definedName name="Z_B8515688_C072_49D4_80D4_1978E858526D_.wvu.FilterData" hidden="1">#REF!</definedName>
    <definedName name="Z_BB0C7DED_1A2A_447D_AC53_8122CFF9D6F6_.wvu.FilterData" localSheetId="1" hidden="1">#REF!</definedName>
    <definedName name="Z_BB0C7DED_1A2A_447D_AC53_8122CFF9D6F6_.wvu.FilterData" localSheetId="2" hidden="1">#REF!</definedName>
    <definedName name="Z_BB0C7DED_1A2A_447D_AC53_8122CFF9D6F6_.wvu.FilterData" localSheetId="3" hidden="1">#REF!</definedName>
    <definedName name="Z_BB0C7DED_1A2A_447D_AC53_8122CFF9D6F6_.wvu.FilterData" localSheetId="6" hidden="1">#REF!</definedName>
    <definedName name="Z_BB0C7DED_1A2A_447D_AC53_8122CFF9D6F6_.wvu.FilterData" localSheetId="0" hidden="1">#REF!</definedName>
    <definedName name="Z_BB0C7DED_1A2A_447D_AC53_8122CFF9D6F6_.wvu.FilterData" localSheetId="9" hidden="1">#REF!</definedName>
    <definedName name="Z_BB0C7DED_1A2A_447D_AC53_8122CFF9D6F6_.wvu.FilterData" localSheetId="8" hidden="1">#REF!</definedName>
    <definedName name="Z_BB0C7DED_1A2A_447D_AC53_8122CFF9D6F6_.wvu.FilterData" hidden="1">#REF!</definedName>
    <definedName name="Z_BB37282C_BB49_49A3_8AEC_69A91395D98C_.wvu.FilterData" localSheetId="5" hidden="1">BOQ!$A$3:$AL$3</definedName>
    <definedName name="Z_BD047219_C723_45AF_B6CE_3194D750F96A_.wvu.FilterData" localSheetId="1" hidden="1">#REF!</definedName>
    <definedName name="Z_BD047219_C723_45AF_B6CE_3194D750F96A_.wvu.FilterData" localSheetId="2" hidden="1">#REF!</definedName>
    <definedName name="Z_BD047219_C723_45AF_B6CE_3194D750F96A_.wvu.FilterData" localSheetId="3" hidden="1">#REF!</definedName>
    <definedName name="Z_BD047219_C723_45AF_B6CE_3194D750F96A_.wvu.FilterData" localSheetId="6" hidden="1">#REF!</definedName>
    <definedName name="Z_BD047219_C723_45AF_B6CE_3194D750F96A_.wvu.FilterData" localSheetId="0" hidden="1">#REF!</definedName>
    <definedName name="Z_BD047219_C723_45AF_B6CE_3194D750F96A_.wvu.FilterData" localSheetId="9" hidden="1">#REF!</definedName>
    <definedName name="Z_BD047219_C723_45AF_B6CE_3194D750F96A_.wvu.FilterData" localSheetId="8" hidden="1">#REF!</definedName>
    <definedName name="Z_BD047219_C723_45AF_B6CE_3194D750F96A_.wvu.FilterData" hidden="1">#REF!</definedName>
    <definedName name="Z_BD9F2785_62CE_454B_8EC4_5B70580F1E90_.wvu.FilterData" localSheetId="1" hidden="1">#REF!</definedName>
    <definedName name="Z_BD9F2785_62CE_454B_8EC4_5B70580F1E90_.wvu.FilterData" localSheetId="2" hidden="1">#REF!</definedName>
    <definedName name="Z_BD9F2785_62CE_454B_8EC4_5B70580F1E90_.wvu.FilterData" localSheetId="3" hidden="1">#REF!</definedName>
    <definedName name="Z_BD9F2785_62CE_454B_8EC4_5B70580F1E90_.wvu.FilterData" localSheetId="6" hidden="1">#REF!</definedName>
    <definedName name="Z_BD9F2785_62CE_454B_8EC4_5B70580F1E90_.wvu.FilterData" localSheetId="0" hidden="1">#REF!</definedName>
    <definedName name="Z_BD9F2785_62CE_454B_8EC4_5B70580F1E90_.wvu.FilterData" localSheetId="9" hidden="1">#REF!</definedName>
    <definedName name="Z_BD9F2785_62CE_454B_8EC4_5B70580F1E90_.wvu.FilterData" localSheetId="8" hidden="1">#REF!</definedName>
    <definedName name="Z_BD9F2785_62CE_454B_8EC4_5B70580F1E90_.wvu.FilterData" hidden="1">#REF!</definedName>
    <definedName name="Z_BF9A441D_91C9_4CBB_A8C6_B1C8DDED0022_.wvu.FilterData" localSheetId="1" hidden="1">#REF!</definedName>
    <definedName name="Z_BF9A441D_91C9_4CBB_A8C6_B1C8DDED0022_.wvu.FilterData" localSheetId="2" hidden="1">#REF!</definedName>
    <definedName name="Z_BF9A441D_91C9_4CBB_A8C6_B1C8DDED0022_.wvu.FilterData" localSheetId="3" hidden="1">#REF!</definedName>
    <definedName name="Z_BF9A441D_91C9_4CBB_A8C6_B1C8DDED0022_.wvu.FilterData" localSheetId="6" hidden="1">#REF!</definedName>
    <definedName name="Z_BF9A441D_91C9_4CBB_A8C6_B1C8DDED0022_.wvu.FilterData" localSheetId="0" hidden="1">#REF!</definedName>
    <definedName name="Z_BF9A441D_91C9_4CBB_A8C6_B1C8DDED0022_.wvu.FilterData" localSheetId="9" hidden="1">#REF!</definedName>
    <definedName name="Z_BF9A441D_91C9_4CBB_A8C6_B1C8DDED0022_.wvu.FilterData" localSheetId="8" hidden="1">#REF!</definedName>
    <definedName name="Z_BF9A441D_91C9_4CBB_A8C6_B1C8DDED0022_.wvu.FilterData" hidden="1">#REF!</definedName>
    <definedName name="Z_BFC54781_86DE_4A03_8DE2_96245227F466_.wvu.FilterData" localSheetId="1" hidden="1">#REF!</definedName>
    <definedName name="Z_BFC54781_86DE_4A03_8DE2_96245227F466_.wvu.FilterData" localSheetId="2" hidden="1">#REF!</definedName>
    <definedName name="Z_BFC54781_86DE_4A03_8DE2_96245227F466_.wvu.FilterData" localSheetId="3" hidden="1">#REF!</definedName>
    <definedName name="Z_BFC54781_86DE_4A03_8DE2_96245227F466_.wvu.FilterData" localSheetId="6" hidden="1">#REF!</definedName>
    <definedName name="Z_BFC54781_86DE_4A03_8DE2_96245227F466_.wvu.FilterData" localSheetId="0" hidden="1">#REF!</definedName>
    <definedName name="Z_BFC54781_86DE_4A03_8DE2_96245227F466_.wvu.FilterData" localSheetId="9" hidden="1">#REF!</definedName>
    <definedName name="Z_BFC54781_86DE_4A03_8DE2_96245227F466_.wvu.FilterData" localSheetId="8" hidden="1">#REF!</definedName>
    <definedName name="Z_BFC54781_86DE_4A03_8DE2_96245227F466_.wvu.FilterData" hidden="1">#REF!</definedName>
    <definedName name="Z_BFD46250_AAC1_4A55_AF46_ED8E09898BF5_.wvu.FilterData" localSheetId="1" hidden="1">#REF!</definedName>
    <definedName name="Z_BFD46250_AAC1_4A55_AF46_ED8E09898BF5_.wvu.FilterData" localSheetId="2" hidden="1">#REF!</definedName>
    <definedName name="Z_BFD46250_AAC1_4A55_AF46_ED8E09898BF5_.wvu.FilterData" localSheetId="3" hidden="1">#REF!</definedName>
    <definedName name="Z_BFD46250_AAC1_4A55_AF46_ED8E09898BF5_.wvu.FilterData" localSheetId="6" hidden="1">#REF!</definedName>
    <definedName name="Z_BFD46250_AAC1_4A55_AF46_ED8E09898BF5_.wvu.FilterData" localSheetId="0" hidden="1">#REF!</definedName>
    <definedName name="Z_BFD46250_AAC1_4A55_AF46_ED8E09898BF5_.wvu.FilterData" localSheetId="9" hidden="1">#REF!</definedName>
    <definedName name="Z_BFD46250_AAC1_4A55_AF46_ED8E09898BF5_.wvu.FilterData" localSheetId="8" hidden="1">#REF!</definedName>
    <definedName name="Z_BFD46250_AAC1_4A55_AF46_ED8E09898BF5_.wvu.FilterData" hidden="1">#REF!</definedName>
    <definedName name="Z_C061817B_F471_4B81_90AE_E317DA2C9A58_.wvu.FilterData" localSheetId="1" hidden="1">#REF!</definedName>
    <definedName name="Z_C061817B_F471_4B81_90AE_E317DA2C9A58_.wvu.FilterData" localSheetId="2" hidden="1">#REF!</definedName>
    <definedName name="Z_C061817B_F471_4B81_90AE_E317DA2C9A58_.wvu.FilterData" localSheetId="3" hidden="1">#REF!</definedName>
    <definedName name="Z_C061817B_F471_4B81_90AE_E317DA2C9A58_.wvu.FilterData" localSheetId="6" hidden="1">#REF!</definedName>
    <definedName name="Z_C061817B_F471_4B81_90AE_E317DA2C9A58_.wvu.FilterData" localSheetId="0" hidden="1">#REF!</definedName>
    <definedName name="Z_C061817B_F471_4B81_90AE_E317DA2C9A58_.wvu.FilterData" localSheetId="9" hidden="1">#REF!</definedName>
    <definedName name="Z_C061817B_F471_4B81_90AE_E317DA2C9A58_.wvu.FilterData" localSheetId="8" hidden="1">#REF!</definedName>
    <definedName name="Z_C061817B_F471_4B81_90AE_E317DA2C9A58_.wvu.FilterData" hidden="1">#REF!</definedName>
    <definedName name="Z_C131E47D_3396_4B17_9E92_DB888AEA91D5_.wvu.FilterData" localSheetId="1" hidden="1">#REF!</definedName>
    <definedName name="Z_C131E47D_3396_4B17_9E92_DB888AEA91D5_.wvu.FilterData" localSheetId="2" hidden="1">#REF!</definedName>
    <definedName name="Z_C131E47D_3396_4B17_9E92_DB888AEA91D5_.wvu.FilterData" localSheetId="3" hidden="1">#REF!</definedName>
    <definedName name="Z_C131E47D_3396_4B17_9E92_DB888AEA91D5_.wvu.FilterData" localSheetId="6" hidden="1">#REF!</definedName>
    <definedName name="Z_C131E47D_3396_4B17_9E92_DB888AEA91D5_.wvu.FilterData" localSheetId="0" hidden="1">#REF!</definedName>
    <definedName name="Z_C131E47D_3396_4B17_9E92_DB888AEA91D5_.wvu.FilterData" localSheetId="9" hidden="1">#REF!</definedName>
    <definedName name="Z_C131E47D_3396_4B17_9E92_DB888AEA91D5_.wvu.FilterData" localSheetId="8" hidden="1">#REF!</definedName>
    <definedName name="Z_C131E47D_3396_4B17_9E92_DB888AEA91D5_.wvu.FilterData" hidden="1">#REF!</definedName>
    <definedName name="Z_C1802170_5495_42FB_B728_35CD980B19D6_.wvu.FilterData" localSheetId="1" hidden="1">#REF!</definedName>
    <definedName name="Z_C1802170_5495_42FB_B728_35CD980B19D6_.wvu.FilterData" localSheetId="2" hidden="1">#REF!</definedName>
    <definedName name="Z_C1802170_5495_42FB_B728_35CD980B19D6_.wvu.FilterData" localSheetId="3" hidden="1">#REF!</definedName>
    <definedName name="Z_C1802170_5495_42FB_B728_35CD980B19D6_.wvu.FilterData" localSheetId="6" hidden="1">#REF!</definedName>
    <definedName name="Z_C1802170_5495_42FB_B728_35CD980B19D6_.wvu.FilterData" localSheetId="0" hidden="1">#REF!</definedName>
    <definedName name="Z_C1802170_5495_42FB_B728_35CD980B19D6_.wvu.FilterData" localSheetId="9" hidden="1">#REF!</definedName>
    <definedName name="Z_C1802170_5495_42FB_B728_35CD980B19D6_.wvu.FilterData" localSheetId="8" hidden="1">#REF!</definedName>
    <definedName name="Z_C1802170_5495_42FB_B728_35CD980B19D6_.wvu.FilterData" hidden="1">#REF!</definedName>
    <definedName name="Z_C26D4D2E_294B_4D2B_871F_2EC8A4E760C7_.wvu.FilterData" localSheetId="1" hidden="1">#REF!</definedName>
    <definedName name="Z_C26D4D2E_294B_4D2B_871F_2EC8A4E760C7_.wvu.FilterData" localSheetId="2" hidden="1">#REF!</definedName>
    <definedName name="Z_C26D4D2E_294B_4D2B_871F_2EC8A4E760C7_.wvu.FilterData" localSheetId="3" hidden="1">#REF!</definedName>
    <definedName name="Z_C26D4D2E_294B_4D2B_871F_2EC8A4E760C7_.wvu.FilterData" localSheetId="6" hidden="1">#REF!</definedName>
    <definedName name="Z_C26D4D2E_294B_4D2B_871F_2EC8A4E760C7_.wvu.FilterData" localSheetId="0" hidden="1">#REF!</definedName>
    <definedName name="Z_C26D4D2E_294B_4D2B_871F_2EC8A4E760C7_.wvu.FilterData" localSheetId="9" hidden="1">#REF!</definedName>
    <definedName name="Z_C26D4D2E_294B_4D2B_871F_2EC8A4E760C7_.wvu.FilterData" localSheetId="8" hidden="1">#REF!</definedName>
    <definedName name="Z_C26D4D2E_294B_4D2B_871F_2EC8A4E760C7_.wvu.FilterData" hidden="1">#REF!</definedName>
    <definedName name="Z_C2F68C13_F171_40D3_BC88_B49ADF8DF691_.wvu.FilterData" localSheetId="5" hidden="1">BOQ!$A$3:$AL$3</definedName>
    <definedName name="Z_C3063329_D0D0_4637_A72C_F328A5547CE7_.wvu.FilterData" localSheetId="1" hidden="1">#REF!</definedName>
    <definedName name="Z_C3063329_D0D0_4637_A72C_F328A5547CE7_.wvu.FilterData" localSheetId="2" hidden="1">#REF!</definedName>
    <definedName name="Z_C3063329_D0D0_4637_A72C_F328A5547CE7_.wvu.FilterData" localSheetId="3" hidden="1">#REF!</definedName>
    <definedName name="Z_C3063329_D0D0_4637_A72C_F328A5547CE7_.wvu.FilterData" localSheetId="6" hidden="1">#REF!</definedName>
    <definedName name="Z_C3063329_D0D0_4637_A72C_F328A5547CE7_.wvu.FilterData" localSheetId="0" hidden="1">#REF!</definedName>
    <definedName name="Z_C3063329_D0D0_4637_A72C_F328A5547CE7_.wvu.FilterData" localSheetId="9" hidden="1">#REF!</definedName>
    <definedName name="Z_C3063329_D0D0_4637_A72C_F328A5547CE7_.wvu.FilterData" localSheetId="8" hidden="1">#REF!</definedName>
    <definedName name="Z_C3063329_D0D0_4637_A72C_F328A5547CE7_.wvu.FilterData" hidden="1">#REF!</definedName>
    <definedName name="Z_C3D9BAF0_1C78_4CB5_AEF9_0EEE2A9DE669_.wvu.FilterData" localSheetId="1" hidden="1">#REF!</definedName>
    <definedName name="Z_C3D9BAF0_1C78_4CB5_AEF9_0EEE2A9DE669_.wvu.FilterData" localSheetId="2" hidden="1">#REF!</definedName>
    <definedName name="Z_C3D9BAF0_1C78_4CB5_AEF9_0EEE2A9DE669_.wvu.FilterData" localSheetId="3" hidden="1">#REF!</definedName>
    <definedName name="Z_C3D9BAF0_1C78_4CB5_AEF9_0EEE2A9DE669_.wvu.FilterData" localSheetId="6" hidden="1">#REF!</definedName>
    <definedName name="Z_C3D9BAF0_1C78_4CB5_AEF9_0EEE2A9DE669_.wvu.FilterData" localSheetId="0" hidden="1">#REF!</definedName>
    <definedName name="Z_C3D9BAF0_1C78_4CB5_AEF9_0EEE2A9DE669_.wvu.FilterData" localSheetId="9" hidden="1">#REF!</definedName>
    <definedName name="Z_C3D9BAF0_1C78_4CB5_AEF9_0EEE2A9DE669_.wvu.FilterData" localSheetId="8" hidden="1">#REF!</definedName>
    <definedName name="Z_C3D9BAF0_1C78_4CB5_AEF9_0EEE2A9DE669_.wvu.FilterData" hidden="1">#REF!</definedName>
    <definedName name="Z_C4068392_70E2_11D7_882C_000102B7EA93_.wvu.FilterData" localSheetId="1" hidden="1">#REF!</definedName>
    <definedName name="Z_C4068392_70E2_11D7_882C_000102B7EA93_.wvu.FilterData" localSheetId="2" hidden="1">#REF!</definedName>
    <definedName name="Z_C4068392_70E2_11D7_882C_000102B7EA93_.wvu.FilterData" localSheetId="3" hidden="1">#REF!</definedName>
    <definedName name="Z_C4068392_70E2_11D7_882C_000102B7EA93_.wvu.FilterData" localSheetId="6" hidden="1">#REF!</definedName>
    <definedName name="Z_C4068392_70E2_11D7_882C_000102B7EA93_.wvu.FilterData" localSheetId="0" hidden="1">#REF!</definedName>
    <definedName name="Z_C4068392_70E2_11D7_882C_000102B7EA93_.wvu.FilterData" localSheetId="9" hidden="1">#REF!</definedName>
    <definedName name="Z_C4068392_70E2_11D7_882C_000102B7EA93_.wvu.FilterData" localSheetId="8" hidden="1">#REF!</definedName>
    <definedName name="Z_C4068392_70E2_11D7_882C_000102B7EA93_.wvu.FilterData" hidden="1">#REF!</definedName>
    <definedName name="Z_C4D466FB_DCCB_4D96_9898_023AF95EF627_.wvu.FilterData" localSheetId="5" hidden="1">BOQ!$A$3:$AL$3</definedName>
    <definedName name="Z_C52FD69E_5B9C_4D82_B7ED_70C261BE0700_.wvu.FilterData" localSheetId="1" hidden="1">#REF!</definedName>
    <definedName name="Z_C52FD69E_5B9C_4D82_B7ED_70C261BE0700_.wvu.FilterData" localSheetId="2" hidden="1">#REF!</definedName>
    <definedName name="Z_C52FD69E_5B9C_4D82_B7ED_70C261BE0700_.wvu.FilterData" localSheetId="3" hidden="1">#REF!</definedName>
    <definedName name="Z_C52FD69E_5B9C_4D82_B7ED_70C261BE0700_.wvu.FilterData" localSheetId="6" hidden="1">#REF!</definedName>
    <definedName name="Z_C52FD69E_5B9C_4D82_B7ED_70C261BE0700_.wvu.FilterData" localSheetId="0" hidden="1">#REF!</definedName>
    <definedName name="Z_C52FD69E_5B9C_4D82_B7ED_70C261BE0700_.wvu.FilterData" localSheetId="9" hidden="1">#REF!</definedName>
    <definedName name="Z_C52FD69E_5B9C_4D82_B7ED_70C261BE0700_.wvu.FilterData" localSheetId="8" hidden="1">#REF!</definedName>
    <definedName name="Z_C52FD69E_5B9C_4D82_B7ED_70C261BE0700_.wvu.FilterData" hidden="1">#REF!</definedName>
    <definedName name="Z_C5C733EB_610D_427A_858C_C033BAAB9779_.wvu.FilterData" localSheetId="1" hidden="1">#REF!</definedName>
    <definedName name="Z_C5C733EB_610D_427A_858C_C033BAAB9779_.wvu.FilterData" localSheetId="2" hidden="1">#REF!</definedName>
    <definedName name="Z_C5C733EB_610D_427A_858C_C033BAAB9779_.wvu.FilterData" localSheetId="3" hidden="1">#REF!</definedName>
    <definedName name="Z_C5C733EB_610D_427A_858C_C033BAAB9779_.wvu.FilterData" localSheetId="6" hidden="1">#REF!</definedName>
    <definedName name="Z_C5C733EB_610D_427A_858C_C033BAAB9779_.wvu.FilterData" localSheetId="0" hidden="1">#REF!</definedName>
    <definedName name="Z_C5C733EB_610D_427A_858C_C033BAAB9779_.wvu.FilterData" localSheetId="9" hidden="1">#REF!</definedName>
    <definedName name="Z_C5C733EB_610D_427A_858C_C033BAAB9779_.wvu.FilterData" localSheetId="8" hidden="1">#REF!</definedName>
    <definedName name="Z_C5C733EB_610D_427A_858C_C033BAAB9779_.wvu.FilterData" hidden="1">#REF!</definedName>
    <definedName name="Z_C6A4B951_CE93_4890_83F3_C23448F2D1D7_.wvu.FilterData" localSheetId="1" hidden="1">#REF!</definedName>
    <definedName name="Z_C6A4B951_CE93_4890_83F3_C23448F2D1D7_.wvu.FilterData" localSheetId="2" hidden="1">#REF!</definedName>
    <definedName name="Z_C6A4B951_CE93_4890_83F3_C23448F2D1D7_.wvu.FilterData" localSheetId="3" hidden="1">#REF!</definedName>
    <definedName name="Z_C6A4B951_CE93_4890_83F3_C23448F2D1D7_.wvu.FilterData" localSheetId="6" hidden="1">#REF!</definedName>
    <definedName name="Z_C6A4B951_CE93_4890_83F3_C23448F2D1D7_.wvu.FilterData" localSheetId="0" hidden="1">#REF!</definedName>
    <definedName name="Z_C6A4B951_CE93_4890_83F3_C23448F2D1D7_.wvu.FilterData" localSheetId="9" hidden="1">#REF!</definedName>
    <definedName name="Z_C6A4B951_CE93_4890_83F3_C23448F2D1D7_.wvu.FilterData" localSheetId="8" hidden="1">#REF!</definedName>
    <definedName name="Z_C6A4B951_CE93_4890_83F3_C23448F2D1D7_.wvu.FilterData" hidden="1">#REF!</definedName>
    <definedName name="Z_C76CCD33_7C08_45FB_9AA2_FEC286E8C541_.wvu.FilterData" localSheetId="1" hidden="1">#REF!</definedName>
    <definedName name="Z_C76CCD33_7C08_45FB_9AA2_FEC286E8C541_.wvu.FilterData" localSheetId="2" hidden="1">#REF!</definedName>
    <definedName name="Z_C76CCD33_7C08_45FB_9AA2_FEC286E8C541_.wvu.FilterData" localSheetId="3" hidden="1">#REF!</definedName>
    <definedName name="Z_C76CCD33_7C08_45FB_9AA2_FEC286E8C541_.wvu.FilterData" localSheetId="6" hidden="1">#REF!</definedName>
    <definedName name="Z_C76CCD33_7C08_45FB_9AA2_FEC286E8C541_.wvu.FilterData" localSheetId="0" hidden="1">#REF!</definedName>
    <definedName name="Z_C76CCD33_7C08_45FB_9AA2_FEC286E8C541_.wvu.FilterData" localSheetId="9" hidden="1">#REF!</definedName>
    <definedName name="Z_C76CCD33_7C08_45FB_9AA2_FEC286E8C541_.wvu.FilterData" localSheetId="8" hidden="1">#REF!</definedName>
    <definedName name="Z_C76CCD33_7C08_45FB_9AA2_FEC286E8C541_.wvu.FilterData" hidden="1">#REF!</definedName>
    <definedName name="Z_C8B71C34_C314_4936_BB18_B6D11C7CA539_.wvu.FilterData" localSheetId="1" hidden="1">#REF!</definedName>
    <definedName name="Z_C8B71C34_C314_4936_BB18_B6D11C7CA539_.wvu.FilterData" localSheetId="2" hidden="1">#REF!</definedName>
    <definedName name="Z_C8B71C34_C314_4936_BB18_B6D11C7CA539_.wvu.FilterData" localSheetId="3" hidden="1">#REF!</definedName>
    <definedName name="Z_C8B71C34_C314_4936_BB18_B6D11C7CA539_.wvu.FilterData" localSheetId="6" hidden="1">#REF!</definedName>
    <definedName name="Z_C8B71C34_C314_4936_BB18_B6D11C7CA539_.wvu.FilterData" localSheetId="0" hidden="1">#REF!</definedName>
    <definedName name="Z_C8B71C34_C314_4936_BB18_B6D11C7CA539_.wvu.FilterData" localSheetId="9" hidden="1">#REF!</definedName>
    <definedName name="Z_C8B71C34_C314_4936_BB18_B6D11C7CA539_.wvu.FilterData" localSheetId="8" hidden="1">#REF!</definedName>
    <definedName name="Z_C8B71C34_C314_4936_BB18_B6D11C7CA539_.wvu.FilterData" hidden="1">#REF!</definedName>
    <definedName name="Z_C9C06A35_3B51_4DE2_AA97_F5650AC53897_.wvu.FilterData" localSheetId="1" hidden="1">#REF!</definedName>
    <definedName name="Z_C9C06A35_3B51_4DE2_AA97_F5650AC53897_.wvu.FilterData" localSheetId="2" hidden="1">#REF!</definedName>
    <definedName name="Z_C9C06A35_3B51_4DE2_AA97_F5650AC53897_.wvu.FilterData" localSheetId="3" hidden="1">#REF!</definedName>
    <definedName name="Z_C9C06A35_3B51_4DE2_AA97_F5650AC53897_.wvu.FilterData" localSheetId="6" hidden="1">#REF!</definedName>
    <definedName name="Z_C9C06A35_3B51_4DE2_AA97_F5650AC53897_.wvu.FilterData" localSheetId="0" hidden="1">#REF!</definedName>
    <definedName name="Z_C9C06A35_3B51_4DE2_AA97_F5650AC53897_.wvu.FilterData" localSheetId="9" hidden="1">#REF!</definedName>
    <definedName name="Z_C9C06A35_3B51_4DE2_AA97_F5650AC53897_.wvu.FilterData" localSheetId="8" hidden="1">#REF!</definedName>
    <definedName name="Z_C9C06A35_3B51_4DE2_AA97_F5650AC53897_.wvu.FilterData" hidden="1">#REF!</definedName>
    <definedName name="Z_CA96B63B_842D_4BBB_AF4B_700EC01A526A_.wvu.FilterData" localSheetId="5" hidden="1">BOQ!$A$3:$AL$3</definedName>
    <definedName name="Z_CB3C94CC_489F_4B99_8C18_DE811163FA02_.wvu.FilterData" localSheetId="5" hidden="1">BOQ!$A$3:$AL$3</definedName>
    <definedName name="Z_CC9625CD_AAA3_4136_9705_36B82D07620E_.wvu.FilterData" localSheetId="1" hidden="1">#REF!</definedName>
    <definedName name="Z_CC9625CD_AAA3_4136_9705_36B82D07620E_.wvu.FilterData" localSheetId="2" hidden="1">#REF!</definedName>
    <definedName name="Z_CC9625CD_AAA3_4136_9705_36B82D07620E_.wvu.FilterData" localSheetId="3" hidden="1">#REF!</definedName>
    <definedName name="Z_CC9625CD_AAA3_4136_9705_36B82D07620E_.wvu.FilterData" localSheetId="6" hidden="1">#REF!</definedName>
    <definedName name="Z_CC9625CD_AAA3_4136_9705_36B82D07620E_.wvu.FilterData" localSheetId="0" hidden="1">#REF!</definedName>
    <definedName name="Z_CC9625CD_AAA3_4136_9705_36B82D07620E_.wvu.FilterData" localSheetId="9" hidden="1">#REF!</definedName>
    <definedName name="Z_CC9625CD_AAA3_4136_9705_36B82D07620E_.wvu.FilterData" localSheetId="8" hidden="1">#REF!</definedName>
    <definedName name="Z_CC9625CD_AAA3_4136_9705_36B82D07620E_.wvu.FilterData" hidden="1">#REF!</definedName>
    <definedName name="Z_CCACCE7A_EDA9_4FA4_88F6_AD6D5528E296_.wvu.FilterData" localSheetId="1" hidden="1">#REF!</definedName>
    <definedName name="Z_CCACCE7A_EDA9_4FA4_88F6_AD6D5528E296_.wvu.FilterData" localSheetId="2" hidden="1">#REF!</definedName>
    <definedName name="Z_CCACCE7A_EDA9_4FA4_88F6_AD6D5528E296_.wvu.FilterData" localSheetId="3" hidden="1">#REF!</definedName>
    <definedName name="Z_CCACCE7A_EDA9_4FA4_88F6_AD6D5528E296_.wvu.FilterData" localSheetId="6" hidden="1">#REF!</definedName>
    <definedName name="Z_CCACCE7A_EDA9_4FA4_88F6_AD6D5528E296_.wvu.FilterData" localSheetId="0" hidden="1">#REF!</definedName>
    <definedName name="Z_CCACCE7A_EDA9_4FA4_88F6_AD6D5528E296_.wvu.FilterData" localSheetId="9" hidden="1">#REF!</definedName>
    <definedName name="Z_CCACCE7A_EDA9_4FA4_88F6_AD6D5528E296_.wvu.FilterData" localSheetId="8" hidden="1">#REF!</definedName>
    <definedName name="Z_CCACCE7A_EDA9_4FA4_88F6_AD6D5528E296_.wvu.FilterData" hidden="1">#REF!</definedName>
    <definedName name="Z_CDBBB3DF_C053_4317_9584_CD4D6DEEA688_.wvu.FilterData" localSheetId="1" hidden="1">#REF!</definedName>
    <definedName name="Z_CDBBB3DF_C053_4317_9584_CD4D6DEEA688_.wvu.FilterData" localSheetId="2" hidden="1">#REF!</definedName>
    <definedName name="Z_CDBBB3DF_C053_4317_9584_CD4D6DEEA688_.wvu.FilterData" localSheetId="3" hidden="1">#REF!</definedName>
    <definedName name="Z_CDBBB3DF_C053_4317_9584_CD4D6DEEA688_.wvu.FilterData" localSheetId="6" hidden="1">#REF!</definedName>
    <definedName name="Z_CDBBB3DF_C053_4317_9584_CD4D6DEEA688_.wvu.FilterData" localSheetId="0" hidden="1">#REF!</definedName>
    <definedName name="Z_CDBBB3DF_C053_4317_9584_CD4D6DEEA688_.wvu.FilterData" localSheetId="9" hidden="1">#REF!</definedName>
    <definedName name="Z_CDBBB3DF_C053_4317_9584_CD4D6DEEA688_.wvu.FilterData" localSheetId="8" hidden="1">#REF!</definedName>
    <definedName name="Z_CDBBB3DF_C053_4317_9584_CD4D6DEEA688_.wvu.FilterData" hidden="1">#REF!</definedName>
    <definedName name="Z_CDFC9A88_B0BB_44E0_97F8_9097DD382BA5_.wvu.FilterData" localSheetId="1" hidden="1">#REF!</definedName>
    <definedName name="Z_CDFC9A88_B0BB_44E0_97F8_9097DD382BA5_.wvu.FilterData" localSheetId="2" hidden="1">#REF!</definedName>
    <definedName name="Z_CDFC9A88_B0BB_44E0_97F8_9097DD382BA5_.wvu.FilterData" localSheetId="3" hidden="1">#REF!</definedName>
    <definedName name="Z_CDFC9A88_B0BB_44E0_97F8_9097DD382BA5_.wvu.FilterData" localSheetId="6" hidden="1">#REF!</definedName>
    <definedName name="Z_CDFC9A88_B0BB_44E0_97F8_9097DD382BA5_.wvu.FilterData" localSheetId="0" hidden="1">#REF!</definedName>
    <definedName name="Z_CDFC9A88_B0BB_44E0_97F8_9097DD382BA5_.wvu.FilterData" localSheetId="9" hidden="1">#REF!</definedName>
    <definedName name="Z_CDFC9A88_B0BB_44E0_97F8_9097DD382BA5_.wvu.FilterData" localSheetId="8" hidden="1">#REF!</definedName>
    <definedName name="Z_CDFC9A88_B0BB_44E0_97F8_9097DD382BA5_.wvu.FilterData" hidden="1">#REF!</definedName>
    <definedName name="Z_CEDDC640_EE2A_4435_891D_2BDAE542CFD2_.wvu.FilterData" localSheetId="1" hidden="1">#REF!</definedName>
    <definedName name="Z_CEDDC640_EE2A_4435_891D_2BDAE542CFD2_.wvu.FilterData" localSheetId="2" hidden="1">#REF!</definedName>
    <definedName name="Z_CEDDC640_EE2A_4435_891D_2BDAE542CFD2_.wvu.FilterData" localSheetId="3" hidden="1">#REF!</definedName>
    <definedName name="Z_CEDDC640_EE2A_4435_891D_2BDAE542CFD2_.wvu.FilterData" localSheetId="6" hidden="1">#REF!</definedName>
    <definedName name="Z_CEDDC640_EE2A_4435_891D_2BDAE542CFD2_.wvu.FilterData" localSheetId="0" hidden="1">#REF!</definedName>
    <definedName name="Z_CEDDC640_EE2A_4435_891D_2BDAE542CFD2_.wvu.FilterData" localSheetId="9" hidden="1">#REF!</definedName>
    <definedName name="Z_CEDDC640_EE2A_4435_891D_2BDAE542CFD2_.wvu.FilterData" localSheetId="8" hidden="1">#REF!</definedName>
    <definedName name="Z_CEDDC640_EE2A_4435_891D_2BDAE542CFD2_.wvu.FilterData" hidden="1">#REF!</definedName>
    <definedName name="Z_D160E602_2AEA_11D5_9389_00104B49BB00_.wvu.Rows" localSheetId="9" hidden="1">#REF!</definedName>
    <definedName name="Z_D160E602_2AEA_11D5_9389_00104B49BB00_.wvu.Rows" localSheetId="8" hidden="1">#REF!</definedName>
    <definedName name="Z_D160E602_2AEA_11D5_9389_00104B49BB00_.wvu.Rows" hidden="1">#REF!</definedName>
    <definedName name="Z_D1A82D5E_68FD_4B68_9784_52B58E5636E7_.wvu.FilterData" localSheetId="1" hidden="1">#REF!</definedName>
    <definedName name="Z_D1A82D5E_68FD_4B68_9784_52B58E5636E7_.wvu.FilterData" localSheetId="2" hidden="1">#REF!</definedName>
    <definedName name="Z_D1A82D5E_68FD_4B68_9784_52B58E5636E7_.wvu.FilterData" localSheetId="3" hidden="1">#REF!</definedName>
    <definedName name="Z_D1A82D5E_68FD_4B68_9784_52B58E5636E7_.wvu.FilterData" localSheetId="6" hidden="1">#REF!</definedName>
    <definedName name="Z_D1A82D5E_68FD_4B68_9784_52B58E5636E7_.wvu.FilterData" localSheetId="0" hidden="1">#REF!</definedName>
    <definedName name="Z_D1A82D5E_68FD_4B68_9784_52B58E5636E7_.wvu.FilterData" localSheetId="9" hidden="1">#REF!</definedName>
    <definedName name="Z_D1A82D5E_68FD_4B68_9784_52B58E5636E7_.wvu.FilterData" localSheetId="8" hidden="1">#REF!</definedName>
    <definedName name="Z_D1A82D5E_68FD_4B68_9784_52B58E5636E7_.wvu.FilterData" hidden="1">#REF!</definedName>
    <definedName name="Z_D1FAB40C_1B34_4F9F_B37A_5127BD88BBAC_.wvu.FilterData" localSheetId="1" hidden="1">#REF!</definedName>
    <definedName name="Z_D1FAB40C_1B34_4F9F_B37A_5127BD88BBAC_.wvu.FilterData" localSheetId="2" hidden="1">#REF!</definedName>
    <definedName name="Z_D1FAB40C_1B34_4F9F_B37A_5127BD88BBAC_.wvu.FilterData" localSheetId="3" hidden="1">#REF!</definedName>
    <definedName name="Z_D1FAB40C_1B34_4F9F_B37A_5127BD88BBAC_.wvu.FilterData" localSheetId="6" hidden="1">#REF!</definedName>
    <definedName name="Z_D1FAB40C_1B34_4F9F_B37A_5127BD88BBAC_.wvu.FilterData" localSheetId="0" hidden="1">#REF!</definedName>
    <definedName name="Z_D1FAB40C_1B34_4F9F_B37A_5127BD88BBAC_.wvu.FilterData" localSheetId="9" hidden="1">#REF!</definedName>
    <definedName name="Z_D1FAB40C_1B34_4F9F_B37A_5127BD88BBAC_.wvu.FilterData" localSheetId="8" hidden="1">#REF!</definedName>
    <definedName name="Z_D1FAB40C_1B34_4F9F_B37A_5127BD88BBAC_.wvu.FilterData" hidden="1">#REF!</definedName>
    <definedName name="Z_D33463D8_B4A5_4DE4_B640_CAF7C4299D90_.wvu.FilterData" localSheetId="1" hidden="1">#REF!</definedName>
    <definedName name="Z_D33463D8_B4A5_4DE4_B640_CAF7C4299D90_.wvu.FilterData" localSheetId="2" hidden="1">#REF!</definedName>
    <definedName name="Z_D33463D8_B4A5_4DE4_B640_CAF7C4299D90_.wvu.FilterData" localSheetId="3" hidden="1">#REF!</definedName>
    <definedName name="Z_D33463D8_B4A5_4DE4_B640_CAF7C4299D90_.wvu.FilterData" localSheetId="6" hidden="1">#REF!</definedName>
    <definedName name="Z_D33463D8_B4A5_4DE4_B640_CAF7C4299D90_.wvu.FilterData" localSheetId="0" hidden="1">#REF!</definedName>
    <definedName name="Z_D33463D8_B4A5_4DE4_B640_CAF7C4299D90_.wvu.FilterData" localSheetId="9" hidden="1">#REF!</definedName>
    <definedName name="Z_D33463D8_B4A5_4DE4_B640_CAF7C4299D90_.wvu.FilterData" localSheetId="8" hidden="1">#REF!</definedName>
    <definedName name="Z_D33463D8_B4A5_4DE4_B640_CAF7C4299D90_.wvu.FilterData" hidden="1">#REF!</definedName>
    <definedName name="Z_D56B1803_D3ED_408F_B7D2_0DB87C8F9EFA_.wvu.FilterData" localSheetId="5" hidden="1">BOQ!$A$3:$AL$3</definedName>
    <definedName name="Z_D602B28C_568B_47CE_8AB2_C89907F3CC8D_.wvu.FilterData" localSheetId="5" hidden="1">BOQ!$A$3:$AL$3</definedName>
    <definedName name="Z_D6830399_E8F9_4A93_AD4C_0F373575B429_.wvu.FilterData" localSheetId="1" hidden="1">#REF!</definedName>
    <definedName name="Z_D6830399_E8F9_4A93_AD4C_0F373575B429_.wvu.FilterData" localSheetId="2" hidden="1">#REF!</definedName>
    <definedName name="Z_D6830399_E8F9_4A93_AD4C_0F373575B429_.wvu.FilterData" localSheetId="3" hidden="1">#REF!</definedName>
    <definedName name="Z_D6830399_E8F9_4A93_AD4C_0F373575B429_.wvu.FilterData" localSheetId="6" hidden="1">#REF!</definedName>
    <definedName name="Z_D6830399_E8F9_4A93_AD4C_0F373575B429_.wvu.FilterData" localSheetId="0" hidden="1">#REF!</definedName>
    <definedName name="Z_D6830399_E8F9_4A93_AD4C_0F373575B429_.wvu.FilterData" localSheetId="9" hidden="1">#REF!</definedName>
    <definedName name="Z_D6830399_E8F9_4A93_AD4C_0F373575B429_.wvu.FilterData" localSheetId="8" hidden="1">#REF!</definedName>
    <definedName name="Z_D6830399_E8F9_4A93_AD4C_0F373575B429_.wvu.FilterData" hidden="1">#REF!</definedName>
    <definedName name="Z_D6A702DD_0307_4D36_9C4A_966ECAECDC32_.wvu.FilterData" localSheetId="5" hidden="1">BOQ!$A$3:$AL$3</definedName>
    <definedName name="Z_D77BD545_7453_49A9_86C7_0D8CE7EAA505_.wvu.FilterData" localSheetId="1" hidden="1">#REF!</definedName>
    <definedName name="Z_D77BD545_7453_49A9_86C7_0D8CE7EAA505_.wvu.FilterData" localSheetId="2" hidden="1">#REF!</definedName>
    <definedName name="Z_D77BD545_7453_49A9_86C7_0D8CE7EAA505_.wvu.FilterData" localSheetId="3" hidden="1">#REF!</definedName>
    <definedName name="Z_D77BD545_7453_49A9_86C7_0D8CE7EAA505_.wvu.FilterData" localSheetId="6" hidden="1">#REF!</definedName>
    <definedName name="Z_D77BD545_7453_49A9_86C7_0D8CE7EAA505_.wvu.FilterData" localSheetId="0" hidden="1">#REF!</definedName>
    <definedName name="Z_D77BD545_7453_49A9_86C7_0D8CE7EAA505_.wvu.FilterData" localSheetId="9" hidden="1">#REF!</definedName>
    <definedName name="Z_D77BD545_7453_49A9_86C7_0D8CE7EAA505_.wvu.FilterData" localSheetId="8" hidden="1">#REF!</definedName>
    <definedName name="Z_D77BD545_7453_49A9_86C7_0D8CE7EAA505_.wvu.FilterData" hidden="1">#REF!</definedName>
    <definedName name="Z_D77D0312_A3FB_11D4_AE16_000102085CC3_.wvu.PrintArea" hidden="1">'[38]СВОДНАЯ '!$A$1:$AW$58</definedName>
    <definedName name="Z_D7F87DB1_1990_4C3B_B971_3A6FA5D118CD_.wvu.FilterData" localSheetId="1" hidden="1">#REF!</definedName>
    <definedName name="Z_D7F87DB1_1990_4C3B_B971_3A6FA5D118CD_.wvu.FilterData" localSheetId="2" hidden="1">#REF!</definedName>
    <definedName name="Z_D7F87DB1_1990_4C3B_B971_3A6FA5D118CD_.wvu.FilterData" localSheetId="3" hidden="1">#REF!</definedName>
    <definedName name="Z_D7F87DB1_1990_4C3B_B971_3A6FA5D118CD_.wvu.FilterData" localSheetId="6" hidden="1">#REF!</definedName>
    <definedName name="Z_D7F87DB1_1990_4C3B_B971_3A6FA5D118CD_.wvu.FilterData" localSheetId="0" hidden="1">#REF!</definedName>
    <definedName name="Z_D7F87DB1_1990_4C3B_B971_3A6FA5D118CD_.wvu.FilterData" localSheetId="9" hidden="1">#REF!</definedName>
    <definedName name="Z_D7F87DB1_1990_4C3B_B971_3A6FA5D118CD_.wvu.FilterData" localSheetId="8" hidden="1">#REF!</definedName>
    <definedName name="Z_D7F87DB1_1990_4C3B_B971_3A6FA5D118CD_.wvu.FilterData" hidden="1">#REF!</definedName>
    <definedName name="Z_D8642325_9460_4501_938F_B70C469BB94C_.wvu.FilterData" localSheetId="1" hidden="1">#REF!</definedName>
    <definedName name="Z_D8642325_9460_4501_938F_B70C469BB94C_.wvu.FilterData" localSheetId="2" hidden="1">#REF!</definedName>
    <definedName name="Z_D8642325_9460_4501_938F_B70C469BB94C_.wvu.FilterData" localSheetId="3" hidden="1">#REF!</definedName>
    <definedName name="Z_D8642325_9460_4501_938F_B70C469BB94C_.wvu.FilterData" localSheetId="6" hidden="1">#REF!</definedName>
    <definedName name="Z_D8642325_9460_4501_938F_B70C469BB94C_.wvu.FilterData" localSheetId="0" hidden="1">#REF!</definedName>
    <definedName name="Z_D8642325_9460_4501_938F_B70C469BB94C_.wvu.FilterData" localSheetId="9" hidden="1">#REF!</definedName>
    <definedName name="Z_D8642325_9460_4501_938F_B70C469BB94C_.wvu.FilterData" localSheetId="8" hidden="1">#REF!</definedName>
    <definedName name="Z_D8642325_9460_4501_938F_B70C469BB94C_.wvu.FilterData" hidden="1">#REF!</definedName>
    <definedName name="Z_DA4BCE8F_0E15_49B0_925D_5C2434ACBAAC_.wvu.FilterData" localSheetId="5" hidden="1">BOQ!$A$3:$AL$3</definedName>
    <definedName name="Z_DA853595_0775_4BB1_BCC8_D7F0C61EA5C3_.wvu.FilterData" localSheetId="5" hidden="1">BOQ!$A$3:$AL$3</definedName>
    <definedName name="Z_DB5E2E10_5DC2_40A7_BA2F_BA4FCB2CBC8C_.wvu.FilterData" localSheetId="1" hidden="1">#REF!</definedName>
    <definedName name="Z_DB5E2E10_5DC2_40A7_BA2F_BA4FCB2CBC8C_.wvu.FilterData" localSheetId="2" hidden="1">#REF!</definedName>
    <definedName name="Z_DB5E2E10_5DC2_40A7_BA2F_BA4FCB2CBC8C_.wvu.FilterData" localSheetId="3" hidden="1">#REF!</definedName>
    <definedName name="Z_DB5E2E10_5DC2_40A7_BA2F_BA4FCB2CBC8C_.wvu.FilterData" localSheetId="6" hidden="1">#REF!</definedName>
    <definedName name="Z_DB5E2E10_5DC2_40A7_BA2F_BA4FCB2CBC8C_.wvu.FilterData" localSheetId="0" hidden="1">#REF!</definedName>
    <definedName name="Z_DB5E2E10_5DC2_40A7_BA2F_BA4FCB2CBC8C_.wvu.FilterData" localSheetId="9" hidden="1">#REF!</definedName>
    <definedName name="Z_DB5E2E10_5DC2_40A7_BA2F_BA4FCB2CBC8C_.wvu.FilterData" localSheetId="8" hidden="1">#REF!</definedName>
    <definedName name="Z_DB5E2E10_5DC2_40A7_BA2F_BA4FCB2CBC8C_.wvu.FilterData" hidden="1">#REF!</definedName>
    <definedName name="Z_DB6923EA_4BB0_4B7E_AA47_83C7BF949F2A_.wvu.FilterData" localSheetId="1" hidden="1">#REF!</definedName>
    <definedName name="Z_DB6923EA_4BB0_4B7E_AA47_83C7BF949F2A_.wvu.FilterData" localSheetId="2" hidden="1">#REF!</definedName>
    <definedName name="Z_DB6923EA_4BB0_4B7E_AA47_83C7BF949F2A_.wvu.FilterData" localSheetId="3" hidden="1">#REF!</definedName>
    <definedName name="Z_DB6923EA_4BB0_4B7E_AA47_83C7BF949F2A_.wvu.FilterData" localSheetId="6" hidden="1">#REF!</definedName>
    <definedName name="Z_DB6923EA_4BB0_4B7E_AA47_83C7BF949F2A_.wvu.FilterData" localSheetId="0" hidden="1">#REF!</definedName>
    <definedName name="Z_DB6923EA_4BB0_4B7E_AA47_83C7BF949F2A_.wvu.FilterData" localSheetId="9" hidden="1">#REF!</definedName>
    <definedName name="Z_DB6923EA_4BB0_4B7E_AA47_83C7BF949F2A_.wvu.FilterData" localSheetId="8" hidden="1">#REF!</definedName>
    <definedName name="Z_DB6923EA_4BB0_4B7E_AA47_83C7BF949F2A_.wvu.FilterData" hidden="1">#REF!</definedName>
    <definedName name="Z_DB98C602_A4A4_4B70_9ED4_358D78C2BD5B_.wvu.FilterData" localSheetId="1" hidden="1">#REF!</definedName>
    <definedName name="Z_DB98C602_A4A4_4B70_9ED4_358D78C2BD5B_.wvu.FilterData" localSheetId="2" hidden="1">#REF!</definedName>
    <definedName name="Z_DB98C602_A4A4_4B70_9ED4_358D78C2BD5B_.wvu.FilterData" localSheetId="3" hidden="1">#REF!</definedName>
    <definedName name="Z_DB98C602_A4A4_4B70_9ED4_358D78C2BD5B_.wvu.FilterData" localSheetId="6" hidden="1">#REF!</definedName>
    <definedName name="Z_DB98C602_A4A4_4B70_9ED4_358D78C2BD5B_.wvu.FilterData" localSheetId="0" hidden="1">#REF!</definedName>
    <definedName name="Z_DB98C602_A4A4_4B70_9ED4_358D78C2BD5B_.wvu.FilterData" localSheetId="9" hidden="1">#REF!</definedName>
    <definedName name="Z_DB98C602_A4A4_4B70_9ED4_358D78C2BD5B_.wvu.FilterData" localSheetId="8" hidden="1">#REF!</definedName>
    <definedName name="Z_DB98C602_A4A4_4B70_9ED4_358D78C2BD5B_.wvu.FilterData" hidden="1">#REF!</definedName>
    <definedName name="Z_DC003C09_2111_463E_A952_A2754102A2C0_.wvu.FilterData" localSheetId="5" hidden="1">BOQ!$A$3:$AL$3</definedName>
    <definedName name="Z_DCEF54AB_2F3C_4138_9518_0AF912DE68F1_.wvu.FilterData" localSheetId="1" hidden="1">#REF!</definedName>
    <definedName name="Z_DCEF54AB_2F3C_4138_9518_0AF912DE68F1_.wvu.FilterData" localSheetId="2" hidden="1">#REF!</definedName>
    <definedName name="Z_DCEF54AB_2F3C_4138_9518_0AF912DE68F1_.wvu.FilterData" localSheetId="3" hidden="1">#REF!</definedName>
    <definedName name="Z_DCEF54AB_2F3C_4138_9518_0AF912DE68F1_.wvu.FilterData" localSheetId="6" hidden="1">#REF!</definedName>
    <definedName name="Z_DCEF54AB_2F3C_4138_9518_0AF912DE68F1_.wvu.FilterData" localSheetId="0" hidden="1">#REF!</definedName>
    <definedName name="Z_DCEF54AB_2F3C_4138_9518_0AF912DE68F1_.wvu.FilterData" localSheetId="9" hidden="1">#REF!</definedName>
    <definedName name="Z_DCEF54AB_2F3C_4138_9518_0AF912DE68F1_.wvu.FilterData" localSheetId="8" hidden="1">#REF!</definedName>
    <definedName name="Z_DCEF54AB_2F3C_4138_9518_0AF912DE68F1_.wvu.FilterData" hidden="1">#REF!</definedName>
    <definedName name="Z_DD0EE640_D13F_4234_9EE5_3AFCE632A5F2_.wvu.FilterData" localSheetId="1" hidden="1">#REF!</definedName>
    <definedName name="Z_DD0EE640_D13F_4234_9EE5_3AFCE632A5F2_.wvu.FilterData" localSheetId="2" hidden="1">#REF!</definedName>
    <definedName name="Z_DD0EE640_D13F_4234_9EE5_3AFCE632A5F2_.wvu.FilterData" localSheetId="3" hidden="1">#REF!</definedName>
    <definedName name="Z_DD0EE640_D13F_4234_9EE5_3AFCE632A5F2_.wvu.FilterData" localSheetId="6" hidden="1">#REF!</definedName>
    <definedName name="Z_DD0EE640_D13F_4234_9EE5_3AFCE632A5F2_.wvu.FilterData" localSheetId="0" hidden="1">#REF!</definedName>
    <definedName name="Z_DD0EE640_D13F_4234_9EE5_3AFCE632A5F2_.wvu.FilterData" localSheetId="9" hidden="1">#REF!</definedName>
    <definedName name="Z_DD0EE640_D13F_4234_9EE5_3AFCE632A5F2_.wvu.FilterData" localSheetId="8" hidden="1">#REF!</definedName>
    <definedName name="Z_DD0EE640_D13F_4234_9EE5_3AFCE632A5F2_.wvu.FilterData" hidden="1">#REF!</definedName>
    <definedName name="Z_DFA9743D_F3CE_4CF4_8864_78598D0D751C_.wvu.FilterData" localSheetId="1" hidden="1">#REF!</definedName>
    <definedName name="Z_DFA9743D_F3CE_4CF4_8864_78598D0D751C_.wvu.FilterData" localSheetId="2" hidden="1">#REF!</definedName>
    <definedName name="Z_DFA9743D_F3CE_4CF4_8864_78598D0D751C_.wvu.FilterData" localSheetId="3" hidden="1">#REF!</definedName>
    <definedName name="Z_DFA9743D_F3CE_4CF4_8864_78598D0D751C_.wvu.FilterData" localSheetId="6" hidden="1">#REF!</definedName>
    <definedName name="Z_DFA9743D_F3CE_4CF4_8864_78598D0D751C_.wvu.FilterData" localSheetId="0" hidden="1">#REF!</definedName>
    <definedName name="Z_DFA9743D_F3CE_4CF4_8864_78598D0D751C_.wvu.FilterData" localSheetId="9" hidden="1">#REF!</definedName>
    <definedName name="Z_DFA9743D_F3CE_4CF4_8864_78598D0D751C_.wvu.FilterData" localSheetId="8" hidden="1">#REF!</definedName>
    <definedName name="Z_DFA9743D_F3CE_4CF4_8864_78598D0D751C_.wvu.FilterData" hidden="1">#REF!</definedName>
    <definedName name="Z_DFE430D0_DD4E_4E40_B190_19BEE9AD0CBC_.wvu.FilterData" localSheetId="1" hidden="1">#REF!</definedName>
    <definedName name="Z_DFE430D0_DD4E_4E40_B190_19BEE9AD0CBC_.wvu.FilterData" localSheetId="2" hidden="1">#REF!</definedName>
    <definedName name="Z_DFE430D0_DD4E_4E40_B190_19BEE9AD0CBC_.wvu.FilterData" localSheetId="3" hidden="1">#REF!</definedName>
    <definedName name="Z_DFE430D0_DD4E_4E40_B190_19BEE9AD0CBC_.wvu.FilterData" localSheetId="6" hidden="1">#REF!</definedName>
    <definedName name="Z_DFE430D0_DD4E_4E40_B190_19BEE9AD0CBC_.wvu.FilterData" localSheetId="0" hidden="1">#REF!</definedName>
    <definedName name="Z_DFE430D0_DD4E_4E40_B190_19BEE9AD0CBC_.wvu.FilterData" localSheetId="9" hidden="1">#REF!</definedName>
    <definedName name="Z_DFE430D0_DD4E_4E40_B190_19BEE9AD0CBC_.wvu.FilterData" localSheetId="8" hidden="1">#REF!</definedName>
    <definedName name="Z_DFE430D0_DD4E_4E40_B190_19BEE9AD0CBC_.wvu.FilterData" hidden="1">#REF!</definedName>
    <definedName name="Z_E1613060_5D8A_11D4_8C45_00C04F9DFD0B_.wvu.Cols" localSheetId="9" hidden="1">#REF!</definedName>
    <definedName name="Z_E1613060_5D8A_11D4_8C45_00C04F9DFD0B_.wvu.Cols" localSheetId="8" hidden="1">#REF!</definedName>
    <definedName name="Z_E1613060_5D8A_11D4_8C45_00C04F9DFD0B_.wvu.Cols" hidden="1">#REF!</definedName>
    <definedName name="Z_E2547EDD_D29F_4DEE_98C5_A9AA79B5E613_.wvu.FilterData" localSheetId="1" hidden="1">#REF!</definedName>
    <definedName name="Z_E2547EDD_D29F_4DEE_98C5_A9AA79B5E613_.wvu.FilterData" localSheetId="2" hidden="1">#REF!</definedName>
    <definedName name="Z_E2547EDD_D29F_4DEE_98C5_A9AA79B5E613_.wvu.FilterData" localSheetId="3" hidden="1">#REF!</definedName>
    <definedName name="Z_E2547EDD_D29F_4DEE_98C5_A9AA79B5E613_.wvu.FilterData" localSheetId="6" hidden="1">#REF!</definedName>
    <definedName name="Z_E2547EDD_D29F_4DEE_98C5_A9AA79B5E613_.wvu.FilterData" localSheetId="0" hidden="1">#REF!</definedName>
    <definedName name="Z_E2547EDD_D29F_4DEE_98C5_A9AA79B5E613_.wvu.FilterData" localSheetId="9" hidden="1">#REF!</definedName>
    <definedName name="Z_E2547EDD_D29F_4DEE_98C5_A9AA79B5E613_.wvu.FilterData" localSheetId="8" hidden="1">#REF!</definedName>
    <definedName name="Z_E2547EDD_D29F_4DEE_98C5_A9AA79B5E613_.wvu.FilterData" hidden="1">#REF!</definedName>
    <definedName name="Z_E2C65143_69A2_485E_A5A9_A73E7B294DEF_.wvu.FilterData" localSheetId="9" hidden="1">#REF!</definedName>
    <definedName name="Z_E2C65143_69A2_485E_A5A9_A73E7B294DEF_.wvu.FilterData" localSheetId="8" hidden="1">#REF!</definedName>
    <definedName name="Z_E2C65143_69A2_485E_A5A9_A73E7B294DEF_.wvu.FilterData" hidden="1">#REF!</definedName>
    <definedName name="Z_E62B5FDD_E3DE_49E6_BA80_5948A7E0F370_.wvu.FilterData" localSheetId="1" hidden="1">#REF!</definedName>
    <definedName name="Z_E62B5FDD_E3DE_49E6_BA80_5948A7E0F370_.wvu.FilterData" localSheetId="2" hidden="1">#REF!</definedName>
    <definedName name="Z_E62B5FDD_E3DE_49E6_BA80_5948A7E0F370_.wvu.FilterData" localSheetId="3" hidden="1">#REF!</definedName>
    <definedName name="Z_E62B5FDD_E3DE_49E6_BA80_5948A7E0F370_.wvu.FilterData" localSheetId="6" hidden="1">#REF!</definedName>
    <definedName name="Z_E62B5FDD_E3DE_49E6_BA80_5948A7E0F370_.wvu.FilterData" localSheetId="0" hidden="1">#REF!</definedName>
    <definedName name="Z_E62B5FDD_E3DE_49E6_BA80_5948A7E0F370_.wvu.FilterData" localSheetId="9" hidden="1">#REF!</definedName>
    <definedName name="Z_E62B5FDD_E3DE_49E6_BA80_5948A7E0F370_.wvu.FilterData" localSheetId="8" hidden="1">#REF!</definedName>
    <definedName name="Z_E62B5FDD_E3DE_49E6_BA80_5948A7E0F370_.wvu.FilterData" hidden="1">#REF!</definedName>
    <definedName name="Z_E65CFA7E_41DA_408C_A2AF_C9D9D211D253_.wvu.FilterData" localSheetId="1" hidden="1">#REF!</definedName>
    <definedName name="Z_E65CFA7E_41DA_408C_A2AF_C9D9D211D253_.wvu.FilterData" localSheetId="2" hidden="1">#REF!</definedName>
    <definedName name="Z_E65CFA7E_41DA_408C_A2AF_C9D9D211D253_.wvu.FilterData" localSheetId="3" hidden="1">#REF!</definedName>
    <definedName name="Z_E65CFA7E_41DA_408C_A2AF_C9D9D211D253_.wvu.FilterData" localSheetId="6" hidden="1">#REF!</definedName>
    <definedName name="Z_E65CFA7E_41DA_408C_A2AF_C9D9D211D253_.wvu.FilterData" localSheetId="0" hidden="1">#REF!</definedName>
    <definedName name="Z_E65CFA7E_41DA_408C_A2AF_C9D9D211D253_.wvu.FilterData" localSheetId="9" hidden="1">#REF!</definedName>
    <definedName name="Z_E65CFA7E_41DA_408C_A2AF_C9D9D211D253_.wvu.FilterData" localSheetId="8" hidden="1">#REF!</definedName>
    <definedName name="Z_E65CFA7E_41DA_408C_A2AF_C9D9D211D253_.wvu.FilterData" hidden="1">#REF!</definedName>
    <definedName name="Z_E716EB83_6184_4934_AC9A_F207DFF8271C_.wvu.FilterData" localSheetId="1" hidden="1">#REF!</definedName>
    <definedName name="Z_E716EB83_6184_4934_AC9A_F207DFF8271C_.wvu.FilterData" localSheetId="2" hidden="1">#REF!</definedName>
    <definedName name="Z_E716EB83_6184_4934_AC9A_F207DFF8271C_.wvu.FilterData" localSheetId="3" hidden="1">#REF!</definedName>
    <definedName name="Z_E716EB83_6184_4934_AC9A_F207DFF8271C_.wvu.FilterData" localSheetId="6" hidden="1">#REF!</definedName>
    <definedName name="Z_E716EB83_6184_4934_AC9A_F207DFF8271C_.wvu.FilterData" localSheetId="0" hidden="1">#REF!</definedName>
    <definedName name="Z_E716EB83_6184_4934_AC9A_F207DFF8271C_.wvu.FilterData" localSheetId="9" hidden="1">#REF!</definedName>
    <definedName name="Z_E716EB83_6184_4934_AC9A_F207DFF8271C_.wvu.FilterData" localSheetId="8" hidden="1">#REF!</definedName>
    <definedName name="Z_E716EB83_6184_4934_AC9A_F207DFF8271C_.wvu.FilterData" hidden="1">#REF!</definedName>
    <definedName name="Z_E8DA1088_1B70_45BC_9580_AB21C9779799_.wvu.FilterData" localSheetId="1" hidden="1">#REF!</definedName>
    <definedName name="Z_E8DA1088_1B70_45BC_9580_AB21C9779799_.wvu.FilterData" localSheetId="2" hidden="1">#REF!</definedName>
    <definedName name="Z_E8DA1088_1B70_45BC_9580_AB21C9779799_.wvu.FilterData" localSheetId="3" hidden="1">#REF!</definedName>
    <definedName name="Z_E8DA1088_1B70_45BC_9580_AB21C9779799_.wvu.FilterData" localSheetId="6" hidden="1">#REF!</definedName>
    <definedName name="Z_E8DA1088_1B70_45BC_9580_AB21C9779799_.wvu.FilterData" localSheetId="0" hidden="1">#REF!</definedName>
    <definedName name="Z_E8DA1088_1B70_45BC_9580_AB21C9779799_.wvu.FilterData" localSheetId="9" hidden="1">#REF!</definedName>
    <definedName name="Z_E8DA1088_1B70_45BC_9580_AB21C9779799_.wvu.FilterData" localSheetId="8" hidden="1">#REF!</definedName>
    <definedName name="Z_E8DA1088_1B70_45BC_9580_AB21C9779799_.wvu.FilterData" hidden="1">#REF!</definedName>
    <definedName name="Z_EA132528_EA87_4E89_88E7_B910C8737820_.wvu.FilterData" localSheetId="1" hidden="1">#REF!</definedName>
    <definedName name="Z_EA132528_EA87_4E89_88E7_B910C8737820_.wvu.FilterData" localSheetId="2" hidden="1">#REF!</definedName>
    <definedName name="Z_EA132528_EA87_4E89_88E7_B910C8737820_.wvu.FilterData" localSheetId="3" hidden="1">#REF!</definedName>
    <definedName name="Z_EA132528_EA87_4E89_88E7_B910C8737820_.wvu.FilterData" localSheetId="6" hidden="1">#REF!</definedName>
    <definedName name="Z_EA132528_EA87_4E89_88E7_B910C8737820_.wvu.FilterData" localSheetId="0" hidden="1">#REF!</definedName>
    <definedName name="Z_EA132528_EA87_4E89_88E7_B910C8737820_.wvu.FilterData" localSheetId="9" hidden="1">#REF!</definedName>
    <definedName name="Z_EA132528_EA87_4E89_88E7_B910C8737820_.wvu.FilterData" localSheetId="8" hidden="1">#REF!</definedName>
    <definedName name="Z_EA132528_EA87_4E89_88E7_B910C8737820_.wvu.FilterData" hidden="1">#REF!</definedName>
    <definedName name="Z_EACA5552_6A11_454F_9370_90ABEB10D353_.wvu.FilterData" localSheetId="1" hidden="1">#REF!</definedName>
    <definedName name="Z_EACA5552_6A11_454F_9370_90ABEB10D353_.wvu.FilterData" localSheetId="2" hidden="1">#REF!</definedName>
    <definedName name="Z_EACA5552_6A11_454F_9370_90ABEB10D353_.wvu.FilterData" localSheetId="3" hidden="1">#REF!</definedName>
    <definedName name="Z_EACA5552_6A11_454F_9370_90ABEB10D353_.wvu.FilterData" localSheetId="6" hidden="1">#REF!</definedName>
    <definedName name="Z_EACA5552_6A11_454F_9370_90ABEB10D353_.wvu.FilterData" localSheetId="0" hidden="1">#REF!</definedName>
    <definedName name="Z_EACA5552_6A11_454F_9370_90ABEB10D353_.wvu.FilterData" localSheetId="9" hidden="1">#REF!</definedName>
    <definedName name="Z_EACA5552_6A11_454F_9370_90ABEB10D353_.wvu.FilterData" localSheetId="8" hidden="1">#REF!</definedName>
    <definedName name="Z_EACA5552_6A11_454F_9370_90ABEB10D353_.wvu.FilterData" hidden="1">#REF!</definedName>
    <definedName name="Z_EAD327E5_03D5_4FE6_B20C_6C8F8ED20FDA_.wvu.FilterData" localSheetId="1" hidden="1">#REF!</definedName>
    <definedName name="Z_EAD327E5_03D5_4FE6_B20C_6C8F8ED20FDA_.wvu.FilterData" localSheetId="2" hidden="1">#REF!</definedName>
    <definedName name="Z_EAD327E5_03D5_4FE6_B20C_6C8F8ED20FDA_.wvu.FilterData" localSheetId="3" hidden="1">#REF!</definedName>
    <definedName name="Z_EAD327E5_03D5_4FE6_B20C_6C8F8ED20FDA_.wvu.FilterData" localSheetId="6" hidden="1">#REF!</definedName>
    <definedName name="Z_EAD327E5_03D5_4FE6_B20C_6C8F8ED20FDA_.wvu.FilterData" localSheetId="0" hidden="1">#REF!</definedName>
    <definedName name="Z_EAD327E5_03D5_4FE6_B20C_6C8F8ED20FDA_.wvu.FilterData" localSheetId="9" hidden="1">#REF!</definedName>
    <definedName name="Z_EAD327E5_03D5_4FE6_B20C_6C8F8ED20FDA_.wvu.FilterData" localSheetId="8" hidden="1">#REF!</definedName>
    <definedName name="Z_EAD327E5_03D5_4FE6_B20C_6C8F8ED20FDA_.wvu.FilterData" hidden="1">#REF!</definedName>
    <definedName name="Z_EC0806A7_F8A5_4AB0_9843_BEFEA068EF84_.wvu.FilterData" localSheetId="1" hidden="1">#REF!</definedName>
    <definedName name="Z_EC0806A7_F8A5_4AB0_9843_BEFEA068EF84_.wvu.FilterData" localSheetId="2" hidden="1">#REF!</definedName>
    <definedName name="Z_EC0806A7_F8A5_4AB0_9843_BEFEA068EF84_.wvu.FilterData" localSheetId="3" hidden="1">#REF!</definedName>
    <definedName name="Z_EC0806A7_F8A5_4AB0_9843_BEFEA068EF84_.wvu.FilterData" localSheetId="6" hidden="1">#REF!</definedName>
    <definedName name="Z_EC0806A7_F8A5_4AB0_9843_BEFEA068EF84_.wvu.FilterData" localSheetId="0" hidden="1">#REF!</definedName>
    <definedName name="Z_EC0806A7_F8A5_4AB0_9843_BEFEA068EF84_.wvu.FilterData" localSheetId="9" hidden="1">#REF!</definedName>
    <definedName name="Z_EC0806A7_F8A5_4AB0_9843_BEFEA068EF84_.wvu.FilterData" localSheetId="8" hidden="1">#REF!</definedName>
    <definedName name="Z_EC0806A7_F8A5_4AB0_9843_BEFEA068EF84_.wvu.FilterData" hidden="1">#REF!</definedName>
    <definedName name="Z_EC3BDFDA_32DB_46B4_9DB8_447FB9651E99_.wvu.FilterData" localSheetId="1" hidden="1">#REF!</definedName>
    <definedName name="Z_EC3BDFDA_32DB_46B4_9DB8_447FB9651E99_.wvu.FilterData" localSheetId="2" hidden="1">#REF!</definedName>
    <definedName name="Z_EC3BDFDA_32DB_46B4_9DB8_447FB9651E99_.wvu.FilterData" localSheetId="3" hidden="1">#REF!</definedName>
    <definedName name="Z_EC3BDFDA_32DB_46B4_9DB8_447FB9651E99_.wvu.FilterData" localSheetId="6" hidden="1">#REF!</definedName>
    <definedName name="Z_EC3BDFDA_32DB_46B4_9DB8_447FB9651E99_.wvu.FilterData" localSheetId="0" hidden="1">#REF!</definedName>
    <definedName name="Z_EC3BDFDA_32DB_46B4_9DB8_447FB9651E99_.wvu.FilterData" localSheetId="9" hidden="1">#REF!</definedName>
    <definedName name="Z_EC3BDFDA_32DB_46B4_9DB8_447FB9651E99_.wvu.FilterData" localSheetId="8" hidden="1">#REF!</definedName>
    <definedName name="Z_EC3BDFDA_32DB_46B4_9DB8_447FB9651E99_.wvu.FilterData" hidden="1">#REF!</definedName>
    <definedName name="Z_EC73F126_448D_4348_A573_3BC24AC8795A_.wvu.FilterData" localSheetId="1" hidden="1">#REF!</definedName>
    <definedName name="Z_EC73F126_448D_4348_A573_3BC24AC8795A_.wvu.FilterData" localSheetId="2" hidden="1">#REF!</definedName>
    <definedName name="Z_EC73F126_448D_4348_A573_3BC24AC8795A_.wvu.FilterData" localSheetId="3" hidden="1">#REF!</definedName>
    <definedName name="Z_EC73F126_448D_4348_A573_3BC24AC8795A_.wvu.FilterData" localSheetId="6" hidden="1">#REF!</definedName>
    <definedName name="Z_EC73F126_448D_4348_A573_3BC24AC8795A_.wvu.FilterData" localSheetId="0" hidden="1">#REF!</definedName>
    <definedName name="Z_EC73F126_448D_4348_A573_3BC24AC8795A_.wvu.FilterData" localSheetId="9" hidden="1">#REF!</definedName>
    <definedName name="Z_EC73F126_448D_4348_A573_3BC24AC8795A_.wvu.FilterData" localSheetId="8" hidden="1">#REF!</definedName>
    <definedName name="Z_EC73F126_448D_4348_A573_3BC24AC8795A_.wvu.FilterData" hidden="1">#REF!</definedName>
    <definedName name="Z_ED85455C_BEFC_48E5_B4A4_D99D4FCA2A58_.wvu.FilterData" localSheetId="5" hidden="1">BOQ!$A$3:$AL$3</definedName>
    <definedName name="Z_EE2FF224_EB99_4F66_89A5_BA724EA24427_.wvu.FilterData" localSheetId="1" hidden="1">#REF!</definedName>
    <definedName name="Z_EE2FF224_EB99_4F66_89A5_BA724EA24427_.wvu.FilterData" localSheetId="2" hidden="1">#REF!</definedName>
    <definedName name="Z_EE2FF224_EB99_4F66_89A5_BA724EA24427_.wvu.FilterData" localSheetId="3" hidden="1">#REF!</definedName>
    <definedName name="Z_EE2FF224_EB99_4F66_89A5_BA724EA24427_.wvu.FilterData" localSheetId="6" hidden="1">#REF!</definedName>
    <definedName name="Z_EE2FF224_EB99_4F66_89A5_BA724EA24427_.wvu.FilterData" localSheetId="0" hidden="1">#REF!</definedName>
    <definedName name="Z_EE2FF224_EB99_4F66_89A5_BA724EA24427_.wvu.FilterData" localSheetId="9" hidden="1">#REF!</definedName>
    <definedName name="Z_EE2FF224_EB99_4F66_89A5_BA724EA24427_.wvu.FilterData" localSheetId="8" hidden="1">#REF!</definedName>
    <definedName name="Z_EE2FF224_EB99_4F66_89A5_BA724EA24427_.wvu.FilterData" hidden="1">#REF!</definedName>
    <definedName name="Z_EE59C669_DD06_4D54_A54F_AB6454CED5F7_.wvu.FilterData" localSheetId="1" hidden="1">#REF!</definedName>
    <definedName name="Z_EE59C669_DD06_4D54_A54F_AB6454CED5F7_.wvu.FilterData" localSheetId="2" hidden="1">#REF!</definedName>
    <definedName name="Z_EE59C669_DD06_4D54_A54F_AB6454CED5F7_.wvu.FilterData" localSheetId="3" hidden="1">#REF!</definedName>
    <definedName name="Z_EE59C669_DD06_4D54_A54F_AB6454CED5F7_.wvu.FilterData" localSheetId="6" hidden="1">#REF!</definedName>
    <definedName name="Z_EE59C669_DD06_4D54_A54F_AB6454CED5F7_.wvu.FilterData" localSheetId="0" hidden="1">#REF!</definedName>
    <definedName name="Z_EE59C669_DD06_4D54_A54F_AB6454CED5F7_.wvu.FilterData" localSheetId="9" hidden="1">#REF!</definedName>
    <definedName name="Z_EE59C669_DD06_4D54_A54F_AB6454CED5F7_.wvu.FilterData" localSheetId="8" hidden="1">#REF!</definedName>
    <definedName name="Z_EE59C669_DD06_4D54_A54F_AB6454CED5F7_.wvu.FilterData" hidden="1">#REF!</definedName>
    <definedName name="Z_EEB39A19_0FC3_44FD_AFD3_08049C71CA5C_.wvu.FilterData" localSheetId="1" hidden="1">#REF!</definedName>
    <definedName name="Z_EEB39A19_0FC3_44FD_AFD3_08049C71CA5C_.wvu.FilterData" localSheetId="2" hidden="1">#REF!</definedName>
    <definedName name="Z_EEB39A19_0FC3_44FD_AFD3_08049C71CA5C_.wvu.FilterData" localSheetId="3" hidden="1">#REF!</definedName>
    <definedName name="Z_EEB39A19_0FC3_44FD_AFD3_08049C71CA5C_.wvu.FilterData" localSheetId="6" hidden="1">#REF!</definedName>
    <definedName name="Z_EEB39A19_0FC3_44FD_AFD3_08049C71CA5C_.wvu.FilterData" localSheetId="0" hidden="1">#REF!</definedName>
    <definedName name="Z_EEB39A19_0FC3_44FD_AFD3_08049C71CA5C_.wvu.FilterData" localSheetId="9" hidden="1">#REF!</definedName>
    <definedName name="Z_EEB39A19_0FC3_44FD_AFD3_08049C71CA5C_.wvu.FilterData" localSheetId="8" hidden="1">#REF!</definedName>
    <definedName name="Z_EEB39A19_0FC3_44FD_AFD3_08049C71CA5C_.wvu.FilterData" hidden="1">#REF!</definedName>
    <definedName name="Z_EF0F7889_2C1E_4238_8B7B_8D0D4B99295B_.wvu.FilterData" localSheetId="1" hidden="1">#REF!</definedName>
    <definedName name="Z_EF0F7889_2C1E_4238_8B7B_8D0D4B99295B_.wvu.FilterData" localSheetId="2" hidden="1">#REF!</definedName>
    <definedName name="Z_EF0F7889_2C1E_4238_8B7B_8D0D4B99295B_.wvu.FilterData" localSheetId="3" hidden="1">#REF!</definedName>
    <definedName name="Z_EF0F7889_2C1E_4238_8B7B_8D0D4B99295B_.wvu.FilterData" localSheetId="6" hidden="1">#REF!</definedName>
    <definedName name="Z_EF0F7889_2C1E_4238_8B7B_8D0D4B99295B_.wvu.FilterData" localSheetId="0" hidden="1">#REF!</definedName>
    <definedName name="Z_EF0F7889_2C1E_4238_8B7B_8D0D4B99295B_.wvu.FilterData" localSheetId="9" hidden="1">#REF!</definedName>
    <definedName name="Z_EF0F7889_2C1E_4238_8B7B_8D0D4B99295B_.wvu.FilterData" localSheetId="8" hidden="1">#REF!</definedName>
    <definedName name="Z_EF0F7889_2C1E_4238_8B7B_8D0D4B99295B_.wvu.FilterData" hidden="1">#REF!</definedName>
    <definedName name="Z_F0BEE053_CC9E_4B75_A7ED_8354A3C87E6D_.wvu.FilterData" localSheetId="1" hidden="1">#REF!</definedName>
    <definedName name="Z_F0BEE053_CC9E_4B75_A7ED_8354A3C87E6D_.wvu.FilterData" localSheetId="2" hidden="1">#REF!</definedName>
    <definedName name="Z_F0BEE053_CC9E_4B75_A7ED_8354A3C87E6D_.wvu.FilterData" localSheetId="3" hidden="1">#REF!</definedName>
    <definedName name="Z_F0BEE053_CC9E_4B75_A7ED_8354A3C87E6D_.wvu.FilterData" localSheetId="6" hidden="1">#REF!</definedName>
    <definedName name="Z_F0BEE053_CC9E_4B75_A7ED_8354A3C87E6D_.wvu.FilterData" localSheetId="0" hidden="1">#REF!</definedName>
    <definedName name="Z_F0BEE053_CC9E_4B75_A7ED_8354A3C87E6D_.wvu.FilterData" localSheetId="9" hidden="1">#REF!</definedName>
    <definedName name="Z_F0BEE053_CC9E_4B75_A7ED_8354A3C87E6D_.wvu.FilterData" localSheetId="8" hidden="1">#REF!</definedName>
    <definedName name="Z_F0BEE053_CC9E_4B75_A7ED_8354A3C87E6D_.wvu.FilterData" hidden="1">#REF!</definedName>
    <definedName name="Z_F14295A6_9F58_498A_AE35_705B35D036A0_.wvu.FilterData" localSheetId="5" hidden="1">BOQ!$A$3:$AL$3</definedName>
    <definedName name="Z_F1763C82_6D53_4E59_B1FD_6E1B32681758_.wvu.FilterData" localSheetId="1" hidden="1">#REF!</definedName>
    <definedName name="Z_F1763C82_6D53_4E59_B1FD_6E1B32681758_.wvu.FilterData" localSheetId="2" hidden="1">#REF!</definedName>
    <definedName name="Z_F1763C82_6D53_4E59_B1FD_6E1B32681758_.wvu.FilterData" localSheetId="3" hidden="1">#REF!</definedName>
    <definedName name="Z_F1763C82_6D53_4E59_B1FD_6E1B32681758_.wvu.FilterData" localSheetId="6" hidden="1">#REF!</definedName>
    <definedName name="Z_F1763C82_6D53_4E59_B1FD_6E1B32681758_.wvu.FilterData" localSheetId="0" hidden="1">#REF!</definedName>
    <definedName name="Z_F1763C82_6D53_4E59_B1FD_6E1B32681758_.wvu.FilterData" localSheetId="9" hidden="1">#REF!</definedName>
    <definedName name="Z_F1763C82_6D53_4E59_B1FD_6E1B32681758_.wvu.FilterData" localSheetId="8" hidden="1">#REF!</definedName>
    <definedName name="Z_F1763C82_6D53_4E59_B1FD_6E1B32681758_.wvu.FilterData" hidden="1">#REF!</definedName>
    <definedName name="Z_F1CE2A21_7959_4814_864C_012B7B1A049F_.wvu.Rows" localSheetId="9" hidden="1">#REF!,#REF!,#REF!,#REF!,#REF!,#REF!,#REF!,#REF!,#REF!,#REF!,#REF!,#REF!,#REF!,#REF!</definedName>
    <definedName name="Z_F1CE2A21_7959_4814_864C_012B7B1A049F_.wvu.Rows" localSheetId="8" hidden="1">#REF!,#REF!,#REF!,#REF!,#REF!,#REF!,#REF!,#REF!,#REF!,#REF!,#REF!,#REF!,#REF!,#REF!</definedName>
    <definedName name="Z_F1CE2A21_7959_4814_864C_012B7B1A049F_.wvu.Rows" hidden="1">#REF!,#REF!,#REF!,#REF!,#REF!,#REF!,#REF!,#REF!,#REF!,#REF!,#REF!,#REF!,#REF!,#REF!</definedName>
    <definedName name="Z_F2091873_10D4_489F_B19B_F2EFD09E7524_.wvu.FilterData" localSheetId="1" hidden="1">#REF!</definedName>
    <definedName name="Z_F2091873_10D4_489F_B19B_F2EFD09E7524_.wvu.FilterData" localSheetId="2" hidden="1">#REF!</definedName>
    <definedName name="Z_F2091873_10D4_489F_B19B_F2EFD09E7524_.wvu.FilterData" localSheetId="3" hidden="1">#REF!</definedName>
    <definedName name="Z_F2091873_10D4_489F_B19B_F2EFD09E7524_.wvu.FilterData" localSheetId="6" hidden="1">#REF!</definedName>
    <definedName name="Z_F2091873_10D4_489F_B19B_F2EFD09E7524_.wvu.FilterData" localSheetId="0" hidden="1">#REF!</definedName>
    <definedName name="Z_F2091873_10D4_489F_B19B_F2EFD09E7524_.wvu.FilterData" localSheetId="9" hidden="1">#REF!</definedName>
    <definedName name="Z_F2091873_10D4_489F_B19B_F2EFD09E7524_.wvu.FilterData" localSheetId="8" hidden="1">#REF!</definedName>
    <definedName name="Z_F2091873_10D4_489F_B19B_F2EFD09E7524_.wvu.FilterData" hidden="1">#REF!</definedName>
    <definedName name="Z_F35BBA14_C940_4E05_8D2F_8EF2382BD8E9_.wvu.FilterData" localSheetId="1" hidden="1">#REF!</definedName>
    <definedName name="Z_F35BBA14_C940_4E05_8D2F_8EF2382BD8E9_.wvu.FilterData" localSheetId="2" hidden="1">#REF!</definedName>
    <definedName name="Z_F35BBA14_C940_4E05_8D2F_8EF2382BD8E9_.wvu.FilterData" localSheetId="3" hidden="1">#REF!</definedName>
    <definedName name="Z_F35BBA14_C940_4E05_8D2F_8EF2382BD8E9_.wvu.FilterData" localSheetId="6" hidden="1">#REF!</definedName>
    <definedName name="Z_F35BBA14_C940_4E05_8D2F_8EF2382BD8E9_.wvu.FilterData" localSheetId="0" hidden="1">#REF!</definedName>
    <definedName name="Z_F35BBA14_C940_4E05_8D2F_8EF2382BD8E9_.wvu.FilterData" localSheetId="9" hidden="1">#REF!</definedName>
    <definedName name="Z_F35BBA14_C940_4E05_8D2F_8EF2382BD8E9_.wvu.FilterData" localSheetId="8" hidden="1">#REF!</definedName>
    <definedName name="Z_F35BBA14_C940_4E05_8D2F_8EF2382BD8E9_.wvu.FilterData" hidden="1">#REF!</definedName>
    <definedName name="Z_F5472397_AB87_4C3E_BBAC_D236E75CBAD9_.wvu.PrintArea" localSheetId="9" hidden="1">#REF!</definedName>
    <definedName name="Z_F5472397_AB87_4C3E_BBAC_D236E75CBAD9_.wvu.PrintArea" localSheetId="8" hidden="1">#REF!</definedName>
    <definedName name="Z_F5472397_AB87_4C3E_BBAC_D236E75CBAD9_.wvu.PrintArea" hidden="1">#REF!</definedName>
    <definedName name="Z_F5472397_AB87_4C3E_BBAC_D236E75CBAD9_.wvu.PrintTitles" localSheetId="9" hidden="1">#REF!</definedName>
    <definedName name="Z_F5472397_AB87_4C3E_BBAC_D236E75CBAD9_.wvu.PrintTitles" localSheetId="8" hidden="1">#REF!</definedName>
    <definedName name="Z_F5472397_AB87_4C3E_BBAC_D236E75CBAD9_.wvu.PrintTitles" hidden="1">#REF!</definedName>
    <definedName name="Z_F6A8A1D4_2E27_4066_BF73_DF05C2A1BE54_.wvu.FilterData" localSheetId="1" hidden="1">#REF!</definedName>
    <definedName name="Z_F6A8A1D4_2E27_4066_BF73_DF05C2A1BE54_.wvu.FilterData" localSheetId="2" hidden="1">#REF!</definedName>
    <definedName name="Z_F6A8A1D4_2E27_4066_BF73_DF05C2A1BE54_.wvu.FilterData" localSheetId="3" hidden="1">#REF!</definedName>
    <definedName name="Z_F6A8A1D4_2E27_4066_BF73_DF05C2A1BE54_.wvu.FilterData" localSheetId="6" hidden="1">#REF!</definedName>
    <definedName name="Z_F6A8A1D4_2E27_4066_BF73_DF05C2A1BE54_.wvu.FilterData" localSheetId="0" hidden="1">#REF!</definedName>
    <definedName name="Z_F6A8A1D4_2E27_4066_BF73_DF05C2A1BE54_.wvu.FilterData" localSheetId="9" hidden="1">#REF!</definedName>
    <definedName name="Z_F6A8A1D4_2E27_4066_BF73_DF05C2A1BE54_.wvu.FilterData" localSheetId="8" hidden="1">#REF!</definedName>
    <definedName name="Z_F6A8A1D4_2E27_4066_BF73_DF05C2A1BE54_.wvu.FilterData" hidden="1">#REF!</definedName>
    <definedName name="Z_F6F91436_DB8C_43B9_9601_ADA87F20DA85_.wvu.FilterData" localSheetId="1" hidden="1">#REF!</definedName>
    <definedName name="Z_F6F91436_DB8C_43B9_9601_ADA87F20DA85_.wvu.FilterData" localSheetId="2" hidden="1">#REF!</definedName>
    <definedName name="Z_F6F91436_DB8C_43B9_9601_ADA87F20DA85_.wvu.FilterData" localSheetId="3" hidden="1">#REF!</definedName>
    <definedName name="Z_F6F91436_DB8C_43B9_9601_ADA87F20DA85_.wvu.FilterData" localSheetId="6" hidden="1">#REF!</definedName>
    <definedName name="Z_F6F91436_DB8C_43B9_9601_ADA87F20DA85_.wvu.FilterData" localSheetId="0" hidden="1">#REF!</definedName>
    <definedName name="Z_F6F91436_DB8C_43B9_9601_ADA87F20DA85_.wvu.FilterData" localSheetId="9" hidden="1">#REF!</definedName>
    <definedName name="Z_F6F91436_DB8C_43B9_9601_ADA87F20DA85_.wvu.FilterData" localSheetId="8" hidden="1">#REF!</definedName>
    <definedName name="Z_F6F91436_DB8C_43B9_9601_ADA87F20DA85_.wvu.FilterData" hidden="1">#REF!</definedName>
    <definedName name="Z_F7EC073A_FA28_4888_85C9_5BD56DFEE134_.wvu.Cols" localSheetId="1" hidden="1">#REF!</definedName>
    <definedName name="Z_F7EC073A_FA28_4888_85C9_5BD56DFEE134_.wvu.Cols" localSheetId="2" hidden="1">#REF!</definedName>
    <definedName name="Z_F7EC073A_FA28_4888_85C9_5BD56DFEE134_.wvu.Cols" localSheetId="3" hidden="1">#REF!</definedName>
    <definedName name="Z_F7EC073A_FA28_4888_85C9_5BD56DFEE134_.wvu.Cols" localSheetId="6" hidden="1">#REF!</definedName>
    <definedName name="Z_F7EC073A_FA28_4888_85C9_5BD56DFEE134_.wvu.Cols" localSheetId="0" hidden="1">#REF!</definedName>
    <definedName name="Z_F7EC073A_FA28_4888_85C9_5BD56DFEE134_.wvu.Cols" localSheetId="9" hidden="1">#REF!</definedName>
    <definedName name="Z_F7EC073A_FA28_4888_85C9_5BD56DFEE134_.wvu.Cols" localSheetId="8" hidden="1">#REF!</definedName>
    <definedName name="Z_F7EC073A_FA28_4888_85C9_5BD56DFEE134_.wvu.Cols" hidden="1">#REF!</definedName>
    <definedName name="Z_F7EC073A_FA28_4888_85C9_5BD56DFEE134_.wvu.PrintArea" localSheetId="1" hidden="1">#REF!</definedName>
    <definedName name="Z_F7EC073A_FA28_4888_85C9_5BD56DFEE134_.wvu.PrintArea" localSheetId="2" hidden="1">#REF!</definedName>
    <definedName name="Z_F7EC073A_FA28_4888_85C9_5BD56DFEE134_.wvu.PrintArea" localSheetId="3" hidden="1">#REF!</definedName>
    <definedName name="Z_F7EC073A_FA28_4888_85C9_5BD56DFEE134_.wvu.PrintArea" localSheetId="6" hidden="1">#REF!</definedName>
    <definedName name="Z_F7EC073A_FA28_4888_85C9_5BD56DFEE134_.wvu.PrintArea" localSheetId="0" hidden="1">#REF!</definedName>
    <definedName name="Z_F7EC073A_FA28_4888_85C9_5BD56DFEE134_.wvu.PrintArea" localSheetId="9" hidden="1">#REF!</definedName>
    <definedName name="Z_F7EC073A_FA28_4888_85C9_5BD56DFEE134_.wvu.PrintArea" localSheetId="8" hidden="1">#REF!</definedName>
    <definedName name="Z_F7EC073A_FA28_4888_85C9_5BD56DFEE134_.wvu.PrintArea" hidden="1">#REF!</definedName>
    <definedName name="Z_F7EC073A_FA28_4888_85C9_5BD56DFEE134_.wvu.PrintTitles" localSheetId="1" hidden="1">#REF!,#REF!</definedName>
    <definedName name="Z_F7EC073A_FA28_4888_85C9_5BD56DFEE134_.wvu.PrintTitles" localSheetId="2" hidden="1">#REF!,#REF!</definedName>
    <definedName name="Z_F7EC073A_FA28_4888_85C9_5BD56DFEE134_.wvu.PrintTitles" localSheetId="3" hidden="1">#REF!,#REF!</definedName>
    <definedName name="Z_F7EC073A_FA28_4888_85C9_5BD56DFEE134_.wvu.PrintTitles" localSheetId="6" hidden="1">#REF!,#REF!</definedName>
    <definedName name="Z_F7EC073A_FA28_4888_85C9_5BD56DFEE134_.wvu.PrintTitles" localSheetId="0" hidden="1">#REF!,#REF!</definedName>
    <definedName name="Z_F7EC073A_FA28_4888_85C9_5BD56DFEE134_.wvu.PrintTitles" localSheetId="9" hidden="1">#REF!,#REF!</definedName>
    <definedName name="Z_F7EC073A_FA28_4888_85C9_5BD56DFEE134_.wvu.PrintTitles" localSheetId="8" hidden="1">#REF!,#REF!</definedName>
    <definedName name="Z_F7EC073A_FA28_4888_85C9_5BD56DFEE134_.wvu.PrintTitles" hidden="1">#REF!,#REF!</definedName>
    <definedName name="Z_F7EC073A_FA28_4888_85C9_5BD56DFEE134_.wvu.Rows" localSheetId="1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7EC073A_FA28_4888_85C9_5BD56DFEE134_.wvu.Rows" localSheetId="2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7EC073A_FA28_4888_85C9_5BD56DFEE134_.wvu.Rows" localSheetId="3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7EC073A_FA28_4888_85C9_5BD56DFEE134_.wvu.Rows" localSheetId="6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7EC073A_FA28_4888_85C9_5BD56DFEE134_.wvu.Rows" localSheetId="0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7EC073A_FA28_4888_85C9_5BD56DFEE134_.wvu.Rows" localSheetId="9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7EC073A_FA28_4888_85C9_5BD56DFEE134_.wvu.Rows" localSheetId="8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7EC073A_FA28_4888_85C9_5BD56DFEE134_.wvu.Rows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F9D42F6D_FBB8_4347_9609_09FB930659C7_.wvu.FilterData" localSheetId="1" hidden="1">#REF!</definedName>
    <definedName name="Z_F9D42F6D_FBB8_4347_9609_09FB930659C7_.wvu.FilterData" localSheetId="2" hidden="1">#REF!</definedName>
    <definedName name="Z_F9D42F6D_FBB8_4347_9609_09FB930659C7_.wvu.FilterData" localSheetId="3" hidden="1">#REF!</definedName>
    <definedName name="Z_F9D42F6D_FBB8_4347_9609_09FB930659C7_.wvu.FilterData" localSheetId="6" hidden="1">#REF!</definedName>
    <definedName name="Z_F9D42F6D_FBB8_4347_9609_09FB930659C7_.wvu.FilterData" localSheetId="0" hidden="1">#REF!</definedName>
    <definedName name="Z_F9D42F6D_FBB8_4347_9609_09FB930659C7_.wvu.FilterData" localSheetId="9" hidden="1">#REF!</definedName>
    <definedName name="Z_F9D42F6D_FBB8_4347_9609_09FB930659C7_.wvu.FilterData" localSheetId="8" hidden="1">#REF!</definedName>
    <definedName name="Z_F9D42F6D_FBB8_4347_9609_09FB930659C7_.wvu.FilterData" hidden="1">#REF!</definedName>
    <definedName name="Z_FA249B36_5B5A_4A16_9895_DFF5A4371322_.wvu.FilterData" localSheetId="1" hidden="1">#REF!</definedName>
    <definedName name="Z_FA249B36_5B5A_4A16_9895_DFF5A4371322_.wvu.FilterData" localSheetId="2" hidden="1">#REF!</definedName>
    <definedName name="Z_FA249B36_5B5A_4A16_9895_DFF5A4371322_.wvu.FilterData" localSheetId="3" hidden="1">#REF!</definedName>
    <definedName name="Z_FA249B36_5B5A_4A16_9895_DFF5A4371322_.wvu.FilterData" localSheetId="6" hidden="1">#REF!</definedName>
    <definedName name="Z_FA249B36_5B5A_4A16_9895_DFF5A4371322_.wvu.FilterData" localSheetId="0" hidden="1">#REF!</definedName>
    <definedName name="Z_FA249B36_5B5A_4A16_9895_DFF5A4371322_.wvu.FilterData" localSheetId="9" hidden="1">#REF!</definedName>
    <definedName name="Z_FA249B36_5B5A_4A16_9895_DFF5A4371322_.wvu.FilterData" localSheetId="8" hidden="1">#REF!</definedName>
    <definedName name="Z_FA249B36_5B5A_4A16_9895_DFF5A4371322_.wvu.FilterData" hidden="1">#REF!</definedName>
    <definedName name="Z_FA2BA62A_D02C_47A4_B101_F560E4F5A890_.wvu.FilterData" localSheetId="1" hidden="1">#REF!</definedName>
    <definedName name="Z_FA2BA62A_D02C_47A4_B101_F560E4F5A890_.wvu.FilterData" localSheetId="2" hidden="1">#REF!</definedName>
    <definedName name="Z_FA2BA62A_D02C_47A4_B101_F560E4F5A890_.wvu.FilterData" localSheetId="3" hidden="1">#REF!</definedName>
    <definedName name="Z_FA2BA62A_D02C_47A4_B101_F560E4F5A890_.wvu.FilterData" localSheetId="6" hidden="1">#REF!</definedName>
    <definedName name="Z_FA2BA62A_D02C_47A4_B101_F560E4F5A890_.wvu.FilterData" localSheetId="0" hidden="1">#REF!</definedName>
    <definedName name="Z_FA2BA62A_D02C_47A4_B101_F560E4F5A890_.wvu.FilterData" localSheetId="9" hidden="1">#REF!</definedName>
    <definedName name="Z_FA2BA62A_D02C_47A4_B101_F560E4F5A890_.wvu.FilterData" localSheetId="8" hidden="1">#REF!</definedName>
    <definedName name="Z_FA2BA62A_D02C_47A4_B101_F560E4F5A890_.wvu.FilterData" hidden="1">#REF!</definedName>
    <definedName name="Z_FAE2F684_3BFD_4D9A_A781_817E0C770D03_.wvu.FilterData" localSheetId="1" hidden="1">#REF!</definedName>
    <definedName name="Z_FAE2F684_3BFD_4D9A_A781_817E0C770D03_.wvu.FilterData" localSheetId="2" hidden="1">#REF!</definedName>
    <definedName name="Z_FAE2F684_3BFD_4D9A_A781_817E0C770D03_.wvu.FilterData" localSheetId="3" hidden="1">#REF!</definedName>
    <definedName name="Z_FAE2F684_3BFD_4D9A_A781_817E0C770D03_.wvu.FilterData" localSheetId="6" hidden="1">#REF!</definedName>
    <definedName name="Z_FAE2F684_3BFD_4D9A_A781_817E0C770D03_.wvu.FilterData" localSheetId="0" hidden="1">#REF!</definedName>
    <definedName name="Z_FAE2F684_3BFD_4D9A_A781_817E0C770D03_.wvu.FilterData" localSheetId="9" hidden="1">#REF!</definedName>
    <definedName name="Z_FAE2F684_3BFD_4D9A_A781_817E0C770D03_.wvu.FilterData" localSheetId="8" hidden="1">#REF!</definedName>
    <definedName name="Z_FAE2F684_3BFD_4D9A_A781_817E0C770D03_.wvu.FilterData" hidden="1">#REF!</definedName>
    <definedName name="Z_FB4DC09B_2939_4303_BE5F_7A353FD7CA56_.wvu.FilterData" localSheetId="1" hidden="1">#REF!</definedName>
    <definedName name="Z_FB4DC09B_2939_4303_BE5F_7A353FD7CA56_.wvu.FilterData" localSheetId="2" hidden="1">#REF!</definedName>
    <definedName name="Z_FB4DC09B_2939_4303_BE5F_7A353FD7CA56_.wvu.FilterData" localSheetId="3" hidden="1">#REF!</definedName>
    <definedName name="Z_FB4DC09B_2939_4303_BE5F_7A353FD7CA56_.wvu.FilterData" localSheetId="6" hidden="1">#REF!</definedName>
    <definedName name="Z_FB4DC09B_2939_4303_BE5F_7A353FD7CA56_.wvu.FilterData" localSheetId="0" hidden="1">#REF!</definedName>
    <definedName name="Z_FB4DC09B_2939_4303_BE5F_7A353FD7CA56_.wvu.FilterData" localSheetId="9" hidden="1">#REF!</definedName>
    <definedName name="Z_FB4DC09B_2939_4303_BE5F_7A353FD7CA56_.wvu.FilterData" localSheetId="8" hidden="1">#REF!</definedName>
    <definedName name="Z_FB4DC09B_2939_4303_BE5F_7A353FD7CA56_.wvu.FilterData" hidden="1">#REF!</definedName>
    <definedName name="Z_FC427945_E8B9_49DE_B33F_26AB41D0E938_.wvu.PrintArea" localSheetId="9" hidden="1">#REF!</definedName>
    <definedName name="Z_FC427945_E8B9_49DE_B33F_26AB41D0E938_.wvu.PrintArea" localSheetId="8" hidden="1">#REF!</definedName>
    <definedName name="Z_FC427945_E8B9_49DE_B33F_26AB41D0E938_.wvu.PrintArea" hidden="1">#REF!</definedName>
    <definedName name="Z_FC427945_E8B9_49DE_B33F_26AB41D0E938_.wvu.PrintTitles" localSheetId="9" hidden="1">#REF!</definedName>
    <definedName name="Z_FC427945_E8B9_49DE_B33F_26AB41D0E938_.wvu.PrintTitles" localSheetId="8" hidden="1">#REF!</definedName>
    <definedName name="Z_FC427945_E8B9_49DE_B33F_26AB41D0E938_.wvu.PrintTitles" hidden="1">#REF!</definedName>
    <definedName name="Z_FDFE196D_A0B5_11D4_A1E3_00104B4B3CB3_.wvu.PrintArea" hidden="1">'[38]СВОДНАЯ '!$A$1:$BC$57</definedName>
    <definedName name="Z_FE37EC85_783C_4815_9F7A_51E451811F1B_.wvu.Cols" localSheetId="1" hidden="1">#REF!</definedName>
    <definedName name="Z_FE37EC85_783C_4815_9F7A_51E451811F1B_.wvu.Cols" localSheetId="2" hidden="1">#REF!</definedName>
    <definedName name="Z_FE37EC85_783C_4815_9F7A_51E451811F1B_.wvu.Cols" localSheetId="3" hidden="1">#REF!</definedName>
    <definedName name="Z_FE37EC85_783C_4815_9F7A_51E451811F1B_.wvu.Cols" localSheetId="6" hidden="1">#REF!</definedName>
    <definedName name="Z_FE37EC85_783C_4815_9F7A_51E451811F1B_.wvu.Cols" localSheetId="0" hidden="1">#REF!</definedName>
    <definedName name="Z_FE37EC85_783C_4815_9F7A_51E451811F1B_.wvu.Cols" localSheetId="9" hidden="1">#REF!</definedName>
    <definedName name="Z_FE37EC85_783C_4815_9F7A_51E451811F1B_.wvu.Cols" localSheetId="8" hidden="1">#REF!</definedName>
    <definedName name="Z_FE37EC85_783C_4815_9F7A_51E451811F1B_.wvu.Cols" hidden="1">#REF!</definedName>
    <definedName name="Z_FE37EC85_783C_4815_9F7A_51E451811F1B_.wvu.FilterData" localSheetId="1" hidden="1">#REF!</definedName>
    <definedName name="Z_FE37EC85_783C_4815_9F7A_51E451811F1B_.wvu.FilterData" localSheetId="2" hidden="1">#REF!</definedName>
    <definedName name="Z_FE37EC85_783C_4815_9F7A_51E451811F1B_.wvu.FilterData" localSheetId="3" hidden="1">#REF!</definedName>
    <definedName name="Z_FE37EC85_783C_4815_9F7A_51E451811F1B_.wvu.FilterData" localSheetId="6" hidden="1">#REF!</definedName>
    <definedName name="Z_FE37EC85_783C_4815_9F7A_51E451811F1B_.wvu.FilterData" localSheetId="0" hidden="1">#REF!</definedName>
    <definedName name="Z_FE37EC85_783C_4815_9F7A_51E451811F1B_.wvu.FilterData" localSheetId="9" hidden="1">#REF!</definedName>
    <definedName name="Z_FE37EC85_783C_4815_9F7A_51E451811F1B_.wvu.FilterData" localSheetId="8" hidden="1">#REF!</definedName>
    <definedName name="Z_FE37EC85_783C_4815_9F7A_51E451811F1B_.wvu.FilterData" hidden="1">#REF!</definedName>
    <definedName name="Z_FE37EC85_783C_4815_9F7A_51E451811F1B_.wvu.PrintArea" localSheetId="1" hidden="1">#REF!</definedName>
    <definedName name="Z_FE37EC85_783C_4815_9F7A_51E451811F1B_.wvu.PrintArea" localSheetId="2" hidden="1">#REF!</definedName>
    <definedName name="Z_FE37EC85_783C_4815_9F7A_51E451811F1B_.wvu.PrintArea" localSheetId="3" hidden="1">#REF!</definedName>
    <definedName name="Z_FE37EC85_783C_4815_9F7A_51E451811F1B_.wvu.PrintArea" localSheetId="6" hidden="1">#REF!</definedName>
    <definedName name="Z_FE37EC85_783C_4815_9F7A_51E451811F1B_.wvu.PrintArea" localSheetId="0" hidden="1">#REF!</definedName>
    <definedName name="Z_FE37EC85_783C_4815_9F7A_51E451811F1B_.wvu.PrintArea" localSheetId="9" hidden="1">#REF!</definedName>
    <definedName name="Z_FE37EC85_783C_4815_9F7A_51E451811F1B_.wvu.PrintArea" localSheetId="8" hidden="1">#REF!</definedName>
    <definedName name="Z_FE37EC85_783C_4815_9F7A_51E451811F1B_.wvu.PrintArea" hidden="1">#REF!</definedName>
    <definedName name="Z_FE37EC85_783C_4815_9F7A_51E451811F1B_.wvu.Rows" localSheetId="1" hidden="1">#REF!,#REF!,#REF!</definedName>
    <definedName name="Z_FE37EC85_783C_4815_9F7A_51E451811F1B_.wvu.Rows" localSheetId="2" hidden="1">#REF!,#REF!,#REF!</definedName>
    <definedName name="Z_FE37EC85_783C_4815_9F7A_51E451811F1B_.wvu.Rows" localSheetId="3" hidden="1">#REF!,#REF!,#REF!</definedName>
    <definedName name="Z_FE37EC85_783C_4815_9F7A_51E451811F1B_.wvu.Rows" localSheetId="6" hidden="1">#REF!,#REF!,#REF!</definedName>
    <definedName name="Z_FE37EC85_783C_4815_9F7A_51E451811F1B_.wvu.Rows" localSheetId="0" hidden="1">#REF!,#REF!,#REF!</definedName>
    <definedName name="Z_FE37EC85_783C_4815_9F7A_51E451811F1B_.wvu.Rows" localSheetId="9" hidden="1">#REF!,#REF!,#REF!</definedName>
    <definedName name="Z_FE37EC85_783C_4815_9F7A_51E451811F1B_.wvu.Rows" localSheetId="8" hidden="1">#REF!,#REF!,#REF!</definedName>
    <definedName name="Z_FE37EC85_783C_4815_9F7A_51E451811F1B_.wvu.Rows" hidden="1">#REF!,#REF!,#REF!</definedName>
    <definedName name="Z_FE91E8DA_1017_4CBC_AA5E_26CB5F0FC9EA_.wvu.FilterData" localSheetId="1" hidden="1">#REF!</definedName>
    <definedName name="Z_FE91E8DA_1017_4CBC_AA5E_26CB5F0FC9EA_.wvu.FilterData" localSheetId="2" hidden="1">#REF!</definedName>
    <definedName name="Z_FE91E8DA_1017_4CBC_AA5E_26CB5F0FC9EA_.wvu.FilterData" localSheetId="3" hidden="1">#REF!</definedName>
    <definedName name="Z_FE91E8DA_1017_4CBC_AA5E_26CB5F0FC9EA_.wvu.FilterData" localSheetId="6" hidden="1">#REF!</definedName>
    <definedName name="Z_FE91E8DA_1017_4CBC_AA5E_26CB5F0FC9EA_.wvu.FilterData" localSheetId="0" hidden="1">#REF!</definedName>
    <definedName name="Z_FE91E8DA_1017_4CBC_AA5E_26CB5F0FC9EA_.wvu.FilterData" localSheetId="9" hidden="1">#REF!</definedName>
    <definedName name="Z_FE91E8DA_1017_4CBC_AA5E_26CB5F0FC9EA_.wvu.FilterData" localSheetId="8" hidden="1">#REF!</definedName>
    <definedName name="Z_FE91E8DA_1017_4CBC_AA5E_26CB5F0FC9EA_.wvu.FilterData" hidden="1">#REF!</definedName>
    <definedName name="Z_FEC78678_1464_4166_9FC6_867AD5962476_.wvu.FilterData" localSheetId="1" hidden="1">#REF!</definedName>
    <definedName name="Z_FEC78678_1464_4166_9FC6_867AD5962476_.wvu.FilterData" localSheetId="2" hidden="1">#REF!</definedName>
    <definedName name="Z_FEC78678_1464_4166_9FC6_867AD5962476_.wvu.FilterData" localSheetId="3" hidden="1">#REF!</definedName>
    <definedName name="Z_FEC78678_1464_4166_9FC6_867AD5962476_.wvu.FilterData" localSheetId="6" hidden="1">#REF!</definedName>
    <definedName name="Z_FEC78678_1464_4166_9FC6_867AD5962476_.wvu.FilterData" localSheetId="0" hidden="1">#REF!</definedName>
    <definedName name="Z_FEC78678_1464_4166_9FC6_867AD5962476_.wvu.FilterData" localSheetId="9" hidden="1">#REF!</definedName>
    <definedName name="Z_FEC78678_1464_4166_9FC6_867AD5962476_.wvu.FilterData" localSheetId="8" hidden="1">#REF!</definedName>
    <definedName name="Z_FEC78678_1464_4166_9FC6_867AD5962476_.wvu.FilterData" hidden="1">#REF!</definedName>
    <definedName name="zaq" localSheetId="1" hidden="1">{"План продаж",#N/A,FALSE,"товар"}</definedName>
    <definedName name="zaq" localSheetId="2" hidden="1">{"План продаж",#N/A,FALSE,"товар"}</definedName>
    <definedName name="zaq" localSheetId="3" hidden="1">{"План продаж",#N/A,FALSE,"товар"}</definedName>
    <definedName name="zaq" localSheetId="6" hidden="1">{"План продаж",#N/A,FALSE,"товар"}</definedName>
    <definedName name="zaq" localSheetId="0" hidden="1">{"План продаж",#N/A,FALSE,"товар"}</definedName>
    <definedName name="zaq" localSheetId="9" hidden="1">{"План продаж",#N/A,FALSE,"товар"}</definedName>
    <definedName name="zaq" localSheetId="8" hidden="1">{"План продаж",#N/A,FALSE,"товар"}</definedName>
    <definedName name="zaq" hidden="1">{"План продаж",#N/A,FALSE,"товар"}</definedName>
    <definedName name="zse" localSheetId="1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localSheetId="2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localSheetId="3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localSheetId="6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localSheetId="0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localSheetId="9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localSheetId="8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x" localSheetId="2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zx" localSheetId="3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zx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zx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zx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zzz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localSheetId="1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localSheetId="2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localSheetId="3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localSheetId="6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localSheetId="0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localSheetId="9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localSheetId="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ZZZZZZZ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ZZZZZZZ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ZZZZZZ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ZZZZZZ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ZZZZZZZ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ZZZZZZZ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ZZZZZZ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а" localSheetId="1" hidden="1">{"План продаж",#N/A,FALSE,"товар"}</definedName>
    <definedName name="а" localSheetId="2" hidden="1">{"План продаж",#N/A,FALSE,"товар"}</definedName>
    <definedName name="а" localSheetId="3" hidden="1">{"План продаж",#N/A,FALSE,"товар"}</definedName>
    <definedName name="а" localSheetId="6" hidden="1">{"План продаж",#N/A,FALSE,"товар"}</definedName>
    <definedName name="а" localSheetId="0" hidden="1">{"План продаж",#N/A,FALSE,"товар"}</definedName>
    <definedName name="а" localSheetId="9" hidden="1">{"План продаж",#N/A,FALSE,"товар"}</definedName>
    <definedName name="а" localSheetId="8" hidden="1">{"План продаж",#N/A,FALSE,"товар"}</definedName>
    <definedName name="а" hidden="1">{"План продаж",#N/A,FALSE,"товар"}</definedName>
    <definedName name="аа" localSheetId="9" hidden="1">{"Товар.выработка без продаж",#N/A,FALSE,"товар"}</definedName>
    <definedName name="аа" localSheetId="8" hidden="1">{"Товар.выработка без продаж",#N/A,FALSE,"товар"}</definedName>
    <definedName name="аа" hidden="1">{"Товар.выработка без продаж",#N/A,FALSE,"товар"}</definedName>
    <definedName name="аа12" localSheetId="1" hidden="1">#REF!</definedName>
    <definedName name="аа12" localSheetId="2" hidden="1">#REF!</definedName>
    <definedName name="аа12" localSheetId="3" hidden="1">#REF!</definedName>
    <definedName name="аа12" localSheetId="6" hidden="1">#REF!</definedName>
    <definedName name="аа12" localSheetId="0" hidden="1">#REF!</definedName>
    <definedName name="аа12" localSheetId="9" hidden="1">#REF!</definedName>
    <definedName name="аа12" localSheetId="8" hidden="1">#REF!</definedName>
    <definedName name="аа12" hidden="1">#REF!</definedName>
    <definedName name="аа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3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3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3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3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3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аа" localSheetId="1" hidden="1">{"План продаж",#N/A,FALSE,"товар"}</definedName>
    <definedName name="ааа" localSheetId="2" hidden="1">{"План продаж",#N/A,FALSE,"товар"}</definedName>
    <definedName name="ааа" localSheetId="3" hidden="1">{"План продаж",#N/A,FALSE,"товар"}</definedName>
    <definedName name="ааа" localSheetId="6" hidden="1">{"План продаж",#N/A,FALSE,"товар"}</definedName>
    <definedName name="ааа" localSheetId="0" hidden="1">{"План продаж",#N/A,FALSE,"товар"}</definedName>
    <definedName name="ааа" localSheetId="9" hidden="1">{"План продаж",#N/A,FALSE,"товар"}</definedName>
    <definedName name="ааа" localSheetId="8" hidden="1">{"План продаж",#N/A,FALSE,"товар"}</definedName>
    <definedName name="ааа" hidden="1">{"План продаж",#N/A,FALSE,"товар"}</definedName>
    <definedName name="ааааа" localSheetId="9" hidden="1">{"Товар.выработка без продаж",#N/A,FALSE,"товар"}</definedName>
    <definedName name="ааааа" localSheetId="8" hidden="1">{"Товар.выработка без продаж",#N/A,FALSE,"товар"}</definedName>
    <definedName name="ааааа" hidden="1">{"Товар.выработка без продаж",#N/A,FALSE,"товар"}</definedName>
    <definedName name="аавваав" localSheetId="1" hidden="1">[4]Proforma!#REF!</definedName>
    <definedName name="аавваав" localSheetId="2" hidden="1">[4]Proforma!#REF!</definedName>
    <definedName name="аавваав" localSheetId="3" hidden="1">[4]Proforma!#REF!</definedName>
    <definedName name="аавваав" localSheetId="6" hidden="1">[4]Proforma!#REF!</definedName>
    <definedName name="аавваав" localSheetId="9" hidden="1">[4]Proforma!#REF!</definedName>
    <definedName name="аавваав" localSheetId="8" hidden="1">[4]Proforma!#REF!</definedName>
    <definedName name="аавваав" hidden="1">[4]Proforma!#REF!</definedName>
    <definedName name="аар" localSheetId="1" hidden="1">#REF!</definedName>
    <definedName name="аар" localSheetId="2" hidden="1">#REF!</definedName>
    <definedName name="аар" localSheetId="3" hidden="1">#REF!</definedName>
    <definedName name="аар" localSheetId="6" hidden="1">#REF!</definedName>
    <definedName name="аар" localSheetId="0" hidden="1">#REF!</definedName>
    <definedName name="аар" localSheetId="9" hidden="1">#REF!</definedName>
    <definedName name="аар" localSheetId="8" hidden="1">#REF!</definedName>
    <definedName name="аар" hidden="1">#REF!</definedName>
    <definedName name="ав" localSheetId="1" hidden="1">{#N/A,#N/A,FALSE,"передел"}</definedName>
    <definedName name="ав" localSheetId="2" hidden="1">{#N/A,#N/A,FALSE,"передел"}</definedName>
    <definedName name="ав" localSheetId="3" hidden="1">{#N/A,#N/A,FALSE,"передел"}</definedName>
    <definedName name="ав" localSheetId="6" hidden="1">{#N/A,#N/A,FALSE,"передел"}</definedName>
    <definedName name="ав" localSheetId="0" hidden="1">{#N/A,#N/A,FALSE,"передел"}</definedName>
    <definedName name="ав" localSheetId="9" hidden="1">{#N/A,#N/A,FALSE,"передел"}</definedName>
    <definedName name="ав" localSheetId="8" hidden="1">{#N/A,#N/A,FALSE,"передел"}</definedName>
    <definedName name="ав" hidden="1">{#N/A,#N/A,FALSE,"передел"}</definedName>
    <definedName name="авс" localSheetId="1" hidden="1">'[3]на 1 тут'!#REF!</definedName>
    <definedName name="авс" localSheetId="2" hidden="1">'[3]на 1 тут'!#REF!</definedName>
    <definedName name="авс" localSheetId="3" hidden="1">'[3]на 1 тут'!#REF!</definedName>
    <definedName name="авс" localSheetId="6" hidden="1">'[3]на 1 тут'!#REF!</definedName>
    <definedName name="авс" localSheetId="9" hidden="1">'[3]на 1 тут'!#REF!</definedName>
    <definedName name="авс" localSheetId="8" hidden="1">'[3]на 1 тут'!#REF!</definedName>
    <definedName name="авс" hidden="1">'[3]на 1 тут'!#REF!</definedName>
    <definedName name="авы" localSheetId="9" hidden="1">{#N/A,#N/A,FALSE,"ZAP_FEB.XLS "}</definedName>
    <definedName name="авы" localSheetId="8" hidden="1">{#N/A,#N/A,FALSE,"ZAP_FEB.XLS "}</definedName>
    <definedName name="авы" hidden="1">{#N/A,#N/A,FALSE,"ZAP_FEB.XLS "}</definedName>
    <definedName name="аекодфоа" localSheetId="9" hidden="1">{"IASBS",#N/A,TRUE,"IAS";"IASPL",#N/A,TRUE,"IAS";"IASNotes",#N/A,TRUE,"IAS";"CFDir - expanded",#N/A,TRUE,"CF DIR"}</definedName>
    <definedName name="аекодфоа" localSheetId="8" hidden="1">{"IASBS",#N/A,TRUE,"IAS";"IASPL",#N/A,TRUE,"IAS";"IASNotes",#N/A,TRUE,"IAS";"CFDir - expanded",#N/A,TRUE,"CF DIR"}</definedName>
    <definedName name="аекодфоа" hidden="1">{"IASBS",#N/A,TRUE,"IAS";"IASPL",#N/A,TRUE,"IAS";"IASNotes",#N/A,TRUE,"IAS";"CFDir - expanded",#N/A,TRUE,"CF DIR"}</definedName>
    <definedName name="акнгеакг" localSheetId="1" hidden="1">{"План продаж",#N/A,FALSE,"товар"}</definedName>
    <definedName name="акнгеакг" localSheetId="2" hidden="1">{"План продаж",#N/A,FALSE,"товар"}</definedName>
    <definedName name="акнгеакг" localSheetId="3" hidden="1">{"План продаж",#N/A,FALSE,"товар"}</definedName>
    <definedName name="акнгеакг" localSheetId="6" hidden="1">{"План продаж",#N/A,FALSE,"товар"}</definedName>
    <definedName name="акнгеакг" localSheetId="0" hidden="1">{"План продаж",#N/A,FALSE,"товар"}</definedName>
    <definedName name="акнгеакг" localSheetId="9" hidden="1">{"План продаж",#N/A,FALSE,"товар"}</definedName>
    <definedName name="акнгеакг" localSheetId="8" hidden="1">{"План продаж",#N/A,FALSE,"товар"}</definedName>
    <definedName name="акнгеакг" hidden="1">{"План продаж",#N/A,FALSE,"товар"}</definedName>
    <definedName name="Алексеевское" localSheetId="1" hidden="1">{"NWN_Q1810",#N/A,FALSE,"Q1810_1.V";"NWN_Q1412",#N/A,FALSE,"Q1412_1"}</definedName>
    <definedName name="Алексеевское" localSheetId="2" hidden="1">{"NWN_Q1810",#N/A,FALSE,"Q1810_1.V";"NWN_Q1412",#N/A,FALSE,"Q1412_1"}</definedName>
    <definedName name="Алексеевское" localSheetId="3" hidden="1">{"NWN_Q1810",#N/A,FALSE,"Q1810_1.V";"NWN_Q1412",#N/A,FALSE,"Q1412_1"}</definedName>
    <definedName name="Алексеевское" localSheetId="6" hidden="1">{"NWN_Q1810",#N/A,FALSE,"Q1810_1.V";"NWN_Q1412",#N/A,FALSE,"Q1412_1"}</definedName>
    <definedName name="Алексеевское" localSheetId="0" hidden="1">{"NWN_Q1810",#N/A,FALSE,"Q1810_1.V";"NWN_Q1412",#N/A,FALSE,"Q1412_1"}</definedName>
    <definedName name="Алексеевское" localSheetId="9" hidden="1">{"NWN_Q1810",#N/A,FALSE,"Q1810_1.V";"NWN_Q1412",#N/A,FALSE,"Q1412_1"}</definedName>
    <definedName name="Алексеевское" localSheetId="8" hidden="1">{"NWN_Q1810",#N/A,FALSE,"Q1810_1.V";"NWN_Q1412",#N/A,FALSE,"Q1412_1"}</definedName>
    <definedName name="Алексеевское" hidden="1">{"NWN_Q1810",#N/A,FALSE,"Q1810_1.V";"NWN_Q1412",#N/A,FALSE,"Q1412_1"}</definedName>
    <definedName name="амааа" localSheetId="1" hidden="1">{#N/A,#N/A,TRUE,"Лист1";#N/A,#N/A,TRUE,"Лист2";#N/A,#N/A,TRUE,"Лист3"}</definedName>
    <definedName name="амааа" localSheetId="2" hidden="1">{#N/A,#N/A,TRUE,"Лист1";#N/A,#N/A,TRUE,"Лист2";#N/A,#N/A,TRUE,"Лист3"}</definedName>
    <definedName name="амааа" localSheetId="3" hidden="1">{#N/A,#N/A,TRUE,"Лист1";#N/A,#N/A,TRUE,"Лист2";#N/A,#N/A,TRUE,"Лист3"}</definedName>
    <definedName name="амааа" localSheetId="6" hidden="1">{#N/A,#N/A,TRUE,"Лист1";#N/A,#N/A,TRUE,"Лист2";#N/A,#N/A,TRUE,"Лист3"}</definedName>
    <definedName name="амааа" localSheetId="0" hidden="1">{#N/A,#N/A,TRUE,"Лист1";#N/A,#N/A,TRUE,"Лист2";#N/A,#N/A,TRUE,"Лист3"}</definedName>
    <definedName name="амааа" localSheetId="9" hidden="1">{#N/A,#N/A,TRUE,"Лист1";#N/A,#N/A,TRUE,"Лист2";#N/A,#N/A,TRUE,"Лист3"}</definedName>
    <definedName name="амааа" localSheetId="8" hidden="1">{#N/A,#N/A,TRUE,"Лист1";#N/A,#N/A,TRUE,"Лист2";#N/A,#N/A,TRUE,"Лист3"}</definedName>
    <definedName name="амааа" hidden="1">{#N/A,#N/A,TRUE,"Лист1";#N/A,#N/A,TRUE,"Лист2";#N/A,#N/A,TRUE,"Лист3"}</definedName>
    <definedName name="аоао" localSheetId="1" hidden="1">'[3]на 1 тут'!#REF!</definedName>
    <definedName name="аоао" localSheetId="2" hidden="1">'[3]на 1 тут'!#REF!</definedName>
    <definedName name="аоао" localSheetId="3" hidden="1">'[3]на 1 тут'!#REF!</definedName>
    <definedName name="аоао" localSheetId="6" hidden="1">'[3]на 1 тут'!#REF!</definedName>
    <definedName name="аоао" localSheetId="9" hidden="1">'[3]на 1 тут'!#REF!</definedName>
    <definedName name="аоао" localSheetId="8" hidden="1">'[3]на 1 тут'!#REF!</definedName>
    <definedName name="аоао" hidden="1">'[3]на 1 тут'!#REF!</definedName>
    <definedName name="аочрч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очрч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очрч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очрч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очрч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очрч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очрч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очрч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ап" localSheetId="9" hidden="1">#REF!</definedName>
    <definedName name="ап" localSheetId="8" hidden="1">#REF!</definedName>
    <definedName name="ап" hidden="1">#REF!</definedName>
    <definedName name="апв" localSheetId="1" hidden="1">{"План товар",#N/A,FALSE,"товар"}</definedName>
    <definedName name="апв" localSheetId="2" hidden="1">{"План товар",#N/A,FALSE,"товар"}</definedName>
    <definedName name="апв" localSheetId="3" hidden="1">{"План товар",#N/A,FALSE,"товар"}</definedName>
    <definedName name="апв" localSheetId="6" hidden="1">{"План товар",#N/A,FALSE,"товар"}</definedName>
    <definedName name="апв" localSheetId="0" hidden="1">{"План товар",#N/A,FALSE,"товар"}</definedName>
    <definedName name="апв" localSheetId="9" hidden="1">{"План товар",#N/A,FALSE,"товар"}</definedName>
    <definedName name="апв" localSheetId="8" hidden="1">{"План товар",#N/A,FALSE,"товар"}</definedName>
    <definedName name="апв" hidden="1">{"План товар",#N/A,FALSE,"товар"}</definedName>
    <definedName name="апвры" localSheetId="1" hidden="1">{#N/A,#N/A,FALSE,"earnings"}</definedName>
    <definedName name="апвры" localSheetId="2" hidden="1">{#N/A,#N/A,FALSE,"earnings"}</definedName>
    <definedName name="апвры" localSheetId="3" hidden="1">{#N/A,#N/A,FALSE,"earnings"}</definedName>
    <definedName name="апвры" localSheetId="6" hidden="1">{#N/A,#N/A,FALSE,"earnings"}</definedName>
    <definedName name="апвры" localSheetId="0" hidden="1">{#N/A,#N/A,FALSE,"earnings"}</definedName>
    <definedName name="апвры" localSheetId="9" hidden="1">{#N/A,#N/A,FALSE,"earnings"}</definedName>
    <definedName name="апвры" localSheetId="8" hidden="1">{#N/A,#N/A,FALSE,"earnings"}</definedName>
    <definedName name="апвры" hidden="1">{#N/A,#N/A,FALSE,"earnings"}</definedName>
    <definedName name="апрапропопр" hidden="1">#N/A</definedName>
    <definedName name="апрель" localSheetId="1" hidden="1">Main.SAPF4Help()</definedName>
    <definedName name="апрель" localSheetId="2" hidden="1">Main.SAPF4Help()</definedName>
    <definedName name="апрель" localSheetId="3" hidden="1">Main.SAPF4Help()</definedName>
    <definedName name="апрель" localSheetId="6" hidden="1">Main.SAPF4Help()</definedName>
    <definedName name="апрель" localSheetId="0" hidden="1">Main.SAPF4Help()</definedName>
    <definedName name="апрель" localSheetId="9" hidden="1">Main.SAPF4Help()</definedName>
    <definedName name="апрель" localSheetId="8" hidden="1">Main.SAPF4Help()</definedName>
    <definedName name="апрель" hidden="1">Main.SAPF4Help()</definedName>
    <definedName name="ар" localSheetId="1" hidden="1">{"Товар.выработка без продаж",#N/A,FALSE,"товар"}</definedName>
    <definedName name="ар" localSheetId="2" hidden="1">{"Товар.выработка без продаж",#N/A,FALSE,"товар"}</definedName>
    <definedName name="ар" localSheetId="3" hidden="1">{"Товар.выработка без продаж",#N/A,FALSE,"товар"}</definedName>
    <definedName name="ар" localSheetId="6" hidden="1">{"Товар.выработка без продаж",#N/A,FALSE,"товар"}</definedName>
    <definedName name="ар" localSheetId="0" hidden="1">{"Товар.выработка без продаж",#N/A,FALSE,"товар"}</definedName>
    <definedName name="ар" localSheetId="9" hidden="1">{"Товар.выработка без продаж",#N/A,FALSE,"товар"}</definedName>
    <definedName name="ар" localSheetId="8" hidden="1">{"Товар.выработка без продаж",#N/A,FALSE,"товар"}</definedName>
    <definedName name="ар" hidden="1">{"Товар.выработка без продаж",#N/A,FALSE,"товар"}</definedName>
    <definedName name="ар_ставка_офис" localSheetId="1" hidden="1">{"Inflation-BaseYear",#N/A,FALSE,"Inputs"}</definedName>
    <definedName name="ар_ставка_офис" localSheetId="2" hidden="1">{"Inflation-BaseYear",#N/A,FALSE,"Inputs"}</definedName>
    <definedName name="ар_ставка_офис" localSheetId="3" hidden="1">{"Inflation-BaseYear",#N/A,FALSE,"Inputs"}</definedName>
    <definedName name="ар_ставка_офис" localSheetId="6" hidden="1">{"Inflation-BaseYear",#N/A,FALSE,"Inputs"}</definedName>
    <definedName name="ар_ставка_офис" localSheetId="0" hidden="1">{"Inflation-BaseYear",#N/A,FALSE,"Inputs"}</definedName>
    <definedName name="ар_ставка_офис" localSheetId="9" hidden="1">{"Inflation-BaseYear",#N/A,FALSE,"Inputs"}</definedName>
    <definedName name="ар_ставка_офис" localSheetId="8" hidden="1">{"Inflation-BaseYear",#N/A,FALSE,"Inputs"}</definedName>
    <definedName name="ар_ставка_офис" hidden="1">{"Inflation-BaseYear",#N/A,FALSE,"Inputs"}</definedName>
    <definedName name="АР1" hidden="1">#N/A</definedName>
    <definedName name="Аренда" localSheetId="9" hidden="1">{"Товар.выработка без продаж",#N/A,FALSE,"товар"}</definedName>
    <definedName name="Аренда" localSheetId="8" hidden="1">{"Товар.выработка без продаж",#N/A,FALSE,"товар"}</definedName>
    <definedName name="Аренда" hidden="1">{"Товар.выработка без продаж",#N/A,FALSE,"товар"}</definedName>
    <definedName name="аро" localSheetId="1" hidden="1">{"План продаж",#N/A,FALSE,"товар"}</definedName>
    <definedName name="аро" localSheetId="2" hidden="1">{"План продаж",#N/A,FALSE,"товар"}</definedName>
    <definedName name="аро" localSheetId="3" hidden="1">{"План продаж",#N/A,FALSE,"товар"}</definedName>
    <definedName name="аро" localSheetId="6" hidden="1">{"План продаж",#N/A,FALSE,"товар"}</definedName>
    <definedName name="аро" localSheetId="0" hidden="1">{"План продаж",#N/A,FALSE,"товар"}</definedName>
    <definedName name="аро" localSheetId="9" hidden="1">{"План продаж",#N/A,FALSE,"товар"}</definedName>
    <definedName name="аро" localSheetId="8" hidden="1">{"План продаж",#N/A,FALSE,"товар"}</definedName>
    <definedName name="аро" hidden="1">{"План продаж",#N/A,FALSE,"товар"}</definedName>
    <definedName name="арп" localSheetId="1" hidden="1">{"'Sheet1'!$A$12:$K$107"}</definedName>
    <definedName name="арп" localSheetId="2" hidden="1">{"'Sheet1'!$A$12:$K$107"}</definedName>
    <definedName name="арп" localSheetId="3" hidden="1">{"'Sheet1'!$A$12:$K$107"}</definedName>
    <definedName name="арп" localSheetId="6" hidden="1">{"'Sheet1'!$A$12:$K$107"}</definedName>
    <definedName name="арп" localSheetId="0" hidden="1">{"'Sheet1'!$A$12:$K$107"}</definedName>
    <definedName name="арп" localSheetId="9" hidden="1">{"'Sheet1'!$A$12:$K$107"}</definedName>
    <definedName name="арп" localSheetId="8" hidden="1">{"'Sheet1'!$A$12:$K$107"}</definedName>
    <definedName name="арп" hidden="1">{"'Sheet1'!$A$12:$K$107"}</definedName>
    <definedName name="АРТ" localSheetId="9" hidden="1">[5]RSOILBAL!#REF!</definedName>
    <definedName name="АРТ" localSheetId="8" hidden="1">[5]RSOILBAL!#REF!</definedName>
    <definedName name="АРТ" hidden="1">[5]RSOILBAL!#REF!</definedName>
    <definedName name="ацуц" localSheetId="9" hidden="1">#REF!</definedName>
    <definedName name="ацуц" localSheetId="8" hidden="1">#REF!</definedName>
    <definedName name="ацуц" hidden="1">#REF!</definedName>
    <definedName name="Ачинск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чинск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чинск" localSheetId="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чинск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чинск" localSheetId="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чинск" localSheetId="9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чинск" localSheetId="8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Ачинск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б" localSheetId="1" hidden="1">{"План продаж",#N/A,FALSE,"товар"}</definedName>
    <definedName name="б" localSheetId="2" hidden="1">{"План продаж",#N/A,FALSE,"товар"}</definedName>
    <definedName name="б" localSheetId="3" hidden="1">{"План продаж",#N/A,FALSE,"товар"}</definedName>
    <definedName name="б" localSheetId="6" hidden="1">{"План продаж",#N/A,FALSE,"товар"}</definedName>
    <definedName name="б" localSheetId="0" hidden="1">{"План продаж",#N/A,FALSE,"товар"}</definedName>
    <definedName name="б" localSheetId="9" hidden="1">{"План продаж",#N/A,FALSE,"товар"}</definedName>
    <definedName name="б" localSheetId="8" hidden="1">{"План продаж",#N/A,FALSE,"товар"}</definedName>
    <definedName name="б" hidden="1">{"План продаж",#N/A,FALSE,"товар"}</definedName>
    <definedName name="База" localSheetId="9" hidden="1">#REF!</definedName>
    <definedName name="База" localSheetId="8" hidden="1">#REF!</definedName>
    <definedName name="База" hidden="1">#REF!</definedName>
    <definedName name="Балимела" localSheetId="1" hidden="1">{"PRINTME",#N/A,FALSE,"FINAL-10"}</definedName>
    <definedName name="Балимела" localSheetId="2" hidden="1">{"PRINTME",#N/A,FALSE,"FINAL-10"}</definedName>
    <definedName name="Балимела" localSheetId="3" hidden="1">{"PRINTME",#N/A,FALSE,"FINAL-10"}</definedName>
    <definedName name="Балимела" localSheetId="6" hidden="1">{"PRINTME",#N/A,FALSE,"FINAL-10"}</definedName>
    <definedName name="Балимела" localSheetId="0" hidden="1">{"PRINTME",#N/A,FALSE,"FINAL-10"}</definedName>
    <definedName name="Балимела" localSheetId="9" hidden="1">{"PRINTME",#N/A,FALSE,"FINAL-10"}</definedName>
    <definedName name="Балимела" localSheetId="8" hidden="1">{"PRINTME",#N/A,FALSE,"FINAL-10"}</definedName>
    <definedName name="Балимела" hidden="1">{"PRINTME",#N/A,FALSE,"FINAL-10"}</definedName>
    <definedName name="ббб" localSheetId="1" hidden="1">{"NWN_Q1810",#N/A,FALSE,"Q1810_1.V";"NWN_Q1412",#N/A,FALSE,"Q1412_1"}</definedName>
    <definedName name="ббб" localSheetId="2" hidden="1">{"NWN_Q1810",#N/A,FALSE,"Q1810_1.V";"NWN_Q1412",#N/A,FALSE,"Q1412_1"}</definedName>
    <definedName name="ббб" localSheetId="3" hidden="1">{"NWN_Q1810",#N/A,FALSE,"Q1810_1.V";"NWN_Q1412",#N/A,FALSE,"Q1412_1"}</definedName>
    <definedName name="ббб" localSheetId="6" hidden="1">{"План продаж",#N/A,FALSE,"товар"}</definedName>
    <definedName name="ббб" localSheetId="0" hidden="1">{"План продаж",#N/A,FALSE,"товар"}</definedName>
    <definedName name="ббб" localSheetId="9" hidden="1">{"План продаж",#N/A,FALSE,"товар"}</definedName>
    <definedName name="ббб" localSheetId="8" hidden="1">{"План продаж",#N/A,FALSE,"товар"}</definedName>
    <definedName name="ббб" hidden="1">{"План продаж",#N/A,FALSE,"товар"}</definedName>
    <definedName name="БДР" localSheetId="1" hidden="1">{"Товар.выработка без продаж",#N/A,FALSE,"товар"}</definedName>
    <definedName name="БДР" localSheetId="2" hidden="1">{"Товар.выработка без продаж",#N/A,FALSE,"товар"}</definedName>
    <definedName name="БДР" localSheetId="3" hidden="1">{"Товар.выработка без продаж",#N/A,FALSE,"товар"}</definedName>
    <definedName name="БДР" localSheetId="6" hidden="1">{"Товар.выработка без продаж",#N/A,FALSE,"товар"}</definedName>
    <definedName name="БДР" localSheetId="0" hidden="1">{"Товар.выработка без продаж",#N/A,FALSE,"товар"}</definedName>
    <definedName name="БДР" localSheetId="9" hidden="1">{"Товар.выработка без продаж",#N/A,FALSE,"товар"}</definedName>
    <definedName name="БДР" localSheetId="8" hidden="1">{"Товар.выработка без продаж",#N/A,FALSE,"товар"}</definedName>
    <definedName name="БДР" hidden="1">{"Товар.выработка без продаж",#N/A,FALSE,"товар"}</definedName>
    <definedName name="БДР3" hidden="1">[41]XLR_NoRangeSheet!$C$6</definedName>
    <definedName name="белкам" localSheetId="1" hidden="1">{"NWN_Q1810",#N/A,FALSE,"Q1810_1.V";"NWN_Q1412",#N/A,FALSE,"Q1412_1"}</definedName>
    <definedName name="белкам" localSheetId="2" hidden="1">{"NWN_Q1810",#N/A,FALSE,"Q1810_1.V";"NWN_Q1412",#N/A,FALSE,"Q1412_1"}</definedName>
    <definedName name="белкам" localSheetId="3" hidden="1">{"NWN_Q1810",#N/A,FALSE,"Q1810_1.V";"NWN_Q1412",#N/A,FALSE,"Q1412_1"}</definedName>
    <definedName name="белкам" localSheetId="6" hidden="1">{"NWN_Q1810",#N/A,FALSE,"Q1810_1.V";"NWN_Q1412",#N/A,FALSE,"Q1412_1"}</definedName>
    <definedName name="белкам" localSheetId="0" hidden="1">{"NWN_Q1810",#N/A,FALSE,"Q1810_1.V";"NWN_Q1412",#N/A,FALSE,"Q1412_1"}</definedName>
    <definedName name="белкам" localSheetId="9" hidden="1">{"NWN_Q1810",#N/A,FALSE,"Q1810_1.V";"NWN_Q1412",#N/A,FALSE,"Q1412_1"}</definedName>
    <definedName name="белкам" localSheetId="8" hidden="1">{"NWN_Q1810",#N/A,FALSE,"Q1810_1.V";"NWN_Q1412",#N/A,FALSE,"Q1412_1"}</definedName>
    <definedName name="белкам" hidden="1">{"NWN_Q1810",#N/A,FALSE,"Q1810_1.V";"NWN_Q1412",#N/A,FALSE,"Q1412_1"}</definedName>
    <definedName name="белкамнефть" localSheetId="1" hidden="1">{"NWN_Q1810",#N/A,FALSE,"Q1810_1.V";"NWN_Q1412",#N/A,FALSE,"Q1412_1"}</definedName>
    <definedName name="белкамнефть" localSheetId="2" hidden="1">{"NWN_Q1810",#N/A,FALSE,"Q1810_1.V";"NWN_Q1412",#N/A,FALSE,"Q1412_1"}</definedName>
    <definedName name="белкамнефть" localSheetId="3" hidden="1">{"NWN_Q1810",#N/A,FALSE,"Q1810_1.V";"NWN_Q1412",#N/A,FALSE,"Q1412_1"}</definedName>
    <definedName name="белкамнефть" localSheetId="6" hidden="1">{"NWN_Q1810",#N/A,FALSE,"Q1810_1.V";"NWN_Q1412",#N/A,FALSE,"Q1412_1"}</definedName>
    <definedName name="белкамнефть" localSheetId="0" hidden="1">{"NWN_Q1810",#N/A,FALSE,"Q1810_1.V";"NWN_Q1412",#N/A,FALSE,"Q1412_1"}</definedName>
    <definedName name="белкамнефть" localSheetId="9" hidden="1">{"NWN_Q1810",#N/A,FALSE,"Q1810_1.V";"NWN_Q1412",#N/A,FALSE,"Q1412_1"}</definedName>
    <definedName name="белкамнефть" localSheetId="8" hidden="1">{"NWN_Q1810",#N/A,FALSE,"Q1810_1.V";"NWN_Q1412",#N/A,FALSE,"Q1412_1"}</definedName>
    <definedName name="белкамнефть" hidden="1">{"NWN_Q1810",#N/A,FALSE,"Q1810_1.V";"NWN_Q1412",#N/A,FALSE,"Q1412_1"}</definedName>
    <definedName name="бл" localSheetId="1" hidden="1">[42]ESTIMATE!#REF!</definedName>
    <definedName name="бл" localSheetId="2" hidden="1">[42]ESTIMATE!#REF!</definedName>
    <definedName name="бл" localSheetId="3" hidden="1">[42]ESTIMATE!#REF!</definedName>
    <definedName name="бл" localSheetId="6" hidden="1">[42]ESTIMATE!#REF!</definedName>
    <definedName name="бл" localSheetId="0" hidden="1">[42]ESTIMATE!#REF!</definedName>
    <definedName name="бл" localSheetId="9" hidden="1">[42]ESTIMATE!#REF!</definedName>
    <definedName name="бл" localSheetId="8" hidden="1">[42]ESTIMATE!#REF!</definedName>
    <definedName name="бл" hidden="1">[42]ESTIMATE!#REF!</definedName>
    <definedName name="бутадиен" localSheetId="1" hidden="1">{"Товар.выработка без продаж",#N/A,FALSE,"товар"}</definedName>
    <definedName name="бутадиен" localSheetId="2" hidden="1">{"Товар.выработка без продаж",#N/A,FALSE,"товар"}</definedName>
    <definedName name="бутадиен" localSheetId="3" hidden="1">{"Товар.выработка без продаж",#N/A,FALSE,"товар"}</definedName>
    <definedName name="бутадиен" localSheetId="6" hidden="1">{"Товар.выработка без продаж",#N/A,FALSE,"товар"}</definedName>
    <definedName name="бутадиен" localSheetId="0" hidden="1">{"Товар.выработка без продаж",#N/A,FALSE,"товар"}</definedName>
    <definedName name="бутадиен" localSheetId="9" hidden="1">{"Товар.выработка без продаж",#N/A,FALSE,"товар"}</definedName>
    <definedName name="бутадиен" localSheetId="8" hidden="1">{"Товар.выработка без продаж",#N/A,FALSE,"товар"}</definedName>
    <definedName name="бутадиен" hidden="1">{"Товар.выработка без продаж",#N/A,FALSE,"товар"}</definedName>
    <definedName name="бык" localSheetId="1" hidden="1">{"Товар.выработка без продаж",#N/A,FALSE,"товар"}</definedName>
    <definedName name="бык" localSheetId="2" hidden="1">{"Товар.выработка без продаж",#N/A,FALSE,"товар"}</definedName>
    <definedName name="бык" localSheetId="3" hidden="1">{"Товар.выработка без продаж",#N/A,FALSE,"товар"}</definedName>
    <definedName name="бык" localSheetId="6" hidden="1">{"Товар.выработка без продаж",#N/A,FALSE,"товар"}</definedName>
    <definedName name="бык" localSheetId="0" hidden="1">{"Товар.выработка без продаж",#N/A,FALSE,"товар"}</definedName>
    <definedName name="бык" localSheetId="9" hidden="1">{"Товар.выработка без продаж",#N/A,FALSE,"товар"}</definedName>
    <definedName name="бык" localSheetId="8" hidden="1">{"Товар.выработка без продаж",#N/A,FALSE,"товар"}</definedName>
    <definedName name="бык" hidden="1">{"Товар.выработка без продаж",#N/A,FALSE,"товар"}</definedName>
    <definedName name="бюджетик" localSheetId="9" hidden="1">[33]Sheet1!#REF!,[33]Sheet1!#REF!</definedName>
    <definedName name="бюджетик" localSheetId="8" hidden="1">[33]Sheet1!#REF!,[33]Sheet1!#REF!</definedName>
    <definedName name="бюджетик" hidden="1">[33]Sheet1!#REF!,[33]Sheet1!#REF!</definedName>
    <definedName name="бюол" localSheetId="9" hidden="1">{"NWN_Q1810",#N/A,FALSE,"Q1810_1.V";"NWN_Q1412",#N/A,FALSE,"Q1412_1"}</definedName>
    <definedName name="бюол" localSheetId="8" hidden="1">{"NWN_Q1810",#N/A,FALSE,"Q1810_1.V";"NWN_Q1412",#N/A,FALSE,"Q1412_1"}</definedName>
    <definedName name="бюол" hidden="1">{"NWN_Q1810",#N/A,FALSE,"Q1810_1.V";"NWN_Q1412",#N/A,FALSE,"Q1412_1"}</definedName>
    <definedName name="в" localSheetId="1" hidden="1">{"Товар.выработка без продаж",#N/A,FALSE,"товар"}</definedName>
    <definedName name="в" localSheetId="2" hidden="1">{"Товар.выработка без продаж",#N/A,FALSE,"товар"}</definedName>
    <definedName name="в" localSheetId="3" hidden="1">{"Товар.выработка без продаж",#N/A,FALSE,"товар"}</definedName>
    <definedName name="в" localSheetId="6" hidden="1">{"Товар.выработка без продаж",#N/A,FALSE,"товар"}</definedName>
    <definedName name="в" localSheetId="0" hidden="1">{"Товар.выработка без продаж",#N/A,FALSE,"товар"}</definedName>
    <definedName name="в" localSheetId="9" hidden="1">{"Товар.выработка без продаж",#N/A,FALSE,"товар"}</definedName>
    <definedName name="в" localSheetId="8" hidden="1">{"Товар.выработка без продаж",#N/A,FALSE,"товар"}</definedName>
    <definedName name="в" hidden="1">{"Товар.выработка без продаж",#N/A,FALSE,"товар"}</definedName>
    <definedName name="в_" localSheetId="9" hidden="1">{"Товар.выработка без продаж",#N/A,FALSE,"товар"}</definedName>
    <definedName name="в_" localSheetId="8" hidden="1">{"Товар.выработка без продаж",#N/A,FALSE,"товар"}</definedName>
    <definedName name="в_" hidden="1">{"Товар.выработка без продаж",#N/A,FALSE,"товар"}</definedName>
    <definedName name="ваа" localSheetId="1" hidden="1">{"Equity Only",#N/A,FALSE,"NNGT1";"Equity Only",#N/A,FALSE,"NNT1";"Equity Only",#N/A,FALSE,"SNT1";"Equity Only",#N/A,FALSE,"BNT1";"Equity Only",#N/A,FALSE,"PNT1"}</definedName>
    <definedName name="ваа" localSheetId="2" hidden="1">{"Equity Only",#N/A,FALSE,"NNGT1";"Equity Only",#N/A,FALSE,"NNT1";"Equity Only",#N/A,FALSE,"SNT1";"Equity Only",#N/A,FALSE,"BNT1";"Equity Only",#N/A,FALSE,"PNT1"}</definedName>
    <definedName name="ваа" localSheetId="3" hidden="1">{"Equity Only",#N/A,FALSE,"NNGT1";"Equity Only",#N/A,FALSE,"NNT1";"Equity Only",#N/A,FALSE,"SNT1";"Equity Only",#N/A,FALSE,"BNT1";"Equity Only",#N/A,FALSE,"PNT1"}</definedName>
    <definedName name="ваа" localSheetId="6" hidden="1">{"Equity Only",#N/A,FALSE,"NNGT1";"Equity Only",#N/A,FALSE,"NNT1";"Equity Only",#N/A,FALSE,"SNT1";"Equity Only",#N/A,FALSE,"BNT1";"Equity Only",#N/A,FALSE,"PNT1"}</definedName>
    <definedName name="ваа" localSheetId="0" hidden="1">{"Equity Only",#N/A,FALSE,"NNGT1";"Equity Only",#N/A,FALSE,"NNT1";"Equity Only",#N/A,FALSE,"SNT1";"Equity Only",#N/A,FALSE,"BNT1";"Equity Only",#N/A,FALSE,"PNT1"}</definedName>
    <definedName name="ваа" localSheetId="9" hidden="1">{"Equity Only",#N/A,FALSE,"NNGT1";"Equity Only",#N/A,FALSE,"NNT1";"Equity Only",#N/A,FALSE,"SNT1";"Equity Only",#N/A,FALSE,"BNT1";"Equity Only",#N/A,FALSE,"PNT1"}</definedName>
    <definedName name="ваа" localSheetId="8" hidden="1">{"Equity Only",#N/A,FALSE,"NNGT1";"Equity Only",#N/A,FALSE,"NNT1";"Equity Only",#N/A,FALSE,"SNT1";"Equity Only",#N/A,FALSE,"BNT1";"Equity Only",#N/A,FALSE,"PNT1"}</definedName>
    <definedName name="ваа" hidden="1">{"Equity Only",#N/A,FALSE,"NNGT1";"Equity Only",#N/A,FALSE,"NNT1";"Equity Only",#N/A,FALSE,"SNT1";"Equity Only",#N/A,FALSE,"BNT1";"Equity Only",#N/A,FALSE,"PNT1"}</definedName>
    <definedName name="ваавпапа" localSheetId="1" hidden="1">{#N/A,#N/A,TRUE,"Лист1";#N/A,#N/A,TRUE,"Лист2";#N/A,#N/A,TRUE,"Лист3"}</definedName>
    <definedName name="ваавпапа" localSheetId="2" hidden="1">{#N/A,#N/A,TRUE,"Лист1";#N/A,#N/A,TRUE,"Лист2";#N/A,#N/A,TRUE,"Лист3"}</definedName>
    <definedName name="ваавпапа" localSheetId="3" hidden="1">{#N/A,#N/A,TRUE,"Лист1";#N/A,#N/A,TRUE,"Лист2";#N/A,#N/A,TRUE,"Лист3"}</definedName>
    <definedName name="ваавпапа" localSheetId="6" hidden="1">{#N/A,#N/A,TRUE,"Лист1";#N/A,#N/A,TRUE,"Лист2";#N/A,#N/A,TRUE,"Лист3"}</definedName>
    <definedName name="ваавпапа" localSheetId="0" hidden="1">{#N/A,#N/A,TRUE,"Лист1";#N/A,#N/A,TRUE,"Лист2";#N/A,#N/A,TRUE,"Лист3"}</definedName>
    <definedName name="ваавпапа" localSheetId="9" hidden="1">{#N/A,#N/A,TRUE,"Лист1";#N/A,#N/A,TRUE,"Лист2";#N/A,#N/A,TRUE,"Лист3"}</definedName>
    <definedName name="ваавпапа" localSheetId="8" hidden="1">{#N/A,#N/A,TRUE,"Лист1";#N/A,#N/A,TRUE,"Лист2";#N/A,#N/A,TRUE,"Лист3"}</definedName>
    <definedName name="ваавпапа" hidden="1">{#N/A,#N/A,TRUE,"Лист1";#N/A,#N/A,TRUE,"Лист2";#N/A,#N/A,TRUE,"Лист3"}</definedName>
    <definedName name="вапв" localSheetId="9" hidden="1">#REF!</definedName>
    <definedName name="вапв" localSheetId="8" hidden="1">#REF!</definedName>
    <definedName name="вапв" hidden="1">#REF!</definedName>
    <definedName name="вапрв" localSheetId="9" hidden="1">{#N/A,#N/A,FALSE,"ZAP_FEB.XLS "}</definedName>
    <definedName name="вапрв" localSheetId="8" hidden="1">{#N/A,#N/A,FALSE,"ZAP_FEB.XLS "}</definedName>
    <definedName name="вапрв" hidden="1">{#N/A,#N/A,FALSE,"ZAP_FEB.XLS "}</definedName>
    <definedName name="вапрвап" localSheetId="9" hidden="1">#REF!</definedName>
    <definedName name="вапрвап" localSheetId="8" hidden="1">#REF!</definedName>
    <definedName name="вапрвап" hidden="1">#REF!</definedName>
    <definedName name="варо" localSheetId="1" hidden="1">Main.SAPF4Help()</definedName>
    <definedName name="варо" localSheetId="2" hidden="1">Main.SAPF4Help()</definedName>
    <definedName name="варо" localSheetId="3" hidden="1">Main.SAPF4Help()</definedName>
    <definedName name="варо" localSheetId="6" hidden="1">Main.SAPF4Help()</definedName>
    <definedName name="варо" localSheetId="0" hidden="1">Main.SAPF4Help()</definedName>
    <definedName name="варо" localSheetId="9" hidden="1">Main.SAPF4Help()</definedName>
    <definedName name="варо" localSheetId="8" hidden="1">Main.SAPF4Help()</definedName>
    <definedName name="варо" hidden="1">Main.SAPF4Help()</definedName>
    <definedName name="вася" localSheetId="9" hidden="1">Main.SAPF4Help()</definedName>
    <definedName name="вася" localSheetId="8" hidden="1">Main.SAPF4Help()</definedName>
    <definedName name="вася" hidden="1">Main.SAPF4Help()</definedName>
    <definedName name="ваырваро" localSheetId="1" hidden="1">Main.SAPF4Help()</definedName>
    <definedName name="ваырваро" localSheetId="2" hidden="1">Main.SAPF4Help()</definedName>
    <definedName name="ваырваро" localSheetId="3" hidden="1">Main.SAPF4Help()</definedName>
    <definedName name="ваырваро" localSheetId="6" hidden="1">Main.SAPF4Help()</definedName>
    <definedName name="ваырваро" localSheetId="0" hidden="1">Main.SAPF4Help()</definedName>
    <definedName name="ваырваро" localSheetId="9" hidden="1">Main.SAPF4Help()</definedName>
    <definedName name="ваырваро" localSheetId="8" hidden="1">Main.SAPF4Help()</definedName>
    <definedName name="ваырваро" hidden="1">Main.SAPF4Help()</definedName>
    <definedName name="вв" localSheetId="1" hidden="1">{"План продаж",#N/A,FALSE,"товар"}</definedName>
    <definedName name="вв" localSheetId="2" hidden="1">{"План продаж",#N/A,FALSE,"товар"}</definedName>
    <definedName name="вв" localSheetId="3" hidden="1">{"План продаж",#N/A,FALSE,"товар"}</definedName>
    <definedName name="вв" localSheetId="6" hidden="1">{"План продаж",#N/A,FALSE,"товар"}</definedName>
    <definedName name="вв" localSheetId="0" hidden="1">{"План продаж",#N/A,FALSE,"товар"}</definedName>
    <definedName name="вв" localSheetId="9" hidden="1">{"План продаж",#N/A,FALSE,"товар"}</definedName>
    <definedName name="вв" localSheetId="8" hidden="1">{"План продаж",#N/A,FALSE,"товар"}</definedName>
    <definedName name="вв" hidden="1">{"План продаж",#N/A,FALSE,"товар"}</definedName>
    <definedName name="вв_" localSheetId="9" hidden="1">{"Товар.выработка без продаж",#N/A,FALSE,"товар"}</definedName>
    <definedName name="вв_" localSheetId="8" hidden="1">{"Товар.выработка без продаж",#N/A,FALSE,"товар"}</definedName>
    <definedName name="вв_" hidden="1">{"Товар.выработка без продаж",#N/A,FALSE,"товар"}</definedName>
    <definedName name="ввв" localSheetId="1" hidden="1">{"Товар.выработка без продаж",#N/A,FALSE,"товар"}</definedName>
    <definedName name="ввв" localSheetId="2" hidden="1">{"Товар.выработка без продаж",#N/A,FALSE,"товар"}</definedName>
    <definedName name="ввв" localSheetId="3" hidden="1">{"Товар.выработка без продаж",#N/A,FALSE,"товар"}</definedName>
    <definedName name="ввв" localSheetId="6" hidden="1">{"Товар.выработка без продаж",#N/A,FALSE,"товар"}</definedName>
    <definedName name="ввв" localSheetId="0" hidden="1">{"Товар.выработка без продаж",#N/A,FALSE,"товар"}</definedName>
    <definedName name="ввв" localSheetId="9" hidden="1">{"Товар.выработка без продаж",#N/A,FALSE,"товар"}</definedName>
    <definedName name="ввв" localSheetId="8" hidden="1">{"Товар.выработка без продаж",#N/A,FALSE,"товар"}</definedName>
    <definedName name="ввв" hidden="1">{"Товар.выработка без продаж",#N/A,FALSE,"товар"}</definedName>
    <definedName name="вввв" localSheetId="9" hidden="1">{"NWN_Q1810",#N/A,FALSE,"Q1810_1.V";"NWN_Q1412",#N/A,FALSE,"Q1412_1"}</definedName>
    <definedName name="вввв" localSheetId="8" hidden="1">{"NWN_Q1810",#N/A,FALSE,"Q1810_1.V";"NWN_Q1412",#N/A,FALSE,"Q1412_1"}</definedName>
    <definedName name="вввв" hidden="1">{"NWN_Q1810",#N/A,FALSE,"Q1810_1.V";"NWN_Q1412",#N/A,FALSE,"Q1412_1"}</definedName>
    <definedName name="вввввввввв" localSheetId="9" hidden="1">#REF!</definedName>
    <definedName name="вввввввввв" localSheetId="8" hidden="1">#REF!</definedName>
    <definedName name="вввввввввв" hidden="1">#REF!</definedName>
    <definedName name="вгегев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гев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гев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гев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гев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гев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гев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гев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генгв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дв" localSheetId="1" hidden="1">#REF!</definedName>
    <definedName name="вдв" localSheetId="2" hidden="1">#REF!</definedName>
    <definedName name="вдв" localSheetId="3" hidden="1">#REF!</definedName>
    <definedName name="вдв" localSheetId="6" hidden="1">#REF!</definedName>
    <definedName name="вдв" localSheetId="0" hidden="1">#REF!</definedName>
    <definedName name="вдв" localSheetId="9" hidden="1">#REF!</definedName>
    <definedName name="вдв" localSheetId="8" hidden="1">#REF!</definedName>
    <definedName name="вдв" hidden="1">#REF!</definedName>
    <definedName name="веввве" localSheetId="1" hidden="1">{#N/A,#N/A,TRUE,"Лист1";#N/A,#N/A,TRUE,"Лист2";#N/A,#N/A,TRUE,"Лист3"}</definedName>
    <definedName name="веввве" localSheetId="2" hidden="1">{#N/A,#N/A,TRUE,"Лист1";#N/A,#N/A,TRUE,"Лист2";#N/A,#N/A,TRUE,"Лист3"}</definedName>
    <definedName name="веввве" localSheetId="3" hidden="1">{#N/A,#N/A,TRUE,"Лист1";#N/A,#N/A,TRUE,"Лист2";#N/A,#N/A,TRUE,"Лист3"}</definedName>
    <definedName name="веввве" localSheetId="6" hidden="1">{#N/A,#N/A,TRUE,"Лист1";#N/A,#N/A,TRUE,"Лист2";#N/A,#N/A,TRUE,"Лист3"}</definedName>
    <definedName name="веввве" localSheetId="0" hidden="1">{#N/A,#N/A,TRUE,"Лист1";#N/A,#N/A,TRUE,"Лист2";#N/A,#N/A,TRUE,"Лист3"}</definedName>
    <definedName name="веввве" localSheetId="9" hidden="1">{#N/A,#N/A,TRUE,"Лист1";#N/A,#N/A,TRUE,"Лист2";#N/A,#N/A,TRUE,"Лист3"}</definedName>
    <definedName name="веввве" localSheetId="8" hidden="1">{#N/A,#N/A,TRUE,"Лист1";#N/A,#N/A,TRUE,"Лист2";#N/A,#N/A,TRUE,"Лист3"}</definedName>
    <definedName name="веввве" hidden="1">{#N/A,#N/A,TRUE,"Лист1";#N/A,#N/A,TRUE,"Лист2";#N/A,#N/A,TRUE,"Лист3"}</definedName>
    <definedName name="вегвг" localSheetId="1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г" localSheetId="2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г" localSheetId="3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г" localSheetId="6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г" localSheetId="0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г" localSheetId="9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г" localSheetId="8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г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вегвег" localSheetId="1" hidden="1">{#N/A,#N/A,FALSE,"СВОД"}</definedName>
    <definedName name="вегвег" localSheetId="2" hidden="1">{#N/A,#N/A,FALSE,"СВОД"}</definedName>
    <definedName name="вегвег" localSheetId="3" hidden="1">{#N/A,#N/A,FALSE,"СВОД"}</definedName>
    <definedName name="вегвег" localSheetId="6" hidden="1">{#N/A,#N/A,FALSE,"СВОД"}</definedName>
    <definedName name="вегвег" localSheetId="0" hidden="1">{#N/A,#N/A,FALSE,"СВОД"}</definedName>
    <definedName name="вегвег" localSheetId="9" hidden="1">{#N/A,#N/A,FALSE,"СВОД"}</definedName>
    <definedName name="вегвег" localSheetId="8" hidden="1">{#N/A,#N/A,FALSE,"СВОД"}</definedName>
    <definedName name="вегвег" hidden="1">{#N/A,#N/A,FALSE,"СВОД"}</definedName>
    <definedName name="вегвуеу" localSheetId="1" hidden="1">{#N/A,#N/A,FALSE,"СВОД"}</definedName>
    <definedName name="вегвуеу" localSheetId="2" hidden="1">{#N/A,#N/A,FALSE,"СВОД"}</definedName>
    <definedName name="вегвуеу" localSheetId="3" hidden="1">{#N/A,#N/A,FALSE,"СВОД"}</definedName>
    <definedName name="вегвуеу" localSheetId="6" hidden="1">{#N/A,#N/A,FALSE,"СВОД"}</definedName>
    <definedName name="вегвуеу" localSheetId="0" hidden="1">{#N/A,#N/A,FALSE,"СВОД"}</definedName>
    <definedName name="вегвуеу" localSheetId="9" hidden="1">{#N/A,#N/A,FALSE,"СВОД"}</definedName>
    <definedName name="вегвуеу" localSheetId="8" hidden="1">{#N/A,#N/A,FALSE,"СВОД"}</definedName>
    <definedName name="вегвуеу" hidden="1">{#N/A,#N/A,FALSE,"СВОД"}</definedName>
    <definedName name="вегг" localSheetId="1" hidden="1">{#N/A,#N/A,FALSE,"СВОД"}</definedName>
    <definedName name="вегг" localSheetId="2" hidden="1">{#N/A,#N/A,FALSE,"СВОД"}</definedName>
    <definedName name="вегг" localSheetId="3" hidden="1">{#N/A,#N/A,FALSE,"СВОД"}</definedName>
    <definedName name="вегг" localSheetId="6" hidden="1">{#N/A,#N/A,FALSE,"СВОД"}</definedName>
    <definedName name="вегг" localSheetId="0" hidden="1">{#N/A,#N/A,FALSE,"СВОД"}</definedName>
    <definedName name="вегг" localSheetId="9" hidden="1">{#N/A,#N/A,FALSE,"СВОД"}</definedName>
    <definedName name="вегг" localSheetId="8" hidden="1">{#N/A,#N/A,FALSE,"СВОД"}</definedName>
    <definedName name="вегг" hidden="1">{#N/A,#N/A,FALSE,"СВОД"}</definedName>
    <definedName name="вегег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гег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гег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гег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гег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гег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гег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гег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енш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взд" localSheetId="1" hidden="1">{"NWN_Q1810",#N/A,FALSE,"Q1810_1.V";"NWN_Q1412",#N/A,FALSE,"Q1412_1"}</definedName>
    <definedName name="взд" localSheetId="2" hidden="1">{"NWN_Q1810",#N/A,FALSE,"Q1810_1.V";"NWN_Q1412",#N/A,FALSE,"Q1412_1"}</definedName>
    <definedName name="взд" localSheetId="3" hidden="1">{"NWN_Q1810",#N/A,FALSE,"Q1810_1.V";"NWN_Q1412",#N/A,FALSE,"Q1412_1"}</definedName>
    <definedName name="взд" localSheetId="6" hidden="1">{"NWN_Q1810",#N/A,FALSE,"Q1810_1.V";"NWN_Q1412",#N/A,FALSE,"Q1412_1"}</definedName>
    <definedName name="взд" localSheetId="0" hidden="1">{"NWN_Q1810",#N/A,FALSE,"Q1810_1.V";"NWN_Q1412",#N/A,FALSE,"Q1412_1"}</definedName>
    <definedName name="взд" localSheetId="9" hidden="1">{"NWN_Q1810",#N/A,FALSE,"Q1810_1.V";"NWN_Q1412",#N/A,FALSE,"Q1412_1"}</definedName>
    <definedName name="взд" localSheetId="8" hidden="1">{"NWN_Q1810",#N/A,FALSE,"Q1810_1.V";"NWN_Q1412",#N/A,FALSE,"Q1412_1"}</definedName>
    <definedName name="взд" hidden="1">{"NWN_Q1810",#N/A,FALSE,"Q1810_1.V";"NWN_Q1412",#N/A,FALSE,"Q1412_1"}</definedName>
    <definedName name="витя" localSheetId="1" hidden="1">{#N/A,#N/A,FALSE,"передел"}</definedName>
    <definedName name="витя" localSheetId="2" hidden="1">{#N/A,#N/A,FALSE,"передел"}</definedName>
    <definedName name="витя" localSheetId="3" hidden="1">{#N/A,#N/A,FALSE,"передел"}</definedName>
    <definedName name="витя" localSheetId="6" hidden="1">{#N/A,#N/A,FALSE,"передел"}</definedName>
    <definedName name="витя" localSheetId="0" hidden="1">{#N/A,#N/A,FALSE,"передел"}</definedName>
    <definedName name="витя" localSheetId="9" hidden="1">{#N/A,#N/A,FALSE,"передел"}</definedName>
    <definedName name="витя" localSheetId="8" hidden="1">{#N/A,#N/A,FALSE,"передел"}</definedName>
    <definedName name="витя" hidden="1">{#N/A,#N/A,FALSE,"передел"}</definedName>
    <definedName name="вйц" localSheetId="9" hidden="1">Main.SAPF4Help()</definedName>
    <definedName name="вйц" localSheetId="8" hidden="1">Main.SAPF4Help()</definedName>
    <definedName name="вйц" hidden="1">Main.SAPF4Help()</definedName>
    <definedName name="вова" localSheetId="1" hidden="1">{#N/A,#N/A,FALSE,"передел"}</definedName>
    <definedName name="вова" localSheetId="2" hidden="1">{#N/A,#N/A,FALSE,"передел"}</definedName>
    <definedName name="вова" localSheetId="3" hidden="1">{#N/A,#N/A,FALSE,"передел"}</definedName>
    <definedName name="вова" localSheetId="6" hidden="1">{#N/A,#N/A,FALSE,"передел"}</definedName>
    <definedName name="вова" localSheetId="0" hidden="1">{#N/A,#N/A,FALSE,"передел"}</definedName>
    <definedName name="вова" localSheetId="9" hidden="1">{#N/A,#N/A,FALSE,"передел"}</definedName>
    <definedName name="вова" localSheetId="8" hidden="1">{#N/A,#N/A,FALSE,"передел"}</definedName>
    <definedName name="вова" hidden="1">{#N/A,#N/A,FALSE,"передел"}</definedName>
    <definedName name="волфадлыопалфима" localSheetId="1" hidden="1">'[3]на 1 тут'!#REF!</definedName>
    <definedName name="волфадлыопалфима" localSheetId="2" hidden="1">'[3]на 1 тут'!#REF!</definedName>
    <definedName name="волфадлыопалфима" localSheetId="3" hidden="1">'[3]на 1 тут'!#REF!</definedName>
    <definedName name="волфадлыопалфима" localSheetId="6" hidden="1">'[3]на 1 тут'!#REF!</definedName>
    <definedName name="волфадлыопалфима" localSheetId="9" hidden="1">'[3]на 1 тут'!#REF!</definedName>
    <definedName name="волфадлыопалфима" localSheetId="8" hidden="1">'[3]на 1 тут'!#REF!</definedName>
    <definedName name="волфадлыопалфима" hidden="1">'[3]на 1 тут'!#REF!</definedName>
    <definedName name="вор" localSheetId="1" hidden="1">Main.SAPF4Help()</definedName>
    <definedName name="вор" localSheetId="2" hidden="1">Main.SAPF4Help()</definedName>
    <definedName name="вор" localSheetId="3" hidden="1">Main.SAPF4Help()</definedName>
    <definedName name="вор" localSheetId="6" hidden="1">Main.SAPF4Help()</definedName>
    <definedName name="вор" localSheetId="0" hidden="1">Main.SAPF4Help()</definedName>
    <definedName name="вор" localSheetId="9" hidden="1">Main.SAPF4Help()</definedName>
    <definedName name="вор" localSheetId="8" hidden="1">Main.SAPF4Help()</definedName>
    <definedName name="вор" hidden="1">Main.SAPF4Help()</definedName>
    <definedName name="впапавпвапва" hidden="1">#N/A</definedName>
    <definedName name="впв" localSheetId="1" hidden="1">{"Товар.выработка без продаж",#N/A,FALSE,"товар"}</definedName>
    <definedName name="впв" localSheetId="2" hidden="1">{"Товар.выработка без продаж",#N/A,FALSE,"товар"}</definedName>
    <definedName name="впв" localSheetId="3" hidden="1">{"Товар.выработка без продаж",#N/A,FALSE,"товар"}</definedName>
    <definedName name="впв" localSheetId="6" hidden="1">{"Товар.выработка без продаж",#N/A,FALSE,"товар"}</definedName>
    <definedName name="впв" localSheetId="0" hidden="1">{"Товар.выработка без продаж",#N/A,FALSE,"товар"}</definedName>
    <definedName name="впв" localSheetId="9" hidden="1">{"Товар.выработка без продаж",#N/A,FALSE,"товар"}</definedName>
    <definedName name="впв" localSheetId="8" hidden="1">{"Товар.выработка без продаж",#N/A,FALSE,"товар"}</definedName>
    <definedName name="впв" hidden="1">{"Товар.выработка без продаж",#N/A,FALSE,"товар"}</definedName>
    <definedName name="врам" localSheetId="1" hidden="1">'[3]на 1 тут'!#REF!</definedName>
    <definedName name="врам" localSheetId="2" hidden="1">'[3]на 1 тут'!#REF!</definedName>
    <definedName name="врам" localSheetId="3" hidden="1">'[3]на 1 тут'!#REF!</definedName>
    <definedName name="врам" localSheetId="6" hidden="1">'[3]на 1 тут'!#REF!</definedName>
    <definedName name="врам" localSheetId="9" hidden="1">'[3]на 1 тут'!#REF!</definedName>
    <definedName name="врам" localSheetId="8" hidden="1">'[3]на 1 тут'!#REF!</definedName>
    <definedName name="врам" hidden="1">'[3]на 1 тут'!#REF!</definedName>
    <definedName name="враыптыа" hidden="1">[43]XLR_NoRangeSheet!$C$6</definedName>
    <definedName name="второйквартал" localSheetId="1" hidden="1">{"План продаж",#N/A,FALSE,"товар"}</definedName>
    <definedName name="второйквартал" localSheetId="2" hidden="1">{"План продаж",#N/A,FALSE,"товар"}</definedName>
    <definedName name="второйквартал" localSheetId="3" hidden="1">{"План продаж",#N/A,FALSE,"товар"}</definedName>
    <definedName name="второйквартал" localSheetId="6" hidden="1">{"План продаж",#N/A,FALSE,"товар"}</definedName>
    <definedName name="второйквартал" localSheetId="0" hidden="1">{"План продаж",#N/A,FALSE,"товар"}</definedName>
    <definedName name="второйквартал" localSheetId="9" hidden="1">{"План продаж",#N/A,FALSE,"товар"}</definedName>
    <definedName name="второйквартал" localSheetId="8" hidden="1">{"План продаж",#N/A,FALSE,"товар"}</definedName>
    <definedName name="второйквартал" hidden="1">{"План продаж",#N/A,FALSE,"товар"}</definedName>
    <definedName name="второйквартал10" localSheetId="1" hidden="1">{"План товар",#N/A,FALSE,"товар"}</definedName>
    <definedName name="второйквартал10" localSheetId="2" hidden="1">{"План товар",#N/A,FALSE,"товар"}</definedName>
    <definedName name="второйквартал10" localSheetId="3" hidden="1">{"План товар",#N/A,FALSE,"товар"}</definedName>
    <definedName name="второйквартал10" localSheetId="6" hidden="1">{"План товар",#N/A,FALSE,"товар"}</definedName>
    <definedName name="второйквартал10" localSheetId="0" hidden="1">{"План товар",#N/A,FALSE,"товар"}</definedName>
    <definedName name="второйквартал10" localSheetId="9" hidden="1">{"План товар",#N/A,FALSE,"товар"}</definedName>
    <definedName name="второйквартал10" localSheetId="8" hidden="1">{"План товар",#N/A,FALSE,"товар"}</definedName>
    <definedName name="второйквартал10" hidden="1">{"План товар",#N/A,FALSE,"товар"}</definedName>
    <definedName name="ву5еыц" localSheetId="1" hidden="1">{"Товар.выработка без продаж",#N/A,FALSE,"товар"}</definedName>
    <definedName name="ву5еыц" localSheetId="2" hidden="1">{"Товар.выработка без продаж",#N/A,FALSE,"товар"}</definedName>
    <definedName name="ву5еыц" localSheetId="3" hidden="1">{"Товар.выработка без продаж",#N/A,FALSE,"товар"}</definedName>
    <definedName name="ву5еыц" localSheetId="6" hidden="1">{"Товар.выработка без продаж",#N/A,FALSE,"товар"}</definedName>
    <definedName name="ву5еыц" localSheetId="0" hidden="1">{"Товар.выработка без продаж",#N/A,FALSE,"товар"}</definedName>
    <definedName name="ву5еыц" localSheetId="9" hidden="1">{"Товар.выработка без продаж",#N/A,FALSE,"товар"}</definedName>
    <definedName name="ву5еыц" localSheetId="8" hidden="1">{"Товар.выработка без продаж",#N/A,FALSE,"товар"}</definedName>
    <definedName name="ву5еыц" hidden="1">{"Товар.выработка без продаж",#N/A,FALSE,"товар"}</definedName>
    <definedName name="вуув" localSheetId="1" hidden="1">{#N/A,#N/A,TRUE,"Лист1";#N/A,#N/A,TRUE,"Лист2";#N/A,#N/A,TRUE,"Лист3"}</definedName>
    <definedName name="вуув" localSheetId="2" hidden="1">{#N/A,#N/A,TRUE,"Лист1";#N/A,#N/A,TRUE,"Лист2";#N/A,#N/A,TRUE,"Лист3"}</definedName>
    <definedName name="вуув" localSheetId="3" hidden="1">{#N/A,#N/A,TRUE,"Лист1";#N/A,#N/A,TRUE,"Лист2";#N/A,#N/A,TRUE,"Лист3"}</definedName>
    <definedName name="вуув" localSheetId="6" hidden="1">{#N/A,#N/A,TRUE,"Лист1";#N/A,#N/A,TRUE,"Лист2";#N/A,#N/A,TRUE,"Лист3"}</definedName>
    <definedName name="вуув" localSheetId="0" hidden="1">{#N/A,#N/A,TRUE,"Лист1";#N/A,#N/A,TRUE,"Лист2";#N/A,#N/A,TRUE,"Лист3"}</definedName>
    <definedName name="вуув" localSheetId="9" hidden="1">{#N/A,#N/A,TRUE,"Лист1";#N/A,#N/A,TRUE,"Лист2";#N/A,#N/A,TRUE,"Лист3"}</definedName>
    <definedName name="вуув" localSheetId="8" hidden="1">{#N/A,#N/A,TRUE,"Лист1";#N/A,#N/A,TRUE,"Лист2";#N/A,#N/A,TRUE,"Лист3"}</definedName>
    <definedName name="вуув" hidden="1">{#N/A,#N/A,TRUE,"Лист1";#N/A,#N/A,TRUE,"Лист2";#N/A,#N/A,TRUE,"Лист3"}</definedName>
    <definedName name="вфы" localSheetId="9" hidden="1">{"Товар.выработка без продаж",#N/A,FALSE,"товар"}</definedName>
    <definedName name="вфы" localSheetId="8" hidden="1">{"Товар.выработка без продаж",#N/A,FALSE,"товар"}</definedName>
    <definedName name="вфы" hidden="1">{"Товар.выработка без продаж",#N/A,FALSE,"товар"}</definedName>
    <definedName name="вчфы" localSheetId="9" hidden="1">#REF!</definedName>
    <definedName name="вчфы" localSheetId="8" hidden="1">#REF!</definedName>
    <definedName name="вчфы" hidden="1">#REF!</definedName>
    <definedName name="вы" localSheetId="9" hidden="1">{"'Лист1'!$A$1:$W$63"}</definedName>
    <definedName name="вы" localSheetId="8" hidden="1">{"'Лист1'!$A$1:$W$63"}</definedName>
    <definedName name="вы" hidden="1">{"'Лист1'!$A$1:$W$63"}</definedName>
    <definedName name="выаывавы" localSheetId="1" hidden="1">{"Equity Only",#N/A,FALSE,"NNGT1";"Equity Only",#N/A,FALSE,"NNT1";"Equity Only",#N/A,FALSE,"SNT1";"Equity Only",#N/A,FALSE,"BNT1";"Equity Only",#N/A,FALSE,"PNT1"}</definedName>
    <definedName name="выаывавы" localSheetId="2" hidden="1">{"Equity Only",#N/A,FALSE,"NNGT1";"Equity Only",#N/A,FALSE,"NNT1";"Equity Only",#N/A,FALSE,"SNT1";"Equity Only",#N/A,FALSE,"BNT1";"Equity Only",#N/A,FALSE,"PNT1"}</definedName>
    <definedName name="выаывавы" localSheetId="3" hidden="1">{"Equity Only",#N/A,FALSE,"NNGT1";"Equity Only",#N/A,FALSE,"NNT1";"Equity Only",#N/A,FALSE,"SNT1";"Equity Only",#N/A,FALSE,"BNT1";"Equity Only",#N/A,FALSE,"PNT1"}</definedName>
    <definedName name="выаывавы" localSheetId="6" hidden="1">{"Equity Only",#N/A,FALSE,"NNGT1";"Equity Only",#N/A,FALSE,"NNT1";"Equity Only",#N/A,FALSE,"SNT1";"Equity Only",#N/A,FALSE,"BNT1";"Equity Only",#N/A,FALSE,"PNT1"}</definedName>
    <definedName name="выаывавы" localSheetId="0" hidden="1">{"Equity Only",#N/A,FALSE,"NNGT1";"Equity Only",#N/A,FALSE,"NNT1";"Equity Only",#N/A,FALSE,"SNT1";"Equity Only",#N/A,FALSE,"BNT1";"Equity Only",#N/A,FALSE,"PNT1"}</definedName>
    <definedName name="выаывавы" localSheetId="9" hidden="1">{"Equity Only",#N/A,FALSE,"NNGT1";"Equity Only",#N/A,FALSE,"NNT1";"Equity Only",#N/A,FALSE,"SNT1";"Equity Only",#N/A,FALSE,"BNT1";"Equity Only",#N/A,FALSE,"PNT1"}</definedName>
    <definedName name="выаывавы" localSheetId="8" hidden="1">{"Equity Only",#N/A,FALSE,"NNGT1";"Equity Only",#N/A,FALSE,"NNT1";"Equity Only",#N/A,FALSE,"SNT1";"Equity Only",#N/A,FALSE,"BNT1";"Equity Only",#N/A,FALSE,"PNT1"}</definedName>
    <definedName name="выаывавы" hidden="1">{"Equity Only",#N/A,FALSE,"NNGT1";"Equity Only",#N/A,FALSE,"NNT1";"Equity Only",#N/A,FALSE,"SNT1";"Equity Only",#N/A,FALSE,"BNT1";"Equity Only",#N/A,FALSE,"PNT1"}</definedName>
    <definedName name="выввывы" localSheetId="1" hidden="1">#REF!</definedName>
    <definedName name="выввывы" localSheetId="2" hidden="1">#REF!</definedName>
    <definedName name="выввывы" localSheetId="3" hidden="1">#REF!</definedName>
    <definedName name="выввывы" localSheetId="6" hidden="1">#REF!</definedName>
    <definedName name="выввывы" localSheetId="0" hidden="1">#REF!</definedName>
    <definedName name="выввывы" localSheetId="9" hidden="1">#REF!</definedName>
    <definedName name="выввывы" localSheetId="8" hidden="1">#REF!</definedName>
    <definedName name="выввывы" hidden="1">#REF!</definedName>
    <definedName name="галя" localSheetId="1" hidden="1">{"Смета_Ц1",#N/A,FALSE,"Сметы_затрат_по_цехам"}</definedName>
    <definedName name="галя" localSheetId="2" hidden="1">{"Смета_Ц1",#N/A,FALSE,"Сметы_затрат_по_цехам"}</definedName>
    <definedName name="галя" localSheetId="3" hidden="1">{"Смета_Ц1",#N/A,FALSE,"Сметы_затрат_по_цехам"}</definedName>
    <definedName name="галя" localSheetId="6" hidden="1">{"Смета_Ц1",#N/A,FALSE,"Сметы_затрат_по_цехам"}</definedName>
    <definedName name="галя" localSheetId="0" hidden="1">{"Смета_Ц1",#N/A,FALSE,"Сметы_затрат_по_цехам"}</definedName>
    <definedName name="галя" localSheetId="9" hidden="1">{"Смета_Ц1",#N/A,FALSE,"Сметы_затрат_по_цехам"}</definedName>
    <definedName name="галя" localSheetId="8" hidden="1">{"Смета_Ц1",#N/A,FALSE,"Сметы_затрат_по_цехам"}</definedName>
    <definedName name="галя" hidden="1">{"Смета_Ц1",#N/A,FALSE,"Сметы_затрат_по_цехам"}</definedName>
    <definedName name="ГАН" localSheetId="1" hidden="1">{#N/A,#N/A,FALSE,"ZAP_FEB.XLS "}</definedName>
    <definedName name="ГАН" localSheetId="2" hidden="1">{#N/A,#N/A,FALSE,"ZAP_FEB.XLS "}</definedName>
    <definedName name="ГАН" localSheetId="3" hidden="1">{#N/A,#N/A,FALSE,"ZAP_FEB.XLS "}</definedName>
    <definedName name="ГАН" localSheetId="6" hidden="1">{#N/A,#N/A,FALSE,"ZAP_FEB.XLS "}</definedName>
    <definedName name="ГАН" localSheetId="0" hidden="1">{#N/A,#N/A,FALSE,"ZAP_FEB.XLS "}</definedName>
    <definedName name="ГАН" localSheetId="9" hidden="1">{#N/A,#N/A,FALSE,"ZAP_FEB.XLS "}</definedName>
    <definedName name="ГАН" localSheetId="8" hidden="1">{#N/A,#N/A,FALSE,"ZAP_FEB.XLS "}</definedName>
    <definedName name="ГАН" hidden="1">{#N/A,#N/A,FALSE,"ZAP_FEB.XLS "}</definedName>
    <definedName name="гг" localSheetId="9" hidden="1">{"Товар.выработка без продаж",#N/A,FALSE,"товар"}</definedName>
    <definedName name="гг" localSheetId="8" hidden="1">{"Товар.выработка без продаж",#N/A,FALSE,"товар"}</definedName>
    <definedName name="гг" hidden="1">{"Товар.выработка без продаж",#N/A,FALSE,"товар"}</definedName>
    <definedName name="гггг" localSheetId="1" hidden="1">Main.SAPF4Help()</definedName>
    <definedName name="гггг" localSheetId="2" hidden="1">Main.SAPF4Help()</definedName>
    <definedName name="гггг" localSheetId="3" hidden="1">Main.SAPF4Help()</definedName>
    <definedName name="гггг" localSheetId="6" hidden="1">Main.SAPF4Help()</definedName>
    <definedName name="гггг" localSheetId="0" hidden="1">Main.SAPF4Help()</definedName>
    <definedName name="гггг" localSheetId="9" hidden="1">Main.SAPF4Help()</definedName>
    <definedName name="гггг" localSheetId="8" hidden="1">Main.SAPF4Help()</definedName>
    <definedName name="гггг" hidden="1">Main.SAPF4Help()</definedName>
    <definedName name="ГДИС" localSheetId="9" hidden="1">{#N/A,#N/A,FALSE,"ZAP_FEB.XLS "}</definedName>
    <definedName name="ГДИС" localSheetId="8" hidden="1">{#N/A,#N/A,FALSE,"ZAP_FEB.XLS "}</definedName>
    <definedName name="ГДИС" hidden="1">{#N/A,#N/A,FALSE,"ZAP_FEB.XLS "}</definedName>
    <definedName name="гнгнгнг" localSheetId="0" hidden="1">ROW(#REF!)</definedName>
    <definedName name="гнгнгнг" hidden="1">ROW(#REF!)</definedName>
    <definedName name="год" localSheetId="1" hidden="1">Main.SAPF4Help()</definedName>
    <definedName name="год" localSheetId="2" hidden="1">Main.SAPF4Help()</definedName>
    <definedName name="год" localSheetId="3" hidden="1">Main.SAPF4Help()</definedName>
    <definedName name="год" localSheetId="6" hidden="1">Main.SAPF4Help()</definedName>
    <definedName name="год" localSheetId="0" hidden="1">Main.SAPF4Help()</definedName>
    <definedName name="год" localSheetId="9" hidden="1">Main.SAPF4Help()</definedName>
    <definedName name="год" localSheetId="8" hidden="1">Main.SAPF4Help()</definedName>
    <definedName name="год" hidden="1">Main.SAPF4Help()</definedName>
    <definedName name="готовая" localSheetId="1" hidden="1">#REF!</definedName>
    <definedName name="готовая" localSheetId="2" hidden="1">#REF!</definedName>
    <definedName name="готовая" localSheetId="3" hidden="1">#REF!</definedName>
    <definedName name="готовая" localSheetId="6" hidden="1">#REF!</definedName>
    <definedName name="готовая" localSheetId="0" hidden="1">#REF!</definedName>
    <definedName name="готовая" localSheetId="9" hidden="1">#REF!</definedName>
    <definedName name="готовая" localSheetId="8" hidden="1">#REF!</definedName>
    <definedName name="готовая" hidden="1">#REF!</definedName>
    <definedName name="гр" localSheetId="9" hidden="1">{#N/A,#N/A,FALSE,"ZAP_FEB.XLS "}</definedName>
    <definedName name="гр" localSheetId="8" hidden="1">{#N/A,#N/A,FALSE,"ZAP_FEB.XLS "}</definedName>
    <definedName name="гр" hidden="1">{#N/A,#N/A,FALSE,"ZAP_FEB.XLS "}</definedName>
    <definedName name="График" localSheetId="9" hidden="1">{#N/A,#N/A,FALSE,"ZAP_FEB.XLS "}</definedName>
    <definedName name="График" localSheetId="8" hidden="1">{#N/A,#N/A,FALSE,"ZAP_FEB.XLS "}</definedName>
    <definedName name="График" hidden="1">{#N/A,#N/A,FALSE,"ZAP_FEB.XLS "}</definedName>
    <definedName name="грприрцфв00ав98" localSheetId="1" hidden="1">{#N/A,#N/A,TRUE,"Лист1";#N/A,#N/A,TRUE,"Лист2";#N/A,#N/A,TRUE,"Лист3"}</definedName>
    <definedName name="грприрцфв00ав98" localSheetId="2" hidden="1">{#N/A,#N/A,TRUE,"Лист1";#N/A,#N/A,TRUE,"Лист2";#N/A,#N/A,TRUE,"Лист3"}</definedName>
    <definedName name="грприрцфв00ав98" localSheetId="3" hidden="1">{#N/A,#N/A,TRUE,"Лист1";#N/A,#N/A,TRUE,"Лист2";#N/A,#N/A,TRUE,"Лист3"}</definedName>
    <definedName name="грприрцфв00ав98" localSheetId="6" hidden="1">{#N/A,#N/A,TRUE,"Лист1";#N/A,#N/A,TRUE,"Лист2";#N/A,#N/A,TRUE,"Лист3"}</definedName>
    <definedName name="грприрцфв00ав98" localSheetId="0" hidden="1">{#N/A,#N/A,TRUE,"Лист1";#N/A,#N/A,TRUE,"Лист2";#N/A,#N/A,TRUE,"Лист3"}</definedName>
    <definedName name="грприрцфв00ав98" localSheetId="9" hidden="1">{#N/A,#N/A,TRUE,"Лист1";#N/A,#N/A,TRUE,"Лист2";#N/A,#N/A,TRUE,"Лист3"}</definedName>
    <definedName name="грприрцфв00ав98" localSheetId="8" hidden="1">{#N/A,#N/A,TRUE,"Лист1";#N/A,#N/A,TRUE,"Лист2";#N/A,#N/A,TRUE,"Лист3"}</definedName>
    <definedName name="грприрцфв00ав98" hidden="1">{#N/A,#N/A,TRUE,"Лист1";#N/A,#N/A,TRUE,"Лист2";#N/A,#N/A,TRUE,"Лист3"}</definedName>
    <definedName name="грфинцкавг98Х" localSheetId="1" hidden="1">{#N/A,#N/A,TRUE,"Лист1";#N/A,#N/A,TRUE,"Лист2";#N/A,#N/A,TRUE,"Лист3"}</definedName>
    <definedName name="грфинцкавг98Х" localSheetId="2" hidden="1">{#N/A,#N/A,TRUE,"Лист1";#N/A,#N/A,TRUE,"Лист2";#N/A,#N/A,TRUE,"Лист3"}</definedName>
    <definedName name="грфинцкавг98Х" localSheetId="3" hidden="1">{#N/A,#N/A,TRUE,"Лист1";#N/A,#N/A,TRUE,"Лист2";#N/A,#N/A,TRUE,"Лист3"}</definedName>
    <definedName name="грфинцкавг98Х" localSheetId="6" hidden="1">{#N/A,#N/A,TRUE,"Лист1";#N/A,#N/A,TRUE,"Лист2";#N/A,#N/A,TRUE,"Лист3"}</definedName>
    <definedName name="грфинцкавг98Х" localSheetId="0" hidden="1">{#N/A,#N/A,TRUE,"Лист1";#N/A,#N/A,TRUE,"Лист2";#N/A,#N/A,TRUE,"Лист3"}</definedName>
    <definedName name="грфинцкавг98Х" localSheetId="9" hidden="1">{#N/A,#N/A,TRUE,"Лист1";#N/A,#N/A,TRUE,"Лист2";#N/A,#N/A,TRUE,"Лист3"}</definedName>
    <definedName name="грфинцкавг98Х" localSheetId="8" hidden="1">{#N/A,#N/A,TRUE,"Лист1";#N/A,#N/A,TRUE,"Лист2";#N/A,#N/A,TRUE,"Лист3"}</definedName>
    <definedName name="грфинцкавг98Х" hidden="1">{#N/A,#N/A,TRUE,"Лист1";#N/A,#N/A,TRUE,"Лист2";#N/A,#N/A,TRUE,"Лист3"}</definedName>
    <definedName name="гсм" localSheetId="1" hidden="1">Main.SAPF4Help()</definedName>
    <definedName name="гсм" localSheetId="2" hidden="1">Main.SAPF4Help()</definedName>
    <definedName name="гсм" localSheetId="3" hidden="1">Main.SAPF4Help()</definedName>
    <definedName name="гсм" localSheetId="6" hidden="1">Main.SAPF4Help()</definedName>
    <definedName name="гсм" localSheetId="0" hidden="1">Main.SAPF4Help()</definedName>
    <definedName name="гсм" localSheetId="9" hidden="1">Main.SAPF4Help()</definedName>
    <definedName name="гсм" localSheetId="8" hidden="1">Main.SAPF4Help()</definedName>
    <definedName name="гсм" hidden="1">Main.SAPF4Help()</definedName>
    <definedName name="гуманоиды" localSheetId="9" hidden="1">{"NWN_Q1810",#N/A,FALSE,"Q1810_1.V";"NWN_Q1412",#N/A,FALSE,"Q1412_1"}</definedName>
    <definedName name="гуманоиды" localSheetId="8" hidden="1">{"NWN_Q1810",#N/A,FALSE,"Q1810_1.V";"NWN_Q1412",#N/A,FALSE,"Q1412_1"}</definedName>
    <definedName name="гуманоиды" hidden="1">{"NWN_Q1810",#N/A,FALSE,"Q1810_1.V";"NWN_Q1412",#N/A,FALSE,"Q1412_1"}</definedName>
    <definedName name="ГФ" localSheetId="9" hidden="1">{"План продаж",#N/A,FALSE,"товар"}</definedName>
    <definedName name="ГФ" localSheetId="8" hidden="1">{"План продаж",#N/A,FALSE,"товар"}</definedName>
    <definedName name="ГФ" hidden="1">{"План продаж",#N/A,FALSE,"товар"}</definedName>
    <definedName name="гшн" localSheetId="1" hidden="1">Main.SAPF4Help()</definedName>
    <definedName name="гшн" localSheetId="2" hidden="1">Main.SAPF4Help()</definedName>
    <definedName name="гшн" localSheetId="3" hidden="1">Main.SAPF4Help()</definedName>
    <definedName name="гшн" localSheetId="6" hidden="1">Main.SAPF4Help()</definedName>
    <definedName name="гшн" localSheetId="0" hidden="1">Main.SAPF4Help()</definedName>
    <definedName name="гшн" localSheetId="9" hidden="1">Main.SAPF4Help()</definedName>
    <definedName name="гшн" localSheetId="8" hidden="1">Main.SAPF4Help()</definedName>
    <definedName name="гшн" hidden="1">Main.SAPF4Help()</definedName>
    <definedName name="двроом" localSheetId="1" hidden="1">[32]Кедровский!#REF!</definedName>
    <definedName name="двроом" localSheetId="2" hidden="1">[32]Кедровский!#REF!</definedName>
    <definedName name="двроом" localSheetId="3" hidden="1">[32]Кедровский!#REF!</definedName>
    <definedName name="двроом" localSheetId="6" hidden="1">[32]Кедровский!#REF!</definedName>
    <definedName name="двроом" localSheetId="0" hidden="1">[32]Кедровский!#REF!</definedName>
    <definedName name="двроом" localSheetId="9" hidden="1">[32]Кедровский!#REF!</definedName>
    <definedName name="двроом" localSheetId="8" hidden="1">[32]Кедровский!#REF!</definedName>
    <definedName name="двроом" hidden="1">[32]Кедровский!#REF!</definedName>
    <definedName name="дглп" localSheetId="1" hidden="1">{#N/A,#N/A,FALSE,"СВОД"}</definedName>
    <definedName name="дглп" localSheetId="2" hidden="1">{#N/A,#N/A,FALSE,"СВОД"}</definedName>
    <definedName name="дглп" localSheetId="3" hidden="1">{#N/A,#N/A,FALSE,"СВОД"}</definedName>
    <definedName name="дглп" localSheetId="6" hidden="1">{#N/A,#N/A,FALSE,"СВОД"}</definedName>
    <definedName name="дглп" localSheetId="0" hidden="1">{#N/A,#N/A,FALSE,"СВОД"}</definedName>
    <definedName name="дглп" localSheetId="9" hidden="1">{#N/A,#N/A,FALSE,"СВОД"}</definedName>
    <definedName name="дглп" localSheetId="8" hidden="1">{#N/A,#N/A,FALSE,"СВОД"}</definedName>
    <definedName name="дглп" hidden="1">{#N/A,#N/A,FALSE,"СВОД"}</definedName>
    <definedName name="дд" localSheetId="1" hidden="1">{#N/A,#N/A,FALSE,"ZAP_FEB.XLS "}</definedName>
    <definedName name="дд" localSheetId="2" hidden="1">{#N/A,#N/A,FALSE,"ZAP_FEB.XLS "}</definedName>
    <definedName name="дд" localSheetId="3" hidden="1">{#N/A,#N/A,FALSE,"ZAP_FEB.XLS "}</definedName>
    <definedName name="дд" localSheetId="6" hidden="1">{#N/A,#N/A,FALSE,"ZAP_FEB.XLS "}</definedName>
    <definedName name="дд" localSheetId="0" hidden="1">{#N/A,#N/A,FALSE,"ZAP_FEB.XLS "}</definedName>
    <definedName name="дд" localSheetId="9" hidden="1">{#N/A,#N/A,FALSE,"ZAP_FEB.XLS "}</definedName>
    <definedName name="дд" localSheetId="8" hidden="1">{#N/A,#N/A,FALSE,"ZAP_FEB.XLS "}</definedName>
    <definedName name="дд" hidden="1">{#N/A,#N/A,FALSE,"ZAP_FEB.XLS "}</definedName>
    <definedName name="ддд" localSheetId="1" hidden="1">{"План продаж",#N/A,FALSE,"товар"}</definedName>
    <definedName name="ддд" localSheetId="2" hidden="1">{"План продаж",#N/A,FALSE,"товар"}</definedName>
    <definedName name="ддд" localSheetId="3" hidden="1">{"План продаж",#N/A,FALSE,"товар"}</definedName>
    <definedName name="ддд" localSheetId="6" hidden="1">{"План продаж",#N/A,FALSE,"товар"}</definedName>
    <definedName name="ддд" localSheetId="0" hidden="1">{"План продаж",#N/A,FALSE,"товар"}</definedName>
    <definedName name="ддд" localSheetId="9" hidden="1">{"План продаж",#N/A,FALSE,"товар"}</definedName>
    <definedName name="ддд" localSheetId="8" hidden="1">{"План продаж",#N/A,FALSE,"товар"}</definedName>
    <definedName name="ддд" hidden="1">{"План продаж",#N/A,FALSE,"товар"}</definedName>
    <definedName name="ддддд" localSheetId="1" hidden="1">{"Товар.выработка без продаж",#N/A,FALSE,"товар"}</definedName>
    <definedName name="ддддд" localSheetId="2" hidden="1">{"Товар.выработка без продаж",#N/A,FALSE,"товар"}</definedName>
    <definedName name="ддддд" localSheetId="3" hidden="1">{"Товар.выработка без продаж",#N/A,FALSE,"товар"}</definedName>
    <definedName name="ддддд" localSheetId="6" hidden="1">{"Товар.выработка без продаж",#N/A,FALSE,"товар"}</definedName>
    <definedName name="ддддд" localSheetId="0" hidden="1">{"Товар.выработка без продаж",#N/A,FALSE,"товар"}</definedName>
    <definedName name="ддддд" localSheetId="9" hidden="1">{"Товар.выработка без продаж",#N/A,FALSE,"товар"}</definedName>
    <definedName name="ддддд" localSheetId="8" hidden="1">{"Товар.выработка без продаж",#N/A,FALSE,"товар"}</definedName>
    <definedName name="ддддд" hidden="1">{"Товар.выработка без продаж",#N/A,FALSE,"товар"}</definedName>
    <definedName name="дед" localSheetId="1" hidden="1">#REF!</definedName>
    <definedName name="дед" localSheetId="2" hidden="1">#REF!</definedName>
    <definedName name="дед" localSheetId="3" hidden="1">#REF!</definedName>
    <definedName name="дед" localSheetId="6" hidden="1">#REF!</definedName>
    <definedName name="дед" localSheetId="0" hidden="1">#REF!</definedName>
    <definedName name="дед" localSheetId="9" hidden="1">#REF!</definedName>
    <definedName name="дед" localSheetId="8" hidden="1">#REF!</definedName>
    <definedName name="дед" hidden="1">#REF!</definedName>
    <definedName name="дек" localSheetId="1" hidden="1">{"План продаж",#N/A,FALSE,"товар"}</definedName>
    <definedName name="дек" localSheetId="2" hidden="1">{"План продаж",#N/A,FALSE,"товар"}</definedName>
    <definedName name="дек" localSheetId="3" hidden="1">{"План продаж",#N/A,FALSE,"товар"}</definedName>
    <definedName name="дек" localSheetId="6" hidden="1">{"План продаж",#N/A,FALSE,"товар"}</definedName>
    <definedName name="дек" localSheetId="0" hidden="1">{"План продаж",#N/A,FALSE,"товар"}</definedName>
    <definedName name="дек" localSheetId="9" hidden="1">{"План продаж",#N/A,FALSE,"товар"}</definedName>
    <definedName name="дек" localSheetId="8" hidden="1">{"План продаж",#N/A,FALSE,"товар"}</definedName>
    <definedName name="дек" hidden="1">{"План продаж",#N/A,FALSE,"товар"}</definedName>
    <definedName name="дек_" localSheetId="9" hidden="1">{"План продаж",#N/A,FALSE,"товар"}</definedName>
    <definedName name="дек_" localSheetId="8" hidden="1">{"План продаж",#N/A,FALSE,"товар"}</definedName>
    <definedName name="дек_" hidden="1">{"План продаж",#N/A,FALSE,"товар"}</definedName>
    <definedName name="декабрь" localSheetId="1" hidden="1">{#N/A,#N/A,FALSE,"ZAP_FEB.XLS "}</definedName>
    <definedName name="декабрь" localSheetId="2" hidden="1">{#N/A,#N/A,FALSE,"ZAP_FEB.XLS "}</definedName>
    <definedName name="декабрь" localSheetId="3" hidden="1">{#N/A,#N/A,FALSE,"ZAP_FEB.XLS "}</definedName>
    <definedName name="декабрь" localSheetId="6" hidden="1">{#N/A,#N/A,FALSE,"ZAP_FEB.XLS "}</definedName>
    <definedName name="декабрь" localSheetId="0" hidden="1">{#N/A,#N/A,FALSE,"ZAP_FEB.XLS "}</definedName>
    <definedName name="декабрь" localSheetId="9" hidden="1">{#N/A,#N/A,FALSE,"ZAP_FEB.XLS "}</definedName>
    <definedName name="декабрь" localSheetId="8" hidden="1">{#N/A,#N/A,FALSE,"ZAP_FEB.XLS "}</definedName>
    <definedName name="декабрь" hidden="1">{#N/A,#N/A,FALSE,"ZAP_FEB.XLS "}</definedName>
    <definedName name="Дератиз.дезинф." localSheetId="9" hidden="1">#REF!</definedName>
    <definedName name="Дератиз.дезинф." localSheetId="8" hidden="1">#REF!</definedName>
    <definedName name="Дератиз.дезинф." hidden="1">#REF!</definedName>
    <definedName name="джджждждждл" localSheetId="1" hidden="1">Scheduled_Payment+Extra_Payment</definedName>
    <definedName name="джджждждждл" localSheetId="2" hidden="1">Scheduled_Payment+Extra_Payment</definedName>
    <definedName name="джджждждждл" localSheetId="3" hidden="1">Scheduled_Payment+Extra_Payment</definedName>
    <definedName name="джджждждждл" localSheetId="6" hidden="1">Scheduled_Payment+Extra_Payment</definedName>
    <definedName name="джджждждждл" localSheetId="0" hidden="1">Scheduled_Payment+Extra_Payment</definedName>
    <definedName name="джджждждждл" localSheetId="9" hidden="1">Scheduled_Payment+Extra_Payment</definedName>
    <definedName name="джджждждждл" localSheetId="8" hidden="1">Scheduled_Payment+Extra_Payment</definedName>
    <definedName name="джджждждждл" hidden="1">Scheduled_Payment+Extra_Payment</definedName>
    <definedName name="дждщш" localSheetId="1" hidden="1">'[3]на 1 тут'!#REF!</definedName>
    <definedName name="дждщш" localSheetId="2" hidden="1">'[3]на 1 тут'!#REF!</definedName>
    <definedName name="дждщш" localSheetId="3" hidden="1">'[3]на 1 тут'!#REF!</definedName>
    <definedName name="дждщш" localSheetId="6" hidden="1">'[3]на 1 тут'!#REF!</definedName>
    <definedName name="дждщш" localSheetId="0" hidden="1">'[3]на 1 тут'!#REF!</definedName>
    <definedName name="дждщш" localSheetId="9" hidden="1">'[3]на 1 тут'!#REF!</definedName>
    <definedName name="дждщш" localSheetId="8" hidden="1">'[3]на 1 тут'!#REF!</definedName>
    <definedName name="дждщш" hidden="1">'[3]на 1 тут'!#REF!</definedName>
    <definedName name="джолж" localSheetId="1" hidden="1">{#N/A,#N/A,FALSE,"СВОД"}</definedName>
    <definedName name="джолж" localSheetId="2" hidden="1">{#N/A,#N/A,FALSE,"СВОД"}</definedName>
    <definedName name="джолж" localSheetId="3" hidden="1">{#N/A,#N/A,FALSE,"СВОД"}</definedName>
    <definedName name="джолж" localSheetId="6" hidden="1">{#N/A,#N/A,FALSE,"СВОД"}</definedName>
    <definedName name="джолж" localSheetId="0" hidden="1">{#N/A,#N/A,FALSE,"СВОД"}</definedName>
    <definedName name="джолж" localSheetId="9" hidden="1">{#N/A,#N/A,FALSE,"СВОД"}</definedName>
    <definedName name="джолж" localSheetId="8" hidden="1">{#N/A,#N/A,FALSE,"СВОД"}</definedName>
    <definedName name="джолж" hidden="1">{#N/A,#N/A,FALSE,"СВОД"}</definedName>
    <definedName name="джру" localSheetId="9" hidden="1">{#N/A,#N/A,FALSE,"Infl_fact"}</definedName>
    <definedName name="джру" localSheetId="8" hidden="1">{#N/A,#N/A,FALSE,"Infl_fact"}</definedName>
    <definedName name="джру" hidden="1">{#N/A,#N/A,FALSE,"Infl_fact"}</definedName>
    <definedName name="джфыджфывждывдлыф" localSheetId="1" hidden="1">{"Equity Only",#N/A,FALSE,"NNGT1";"Equity Only",#N/A,FALSE,"NNT1";"Equity Only",#N/A,FALSE,"SNT1";"Equity Only",#N/A,FALSE,"BNT1";"Equity Only",#N/A,FALSE,"PNT1"}</definedName>
    <definedName name="джфыджфывждывдлыф" localSheetId="2" hidden="1">{"Equity Only",#N/A,FALSE,"NNGT1";"Equity Only",#N/A,FALSE,"NNT1";"Equity Only",#N/A,FALSE,"SNT1";"Equity Only",#N/A,FALSE,"BNT1";"Equity Only",#N/A,FALSE,"PNT1"}</definedName>
    <definedName name="джфыджфывждывдлыф" localSheetId="3" hidden="1">{"Equity Only",#N/A,FALSE,"NNGT1";"Equity Only",#N/A,FALSE,"NNT1";"Equity Only",#N/A,FALSE,"SNT1";"Equity Only",#N/A,FALSE,"BNT1";"Equity Only",#N/A,FALSE,"PNT1"}</definedName>
    <definedName name="джфыджфывждывдлыф" localSheetId="6" hidden="1">{"Equity Only",#N/A,FALSE,"NNGT1";"Equity Only",#N/A,FALSE,"NNT1";"Equity Only",#N/A,FALSE,"SNT1";"Equity Only",#N/A,FALSE,"BNT1";"Equity Only",#N/A,FALSE,"PNT1"}</definedName>
    <definedName name="джфыджфывждывдлыф" localSheetId="0" hidden="1">{"Equity Only",#N/A,FALSE,"NNGT1";"Equity Only",#N/A,FALSE,"NNT1";"Equity Only",#N/A,FALSE,"SNT1";"Equity Only",#N/A,FALSE,"BNT1";"Equity Only",#N/A,FALSE,"PNT1"}</definedName>
    <definedName name="джфыджфывждывдлыф" localSheetId="9" hidden="1">{"Equity Only",#N/A,FALSE,"NNGT1";"Equity Only",#N/A,FALSE,"NNT1";"Equity Only",#N/A,FALSE,"SNT1";"Equity Only",#N/A,FALSE,"BNT1";"Equity Only",#N/A,FALSE,"PNT1"}</definedName>
    <definedName name="джфыджфывждывдлыф" localSheetId="8" hidden="1">{"Equity Only",#N/A,FALSE,"NNGT1";"Equity Only",#N/A,FALSE,"NNT1";"Equity Only",#N/A,FALSE,"SNT1";"Equity Only",#N/A,FALSE,"BNT1";"Equity Only",#N/A,FALSE,"PNT1"}</definedName>
    <definedName name="джфыджфывждывдлыф" hidden="1">{"Equity Only",#N/A,FALSE,"NNGT1";"Equity Only",#N/A,FALSE,"NNT1";"Equity Only",#N/A,FALSE,"SNT1";"Equity Only",#N/A,FALSE,"BNT1";"Equity Only",#N/A,FALSE,"PNT1"}</definedName>
    <definedName name="длва" localSheetId="1" hidden="1">{#N/A,#N/A,TRUE,"Лист1";#N/A,#N/A,TRUE,"Лист2";#N/A,#N/A,TRUE,"Лист3"}</definedName>
    <definedName name="длва" localSheetId="2" hidden="1">{#N/A,#N/A,TRUE,"Лист1";#N/A,#N/A,TRUE,"Лист2";#N/A,#N/A,TRUE,"Лист3"}</definedName>
    <definedName name="длва" localSheetId="3" hidden="1">{#N/A,#N/A,TRUE,"Лист1";#N/A,#N/A,TRUE,"Лист2";#N/A,#N/A,TRUE,"Лист3"}</definedName>
    <definedName name="длва" localSheetId="6" hidden="1">{#N/A,#N/A,TRUE,"Лист1";#N/A,#N/A,TRUE,"Лист2";#N/A,#N/A,TRUE,"Лист3"}</definedName>
    <definedName name="длва" localSheetId="0" hidden="1">{#N/A,#N/A,TRUE,"Лист1";#N/A,#N/A,TRUE,"Лист2";#N/A,#N/A,TRUE,"Лист3"}</definedName>
    <definedName name="длва" localSheetId="9" hidden="1">{#N/A,#N/A,TRUE,"Лист1";#N/A,#N/A,TRUE,"Лист2";#N/A,#N/A,TRUE,"Лист3"}</definedName>
    <definedName name="длва" localSheetId="8" hidden="1">{#N/A,#N/A,TRUE,"Лист1";#N/A,#N/A,TRUE,"Лист2";#N/A,#N/A,TRUE,"Лист3"}</definedName>
    <definedName name="длва" hidden="1">{#N/A,#N/A,TRUE,"Лист1";#N/A,#N/A,TRUE,"Лист2";#N/A,#N/A,TRUE,"Лист3"}</definedName>
    <definedName name="Длинный" localSheetId="1" hidden="1">[44]EKDEB90!#REF!</definedName>
    <definedName name="Длинный" localSheetId="2" hidden="1">[44]EKDEB90!#REF!</definedName>
    <definedName name="Длинный" localSheetId="3" hidden="1">[44]EKDEB90!#REF!</definedName>
    <definedName name="Длинный" localSheetId="6" hidden="1">[44]EKDEB90!#REF!</definedName>
    <definedName name="Длинный" localSheetId="9" hidden="1">[44]EKDEB90!#REF!</definedName>
    <definedName name="Длинный" localSheetId="8" hidden="1">[44]EKDEB90!#REF!</definedName>
    <definedName name="Длинный" hidden="1">[44]EKDEB90!#REF!</definedName>
    <definedName name="длщш" localSheetId="1" hidden="1">[32]Кедровский!#REF!</definedName>
    <definedName name="длщш" localSheetId="2" hidden="1">[32]Кедровский!#REF!</definedName>
    <definedName name="длщш" localSheetId="3" hidden="1">[32]Кедровский!#REF!</definedName>
    <definedName name="длщш" localSheetId="6" hidden="1">[32]Кедровский!#REF!</definedName>
    <definedName name="длщш" localSheetId="9" hidden="1">[32]Кедровский!#REF!</definedName>
    <definedName name="длщш" localSheetId="8" hidden="1">[32]Кедровский!#REF!</definedName>
    <definedName name="длщш" hidden="1">[32]Кедровский!#REF!</definedName>
    <definedName name="Доб.кв." hidden="1">#N/A</definedName>
    <definedName name="дод" localSheetId="1" hidden="1">{"Товар.выработка без продаж",#N/A,FALSE,"товар"}</definedName>
    <definedName name="дод" localSheetId="2" hidden="1">{"Товар.выработка без продаж",#N/A,FALSE,"товар"}</definedName>
    <definedName name="дод" localSheetId="3" hidden="1">{"Товар.выработка без продаж",#N/A,FALSE,"товар"}</definedName>
    <definedName name="дод" localSheetId="6" hidden="1">{"Товар.выработка без продаж",#N/A,FALSE,"товар"}</definedName>
    <definedName name="дод" localSheetId="0" hidden="1">{"Товар.выработка без продаж",#N/A,FALSE,"товар"}</definedName>
    <definedName name="дод" localSheetId="9" hidden="1">{"Товар.выработка без продаж",#N/A,FALSE,"товар"}</definedName>
    <definedName name="дод" localSheetId="8" hidden="1">{"Товар.выработка без продаж",#N/A,FALSE,"товар"}</definedName>
    <definedName name="дод" hidden="1">{"Товар.выработка без продаж",#N/A,FALSE,"товар"}</definedName>
    <definedName name="дом" localSheetId="1" hidden="1">{"AnalRSA",#N/A,TRUE,"PL-Anal";"AnalIAS",#N/A,TRUE,"PL-Anal"}</definedName>
    <definedName name="дом" localSheetId="2" hidden="1">{"AnalRSA",#N/A,TRUE,"PL-Anal";"AnalIAS",#N/A,TRUE,"PL-Anal"}</definedName>
    <definedName name="дом" localSheetId="3" hidden="1">{"AnalRSA",#N/A,TRUE,"PL-Anal";"AnalIAS",#N/A,TRUE,"PL-Anal"}</definedName>
    <definedName name="дом" localSheetId="6" hidden="1">{"AnalRSA",#N/A,TRUE,"PL-Anal";"AnalIAS",#N/A,TRUE,"PL-Anal"}</definedName>
    <definedName name="дом" localSheetId="0" hidden="1">{"AnalRSA",#N/A,TRUE,"PL-Anal";"AnalIAS",#N/A,TRUE,"PL-Anal"}</definedName>
    <definedName name="дом" localSheetId="9" hidden="1">{"AnalRSA",#N/A,TRUE,"PL-Anal";"AnalIAS",#N/A,TRUE,"PL-Anal"}</definedName>
    <definedName name="дом" localSheetId="8" hidden="1">{"AnalRSA",#N/A,TRUE,"PL-Anal";"AnalIAS",#N/A,TRUE,"PL-Anal"}</definedName>
    <definedName name="дом" hidden="1">{"AnalRSA",#N/A,TRUE,"PL-Anal";"AnalIAS",#N/A,TRUE,"PL-Anal"}</definedName>
    <definedName name="доп_парсек2" localSheetId="1" hidden="1">{"'noform'!$A$6:$C$245"}</definedName>
    <definedName name="доп_парсек2" localSheetId="2" hidden="1">{"'noform'!$A$6:$C$245"}</definedName>
    <definedName name="доп_парсек2" localSheetId="3" hidden="1">{"'noform'!$A$6:$C$245"}</definedName>
    <definedName name="доп_парсек2" localSheetId="6" hidden="1">{"'noform'!$A$6:$C$245"}</definedName>
    <definedName name="доп_парсек2" localSheetId="0" hidden="1">{"'noform'!$A$6:$C$245"}</definedName>
    <definedName name="доп_парсек2" localSheetId="9" hidden="1">{"'noform'!$A$6:$C$245"}</definedName>
    <definedName name="доп_парсек2" localSheetId="8" hidden="1">{"'noform'!$A$6:$C$245"}</definedName>
    <definedName name="доп_парсек2" hidden="1">{"'noform'!$A$6:$C$245"}</definedName>
    <definedName name="доп_парсек3" localSheetId="1" hidden="1">{"'noform'!$A$6:$C$245"}</definedName>
    <definedName name="доп_парсек3" localSheetId="2" hidden="1">{"'noform'!$A$6:$C$245"}</definedName>
    <definedName name="доп_парсек3" localSheetId="3" hidden="1">{"'noform'!$A$6:$C$245"}</definedName>
    <definedName name="доп_парсек3" localSheetId="6" hidden="1">{"'noform'!$A$6:$C$245"}</definedName>
    <definedName name="доп_парсек3" localSheetId="0" hidden="1">{"'noform'!$A$6:$C$245"}</definedName>
    <definedName name="доп_парсек3" localSheetId="9" hidden="1">{"'noform'!$A$6:$C$245"}</definedName>
    <definedName name="доп_парсек3" localSheetId="8" hidden="1">{"'noform'!$A$6:$C$245"}</definedName>
    <definedName name="доп_парсек3" hidden="1">{"'noform'!$A$6:$C$245"}</definedName>
    <definedName name="дор" localSheetId="9" hidden="1">{#N/A,#N/A,FALSE,"ZAP_FEB.XLS "}</definedName>
    <definedName name="дор" localSheetId="8" hidden="1">{#N/A,#N/A,FALSE,"ZAP_FEB.XLS "}</definedName>
    <definedName name="дор" hidden="1">{#N/A,#N/A,FALSE,"ZAP_FEB.XLS "}</definedName>
    <definedName name="дьлэдл" localSheetId="9" hidden="1">{#N/A,#N/A,FALSE,"ZAP_FEB.XLS "}</definedName>
    <definedName name="дьлэдл" localSheetId="8" hidden="1">{#N/A,#N/A,FALSE,"ZAP_FEB.XLS "}</definedName>
    <definedName name="дьлэдл" hidden="1">{#N/A,#N/A,FALSE,"ZAP_FEB.XLS "}</definedName>
    <definedName name="дьлэдлм" localSheetId="9" hidden="1">{#N/A,#N/A,FALSE,"ZAP_FEB.XLS "}</definedName>
    <definedName name="дьлэдлм" localSheetId="8" hidden="1">{#N/A,#N/A,FALSE,"ZAP_FEB.XLS "}</definedName>
    <definedName name="дьлэдлм" hidden="1">{#N/A,#N/A,FALSE,"ZAP_FEB.XLS "}</definedName>
    <definedName name="евв" localSheetId="1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вв" localSheetId="2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вв" localSheetId="3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вв" localSheetId="6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вв" localSheetId="0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вв" localSheetId="9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вв" localSheetId="8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вв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еее" localSheetId="1" hidden="1">{"План продаж",#N/A,FALSE,"товар"}</definedName>
    <definedName name="еее" localSheetId="2" hidden="1">{"План продаж",#N/A,FALSE,"товар"}</definedName>
    <definedName name="еее" localSheetId="3" hidden="1">{"План продаж",#N/A,FALSE,"товар"}</definedName>
    <definedName name="еее" localSheetId="6" hidden="1">{"План продаж",#N/A,FALSE,"товар"}</definedName>
    <definedName name="еее" localSheetId="0" hidden="1">{"План продаж",#N/A,FALSE,"товар"}</definedName>
    <definedName name="еее" localSheetId="9" hidden="1">{"План продаж",#N/A,FALSE,"товар"}</definedName>
    <definedName name="еее" localSheetId="8" hidden="1">{"План продаж",#N/A,FALSE,"товар"}</definedName>
    <definedName name="еее" hidden="1">{"План продаж",#N/A,FALSE,"товар"}</definedName>
    <definedName name="ееее" localSheetId="1" hidden="1">{#N/A,#N/A,TRUE,"Лист1";#N/A,#N/A,TRUE,"Лист2";#N/A,#N/A,TRUE,"Лист3"}</definedName>
    <definedName name="ееее" localSheetId="2" hidden="1">{#N/A,#N/A,TRUE,"Лист1";#N/A,#N/A,TRUE,"Лист2";#N/A,#N/A,TRUE,"Лист3"}</definedName>
    <definedName name="ееее" localSheetId="3" hidden="1">{#N/A,#N/A,TRUE,"Лист1";#N/A,#N/A,TRUE,"Лист2";#N/A,#N/A,TRUE,"Лист3"}</definedName>
    <definedName name="ееее" localSheetId="6" hidden="1">{#N/A,#N/A,TRUE,"Лист1";#N/A,#N/A,TRUE,"Лист2";#N/A,#N/A,TRUE,"Лист3"}</definedName>
    <definedName name="ееее" localSheetId="0" hidden="1">{#N/A,#N/A,TRUE,"Лист1";#N/A,#N/A,TRUE,"Лист2";#N/A,#N/A,TRUE,"Лист3"}</definedName>
    <definedName name="ееее" localSheetId="9" hidden="1">{#N/A,#N/A,TRUE,"Лист1";#N/A,#N/A,TRUE,"Лист2";#N/A,#N/A,TRUE,"Лист3"}</definedName>
    <definedName name="ееее" localSheetId="8" hidden="1">{#N/A,#N/A,TRUE,"Лист1";#N/A,#N/A,TRUE,"Лист2";#N/A,#N/A,TRUE,"Лист3"}</definedName>
    <definedName name="ееее" hidden="1">{#N/A,#N/A,TRUE,"Лист1";#N/A,#N/A,TRUE,"Лист2";#N/A,#N/A,TRUE,"Лист3"}</definedName>
    <definedName name="ееееееееееееееееееееееееее" hidden="1">#N/A</definedName>
    <definedName name="ек" localSheetId="1" hidden="1">Main.SAPF4Help()</definedName>
    <definedName name="ек" localSheetId="2" hidden="1">Main.SAPF4Help()</definedName>
    <definedName name="ек" localSheetId="3" hidden="1">Main.SAPF4Help()</definedName>
    <definedName name="ек" localSheetId="6" hidden="1">Main.SAPF4Help()</definedName>
    <definedName name="ек" localSheetId="0" hidden="1">Main.SAPF4Help()</definedName>
    <definedName name="ек" localSheetId="9" hidden="1">Main.SAPF4Help()</definedName>
    <definedName name="ек" localSheetId="8" hidden="1">Main.SAPF4Help()</definedName>
    <definedName name="ек" hidden="1">Main.SAPF4Help()</definedName>
    <definedName name="енакен" localSheetId="1" hidden="1">{"План продаж",#N/A,FALSE,"товар"}</definedName>
    <definedName name="енакен" localSheetId="2" hidden="1">{"План продаж",#N/A,FALSE,"товар"}</definedName>
    <definedName name="енакен" localSheetId="3" hidden="1">{"План продаж",#N/A,FALSE,"товар"}</definedName>
    <definedName name="енакен" localSheetId="6" hidden="1">{"План продаж",#N/A,FALSE,"товар"}</definedName>
    <definedName name="енакен" localSheetId="0" hidden="1">{"План продаж",#N/A,FALSE,"товар"}</definedName>
    <definedName name="енакен" localSheetId="9" hidden="1">{"План продаж",#N/A,FALSE,"товар"}</definedName>
    <definedName name="енакен" localSheetId="8" hidden="1">{"План продаж",#N/A,FALSE,"товар"}</definedName>
    <definedName name="енакен" hidden="1">{"План продаж",#N/A,FALSE,"товар"}</definedName>
    <definedName name="енекнен" localSheetId="1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кнен" localSheetId="2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кнен" localSheetId="3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кнен" localSheetId="6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кнен" localSheetId="0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кнен" localSheetId="9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кнен" localSheetId="8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кнен" hidden="1">{#N/A,#N/A,TRUE,"SummaryFS (Cons to Disposal)";"Summary",#N/A,TRUE,"Cons 97 (NGDU cons to disposal)";"Summary",#N/A,TRUE,"Cons 96 (NGDU cons)";#N/A,#N/A,TRUE,"SummaryFS (ex-NGDU)";"Summary",#N/A,TRUE,"Cons 97 (ex-NGDU)";"Summary",#N/A,TRUE,"Cons 96 (ex-NGDU)"}</definedName>
    <definedName name="енененег" localSheetId="1" hidden="1">{"Equity Only",#N/A,FALSE,"NNGT1";"Equity Only",#N/A,FALSE,"NNT1";"Equity Only",#N/A,FALSE,"SNT1";"Equity Only",#N/A,FALSE,"BNT1";"Equity Only",#N/A,FALSE,"PNT1"}</definedName>
    <definedName name="енененег" localSheetId="2" hidden="1">{"Equity Only",#N/A,FALSE,"NNGT1";"Equity Only",#N/A,FALSE,"NNT1";"Equity Only",#N/A,FALSE,"SNT1";"Equity Only",#N/A,FALSE,"BNT1";"Equity Only",#N/A,FALSE,"PNT1"}</definedName>
    <definedName name="енененег" localSheetId="3" hidden="1">{"Equity Only",#N/A,FALSE,"NNGT1";"Equity Only",#N/A,FALSE,"NNT1";"Equity Only",#N/A,FALSE,"SNT1";"Equity Only",#N/A,FALSE,"BNT1";"Equity Only",#N/A,FALSE,"PNT1"}</definedName>
    <definedName name="енененег" localSheetId="6" hidden="1">{"Equity Only",#N/A,FALSE,"NNGT1";"Equity Only",#N/A,FALSE,"NNT1";"Equity Only",#N/A,FALSE,"SNT1";"Equity Only",#N/A,FALSE,"BNT1";"Equity Only",#N/A,FALSE,"PNT1"}</definedName>
    <definedName name="енененег" localSheetId="0" hidden="1">{"Equity Only",#N/A,FALSE,"NNGT1";"Equity Only",#N/A,FALSE,"NNT1";"Equity Only",#N/A,FALSE,"SNT1";"Equity Only",#N/A,FALSE,"BNT1";"Equity Only",#N/A,FALSE,"PNT1"}</definedName>
    <definedName name="енененег" localSheetId="9" hidden="1">{"Equity Only",#N/A,FALSE,"NNGT1";"Equity Only",#N/A,FALSE,"NNT1";"Equity Only",#N/A,FALSE,"SNT1";"Equity Only",#N/A,FALSE,"BNT1";"Equity Only",#N/A,FALSE,"PNT1"}</definedName>
    <definedName name="енененег" localSheetId="8" hidden="1">{"Equity Only",#N/A,FALSE,"NNGT1";"Equity Only",#N/A,FALSE,"NNT1";"Equity Only",#N/A,FALSE,"SNT1";"Equity Only",#N/A,FALSE,"BNT1";"Equity Only",#N/A,FALSE,"PNT1"}</definedName>
    <definedName name="енененег" hidden="1">{"Equity Only",#N/A,FALSE,"NNGT1";"Equity Only",#N/A,FALSE,"NNT1";"Equity Only",#N/A,FALSE,"SNT1";"Equity Only",#N/A,FALSE,"BNT1";"Equity Only",#N/A,FALSE,"PNT1"}</definedName>
    <definedName name="епр" localSheetId="9" hidden="1">#REF!</definedName>
    <definedName name="епр" localSheetId="8" hidden="1">#REF!</definedName>
    <definedName name="епр" hidden="1">#REF!</definedName>
    <definedName name="етмпшек" localSheetId="1" hidden="1">#REF!</definedName>
    <definedName name="етмпшек" localSheetId="2" hidden="1">#REF!</definedName>
    <definedName name="етмпшек" localSheetId="3" hidden="1">#REF!</definedName>
    <definedName name="етмпшек" localSheetId="6" hidden="1">#REF!</definedName>
    <definedName name="етмпшек" localSheetId="0" hidden="1">#REF!</definedName>
    <definedName name="етмпшек" localSheetId="9" hidden="1">#REF!</definedName>
    <definedName name="етмпшек" localSheetId="8" hidden="1">#REF!</definedName>
    <definedName name="етмпшек" hidden="1">#REF!</definedName>
    <definedName name="еук" localSheetId="1" hidden="1">Main.SAPF4Help()</definedName>
    <definedName name="еук" localSheetId="2" hidden="1">Main.SAPF4Help()</definedName>
    <definedName name="еук" localSheetId="3" hidden="1">Main.SAPF4Help()</definedName>
    <definedName name="еук" localSheetId="6" hidden="1">Main.SAPF4Help()</definedName>
    <definedName name="еук" localSheetId="0" hidden="1">Main.SAPF4Help()</definedName>
    <definedName name="еук" localSheetId="9" hidden="1">Main.SAPF4Help()</definedName>
    <definedName name="еук" localSheetId="8" hidden="1">Main.SAPF4Help()</definedName>
    <definedName name="еук" hidden="1">Main.SAPF4Help()</definedName>
    <definedName name="ефе" localSheetId="1" hidden="1">Main.SAPF4Help()</definedName>
    <definedName name="ефе" localSheetId="2" hidden="1">Main.SAPF4Help()</definedName>
    <definedName name="ефе" localSheetId="3" hidden="1">Main.SAPF4Help()</definedName>
    <definedName name="ефе" localSheetId="6" hidden="1">Main.SAPF4Help()</definedName>
    <definedName name="ефе" localSheetId="0" hidden="1">Main.SAPF4Help()</definedName>
    <definedName name="ефе" localSheetId="9" hidden="1">Main.SAPF4Help()</definedName>
    <definedName name="ефе" localSheetId="8" hidden="1">Main.SAPF4Help()</definedName>
    <definedName name="ефе" hidden="1">Main.SAPF4Help()</definedName>
    <definedName name="еывке" localSheetId="1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еывке" localSheetId="2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еывке" localSheetId="3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еывке" localSheetId="6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еывке" localSheetId="0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еывке" localSheetId="9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еывке" localSheetId="8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еывке" hidden="1">{#N/A,#N/A,FALSE,"REC";#N/A,#N/A,FALSE,"ASSETS";#N/A,#N/A,FALSE,"LIABILITIES";#N/A,#N/A,FALSE,"P&amp;L";#N/A,#N/A,FALSE,"FUNDS";#N/A,#N/A,FALSE,"CASH";#N/A,#N/A,FALSE,"1,2";#N/A,#N/A,FALSE,"3";#N/A,#N/A,FALSE,"4";#N/A,#N/A,FALSE,"5,6,7";#N/A,#N/A,FALSE,"8,9"}</definedName>
    <definedName name="ж" localSheetId="1" hidden="1">{#N/A,#N/A,TRUE,"Лист1";#N/A,#N/A,TRUE,"Лист2";#N/A,#N/A,TRUE,"Лист3"}</definedName>
    <definedName name="ж" localSheetId="2" hidden="1">{#N/A,#N/A,TRUE,"Лист1";#N/A,#N/A,TRUE,"Лист2";#N/A,#N/A,TRUE,"Лист3"}</definedName>
    <definedName name="ж" localSheetId="3" hidden="1">{#N/A,#N/A,TRUE,"Лист1";#N/A,#N/A,TRUE,"Лист2";#N/A,#N/A,TRUE,"Лист3"}</definedName>
    <definedName name="ж" localSheetId="6" hidden="1">{#N/A,#N/A,TRUE,"Лист1";#N/A,#N/A,TRUE,"Лист2";#N/A,#N/A,TRUE,"Лист3"}</definedName>
    <definedName name="ж" localSheetId="0" hidden="1">{#N/A,#N/A,TRUE,"Лист1";#N/A,#N/A,TRUE,"Лист2";#N/A,#N/A,TRUE,"Лист3"}</definedName>
    <definedName name="ж" localSheetId="9" hidden="1">{#N/A,#N/A,TRUE,"Лист1";#N/A,#N/A,TRUE,"Лист2";#N/A,#N/A,TRUE,"Лист3"}</definedName>
    <definedName name="ж" localSheetId="8" hidden="1">{#N/A,#N/A,TRUE,"Лист1";#N/A,#N/A,TRUE,"Лист2";#N/A,#N/A,TRUE,"Лист3"}</definedName>
    <definedName name="ж" hidden="1">{#N/A,#N/A,TRUE,"Лист1";#N/A,#N/A,TRUE,"Лист2";#N/A,#N/A,TRUE,"Лист3"}</definedName>
    <definedName name="ждхз" localSheetId="1" hidden="1">'[3]на 1 тут'!#REF!</definedName>
    <definedName name="ждхз" localSheetId="2" hidden="1">'[3]на 1 тут'!#REF!</definedName>
    <definedName name="ждхз" localSheetId="3" hidden="1">'[3]на 1 тут'!#REF!</definedName>
    <definedName name="ждхз" localSheetId="6" hidden="1">'[3]на 1 тут'!#REF!</definedName>
    <definedName name="ждхз" localSheetId="9" hidden="1">'[3]на 1 тут'!#REF!</definedName>
    <definedName name="ждхз" localSheetId="8" hidden="1">'[3]на 1 тут'!#REF!</definedName>
    <definedName name="ждхз" hidden="1">'[3]на 1 тут'!#REF!</definedName>
    <definedName name="жж" localSheetId="1" hidden="1">{"Товар.выработка без продаж",#N/A,FALSE,"товар"}</definedName>
    <definedName name="жж" localSheetId="2" hidden="1">{"Товар.выработка без продаж",#N/A,FALSE,"товар"}</definedName>
    <definedName name="жж" localSheetId="3" hidden="1">{"Товар.выработка без продаж",#N/A,FALSE,"товар"}</definedName>
    <definedName name="жж" localSheetId="6" hidden="1">{"Товар.выработка без продаж",#N/A,FALSE,"товар"}</definedName>
    <definedName name="жж" localSheetId="0" hidden="1">{"Товар.выработка без продаж",#N/A,FALSE,"товар"}</definedName>
    <definedName name="жж" localSheetId="9" hidden="1">{"Товар.выработка без продаж",#N/A,FALSE,"товар"}</definedName>
    <definedName name="жж" localSheetId="8" hidden="1">{"Товар.выработка без продаж",#N/A,FALSE,"товар"}</definedName>
    <definedName name="жж" hidden="1">{"Товар.выработка без продаж",#N/A,FALSE,"товар"}</definedName>
    <definedName name="жжж" localSheetId="1" hidden="1">{"План продаж",#N/A,FALSE,"товар"}</definedName>
    <definedName name="жжж" localSheetId="2" hidden="1">{"План продаж",#N/A,FALSE,"товар"}</definedName>
    <definedName name="жжж" localSheetId="3" hidden="1">{"План продаж",#N/A,FALSE,"товар"}</definedName>
    <definedName name="жжж" localSheetId="6" hidden="1">{"План продаж",#N/A,FALSE,"товар"}</definedName>
    <definedName name="жжж" localSheetId="0" hidden="1">{"План продаж",#N/A,FALSE,"товар"}</definedName>
    <definedName name="жжж" localSheetId="9" hidden="1">{"План продаж",#N/A,FALSE,"товар"}</definedName>
    <definedName name="жжж" localSheetId="8" hidden="1">{"План продаж",#N/A,FALSE,"товар"}</definedName>
    <definedName name="жжж" hidden="1">{"План продаж",#N/A,FALSE,"товар"}</definedName>
    <definedName name="жжжжжжжж" localSheetId="9" hidden="1">#REF!</definedName>
    <definedName name="жжжжжжжж" localSheetId="8" hidden="1">#REF!</definedName>
    <definedName name="жжжжжжжж" hidden="1">#REF!</definedName>
    <definedName name="жот" localSheetId="9" hidden="1">{"IAS Mapping",#N/A,FALSE,"RSA_FS";#N/A,#N/A,FALSE,"CHECK!";#N/A,#N/A,FALSE,"Recon";#N/A,#N/A,FALSE,"NMG";#N/A,#N/A,FALSE,"Journals";"AnalRSA",#N/A,FALSE,"PL-Anal";"AnalIAS",#N/A,FALSE,"PL-Anal";#N/A,#N/A,FALSE,"COS"}</definedName>
    <definedName name="жот" localSheetId="8" hidden="1">{"IAS Mapping",#N/A,FALSE,"RSA_FS";#N/A,#N/A,FALSE,"CHECK!";#N/A,#N/A,FALSE,"Recon";#N/A,#N/A,FALSE,"NMG";#N/A,#N/A,FALSE,"Journals";"AnalRSA",#N/A,FALSE,"PL-Anal";"AnalIAS",#N/A,FALSE,"PL-Anal";#N/A,#N/A,FALSE,"COS"}</definedName>
    <definedName name="жот" hidden="1">{"IAS Mapping",#N/A,FALSE,"RSA_FS";#N/A,#N/A,FALSE,"CHECK!";#N/A,#N/A,FALSE,"Recon";#N/A,#N/A,FALSE,"NMG";#N/A,#N/A,FALSE,"Journals";"AnalRSA",#N/A,FALSE,"PL-Anal";"AnalIAS",#N/A,FALSE,"PL-Anal";#N/A,#N/A,FALSE,"COS"}</definedName>
    <definedName name="жэщ" localSheetId="1" hidden="1">{"План продаж",#N/A,FALSE,"товар"}</definedName>
    <definedName name="жэщ" localSheetId="2" hidden="1">{"План продаж",#N/A,FALSE,"товар"}</definedName>
    <definedName name="жэщ" localSheetId="3" hidden="1">{"План продаж",#N/A,FALSE,"товар"}</definedName>
    <definedName name="жэщ" localSheetId="6" hidden="1">{"План продаж",#N/A,FALSE,"товар"}</definedName>
    <definedName name="жэщ" localSheetId="0" hidden="1">{"План продаж",#N/A,FALSE,"товар"}</definedName>
    <definedName name="жэщ" localSheetId="9" hidden="1">{"План продаж",#N/A,FALSE,"товар"}</definedName>
    <definedName name="жэщ" localSheetId="8" hidden="1">{"План продаж",#N/A,FALSE,"товар"}</definedName>
    <definedName name="жэщ" hidden="1">{"План продаж",#N/A,FALSE,"товар"}</definedName>
    <definedName name="З" localSheetId="1" hidden="1">'[3]на 1 тут'!#REF!</definedName>
    <definedName name="З" localSheetId="2" hidden="1">'[3]на 1 тут'!#REF!</definedName>
    <definedName name="З" localSheetId="3" hidden="1">'[3]на 1 тут'!#REF!</definedName>
    <definedName name="З" localSheetId="6" hidden="1">'[3]на 1 тут'!#REF!</definedName>
    <definedName name="З" localSheetId="9" hidden="1">'[3]на 1 тут'!#REF!</definedName>
    <definedName name="З" localSheetId="8" hidden="1">'[3]на 1 тут'!#REF!</definedName>
    <definedName name="З" hidden="1">'[3]на 1 тут'!#REF!</definedName>
    <definedName name="_xlnm.Print_Titles">#REF!</definedName>
    <definedName name="зак.рем." localSheetId="9" hidden="1">{#N/A,#N/A,FALSE,"ZAP_FEB.XLS "}</definedName>
    <definedName name="зак.рем." localSheetId="8" hidden="1">{#N/A,#N/A,FALSE,"ZAP_FEB.XLS "}</definedName>
    <definedName name="зак.рем." hidden="1">{#N/A,#N/A,FALSE,"ZAP_FEB.XLS "}</definedName>
    <definedName name="зап" localSheetId="9" hidden="1">{#N/A,#N/A,FALSE,"ZAP_FEB.XLS "}</definedName>
    <definedName name="зап" localSheetId="8" hidden="1">{#N/A,#N/A,FALSE,"ZAP_FEB.XLS "}</definedName>
    <definedName name="зап" hidden="1">{#N/A,#N/A,FALSE,"ZAP_FEB.XLS "}</definedName>
    <definedName name="Зап_09.97" localSheetId="9" hidden="1">{#N/A,#N/A,FALSE,"ZAP_FEB.XLS "}</definedName>
    <definedName name="Зап_09.97" localSheetId="8" hidden="1">{#N/A,#N/A,FALSE,"ZAP_FEB.XLS "}</definedName>
    <definedName name="Зап_09.97" hidden="1">{#N/A,#N/A,FALSE,"ZAP_FEB.XLS "}</definedName>
    <definedName name="застр" localSheetId="9" hidden="1">#REF!</definedName>
    <definedName name="застр" localSheetId="8" hidden="1">#REF!</definedName>
    <definedName name="застр" hidden="1">#REF!</definedName>
    <definedName name="ззз" localSheetId="1" hidden="1">{"План продаж",#N/A,FALSE,"товар"}</definedName>
    <definedName name="ззз" localSheetId="2" hidden="1">{"План продаж",#N/A,FALSE,"товар"}</definedName>
    <definedName name="ззз" localSheetId="3" hidden="1">{"План продаж",#N/A,FALSE,"товар"}</definedName>
    <definedName name="ззз" localSheetId="6" hidden="1">{"План продаж",#N/A,FALSE,"товар"}</definedName>
    <definedName name="ззз" localSheetId="0" hidden="1">{"План продаж",#N/A,FALSE,"товар"}</definedName>
    <definedName name="ззз" localSheetId="9" hidden="1">{"План продаж",#N/A,FALSE,"товар"}</definedName>
    <definedName name="ззз" localSheetId="8" hidden="1">{"План продаж",#N/A,FALSE,"товар"}</definedName>
    <definedName name="ззз" hidden="1">{"План продаж",#N/A,FALSE,"товар"}</definedName>
    <definedName name="зщшг" localSheetId="9" hidden="1">#REF!</definedName>
    <definedName name="зщшг" localSheetId="8" hidden="1">#REF!</definedName>
    <definedName name="зщшг" hidden="1">#REF!</definedName>
    <definedName name="ие" localSheetId="9" hidden="1">{"Товар.выработка без продаж",#N/A,FALSE,"товар"}</definedName>
    <definedName name="ие" localSheetId="8" hidden="1">{"Товар.выработка без продаж",#N/A,FALSE,"товар"}</definedName>
    <definedName name="ие" hidden="1">{"Товар.выработка без продаж",#N/A,FALSE,"товар"}</definedName>
    <definedName name="иии" localSheetId="1" hidden="1">{#N/A,#N/A,FALSE,"ZAP_FEB.XLS "}</definedName>
    <definedName name="иии" localSheetId="2" hidden="1">{#N/A,#N/A,FALSE,"ZAP_FEB.XLS "}</definedName>
    <definedName name="иии" localSheetId="3" hidden="1">{#N/A,#N/A,FALSE,"ZAP_FEB.XLS "}</definedName>
    <definedName name="иии" localSheetId="6" hidden="1">{#N/A,#N/A,FALSE,"ZAP_FEB.XLS "}</definedName>
    <definedName name="иии" localSheetId="0" hidden="1">{#N/A,#N/A,FALSE,"ZAP_FEB.XLS "}</definedName>
    <definedName name="иии" localSheetId="9" hidden="1">{#N/A,#N/A,FALSE,"ZAP_FEB.XLS "}</definedName>
    <definedName name="иии" localSheetId="8" hidden="1">{#N/A,#N/A,FALSE,"ZAP_FEB.XLS "}</definedName>
    <definedName name="иии" hidden="1">{#N/A,#N/A,FALSE,"ZAP_FEB.XLS "}</definedName>
    <definedName name="ииии" localSheetId="1" hidden="1">[37]breakdown!#REF!</definedName>
    <definedName name="ииии" localSheetId="2" hidden="1">[37]breakdown!#REF!</definedName>
    <definedName name="ииии" localSheetId="3" hidden="1">[37]breakdown!#REF!</definedName>
    <definedName name="ииии" localSheetId="6" hidden="1">[37]breakdown!#REF!</definedName>
    <definedName name="ииии" localSheetId="9" hidden="1">[37]breakdown!#REF!</definedName>
    <definedName name="ииии" localSheetId="8" hidden="1">[37]breakdown!#REF!</definedName>
    <definedName name="ииии" hidden="1">[37]breakdown!#REF!</definedName>
    <definedName name="им" localSheetId="9" hidden="1">{#N/A,#N/A,FALSE,"ZAP_FEB.XLS "}</definedName>
    <definedName name="им" localSheetId="8" hidden="1">{#N/A,#N/A,FALSE,"ZAP_FEB.XLS "}</definedName>
    <definedName name="им" hidden="1">{#N/A,#N/A,FALSE,"ZAP_FEB.XLS "}</definedName>
    <definedName name="имя" localSheetId="1" hidden="1">{"План продаж",#N/A,FALSE,"товар"}</definedName>
    <definedName name="имя" localSheetId="2" hidden="1">{"План продаж",#N/A,FALSE,"товар"}</definedName>
    <definedName name="имя" localSheetId="3" hidden="1">{"План продаж",#N/A,FALSE,"товар"}</definedName>
    <definedName name="имя" localSheetId="6" hidden="1">{"План продаж",#N/A,FALSE,"товар"}</definedName>
    <definedName name="имя" localSheetId="0" hidden="1">{"План продаж",#N/A,FALSE,"товар"}</definedName>
    <definedName name="имя" localSheetId="9" hidden="1">{"План продаж",#N/A,FALSE,"товар"}</definedName>
    <definedName name="имя" localSheetId="8" hidden="1">{"План продаж",#N/A,FALSE,"товар"}</definedName>
    <definedName name="имя" hidden="1">{"План продаж",#N/A,FALSE,"товар"}</definedName>
    <definedName name="индцкавг98" localSheetId="1" hidden="1">{#N/A,#N/A,TRUE,"Лист1";#N/A,#N/A,TRUE,"Лист2";#N/A,#N/A,TRUE,"Лист3"}</definedName>
    <definedName name="индцкавг98" localSheetId="2" hidden="1">{#N/A,#N/A,TRUE,"Лист1";#N/A,#N/A,TRUE,"Лист2";#N/A,#N/A,TRUE,"Лист3"}</definedName>
    <definedName name="индцкавг98" localSheetId="3" hidden="1">{#N/A,#N/A,TRUE,"Лист1";#N/A,#N/A,TRUE,"Лист2";#N/A,#N/A,TRUE,"Лист3"}</definedName>
    <definedName name="индцкавг98" localSheetId="6" hidden="1">{#N/A,#N/A,TRUE,"Лист1";#N/A,#N/A,TRUE,"Лист2";#N/A,#N/A,TRUE,"Лист3"}</definedName>
    <definedName name="индцкавг98" localSheetId="0" hidden="1">{#N/A,#N/A,TRUE,"Лист1";#N/A,#N/A,TRUE,"Лист2";#N/A,#N/A,TRUE,"Лист3"}</definedName>
    <definedName name="индцкавг98" localSheetId="9" hidden="1">{#N/A,#N/A,TRUE,"Лист1";#N/A,#N/A,TRUE,"Лист2";#N/A,#N/A,TRUE,"Лист3"}</definedName>
    <definedName name="индцкавг98" localSheetId="8" hidden="1">{#N/A,#N/A,TRUE,"Лист1";#N/A,#N/A,TRUE,"Лист2";#N/A,#N/A,TRUE,"Лист3"}</definedName>
    <definedName name="индцкавг98" hidden="1">{#N/A,#N/A,TRUE,"Лист1";#N/A,#N/A,TRUE,"Лист2";#N/A,#N/A,TRUE,"Лист3"}</definedName>
    <definedName name="инф" localSheetId="9" hidden="1">{#N/A,#N/A,FALSE,"ZAP_FEB.XLS "}</definedName>
    <definedName name="инф" localSheetId="8" hidden="1">{#N/A,#N/A,FALSE,"ZAP_FEB.XLS "}</definedName>
    <definedName name="инф" hidden="1">{#N/A,#N/A,FALSE,"ZAP_FEB.XLS "}</definedName>
    <definedName name="инфо" localSheetId="9" hidden="1">{"NWN_Q1810",#N/A,FALSE,"Q1810_1.V";"NWN_Q1412",#N/A,FALSE,"Q1412_1"}</definedName>
    <definedName name="инфо" localSheetId="8" hidden="1">{"NWN_Q1810",#N/A,FALSE,"Q1810_1.V";"NWN_Q1412",#N/A,FALSE,"Q1412_1"}</definedName>
    <definedName name="инфо" hidden="1">{"NWN_Q1810",#N/A,FALSE,"Q1810_1.V";"NWN_Q1412",#N/A,FALSE,"Q1412_1"}</definedName>
    <definedName name="иппппртит" localSheetId="1" hidden="1">{#N/A,#N/A,TRUE,"Лист1";#N/A,#N/A,TRUE,"Лист2";#N/A,#N/A,TRUE,"Лист3"}</definedName>
    <definedName name="иппппртит" localSheetId="2" hidden="1">{#N/A,#N/A,TRUE,"Лист1";#N/A,#N/A,TRUE,"Лист2";#N/A,#N/A,TRUE,"Лист3"}</definedName>
    <definedName name="иппппртит" localSheetId="3" hidden="1">{#N/A,#N/A,TRUE,"Лист1";#N/A,#N/A,TRUE,"Лист2";#N/A,#N/A,TRUE,"Лист3"}</definedName>
    <definedName name="иппппртит" localSheetId="6" hidden="1">{#N/A,#N/A,TRUE,"Лист1";#N/A,#N/A,TRUE,"Лист2";#N/A,#N/A,TRUE,"Лист3"}</definedName>
    <definedName name="иппппртит" localSheetId="0" hidden="1">{#N/A,#N/A,TRUE,"Лист1";#N/A,#N/A,TRUE,"Лист2";#N/A,#N/A,TRUE,"Лист3"}</definedName>
    <definedName name="иппппртит" localSheetId="9" hidden="1">{#N/A,#N/A,TRUE,"Лист1";#N/A,#N/A,TRUE,"Лист2";#N/A,#N/A,TRUE,"Лист3"}</definedName>
    <definedName name="иппппртит" localSheetId="8" hidden="1">{#N/A,#N/A,TRUE,"Лист1";#N/A,#N/A,TRUE,"Лист2";#N/A,#N/A,TRUE,"Лист3"}</definedName>
    <definedName name="иппппртит" hidden="1">{#N/A,#N/A,TRUE,"Лист1";#N/A,#N/A,TRUE,"Лист2";#N/A,#N/A,TRUE,"Лист3"}</definedName>
    <definedName name="ир" localSheetId="1" hidden="1">{"План продаж",#N/A,FALSE,"товар"}</definedName>
    <definedName name="ир" localSheetId="2" hidden="1">{"План продаж",#N/A,FALSE,"товар"}</definedName>
    <definedName name="ир" localSheetId="3" hidden="1">{"План продаж",#N/A,FALSE,"товар"}</definedName>
    <definedName name="ир" localSheetId="6" hidden="1">{"План продаж",#N/A,FALSE,"товар"}</definedName>
    <definedName name="ир" localSheetId="0" hidden="1">{"План продаж",#N/A,FALSE,"товар"}</definedName>
    <definedName name="ир" localSheetId="9" hidden="1">{"План продаж",#N/A,FALSE,"товар"}</definedName>
    <definedName name="ир" localSheetId="8" hidden="1">{"План продаж",#N/A,FALSE,"товар"}</definedName>
    <definedName name="ир" hidden="1">{"План продаж",#N/A,FALSE,"товар"}</definedName>
    <definedName name="ит" localSheetId="1" hidden="1">{"План продаж",#N/A,FALSE,"товар"}</definedName>
    <definedName name="ит" localSheetId="2" hidden="1">{"План продаж",#N/A,FALSE,"товар"}</definedName>
    <definedName name="ит" localSheetId="3" hidden="1">{"План продаж",#N/A,FALSE,"товар"}</definedName>
    <definedName name="ит" localSheetId="6" hidden="1">{"План продаж",#N/A,FALSE,"товар"}</definedName>
    <definedName name="ит" localSheetId="0" hidden="1">{"План продаж",#N/A,FALSE,"товар"}</definedName>
    <definedName name="ит" localSheetId="9" hidden="1">{"План продаж",#N/A,FALSE,"товар"}</definedName>
    <definedName name="ит" localSheetId="8" hidden="1">{"План продаж",#N/A,FALSE,"товар"}</definedName>
    <definedName name="ит" hidden="1">{"План продаж",#N/A,FALSE,"товар"}</definedName>
    <definedName name="итиьпимпвпврпр" localSheetId="1" hidden="1">{#N/A,#N/A,FALSE,"ZAP_FEB.XLS "}</definedName>
    <definedName name="итиьпимпвпврпр" localSheetId="2" hidden="1">{#N/A,#N/A,FALSE,"ZAP_FEB.XLS "}</definedName>
    <definedName name="итиьпимпвпврпр" localSheetId="3" hidden="1">{#N/A,#N/A,FALSE,"ZAP_FEB.XLS "}</definedName>
    <definedName name="итиьпимпвпврпр" localSheetId="6" hidden="1">{#N/A,#N/A,FALSE,"ZAP_FEB.XLS "}</definedName>
    <definedName name="итиьпимпвпврпр" localSheetId="0" hidden="1">{#N/A,#N/A,FALSE,"ZAP_FEB.XLS "}</definedName>
    <definedName name="итиьпимпвпврпр" localSheetId="9" hidden="1">{#N/A,#N/A,FALSE,"ZAP_FEB.XLS "}</definedName>
    <definedName name="итиьпимпвпврпр" localSheetId="8" hidden="1">{#N/A,#N/A,FALSE,"ZAP_FEB.XLS "}</definedName>
    <definedName name="итиьпимпвпврпр" hidden="1">{#N/A,#N/A,FALSE,"ZAP_FEB.XLS "}</definedName>
    <definedName name="итог3" hidden="1">[45]XLR_NoRangeSheet!$C$6</definedName>
    <definedName name="июнь" localSheetId="1" hidden="1">Main.SAPF4Help()</definedName>
    <definedName name="июнь" localSheetId="2" hidden="1">Main.SAPF4Help()</definedName>
    <definedName name="июнь" localSheetId="3" hidden="1">Main.SAPF4Help()</definedName>
    <definedName name="июнь" localSheetId="6" hidden="1">Main.SAPF4Help()</definedName>
    <definedName name="июнь" localSheetId="0" hidden="1">Main.SAPF4Help()</definedName>
    <definedName name="июнь" localSheetId="9" hidden="1">Main.SAPF4Help()</definedName>
    <definedName name="июнь" localSheetId="8" hidden="1">Main.SAPF4Help()</definedName>
    <definedName name="июнь" hidden="1">Main.SAPF4Help()</definedName>
    <definedName name="й" localSheetId="1" hidden="1">[4]Proforma!#REF!</definedName>
    <definedName name="й" localSheetId="2" hidden="1">[4]Proforma!#REF!</definedName>
    <definedName name="й" localSheetId="3" hidden="1">[4]Proforma!#REF!</definedName>
    <definedName name="й" localSheetId="6" hidden="1">[4]Proforma!#REF!</definedName>
    <definedName name="й" localSheetId="0" hidden="1">[4]Proforma!#REF!</definedName>
    <definedName name="й" localSheetId="9" hidden="1">[4]Proforma!#REF!</definedName>
    <definedName name="й" localSheetId="8" hidden="1">[4]Proforma!#REF!</definedName>
    <definedName name="й" hidden="1">[4]Proforma!#REF!</definedName>
    <definedName name="йй" localSheetId="1" hidden="1">{"План продаж",#N/A,FALSE,"товар"}</definedName>
    <definedName name="йй" localSheetId="2" hidden="1">{"План продаж",#N/A,FALSE,"товар"}</definedName>
    <definedName name="йй" localSheetId="3" hidden="1">{"План продаж",#N/A,FALSE,"товар"}</definedName>
    <definedName name="йй" localSheetId="6" hidden="1">{"План продаж",#N/A,FALSE,"товар"}</definedName>
    <definedName name="йй" localSheetId="0" hidden="1">{"План продаж",#N/A,FALSE,"товар"}</definedName>
    <definedName name="йй" localSheetId="9" hidden="1">{"План продаж",#N/A,FALSE,"товар"}</definedName>
    <definedName name="йй" localSheetId="8" hidden="1">{"План продаж",#N/A,FALSE,"товар"}</definedName>
    <definedName name="йй" hidden="1">{"План продаж",#N/A,FALSE,"товар"}</definedName>
    <definedName name="ййй" localSheetId="1" hidden="1">#REF!</definedName>
    <definedName name="ййй" localSheetId="2" hidden="1">#REF!</definedName>
    <definedName name="ййй" localSheetId="3" hidden="1">#REF!</definedName>
    <definedName name="ййй" localSheetId="6" hidden="1">#REF!</definedName>
    <definedName name="ййй" localSheetId="0" hidden="1">#REF!</definedName>
    <definedName name="ййй" localSheetId="9" hidden="1">#REF!</definedName>
    <definedName name="ййй" localSheetId="8" hidden="1">#REF!</definedName>
    <definedName name="ййй" hidden="1">#REF!</definedName>
    <definedName name="ййййй" localSheetId="1" hidden="1">#REF!</definedName>
    <definedName name="ййййй" localSheetId="2" hidden="1">#REF!</definedName>
    <definedName name="ййййй" localSheetId="3" hidden="1">#REF!</definedName>
    <definedName name="ййййй" localSheetId="6" hidden="1">#REF!</definedName>
    <definedName name="ййййй" localSheetId="0" hidden="1">#REF!</definedName>
    <definedName name="ййййй" localSheetId="9" hidden="1">#REF!</definedName>
    <definedName name="ййййй" localSheetId="8" hidden="1">#REF!</definedName>
    <definedName name="ййййй" hidden="1">#REF!</definedName>
    <definedName name="ййййййййй" localSheetId="9" hidden="1">{"NWN_Q1810",#N/A,FALSE,"Q1810_1.V";"NWN_Q1412",#N/A,FALSE,"Q1412_1"}</definedName>
    <definedName name="ййййййййй" localSheetId="8" hidden="1">{"NWN_Q1810",#N/A,FALSE,"Q1810_1.V";"NWN_Q1412",#N/A,FALSE,"Q1412_1"}</definedName>
    <definedName name="ййййййййй" hidden="1">{"NWN_Q1810",#N/A,FALSE,"Q1810_1.V";"NWN_Q1412",#N/A,FALSE,"Q1412_1"}</definedName>
    <definedName name="ййц" localSheetId="1" hidden="1">#REF!</definedName>
    <definedName name="ййц" localSheetId="2" hidden="1">#REF!</definedName>
    <definedName name="ййц" localSheetId="3" hidden="1">#REF!</definedName>
    <definedName name="ййц" localSheetId="6" hidden="1">#REF!</definedName>
    <definedName name="ййц" localSheetId="0" hidden="1">#REF!</definedName>
    <definedName name="ййц" localSheetId="9" hidden="1">#REF!</definedName>
    <definedName name="ййц" localSheetId="8" hidden="1">#REF!</definedName>
    <definedName name="ййц" hidden="1">#REF!</definedName>
    <definedName name="йцу" localSheetId="1" hidden="1">[42]ESTIMATE!#REF!</definedName>
    <definedName name="йцу" localSheetId="2" hidden="1">[42]ESTIMATE!#REF!</definedName>
    <definedName name="йцу" localSheetId="3" hidden="1">[42]ESTIMATE!#REF!</definedName>
    <definedName name="йцу" localSheetId="6" hidden="1">[42]ESTIMATE!#REF!</definedName>
    <definedName name="йцу" localSheetId="0" hidden="1">[42]ESTIMATE!#REF!</definedName>
    <definedName name="йцу" localSheetId="9" hidden="1">[42]ESTIMATE!#REF!</definedName>
    <definedName name="йцу" localSheetId="8" hidden="1">[42]ESTIMATE!#REF!</definedName>
    <definedName name="йцу" hidden="1">[42]ESTIMATE!#REF!</definedName>
    <definedName name="йъжю" localSheetId="1" hidden="1">'[3]на 1 тут'!#REF!</definedName>
    <definedName name="йъжю" localSheetId="2" hidden="1">'[3]на 1 тут'!#REF!</definedName>
    <definedName name="йъжю" localSheetId="3" hidden="1">'[3]на 1 тут'!#REF!</definedName>
    <definedName name="йъжю" localSheetId="6" hidden="1">'[3]на 1 тут'!#REF!</definedName>
    <definedName name="йъжю" localSheetId="9" hidden="1">'[3]на 1 тут'!#REF!</definedName>
    <definedName name="йъжю" localSheetId="8" hidden="1">'[3]на 1 тут'!#REF!</definedName>
    <definedName name="йъжю" hidden="1">'[3]на 1 тут'!#REF!</definedName>
    <definedName name="јкнм" localSheetId="1" hidden="1">#REF!</definedName>
    <definedName name="јкнм" localSheetId="2" hidden="1">#REF!</definedName>
    <definedName name="јкнм" localSheetId="3" hidden="1">#REF!</definedName>
    <definedName name="јкнм" localSheetId="6" hidden="1">#REF!</definedName>
    <definedName name="јкнм" localSheetId="0" hidden="1">#REF!</definedName>
    <definedName name="јкнм" localSheetId="9" hidden="1">#REF!</definedName>
    <definedName name="јкнм" localSheetId="8" hidden="1">#REF!</definedName>
    <definedName name="јкнм" hidden="1">#REF!</definedName>
    <definedName name="К" localSheetId="1" hidden="1">[32]Кедровский!#REF!</definedName>
    <definedName name="К" localSheetId="2" hidden="1">[32]Кедровский!#REF!</definedName>
    <definedName name="К" localSheetId="3" hidden="1">[32]Кедровский!#REF!</definedName>
    <definedName name="К" localSheetId="6" hidden="1">[32]Кедровский!#REF!</definedName>
    <definedName name="К" localSheetId="0" hidden="1">[32]Кедровский!#REF!</definedName>
    <definedName name="К" localSheetId="9" hidden="1">[32]Кедровский!#REF!</definedName>
    <definedName name="К" localSheetId="8" hidden="1">[32]Кедровский!#REF!</definedName>
    <definedName name="К" hidden="1">[32]Кедровский!#REF!</definedName>
    <definedName name="каетрчапетрчаптрочса" localSheetId="9" hidden="1">{#N/A,#N/A,FALSE,"ZAP_FEB.XLS "}</definedName>
    <definedName name="каетрчапетрчаптрочса" localSheetId="8" hidden="1">{#N/A,#N/A,FALSE,"ZAP_FEB.XLS "}</definedName>
    <definedName name="каетрчапетрчаптрочса" hidden="1">{#N/A,#N/A,FALSE,"ZAP_FEB.XLS "}</definedName>
    <definedName name="как" localSheetId="9" hidden="1">{#N/A,#N/A,FALSE,"ZAP_FEB.XLS "}</definedName>
    <definedName name="как" localSheetId="8" hidden="1">{#N/A,#N/A,FALSE,"ZAP_FEB.XLS "}</definedName>
    <definedName name="как" hidden="1">{#N/A,#N/A,FALSE,"ZAP_FEB.XLS "}</definedName>
    <definedName name="кал.нива" localSheetId="1" hidden="1">{#N/A,#N/A,FALSE,"ZAP_FEB.XLS "}</definedName>
    <definedName name="кал.нива" localSheetId="2" hidden="1">{#N/A,#N/A,FALSE,"ZAP_FEB.XLS "}</definedName>
    <definedName name="кал.нива" localSheetId="3" hidden="1">{#N/A,#N/A,FALSE,"ZAP_FEB.XLS "}</definedName>
    <definedName name="кал.нива" localSheetId="6" hidden="1">{#N/A,#N/A,FALSE,"ZAP_FEB.XLS "}</definedName>
    <definedName name="кал.нива" localSheetId="0" hidden="1">{#N/A,#N/A,FALSE,"ZAP_FEB.XLS "}</definedName>
    <definedName name="кал.нива" localSheetId="9" hidden="1">{#N/A,#N/A,FALSE,"ZAP_FEB.XLS "}</definedName>
    <definedName name="кал.нива" localSheetId="8" hidden="1">{#N/A,#N/A,FALSE,"ZAP_FEB.XLS "}</definedName>
    <definedName name="кал.нива" hidden="1">{#N/A,#N/A,FALSE,"ZAP_FEB.XLS "}</definedName>
    <definedName name="капр" localSheetId="1" hidden="1">Main.SAPF4Help()</definedName>
    <definedName name="капр" localSheetId="2" hidden="1">Main.SAPF4Help()</definedName>
    <definedName name="капр" localSheetId="3" hidden="1">Main.SAPF4Help()</definedName>
    <definedName name="капр" localSheetId="6" hidden="1">Main.SAPF4Help()</definedName>
    <definedName name="капр" localSheetId="0" hidden="1">Main.SAPF4Help()</definedName>
    <definedName name="капр" localSheetId="9" hidden="1">Main.SAPF4Help()</definedName>
    <definedName name="капр" localSheetId="8" hidden="1">Main.SAPF4Help()</definedName>
    <definedName name="капр" hidden="1">Main.SAPF4Help()</definedName>
    <definedName name="КБП_19.11" localSheetId="9" hidden="1">[1]Sheet1!#REF!,[1]Sheet1!#REF!</definedName>
    <definedName name="КБП_19.11" localSheetId="8" hidden="1">[1]Sheet1!#REF!,[1]Sheet1!#REF!</definedName>
    <definedName name="КБП_19.11" hidden="1">[1]Sheet1!#REF!,[1]Sheet1!#REF!</definedName>
    <definedName name="кее" localSheetId="9" hidden="1">Main.SAPF4Help()</definedName>
    <definedName name="кее" localSheetId="8" hidden="1">Main.SAPF4Help()</definedName>
    <definedName name="кее" hidden="1">Main.SAPF4Help()</definedName>
    <definedName name="кен" localSheetId="9" hidden="1">{"NWN_Q1810",#N/A,FALSE,"Q1810_1.V";"NWN_Q1412",#N/A,FALSE,"Q1412_1"}</definedName>
    <definedName name="кен" localSheetId="8" hidden="1">{"NWN_Q1810",#N/A,FALSE,"Q1810_1.V";"NWN_Q1412",#N/A,FALSE,"Q1412_1"}</definedName>
    <definedName name="кен" hidden="1">{"NWN_Q1810",#N/A,FALSE,"Q1810_1.V";"NWN_Q1412",#N/A,FALSE,"Q1412_1"}</definedName>
    <definedName name="кео" localSheetId="1" hidden="1">[32]Кедровский!#REF!</definedName>
    <definedName name="кео" localSheetId="2" hidden="1">[32]Кедровский!#REF!</definedName>
    <definedName name="кео" localSheetId="3" hidden="1">[32]Кедровский!#REF!</definedName>
    <definedName name="кео" localSheetId="6" hidden="1">[32]Кедровский!#REF!</definedName>
    <definedName name="кео" localSheetId="0" hidden="1">[32]Кедровский!#REF!</definedName>
    <definedName name="кео" localSheetId="9" hidden="1">[32]Кедровский!#REF!</definedName>
    <definedName name="кео" localSheetId="8" hidden="1">[32]Кедровский!#REF!</definedName>
    <definedName name="кео" hidden="1">[32]Кедровский!#REF!</definedName>
    <definedName name="кеппппппппппп" localSheetId="1" hidden="1">{#N/A,#N/A,TRUE,"Лист1";#N/A,#N/A,TRUE,"Лист2";#N/A,#N/A,TRUE,"Лист3"}</definedName>
    <definedName name="кеппппппппппп" localSheetId="2" hidden="1">{#N/A,#N/A,TRUE,"Лист1";#N/A,#N/A,TRUE,"Лист2";#N/A,#N/A,TRUE,"Лист3"}</definedName>
    <definedName name="кеппппппппппп" localSheetId="3" hidden="1">{#N/A,#N/A,TRUE,"Лист1";#N/A,#N/A,TRUE,"Лист2";#N/A,#N/A,TRUE,"Лист3"}</definedName>
    <definedName name="кеппппппппппп" localSheetId="6" hidden="1">{#N/A,#N/A,TRUE,"Лист1";#N/A,#N/A,TRUE,"Лист2";#N/A,#N/A,TRUE,"Лист3"}</definedName>
    <definedName name="кеппппппппппп" localSheetId="0" hidden="1">{#N/A,#N/A,TRUE,"Лист1";#N/A,#N/A,TRUE,"Лист2";#N/A,#N/A,TRUE,"Лист3"}</definedName>
    <definedName name="кеппппппппппп" localSheetId="9" hidden="1">{#N/A,#N/A,TRUE,"Лист1";#N/A,#N/A,TRUE,"Лист2";#N/A,#N/A,TRUE,"Лист3"}</definedName>
    <definedName name="кеппппппппппп" localSheetId="8" hidden="1">{#N/A,#N/A,TRUE,"Лист1";#N/A,#N/A,TRUE,"Лист2";#N/A,#N/A,TRUE,"Лист3"}</definedName>
    <definedName name="кеппппппппппп" hidden="1">{#N/A,#N/A,TRUE,"Лист1";#N/A,#N/A,TRUE,"Лист2";#N/A,#N/A,TRUE,"Лист3"}</definedName>
    <definedName name="кеук" localSheetId="1" hidden="1">{"План продаж",#N/A,FALSE,"товар"}</definedName>
    <definedName name="кеук" localSheetId="2" hidden="1">{"План продаж",#N/A,FALSE,"товар"}</definedName>
    <definedName name="кеук" localSheetId="3" hidden="1">{"План продаж",#N/A,FALSE,"товар"}</definedName>
    <definedName name="кеук" localSheetId="6" hidden="1">{"План продаж",#N/A,FALSE,"товар"}</definedName>
    <definedName name="кеук" localSheetId="0" hidden="1">{"План продаж",#N/A,FALSE,"товар"}</definedName>
    <definedName name="кеук" localSheetId="9" hidden="1">{"План продаж",#N/A,FALSE,"товар"}</definedName>
    <definedName name="кеук" localSheetId="8" hidden="1">{"План продаж",#N/A,FALSE,"товар"}</definedName>
    <definedName name="кеук" hidden="1">{"План продаж",#N/A,FALSE,"товар"}</definedName>
    <definedName name="кеукеукеук" localSheetId="1" hidden="1">{"Equity Only",#N/A,FALSE,"NNGT1";"Equity Only",#N/A,FALSE,"NNT1";"Equity Only",#N/A,FALSE,"SNT1";"Equity Only",#N/A,FALSE,"BNT1";"Equity Only",#N/A,FALSE,"PNT1"}</definedName>
    <definedName name="кеукеукеук" localSheetId="2" hidden="1">{"Equity Only",#N/A,FALSE,"NNGT1";"Equity Only",#N/A,FALSE,"NNT1";"Equity Only",#N/A,FALSE,"SNT1";"Equity Only",#N/A,FALSE,"BNT1";"Equity Only",#N/A,FALSE,"PNT1"}</definedName>
    <definedName name="кеукеукеук" localSheetId="3" hidden="1">{"Equity Only",#N/A,FALSE,"NNGT1";"Equity Only",#N/A,FALSE,"NNT1";"Equity Only",#N/A,FALSE,"SNT1";"Equity Only",#N/A,FALSE,"BNT1";"Equity Only",#N/A,FALSE,"PNT1"}</definedName>
    <definedName name="кеукеукеук" localSheetId="6" hidden="1">{"Equity Only",#N/A,FALSE,"NNGT1";"Equity Only",#N/A,FALSE,"NNT1";"Equity Only",#N/A,FALSE,"SNT1";"Equity Only",#N/A,FALSE,"BNT1";"Equity Only",#N/A,FALSE,"PNT1"}</definedName>
    <definedName name="кеукеукеук" localSheetId="0" hidden="1">{"Equity Only",#N/A,FALSE,"NNGT1";"Equity Only",#N/A,FALSE,"NNT1";"Equity Only",#N/A,FALSE,"SNT1";"Equity Only",#N/A,FALSE,"BNT1";"Equity Only",#N/A,FALSE,"PNT1"}</definedName>
    <definedName name="кеукеукеук" localSheetId="9" hidden="1">{"Equity Only",#N/A,FALSE,"NNGT1";"Equity Only",#N/A,FALSE,"NNT1";"Equity Only",#N/A,FALSE,"SNT1";"Equity Only",#N/A,FALSE,"BNT1";"Equity Only",#N/A,FALSE,"PNT1"}</definedName>
    <definedName name="кеукеукеук" localSheetId="8" hidden="1">{"Equity Only",#N/A,FALSE,"NNGT1";"Equity Only",#N/A,FALSE,"NNT1";"Equity Only",#N/A,FALSE,"SNT1";"Equity Only",#N/A,FALSE,"BNT1";"Equity Only",#N/A,FALSE,"PNT1"}</definedName>
    <definedName name="кеукеукеук" hidden="1">{"Equity Only",#N/A,FALSE,"NNGT1";"Equity Only",#N/A,FALSE,"NNT1";"Equity Only",#N/A,FALSE,"SNT1";"Equity Only",#N/A,FALSE,"BNT1";"Equity Only",#N/A,FALSE,"PNT1"}</definedName>
    <definedName name="Кипр" localSheetId="1" hidden="1">#REF!</definedName>
    <definedName name="Кипр" localSheetId="2" hidden="1">#REF!</definedName>
    <definedName name="Кипр" localSheetId="3" hidden="1">#REF!</definedName>
    <definedName name="Кипр" localSheetId="6" hidden="1">#REF!</definedName>
    <definedName name="Кипр" localSheetId="0" hidden="1">#REF!</definedName>
    <definedName name="Кипр" localSheetId="9" hidden="1">#REF!</definedName>
    <definedName name="Кипр" localSheetId="8" hidden="1">#REF!</definedName>
    <definedName name="Кипр" hidden="1">#REF!</definedName>
    <definedName name="ккк" localSheetId="1" hidden="1">{"Товар.выработка без продаж",#N/A,FALSE,"товар"}</definedName>
    <definedName name="ккк" localSheetId="2" hidden="1">{"Товар.выработка без продаж",#N/A,FALSE,"товар"}</definedName>
    <definedName name="ккк" localSheetId="3" hidden="1">{"Товар.выработка без продаж",#N/A,FALSE,"товар"}</definedName>
    <definedName name="ккк" localSheetId="6" hidden="1">{"Товар.выработка без продаж",#N/A,FALSE,"товар"}</definedName>
    <definedName name="ккк" localSheetId="0" hidden="1">{"Товар.выработка без продаж",#N/A,FALSE,"товар"}</definedName>
    <definedName name="ккк" localSheetId="9" hidden="1">{"Товар.выработка без продаж",#N/A,FALSE,"товар"}</definedName>
    <definedName name="ккк" localSheetId="8" hidden="1">{"Товар.выработка без продаж",#N/A,FALSE,"товар"}</definedName>
    <definedName name="ккк" hidden="1">{"Товар.выработка без продаж",#N/A,FALSE,"товар"}</definedName>
    <definedName name="ккккккккккк" localSheetId="1" hidden="1">{#N/A,#N/A,TRUE,"Лист1";#N/A,#N/A,TRUE,"Лист2";#N/A,#N/A,TRUE,"Лист3"}</definedName>
    <definedName name="ккккккккккк" localSheetId="2" hidden="1">{#N/A,#N/A,TRUE,"Лист1";#N/A,#N/A,TRUE,"Лист2";#N/A,#N/A,TRUE,"Лист3"}</definedName>
    <definedName name="ккккккккккк" localSheetId="3" hidden="1">{#N/A,#N/A,TRUE,"Лист1";#N/A,#N/A,TRUE,"Лист2";#N/A,#N/A,TRUE,"Лист3"}</definedName>
    <definedName name="ккккккккккк" localSheetId="6" hidden="1">{#N/A,#N/A,TRUE,"Лист1";#N/A,#N/A,TRUE,"Лист2";#N/A,#N/A,TRUE,"Лист3"}</definedName>
    <definedName name="ккккккккккк" localSheetId="0" hidden="1">{#N/A,#N/A,TRUE,"Лист1";#N/A,#N/A,TRUE,"Лист2";#N/A,#N/A,TRUE,"Лист3"}</definedName>
    <definedName name="ккккккккккк" localSheetId="9" hidden="1">{#N/A,#N/A,TRUE,"Лист1";#N/A,#N/A,TRUE,"Лист2";#N/A,#N/A,TRUE,"Лист3"}</definedName>
    <definedName name="ккккккккккк" localSheetId="8" hidden="1">{#N/A,#N/A,TRUE,"Лист1";#N/A,#N/A,TRUE,"Лист2";#N/A,#N/A,TRUE,"Лист3"}</definedName>
    <definedName name="ккккккккккк" hidden="1">{#N/A,#N/A,TRUE,"Лист1";#N/A,#N/A,TRUE,"Лист2";#N/A,#N/A,TRUE,"Лист3"}</definedName>
    <definedName name="кккккккккккккккккккк" hidden="1">#N/A</definedName>
    <definedName name="ккккккккккккккккккккккккккккк" hidden="1">#N/A</definedName>
    <definedName name="книга" localSheetId="1" hidden="1">Main.SAPF4Help()</definedName>
    <definedName name="книга" localSheetId="2" hidden="1">Main.SAPF4Help()</definedName>
    <definedName name="книга" localSheetId="3" hidden="1">Main.SAPF4Help()</definedName>
    <definedName name="книга" localSheetId="6" hidden="1">Main.SAPF4Help()</definedName>
    <definedName name="книга" localSheetId="0" hidden="1">Main.SAPF4Help()</definedName>
    <definedName name="книга" localSheetId="9" hidden="1">Main.SAPF4Help()</definedName>
    <definedName name="книга" localSheetId="8" hidden="1">Main.SAPF4Help()</definedName>
    <definedName name="книга" hidden="1">Main.SAPF4Help()</definedName>
    <definedName name="ко" localSheetId="1" hidden="1">{"План продаж",#N/A,FALSE,"товар"}</definedName>
    <definedName name="ко" localSheetId="2" hidden="1">{"План продаж",#N/A,FALSE,"товар"}</definedName>
    <definedName name="ко" localSheetId="3" hidden="1">{"План продаж",#N/A,FALSE,"товар"}</definedName>
    <definedName name="ко" localSheetId="6" hidden="1">{"План продаж",#N/A,FALSE,"товар"}</definedName>
    <definedName name="ко" localSheetId="0" hidden="1">{"План продаж",#N/A,FALSE,"товар"}</definedName>
    <definedName name="ко" localSheetId="9" hidden="1">{"План продаж",#N/A,FALSE,"товар"}</definedName>
    <definedName name="ко" localSheetId="8" hidden="1">{"План продаж",#N/A,FALSE,"товар"}</definedName>
    <definedName name="ко" hidden="1">{"План продаж",#N/A,FALSE,"товар"}</definedName>
    <definedName name="кол" localSheetId="1" hidden="1">{"План продаж",#N/A,FALSE,"товар"}</definedName>
    <definedName name="кол" localSheetId="2" hidden="1">{"План продаж",#N/A,FALSE,"товар"}</definedName>
    <definedName name="кол" localSheetId="3" hidden="1">{"План продаж",#N/A,FALSE,"товар"}</definedName>
    <definedName name="кол" localSheetId="6" hidden="1">{"План продаж",#N/A,FALSE,"товар"}</definedName>
    <definedName name="кол" localSheetId="0" hidden="1">{"План продаж",#N/A,FALSE,"товар"}</definedName>
    <definedName name="кол" localSheetId="9" hidden="1">{"План продаж",#N/A,FALSE,"товар"}</definedName>
    <definedName name="кол" localSheetId="8" hidden="1">{"План продаж",#N/A,FALSE,"товар"}</definedName>
    <definedName name="кол" hidden="1">{"План продаж",#N/A,FALSE,"товар"}</definedName>
    <definedName name="консол" localSheetId="1" hidden="1">'[3]на 1 тут'!#REF!</definedName>
    <definedName name="консол" localSheetId="2" hidden="1">'[3]на 1 тут'!#REF!</definedName>
    <definedName name="консол" localSheetId="3" hidden="1">'[3]на 1 тут'!#REF!</definedName>
    <definedName name="консол" localSheetId="6" hidden="1">'[3]на 1 тут'!#REF!</definedName>
    <definedName name="консол" localSheetId="0" hidden="1">'[3]на 1 тут'!#REF!</definedName>
    <definedName name="консол" localSheetId="9" hidden="1">'[3]на 1 тут'!#REF!</definedName>
    <definedName name="консол" localSheetId="8" hidden="1">'[3]на 1 тут'!#REF!</definedName>
    <definedName name="консол" hidden="1">'[3]на 1 тут'!#REF!</definedName>
    <definedName name="консолид" localSheetId="1" hidden="1">'[3]на 1 тут'!#REF!</definedName>
    <definedName name="консолид" localSheetId="2" hidden="1">'[3]на 1 тут'!#REF!</definedName>
    <definedName name="консолид" localSheetId="3" hidden="1">'[3]на 1 тут'!#REF!</definedName>
    <definedName name="консолид" localSheetId="6" hidden="1">'[3]на 1 тут'!#REF!</definedName>
    <definedName name="консолид" localSheetId="0" hidden="1">'[3]на 1 тут'!#REF!</definedName>
    <definedName name="консолид" localSheetId="9" hidden="1">'[3]на 1 тут'!#REF!</definedName>
    <definedName name="консолид" localSheetId="8" hidden="1">'[3]на 1 тут'!#REF!</definedName>
    <definedName name="консолид" hidden="1">'[3]на 1 тут'!#REF!</definedName>
    <definedName name="кпрп" localSheetId="1" hidden="1">[32]Кедровский!#REF!</definedName>
    <definedName name="кпрп" localSheetId="2" hidden="1">[32]Кедровский!#REF!</definedName>
    <definedName name="кпрп" localSheetId="3" hidden="1">[32]Кедровский!#REF!</definedName>
    <definedName name="кпрп" localSheetId="6" hidden="1">[32]Кедровский!#REF!</definedName>
    <definedName name="кпрп" localSheetId="0" hidden="1">[32]Кедровский!#REF!</definedName>
    <definedName name="кпрп" localSheetId="9" hidden="1">[32]Кедровский!#REF!</definedName>
    <definedName name="кпрп" localSheetId="8" hidden="1">[32]Кедровский!#REF!</definedName>
    <definedName name="кпрп" hidden="1">[32]Кедровский!#REF!</definedName>
    <definedName name="кр" localSheetId="1" hidden="1">{"План продаж",#N/A,FALSE,"товар"}</definedName>
    <definedName name="кр" localSheetId="2" hidden="1">{"План продаж",#N/A,FALSE,"товар"}</definedName>
    <definedName name="кр" localSheetId="3" hidden="1">{"План продаж",#N/A,FALSE,"товар"}</definedName>
    <definedName name="кр" localSheetId="6" hidden="1">{"План продаж",#N/A,FALSE,"товар"}</definedName>
    <definedName name="кр" localSheetId="0" hidden="1">{"План продаж",#N/A,FALSE,"товар"}</definedName>
    <definedName name="кр" localSheetId="9" hidden="1">{"План продаж",#N/A,FALSE,"товар"}</definedName>
    <definedName name="кр" localSheetId="8" hidden="1">{"План продаж",#N/A,FALSE,"товар"}</definedName>
    <definedName name="кр" hidden="1">{"План продаж",#N/A,FALSE,"товар"}</definedName>
    <definedName name="лао" localSheetId="9" hidden="1">{#N/A,#N/A,FALSE,"Virgin Flightdeck"}</definedName>
    <definedName name="лао" localSheetId="8" hidden="1">{#N/A,#N/A,FALSE,"Virgin Flightdeck"}</definedName>
    <definedName name="лао" hidden="1">{#N/A,#N/A,FALSE,"Virgin Flightdeck"}</definedName>
    <definedName name="лд" localSheetId="9" hidden="1">{"Table A,pg 1",#N/A,FALSE,"Table A-Prov GUR";"Table A,pg 2",#N/A,FALSE,"Table A-Prov GUR"}</definedName>
    <definedName name="лд" localSheetId="8" hidden="1">{"Table A,pg 1",#N/A,FALSE,"Table A-Prov GUR";"Table A,pg 2",#N/A,FALSE,"Table A-Prov GUR"}</definedName>
    <definedName name="лд" hidden="1">{"Table A,pg 1",#N/A,FALSE,"Table A-Prov GUR";"Table A,pg 2",#N/A,FALSE,"Table A-Prov GUR"}</definedName>
    <definedName name="лена" localSheetId="9" hidden="1">{"NWN_Q1810",#N/A,FALSE,"Q1810_1.V";"NWN_Q1412",#N/A,FALSE,"Q1412_1"}</definedName>
    <definedName name="лена" localSheetId="8" hidden="1">{"NWN_Q1810",#N/A,FALSE,"Q1810_1.V";"NWN_Q1412",#N/A,FALSE,"Q1412_1"}</definedName>
    <definedName name="лена" hidden="1">{"NWN_Q1810",#N/A,FALSE,"Q1810_1.V";"NWN_Q1412",#N/A,FALSE,"Q1412_1"}</definedName>
    <definedName name="Лист5" localSheetId="1" hidden="1">Main.SAPF4Help()</definedName>
    <definedName name="Лист5" localSheetId="2" hidden="1">Main.SAPF4Help()</definedName>
    <definedName name="Лист5" localSheetId="3" hidden="1">Main.SAPF4Help()</definedName>
    <definedName name="Лист5" localSheetId="6" hidden="1">Main.SAPF4Help()</definedName>
    <definedName name="Лист5" localSheetId="0" hidden="1">Main.SAPF4Help()</definedName>
    <definedName name="Лист5" localSheetId="9" hidden="1">Main.SAPF4Help()</definedName>
    <definedName name="Лист5" localSheetId="8" hidden="1">Main.SAPF4Help()</definedName>
    <definedName name="Лист5" hidden="1">Main.SAPF4Help()</definedName>
    <definedName name="ЛЛЛ" localSheetId="1" hidden="1">{#N/A,#N/A,FALSE,"ZAP_FEB.XLS "}</definedName>
    <definedName name="ЛЛЛ" localSheetId="2" hidden="1">{#N/A,#N/A,FALSE,"ZAP_FEB.XLS "}</definedName>
    <definedName name="ЛЛЛ" localSheetId="3" hidden="1">{#N/A,#N/A,FALSE,"ZAP_FEB.XLS "}</definedName>
    <definedName name="ЛЛЛ" localSheetId="6" hidden="1">{#N/A,#N/A,FALSE,"ZAP_FEB.XLS "}</definedName>
    <definedName name="ЛЛЛ" localSheetId="0" hidden="1">{#N/A,#N/A,FALSE,"ZAP_FEB.XLS "}</definedName>
    <definedName name="ЛЛЛ" localSheetId="9" hidden="1">{#N/A,#N/A,FALSE,"ZAP_FEB.XLS "}</definedName>
    <definedName name="ЛЛЛ" localSheetId="8" hidden="1">{#N/A,#N/A,FALSE,"ZAP_FEB.XLS "}</definedName>
    <definedName name="ЛЛЛ" hidden="1">{#N/A,#N/A,FALSE,"ZAP_FEB.XLS "}</definedName>
    <definedName name="ло" localSheetId="9" hidden="1">{"План продаж",#N/A,FALSE,"товар"}</definedName>
    <definedName name="ло" localSheetId="8" hidden="1">{"План продаж",#N/A,FALSE,"товар"}</definedName>
    <definedName name="ло" hidden="1">{"План продаж",#N/A,FALSE,"товар"}</definedName>
    <definedName name="лол" localSheetId="1" hidden="1">{#N/A,#N/A,FALSE,"ZAP_FEB.XLS "}</definedName>
    <definedName name="лол" localSheetId="2" hidden="1">{#N/A,#N/A,FALSE,"ZAP_FEB.XLS "}</definedName>
    <definedName name="лол" localSheetId="3" hidden="1">{#N/A,#N/A,FALSE,"ZAP_FEB.XLS "}</definedName>
    <definedName name="лол" localSheetId="6" hidden="1">{#N/A,#N/A,FALSE,"ZAP_FEB.XLS "}</definedName>
    <definedName name="лол" localSheetId="0" hidden="1">{#N/A,#N/A,FALSE,"ZAP_FEB.XLS "}</definedName>
    <definedName name="лол" localSheetId="9" hidden="1">{#N/A,#N/A,FALSE,"ZAP_FEB.XLS "}</definedName>
    <definedName name="лол" localSheetId="8" hidden="1">{#N/A,#N/A,FALSE,"ZAP_FEB.XLS "}</definedName>
    <definedName name="лол" hidden="1">{#N/A,#N/A,FALSE,"ZAP_FEB.XLS "}</definedName>
    <definedName name="лор" localSheetId="9" hidden="1">{#N/A,#N/A,FALSE,"ZAP_FEB.XLS "}</definedName>
    <definedName name="лор" localSheetId="8" hidden="1">{#N/A,#N/A,FALSE,"ZAP_FEB.XLS "}</definedName>
    <definedName name="лор" hidden="1">{#N/A,#N/A,FALSE,"ZAP_FEB.XLS "}</definedName>
    <definedName name="лролщрнг" localSheetId="1" hidden="1">{"План продаж",#N/A,FALSE,"товар"}</definedName>
    <definedName name="лролщрнг" localSheetId="2" hidden="1">{"План продаж",#N/A,FALSE,"товар"}</definedName>
    <definedName name="лролщрнг" localSheetId="3" hidden="1">{"План продаж",#N/A,FALSE,"товар"}</definedName>
    <definedName name="лролщрнг" localSheetId="6" hidden="1">{"План продаж",#N/A,FALSE,"товар"}</definedName>
    <definedName name="лролщрнг" localSheetId="0" hidden="1">{"План продаж",#N/A,FALSE,"товар"}</definedName>
    <definedName name="лролщрнг" localSheetId="9" hidden="1">{"План продаж",#N/A,FALSE,"товар"}</definedName>
    <definedName name="лролщрнг" localSheetId="8" hidden="1">{"План продаж",#N/A,FALSE,"товар"}</definedName>
    <definedName name="лролщрнг" hidden="1">{"План продаж",#N/A,FALSE,"товар"}</definedName>
    <definedName name="ЛФХА" localSheetId="9" hidden="1">{#N/A,#N/A,FALSE,"ZAP_FEB.XLS "}</definedName>
    <definedName name="ЛФХА" localSheetId="8" hidden="1">{#N/A,#N/A,FALSE,"ZAP_FEB.XLS "}</definedName>
    <definedName name="ЛФХА" hidden="1">{#N/A,#N/A,FALSE,"ZAP_FEB.XLS "}</definedName>
    <definedName name="лшлолоо" localSheetId="1" hidden="1">'[3]на 1 тут'!#REF!</definedName>
    <definedName name="лшлолоо" localSheetId="2" hidden="1">'[3]на 1 тут'!#REF!</definedName>
    <definedName name="лшлолоо" localSheetId="3" hidden="1">'[3]на 1 тут'!#REF!</definedName>
    <definedName name="лшлолоо" localSheetId="6" hidden="1">'[3]на 1 тут'!#REF!</definedName>
    <definedName name="лшлолоо" localSheetId="9" hidden="1">'[3]на 1 тут'!#REF!</definedName>
    <definedName name="лшлолоо" localSheetId="8" hidden="1">'[3]на 1 тут'!#REF!</definedName>
    <definedName name="лшлолоо" hidden="1">'[3]на 1 тут'!#REF!</definedName>
    <definedName name="лшн" localSheetId="1" hidden="1">{"Смета_Ц1",#N/A,FALSE,"Сметы_затрат_по_цехам"}</definedName>
    <definedName name="лшн" localSheetId="2" hidden="1">{"Смета_Ц1",#N/A,FALSE,"Сметы_затрат_по_цехам"}</definedName>
    <definedName name="лшн" localSheetId="3" hidden="1">{"Смета_Ц1",#N/A,FALSE,"Сметы_затрат_по_цехам"}</definedName>
    <definedName name="лшн" localSheetId="6" hidden="1">{"Смета_Ц1",#N/A,FALSE,"Сметы_затрат_по_цехам"}</definedName>
    <definedName name="лшн" localSheetId="0" hidden="1">{"Смета_Ц1",#N/A,FALSE,"Сметы_затрат_по_цехам"}</definedName>
    <definedName name="лшн" localSheetId="9" hidden="1">{"Смета_Ц1",#N/A,FALSE,"Сметы_затрат_по_цехам"}</definedName>
    <definedName name="лшн" localSheetId="8" hidden="1">{"Смета_Ц1",#N/A,FALSE,"Сметы_затрат_по_цехам"}</definedName>
    <definedName name="лшн" hidden="1">{"Смета_Ц1",#N/A,FALSE,"Сметы_затрат_по_цехам"}</definedName>
    <definedName name="лщз" localSheetId="1" hidden="1">Main.SAPF4Help()</definedName>
    <definedName name="лщз" localSheetId="2" hidden="1">Main.SAPF4Help()</definedName>
    <definedName name="лщз" localSheetId="3" hidden="1">Main.SAPF4Help()</definedName>
    <definedName name="лщз" localSheetId="6" hidden="1">Main.SAPF4Help()</definedName>
    <definedName name="лщз" localSheetId="0" hidden="1">Main.SAPF4Help()</definedName>
    <definedName name="лщз" localSheetId="9" hidden="1">Main.SAPF4Help()</definedName>
    <definedName name="лщз" localSheetId="8" hidden="1">Main.SAPF4Help()</definedName>
    <definedName name="лщз" hidden="1">Main.SAPF4Help()</definedName>
    <definedName name="Ля" localSheetId="1" hidden="1">{"Смета_Ц1",#N/A,FALSE,"Сметы_затрат_по_цехам"}</definedName>
    <definedName name="Ля" localSheetId="2" hidden="1">{"Смета_Ц1",#N/A,FALSE,"Сметы_затрат_по_цехам"}</definedName>
    <definedName name="Ля" localSheetId="3" hidden="1">{"Смета_Ц1",#N/A,FALSE,"Сметы_затрат_по_цехам"}</definedName>
    <definedName name="Ля" localSheetId="6" hidden="1">{"Смета_Ц1",#N/A,FALSE,"Сметы_затрат_по_цехам"}</definedName>
    <definedName name="Ля" localSheetId="0" hidden="1">{"Смета_Ц1",#N/A,FALSE,"Сметы_затрат_по_цехам"}</definedName>
    <definedName name="Ля" localSheetId="9" hidden="1">{"Смета_Ц1",#N/A,FALSE,"Сметы_затрат_по_цехам"}</definedName>
    <definedName name="Ля" localSheetId="8" hidden="1">{"Смета_Ц1",#N/A,FALSE,"Сметы_затрат_по_цехам"}</definedName>
    <definedName name="Ля" hidden="1">{"Смета_Ц1",#N/A,FALSE,"Сметы_затрат_по_цехам"}</definedName>
    <definedName name="м" localSheetId="9" hidden="1">#REF!</definedName>
    <definedName name="м" localSheetId="8" hidden="1">#REF!</definedName>
    <definedName name="м" hidden="1">#REF!</definedName>
    <definedName name="май" localSheetId="1" hidden="1">Main.SAPF4Help()</definedName>
    <definedName name="май" localSheetId="2" hidden="1">Main.SAPF4Help()</definedName>
    <definedName name="май" localSheetId="3" hidden="1">Main.SAPF4Help()</definedName>
    <definedName name="май" localSheetId="6" hidden="1">Main.SAPF4Help()</definedName>
    <definedName name="май" localSheetId="0" hidden="1">Main.SAPF4Help()</definedName>
    <definedName name="май" localSheetId="9" hidden="1">Main.SAPF4Help()</definedName>
    <definedName name="май" localSheetId="8" hidden="1">Main.SAPF4Help()</definedName>
    <definedName name="май" hidden="1">Main.SAPF4Help()</definedName>
    <definedName name="маразм" localSheetId="1" hidden="1">{"Товар.выработка без продаж",#N/A,FALSE,"товар"}</definedName>
    <definedName name="маразм" localSheetId="2" hidden="1">{"Товар.выработка без продаж",#N/A,FALSE,"товар"}</definedName>
    <definedName name="маразм" localSheetId="3" hidden="1">{"Товар.выработка без продаж",#N/A,FALSE,"товар"}</definedName>
    <definedName name="маразм" localSheetId="6" hidden="1">{"Товар.выработка без продаж",#N/A,FALSE,"товар"}</definedName>
    <definedName name="маразм" localSheetId="0" hidden="1">{"Товар.выработка без продаж",#N/A,FALSE,"товар"}</definedName>
    <definedName name="маразм" localSheetId="9" hidden="1">{"Товар.выработка без продаж",#N/A,FALSE,"товар"}</definedName>
    <definedName name="маразм" localSheetId="8" hidden="1">{"Товар.выработка без продаж",#N/A,FALSE,"товар"}</definedName>
    <definedName name="маразм" hidden="1">{"Товар.выработка без продаж",#N/A,FALSE,"товар"}</definedName>
    <definedName name="Марка_ТС_1" hidden="1">OFFSET('[46]ТС 1'!$C$3,MATCH('[46]ФОРМА для заполнения'!$G1,'[46]ТС 1'!$C$3:$C$86,0)-1,1,COUNTIF('[46]ТС 1'!$C$3:$C$86,'[46]ФОРМА для заполнения'!$G1),1)</definedName>
    <definedName name="МАРТ" localSheetId="1" hidden="1">Main.SAPF4Help()</definedName>
    <definedName name="МАРТ" localSheetId="2" hidden="1">Main.SAPF4Help()</definedName>
    <definedName name="МАРТ" localSheetId="3" hidden="1">Main.SAPF4Help()</definedName>
    <definedName name="МАРТ" localSheetId="6" hidden="1">Main.SAPF4Help()</definedName>
    <definedName name="МАРТ" localSheetId="0" hidden="1">Main.SAPF4Help()</definedName>
    <definedName name="МАРТ" localSheetId="9" hidden="1">Main.SAPF4Help()</definedName>
    <definedName name="МАРТ" localSheetId="8" hidden="1">Main.SAPF4Help()</definedName>
    <definedName name="МАРТ" hidden="1">Main.SAPF4Help()</definedName>
    <definedName name="материалы" localSheetId="1" hidden="1">#REF!</definedName>
    <definedName name="материалы" localSheetId="2" hidden="1">#REF!</definedName>
    <definedName name="материалы" localSheetId="3" hidden="1">#REF!</definedName>
    <definedName name="материалы" localSheetId="6" hidden="1">#REF!</definedName>
    <definedName name="материалы" localSheetId="0" hidden="1">#REF!</definedName>
    <definedName name="материалы" localSheetId="9" hidden="1">#REF!</definedName>
    <definedName name="материалы" localSheetId="8" hidden="1">#REF!</definedName>
    <definedName name="материалы" hidden="1">#REF!</definedName>
    <definedName name="маша" localSheetId="1" hidden="1">[32]Кедровский!#REF!</definedName>
    <definedName name="маша" localSheetId="2" hidden="1">[32]Кедровский!#REF!</definedName>
    <definedName name="маша" localSheetId="3" hidden="1">[32]Кедровский!#REF!</definedName>
    <definedName name="маша" localSheetId="6" hidden="1">[32]Кедровский!#REF!</definedName>
    <definedName name="маша" localSheetId="0" hidden="1">[32]Кедровский!#REF!</definedName>
    <definedName name="маша" localSheetId="9" hidden="1">[32]Кедровский!#REF!</definedName>
    <definedName name="маша" localSheetId="8" hidden="1">[32]Кедровский!#REF!</definedName>
    <definedName name="маша" hidden="1">[32]Кедровский!#REF!</definedName>
    <definedName name="Медвежье" localSheetId="1" hidden="1">{"NWN_Q1810",#N/A,FALSE,"Q1810_1.V";"NWN_Q1412",#N/A,FALSE,"Q1412_1"}</definedName>
    <definedName name="Медвежье" localSheetId="2" hidden="1">{"NWN_Q1810",#N/A,FALSE,"Q1810_1.V";"NWN_Q1412",#N/A,FALSE,"Q1412_1"}</definedName>
    <definedName name="Медвежье" localSheetId="3" hidden="1">{"NWN_Q1810",#N/A,FALSE,"Q1810_1.V";"NWN_Q1412",#N/A,FALSE,"Q1412_1"}</definedName>
    <definedName name="Медвежье" localSheetId="6" hidden="1">{"NWN_Q1810",#N/A,FALSE,"Q1810_1.V";"NWN_Q1412",#N/A,FALSE,"Q1412_1"}</definedName>
    <definedName name="Медвежье" localSheetId="0" hidden="1">{"NWN_Q1810",#N/A,FALSE,"Q1810_1.V";"NWN_Q1412",#N/A,FALSE,"Q1412_1"}</definedName>
    <definedName name="Медвежье" localSheetId="9" hidden="1">{"NWN_Q1810",#N/A,FALSE,"Q1810_1.V";"NWN_Q1412",#N/A,FALSE,"Q1412_1"}</definedName>
    <definedName name="Медвежье" localSheetId="8" hidden="1">{"NWN_Q1810",#N/A,FALSE,"Q1810_1.V";"NWN_Q1412",#N/A,FALSE,"Q1412_1"}</definedName>
    <definedName name="Медвежье" hidden="1">{"NWN_Q1810",#N/A,FALSE,"Q1810_1.V";"NWN_Q1412",#N/A,FALSE,"Q1412_1"}</definedName>
    <definedName name="ми" localSheetId="1" hidden="1">{"План товар",#N/A,FALSE,"товар"}</definedName>
    <definedName name="ми" localSheetId="2" hidden="1">{"План товар",#N/A,FALSE,"товар"}</definedName>
    <definedName name="ми" localSheetId="3" hidden="1">{"План товар",#N/A,FALSE,"товар"}</definedName>
    <definedName name="ми" localSheetId="6" hidden="1">{"План товар",#N/A,FALSE,"товар"}</definedName>
    <definedName name="ми" localSheetId="0" hidden="1">{"План товар",#N/A,FALSE,"товар"}</definedName>
    <definedName name="ми" localSheetId="9" hidden="1">{"План товар",#N/A,FALSE,"товар"}</definedName>
    <definedName name="ми" localSheetId="8" hidden="1">{"План товар",#N/A,FALSE,"товар"}</definedName>
    <definedName name="ми" hidden="1">{"План товар",#N/A,FALSE,"товар"}</definedName>
    <definedName name="мимим" localSheetId="1" hidden="1">{#N/A,#N/A,FALSE,"ZAP_FEB.XLS "}</definedName>
    <definedName name="мимим" localSheetId="2" hidden="1">{#N/A,#N/A,FALSE,"ZAP_FEB.XLS "}</definedName>
    <definedName name="мимим" localSheetId="3" hidden="1">{#N/A,#N/A,FALSE,"ZAP_FEB.XLS "}</definedName>
    <definedName name="мимим" localSheetId="6" hidden="1">{#N/A,#N/A,FALSE,"ZAP_FEB.XLS "}</definedName>
    <definedName name="мимим" localSheetId="0" hidden="1">{#N/A,#N/A,FALSE,"ZAP_FEB.XLS "}</definedName>
    <definedName name="мимим" localSheetId="9" hidden="1">{#N/A,#N/A,FALSE,"ZAP_FEB.XLS "}</definedName>
    <definedName name="мимим" localSheetId="8" hidden="1">{#N/A,#N/A,FALSE,"ZAP_FEB.XLS "}</definedName>
    <definedName name="мимим" hidden="1">{#N/A,#N/A,FALSE,"ZAP_FEB.XLS "}</definedName>
    <definedName name="мир" localSheetId="1" hidden="1">{"План продаж",#N/A,FALSE,"товар"}</definedName>
    <definedName name="мир" localSheetId="2" hidden="1">{"План продаж",#N/A,FALSE,"товар"}</definedName>
    <definedName name="мир" localSheetId="3" hidden="1">{"План продаж",#N/A,FALSE,"товар"}</definedName>
    <definedName name="мир" localSheetId="6" hidden="1">{"План продаж",#N/A,FALSE,"товар"}</definedName>
    <definedName name="мир" localSheetId="0" hidden="1">{"План продаж",#N/A,FALSE,"товар"}</definedName>
    <definedName name="мир" localSheetId="9" hidden="1">{"План продаж",#N/A,FALSE,"товар"}</definedName>
    <definedName name="мир" localSheetId="8" hidden="1">{"План продаж",#N/A,FALSE,"товар"}</definedName>
    <definedName name="мир" hidden="1">{"План продаж",#N/A,FALSE,"товар"}</definedName>
    <definedName name="мисмимим" localSheetId="1" hidden="1">{"IAS Only",#N/A,FALSE,"NNGT1";"IAS Only",#N/A,FALSE,"NNT1";"IAS Only",#N/A,FALSE,"SNT1";"IAS Only",#N/A,FALSE,"BNT1"}</definedName>
    <definedName name="мисмимим" localSheetId="2" hidden="1">{"IAS Only",#N/A,FALSE,"NNGT1";"IAS Only",#N/A,FALSE,"NNT1";"IAS Only",#N/A,FALSE,"SNT1";"IAS Only",#N/A,FALSE,"BNT1"}</definedName>
    <definedName name="мисмимим" localSheetId="3" hidden="1">{"IAS Only",#N/A,FALSE,"NNGT1";"IAS Only",#N/A,FALSE,"NNT1";"IAS Only",#N/A,FALSE,"SNT1";"IAS Only",#N/A,FALSE,"BNT1"}</definedName>
    <definedName name="мисмимим" localSheetId="6" hidden="1">{"IAS Only",#N/A,FALSE,"NNGT1";"IAS Only",#N/A,FALSE,"NNT1";"IAS Only",#N/A,FALSE,"SNT1";"IAS Only",#N/A,FALSE,"BNT1"}</definedName>
    <definedName name="мисмимим" localSheetId="0" hidden="1">{"IAS Only",#N/A,FALSE,"NNGT1";"IAS Only",#N/A,FALSE,"NNT1";"IAS Only",#N/A,FALSE,"SNT1";"IAS Only",#N/A,FALSE,"BNT1"}</definedName>
    <definedName name="мисмимим" localSheetId="9" hidden="1">{"IAS Only",#N/A,FALSE,"NNGT1";"IAS Only",#N/A,FALSE,"NNT1";"IAS Only",#N/A,FALSE,"SNT1";"IAS Only",#N/A,FALSE,"BNT1"}</definedName>
    <definedName name="мисмимим" localSheetId="8" hidden="1">{"IAS Only",#N/A,FALSE,"NNGT1";"IAS Only",#N/A,FALSE,"NNT1";"IAS Only",#N/A,FALSE,"SNT1";"IAS Only",#N/A,FALSE,"BNT1"}</definedName>
    <definedName name="мисмимим" hidden="1">{"IAS Only",#N/A,FALSE,"NNGT1";"IAS Only",#N/A,FALSE,"NNT1";"IAS Only",#N/A,FALSE,"SNT1";"IAS Only",#N/A,FALSE,"BNT1"}</definedName>
    <definedName name="мм" localSheetId="9" hidden="1">{"Товар.выработка без продаж",#N/A,FALSE,"товар"}</definedName>
    <definedName name="мм" localSheetId="8" hidden="1">{"Товар.выработка без продаж",#N/A,FALSE,"товар"}</definedName>
    <definedName name="мм" hidden="1">{"Товар.выработка без продаж",#N/A,FALSE,"товар"}</definedName>
    <definedName name="ммммм" localSheetId="1" hidden="1">{"Товар.выработка без продаж",#N/A,FALSE,"товар"}</definedName>
    <definedName name="ммммм" localSheetId="2" hidden="1">{"Товар.выработка без продаж",#N/A,FALSE,"товар"}</definedName>
    <definedName name="ммммм" localSheetId="3" hidden="1">{"Товар.выработка без продаж",#N/A,FALSE,"товар"}</definedName>
    <definedName name="ммммм" localSheetId="6" hidden="1">{"Товар.выработка без продаж",#N/A,FALSE,"товар"}</definedName>
    <definedName name="ммммм" localSheetId="0" hidden="1">{"Товар.выработка без продаж",#N/A,FALSE,"товар"}</definedName>
    <definedName name="ммммм" localSheetId="9" hidden="1">{"Товар.выработка без продаж",#N/A,FALSE,"товар"}</definedName>
    <definedName name="ммммм" localSheetId="8" hidden="1">{"Товар.выработка без продаж",#N/A,FALSE,"товар"}</definedName>
    <definedName name="ммммм" hidden="1">{"Товар.выработка без продаж",#N/A,FALSE,"товар"}</definedName>
    <definedName name="мол" localSheetId="1" hidden="1">{"Товар.выработка без продаж",#N/A,FALSE,"товар"}</definedName>
    <definedName name="мол" localSheetId="2" hidden="1">{"Товар.выработка без продаж",#N/A,FALSE,"товар"}</definedName>
    <definedName name="мол" localSheetId="3" hidden="1">{"Товар.выработка без продаж",#N/A,FALSE,"товар"}</definedName>
    <definedName name="мол" localSheetId="6" hidden="1">{"Товар.выработка без продаж",#N/A,FALSE,"товар"}</definedName>
    <definedName name="мол" localSheetId="0" hidden="1">{"Товар.выработка без продаж",#N/A,FALSE,"товар"}</definedName>
    <definedName name="мол" localSheetId="9" hidden="1">{"Товар.выработка без продаж",#N/A,FALSE,"товар"}</definedName>
    <definedName name="мол" localSheetId="8" hidden="1">{"Товар.выработка без продаж",#N/A,FALSE,"товар"}</definedName>
    <definedName name="мол" hidden="1">{"Товар.выработка без продаж",#N/A,FALSE,"товар"}</definedName>
    <definedName name="момано" localSheetId="1" hidden="1">#REF!</definedName>
    <definedName name="момано" localSheetId="2" hidden="1">#REF!</definedName>
    <definedName name="момано" localSheetId="3" hidden="1">#REF!</definedName>
    <definedName name="момано" localSheetId="6" hidden="1">#REF!</definedName>
    <definedName name="момано" localSheetId="0" hidden="1">#REF!</definedName>
    <definedName name="момано" localSheetId="9" hidden="1">#REF!</definedName>
    <definedName name="момано" localSheetId="8" hidden="1">#REF!</definedName>
    <definedName name="момано" hidden="1">#REF!</definedName>
    <definedName name="мор" localSheetId="1" hidden="1">#REF!</definedName>
    <definedName name="мор" localSheetId="2" hidden="1">#REF!</definedName>
    <definedName name="мор" localSheetId="3" hidden="1">#REF!</definedName>
    <definedName name="мор" localSheetId="6" hidden="1">#REF!</definedName>
    <definedName name="мор" localSheetId="0" hidden="1">#REF!</definedName>
    <definedName name="мор" localSheetId="9" hidden="1">#REF!</definedName>
    <definedName name="мор" localSheetId="8" hidden="1">#REF!</definedName>
    <definedName name="мор" hidden="1">#REF!</definedName>
    <definedName name="мр" localSheetId="1" hidden="1">{"Товар.выработка без продаж",#N/A,FALSE,"товар"}</definedName>
    <definedName name="мр" localSheetId="2" hidden="1">{"Товар.выработка без продаж",#N/A,FALSE,"товар"}</definedName>
    <definedName name="мр" localSheetId="3" hidden="1">{"Товар.выработка без продаж",#N/A,FALSE,"товар"}</definedName>
    <definedName name="мр" localSheetId="6" hidden="1">{"Товар.выработка без продаж",#N/A,FALSE,"товар"}</definedName>
    <definedName name="мр" localSheetId="0" hidden="1">{"Товар.выработка без продаж",#N/A,FALSE,"товар"}</definedName>
    <definedName name="мр" localSheetId="9" hidden="1">{"Товар.выработка без продаж",#N/A,FALSE,"товар"}</definedName>
    <definedName name="мр" localSheetId="8" hidden="1">{"Товар.выработка без продаж",#N/A,FALSE,"товар"}</definedName>
    <definedName name="мр" hidden="1">{"Товар.выработка без продаж",#N/A,FALSE,"товар"}</definedName>
    <definedName name="мс" localSheetId="1" hidden="1">{#N/A,#N/A,FALSE,"СВОД"}</definedName>
    <definedName name="мс" localSheetId="2" hidden="1">{#N/A,#N/A,FALSE,"СВОД"}</definedName>
    <definedName name="мс" localSheetId="3" hidden="1">{#N/A,#N/A,FALSE,"СВОД"}</definedName>
    <definedName name="мс" localSheetId="6" hidden="1">{#N/A,#N/A,FALSE,"СВОД"}</definedName>
    <definedName name="мс" localSheetId="0" hidden="1">{#N/A,#N/A,FALSE,"СВОД"}</definedName>
    <definedName name="мс" localSheetId="9" hidden="1">{#N/A,#N/A,FALSE,"СВОД"}</definedName>
    <definedName name="мс" localSheetId="8" hidden="1">{#N/A,#N/A,FALSE,"СВОД"}</definedName>
    <definedName name="мс" hidden="1">{#N/A,#N/A,FALSE,"СВОД"}</definedName>
    <definedName name="мсоор" localSheetId="1" hidden="1">#REF!</definedName>
    <definedName name="мсоор" localSheetId="2" hidden="1">#REF!</definedName>
    <definedName name="мсоор" localSheetId="3" hidden="1">#REF!</definedName>
    <definedName name="мсоор" localSheetId="6" hidden="1">#REF!</definedName>
    <definedName name="мсоор" localSheetId="0" hidden="1">#REF!</definedName>
    <definedName name="мсоор" localSheetId="9" hidden="1">#REF!</definedName>
    <definedName name="мсоор" localSheetId="8" hidden="1">#REF!</definedName>
    <definedName name="мсоор" hidden="1">#REF!</definedName>
    <definedName name="мух" localSheetId="1" hidden="1">{"План продаж",#N/A,FALSE,"товар"}</definedName>
    <definedName name="мух" localSheetId="2" hidden="1">{"План продаж",#N/A,FALSE,"товар"}</definedName>
    <definedName name="мух" localSheetId="3" hidden="1">{"План продаж",#N/A,FALSE,"товар"}</definedName>
    <definedName name="мух" localSheetId="6" hidden="1">{"План продаж",#N/A,FALSE,"товар"}</definedName>
    <definedName name="мух" localSheetId="0" hidden="1">{"План продаж",#N/A,FALSE,"товар"}</definedName>
    <definedName name="мух" localSheetId="9" hidden="1">{"План продаж",#N/A,FALSE,"товар"}</definedName>
    <definedName name="мух" localSheetId="8" hidden="1">{"План продаж",#N/A,FALSE,"товар"}</definedName>
    <definedName name="мух" hidden="1">{"План продаж",#N/A,FALSE,"товар"}</definedName>
    <definedName name="н" localSheetId="1" hidden="1">{"План продаж",#N/A,FALSE,"товар"}</definedName>
    <definedName name="н" localSheetId="2" hidden="1">{"План продаж",#N/A,FALSE,"товар"}</definedName>
    <definedName name="н" localSheetId="3" hidden="1">{"План продаж",#N/A,FALSE,"товар"}</definedName>
    <definedName name="н" localSheetId="6" hidden="1">{"План продаж",#N/A,FALSE,"товар"}</definedName>
    <definedName name="н" localSheetId="0" hidden="1">{"План продаж",#N/A,FALSE,"товар"}</definedName>
    <definedName name="н" localSheetId="9" hidden="1">{"План продаж",#N/A,FALSE,"товар"}</definedName>
    <definedName name="н" localSheetId="8" hidden="1">{"План продаж",#N/A,FALSE,"товар"}</definedName>
    <definedName name="н" hidden="1">{"План продаж",#N/A,FALSE,"товар"}</definedName>
    <definedName name="Наименование_ТС_1" hidden="1">'[46]ТС 1'!$A$3:$A$68</definedName>
    <definedName name="ната" localSheetId="9" hidden="1">{"План продаж",#N/A,FALSE,"товар"}</definedName>
    <definedName name="ната" localSheetId="8" hidden="1">{"План продаж",#N/A,FALSE,"товар"}</definedName>
    <definedName name="ната" hidden="1">{"План продаж",#N/A,FALSE,"товар"}</definedName>
    <definedName name="наталья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лья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лья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лья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лья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лья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лья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лья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аташа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НВ">164.17</definedName>
    <definedName name="нг" localSheetId="1" hidden="1">{#N/A,#N/A,FALSE,"передел"}</definedName>
    <definedName name="нг" localSheetId="2" hidden="1">{#N/A,#N/A,FALSE,"передел"}</definedName>
    <definedName name="нг" localSheetId="3" hidden="1">{#N/A,#N/A,FALSE,"передел"}</definedName>
    <definedName name="нг" localSheetId="6" hidden="1">{#N/A,#N/A,FALSE,"передел"}</definedName>
    <definedName name="нг" localSheetId="0" hidden="1">{#N/A,#N/A,FALSE,"передел"}</definedName>
    <definedName name="нг" localSheetId="9" hidden="1">{#N/A,#N/A,FALSE,"передел"}</definedName>
    <definedName name="нг" localSheetId="8" hidden="1">{#N/A,#N/A,FALSE,"передел"}</definedName>
    <definedName name="нг" hidden="1">{#N/A,#N/A,FALSE,"передел"}</definedName>
    <definedName name="нгл" localSheetId="1" hidden="1">[32]Кедровский!#REF!</definedName>
    <definedName name="нгл" localSheetId="2" hidden="1">[32]Кедровский!#REF!</definedName>
    <definedName name="нгл" localSheetId="3" hidden="1">[32]Кедровский!#REF!</definedName>
    <definedName name="нгл" localSheetId="6" hidden="1">[32]Кедровский!#REF!</definedName>
    <definedName name="нгл" localSheetId="9" hidden="1">[32]Кедровский!#REF!</definedName>
    <definedName name="нгл" localSheetId="8" hidden="1">[32]Кедровский!#REF!</definedName>
    <definedName name="нгл" hidden="1">[32]Кедровский!#REF!</definedName>
    <definedName name="НГПК" localSheetId="9" hidden="1">{"План продаж",#N/A,FALSE,"товар"}</definedName>
    <definedName name="НГПК" localSheetId="8" hidden="1">{"План продаж",#N/A,FALSE,"товар"}</definedName>
    <definedName name="НГПК" hidden="1">{"План продаж",#N/A,FALSE,"товар"}</definedName>
    <definedName name="нек" localSheetId="9" hidden="1">Main.SAPF4Help()</definedName>
    <definedName name="нек" localSheetId="8" hidden="1">Main.SAPF4Help()</definedName>
    <definedName name="нек" hidden="1">Main.SAPF4Help()</definedName>
    <definedName name="нет" localSheetId="1" hidden="1">{"Товар.выработка без продаж",#N/A,FALSE,"товар"}</definedName>
    <definedName name="нет" localSheetId="2" hidden="1">{"Товар.выработка без продаж",#N/A,FALSE,"товар"}</definedName>
    <definedName name="нет" localSheetId="3" hidden="1">{"Товар.выработка без продаж",#N/A,FALSE,"товар"}</definedName>
    <definedName name="нет" localSheetId="6" hidden="1">{"Товар.выработка без продаж",#N/A,FALSE,"товар"}</definedName>
    <definedName name="нет" localSheetId="0" hidden="1">{"Товар.выработка без продаж",#N/A,FALSE,"товар"}</definedName>
    <definedName name="нет" localSheetId="9" hidden="1">{"Товар.выработка без продаж",#N/A,FALSE,"товар"}</definedName>
    <definedName name="нет" localSheetId="8" hidden="1">{"Товар.выработка без продаж",#N/A,FALSE,"товар"}</definedName>
    <definedName name="нет" hidden="1">{"Товар.выработка без продаж",#N/A,FALSE,"товар"}</definedName>
    <definedName name="нефтепрод.Октябрь161105" localSheetId="1" hidden="1">Main.SAPF4Help()</definedName>
    <definedName name="нефтепрод.Октябрь161105" localSheetId="2" hidden="1">Main.SAPF4Help()</definedName>
    <definedName name="нефтепрод.Октябрь161105" localSheetId="3" hidden="1">Main.SAPF4Help()</definedName>
    <definedName name="нефтепрод.Октябрь161105" localSheetId="6" hidden="1">Main.SAPF4Help()</definedName>
    <definedName name="нефтепрод.Октябрь161105" localSheetId="0" hidden="1">Main.SAPF4Help()</definedName>
    <definedName name="нефтепрод.Октябрь161105" localSheetId="9" hidden="1">Main.SAPF4Help()</definedName>
    <definedName name="нефтепрод.Октябрь161105" localSheetId="8" hidden="1">Main.SAPF4Help()</definedName>
    <definedName name="нефтепрод.Октябрь161105" hidden="1">Main.SAPF4Help()</definedName>
    <definedName name="нкрс" localSheetId="9" hidden="1">{#N/A,#N/A,FALSE,"ZAP_FEB.XLS "}</definedName>
    <definedName name="нкрс" localSheetId="8" hidden="1">{#N/A,#N/A,FALSE,"ZAP_FEB.XLS "}</definedName>
    <definedName name="нкрс" hidden="1">{#N/A,#N/A,FALSE,"ZAP_FEB.XLS "}</definedName>
    <definedName name="НКРС." localSheetId="9" hidden="1">{#N/A,#N/A,FALSE,"ZAP_FEB.XLS "}</definedName>
    <definedName name="НКРС." localSheetId="8" hidden="1">{#N/A,#N/A,FALSE,"ZAP_FEB.XLS "}</definedName>
    <definedName name="НКРС." hidden="1">{#N/A,#N/A,FALSE,"ZAP_FEB.XLS "}</definedName>
    <definedName name="НКРС2" localSheetId="9" hidden="1">{#N/A,#N/A,FALSE,"ZAP_FEB.XLS "}</definedName>
    <definedName name="НКРС2" localSheetId="8" hidden="1">{#N/A,#N/A,FALSE,"ZAP_FEB.XLS "}</definedName>
    <definedName name="НКРС2" hidden="1">{#N/A,#N/A,FALSE,"ZAP_FEB.XLS "}</definedName>
    <definedName name="нн" localSheetId="1" hidden="1">{"Товар.выработка без продаж",#N/A,FALSE,"товар"}</definedName>
    <definedName name="нн" localSheetId="2" hidden="1">{"Товар.выработка без продаж",#N/A,FALSE,"товар"}</definedName>
    <definedName name="нн" localSheetId="3" hidden="1">{"Товар.выработка без продаж",#N/A,FALSE,"товар"}</definedName>
    <definedName name="нн" localSheetId="6" hidden="1">{"Товар.выработка без продаж",#N/A,FALSE,"товар"}</definedName>
    <definedName name="нн" localSheetId="0" hidden="1">{"Товар.выработка без продаж",#N/A,FALSE,"товар"}</definedName>
    <definedName name="нн" localSheetId="9" hidden="1">{"Товар.выработка без продаж",#N/A,FALSE,"товар"}</definedName>
    <definedName name="нн" localSheetId="8" hidden="1">{"Товар.выработка без продаж",#N/A,FALSE,"товар"}</definedName>
    <definedName name="нн" hidden="1">{"Товар.выработка без продаж",#N/A,FALSE,"товар"}</definedName>
    <definedName name="ННГА" localSheetId="9" hidden="1">{"План продаж",#N/A,FALSE,"товар"}</definedName>
    <definedName name="ННГА" localSheetId="8" hidden="1">{"План продаж",#N/A,FALSE,"товар"}</definedName>
    <definedName name="ННГА" hidden="1">{"План продаж",#N/A,FALSE,"товар"}</definedName>
    <definedName name="НОА" localSheetId="1" hidden="1">Main.SAPF4Help()</definedName>
    <definedName name="НОА" localSheetId="2" hidden="1">Main.SAPF4Help()</definedName>
    <definedName name="НОА" localSheetId="3" hidden="1">Main.SAPF4Help()</definedName>
    <definedName name="НОА" localSheetId="6" hidden="1">Main.SAPF4Help()</definedName>
    <definedName name="НОА" localSheetId="0" hidden="1">Main.SAPF4Help()</definedName>
    <definedName name="НОА" localSheetId="9" hidden="1">Main.SAPF4Help()</definedName>
    <definedName name="НОА" localSheetId="8" hidden="1">Main.SAPF4Help()</definedName>
    <definedName name="НОА" hidden="1">Main.SAPF4Help()</definedName>
    <definedName name="новая" localSheetId="9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новая" localSheetId="8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новая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новИмя" localSheetId="1" hidden="1">[47]EKDEB90!#REF!</definedName>
    <definedName name="новИмя" localSheetId="2" hidden="1">[47]EKDEB90!#REF!</definedName>
    <definedName name="новИмя" localSheetId="3" hidden="1">[47]EKDEB90!#REF!</definedName>
    <definedName name="новИмя" localSheetId="6" hidden="1">[47]EKDEB90!#REF!</definedName>
    <definedName name="новИмя" localSheetId="0" hidden="1">[47]EKDEB90!#REF!</definedName>
    <definedName name="новИмя" localSheetId="9" hidden="1">[47]EKDEB90!#REF!</definedName>
    <definedName name="новИмя" localSheetId="8" hidden="1">[47]EKDEB90!#REF!</definedName>
    <definedName name="новИмя" hidden="1">[47]EKDEB90!#REF!</definedName>
    <definedName name="НПЗ" localSheetId="1" hidden="1">Main.SAPF4Help()</definedName>
    <definedName name="НПЗ" localSheetId="2" hidden="1">Main.SAPF4Help()</definedName>
    <definedName name="НПЗ" localSheetId="3" hidden="1">Main.SAPF4Help()</definedName>
    <definedName name="НПЗ" localSheetId="6" hidden="1">Main.SAPF4Help()</definedName>
    <definedName name="НПЗ" localSheetId="0" hidden="1">Main.SAPF4Help()</definedName>
    <definedName name="НПЗ" localSheetId="9" hidden="1">Main.SAPF4Help()</definedName>
    <definedName name="НПЗ" localSheetId="8" hidden="1">Main.SAPF4Help()</definedName>
    <definedName name="НПЗ" hidden="1">Main.SAPF4Help()</definedName>
    <definedName name="НПС" localSheetId="1" hidden="1">Main.SAPF4Help()</definedName>
    <definedName name="НПС" localSheetId="2" hidden="1">Main.SAPF4Help()</definedName>
    <definedName name="НПС" localSheetId="3" hidden="1">Main.SAPF4Help()</definedName>
    <definedName name="НПС" localSheetId="6" hidden="1">Main.SAPF4Help()</definedName>
    <definedName name="НПС" localSheetId="0" hidden="1">Main.SAPF4Help()</definedName>
    <definedName name="НПС" localSheetId="9" hidden="1">Main.SAPF4Help()</definedName>
    <definedName name="НПС" localSheetId="8" hidden="1">Main.SAPF4Help()</definedName>
    <definedName name="НПС" hidden="1">Main.SAPF4Help()</definedName>
    <definedName name="НС1" localSheetId="1" hidden="1">Main.SAPF4Help()</definedName>
    <definedName name="НС1" localSheetId="2" hidden="1">Main.SAPF4Help()</definedName>
    <definedName name="НС1" localSheetId="3" hidden="1">Main.SAPF4Help()</definedName>
    <definedName name="НС1" localSheetId="6" hidden="1">Main.SAPF4Help()</definedName>
    <definedName name="НС1" localSheetId="0" hidden="1">Main.SAPF4Help()</definedName>
    <definedName name="НС1" localSheetId="9" hidden="1">Main.SAPF4Help()</definedName>
    <definedName name="НС1" localSheetId="8" hidden="1">Main.SAPF4Help()</definedName>
    <definedName name="НС1" hidden="1">Main.SAPF4Help()</definedName>
    <definedName name="О.1" localSheetId="9" hidden="1">{#N/A,#N/A,FALSE,"ZAP_FEB.XLS "}</definedName>
    <definedName name="О.1" localSheetId="8" hidden="1">{#N/A,#N/A,FALSE,"ZAP_FEB.XLS "}</definedName>
    <definedName name="О.1" hidden="1">{#N/A,#N/A,FALSE,"ZAP_FEB.XLS "}</definedName>
    <definedName name="оадо" localSheetId="9" hidden="1">{"IAS Mapping",#N/A,FALSE,"RSA_FS";#N/A,#N/A,FALSE,"CHECK!";#N/A,#N/A,FALSE,"Recon";#N/A,#N/A,FALSE,"NMG";#N/A,#N/A,FALSE,"Journals";"AnalRSA",#N/A,FALSE,"PL-Anal";"AnalIAS",#N/A,FALSE,"PL-Anal";#N/A,#N/A,FALSE,"COS"}</definedName>
    <definedName name="оадо" localSheetId="8" hidden="1">{"IAS Mapping",#N/A,FALSE,"RSA_FS";#N/A,#N/A,FALSE,"CHECK!";#N/A,#N/A,FALSE,"Recon";#N/A,#N/A,FALSE,"NMG";#N/A,#N/A,FALSE,"Journals";"AnalRSA",#N/A,FALSE,"PL-Anal";"AnalIAS",#N/A,FALSE,"PL-Anal";#N/A,#N/A,FALSE,"COS"}</definedName>
    <definedName name="оадо" hidden="1">{"IAS Mapping",#N/A,FALSE,"RSA_FS";#N/A,#N/A,FALSE,"CHECK!";#N/A,#N/A,FALSE,"Recon";#N/A,#N/A,FALSE,"NMG";#N/A,#N/A,FALSE,"Journals";"AnalRSA",#N/A,FALSE,"PL-Anal";"AnalIAS",#N/A,FALSE,"PL-Anal";#N/A,#N/A,FALSE,"COS"}</definedName>
    <definedName name="объем_2020_2024">#REF!</definedName>
    <definedName name="объем_мч_2020_2024">#REF!</definedName>
    <definedName name="оджод" localSheetId="1" hidden="1">{"Смета_Ц1",#N/A,FALSE,"Сметы_затрат_по_цехам"}</definedName>
    <definedName name="оджод" localSheetId="2" hidden="1">{"Смета_Ц1",#N/A,FALSE,"Сметы_затрат_по_цехам"}</definedName>
    <definedName name="оджод" localSheetId="3" hidden="1">{"Смета_Ц1",#N/A,FALSE,"Сметы_затрат_по_цехам"}</definedName>
    <definedName name="оджод" localSheetId="6" hidden="1">{"Смета_Ц1",#N/A,FALSE,"Сметы_затрат_по_цехам"}</definedName>
    <definedName name="оджод" localSheetId="0" hidden="1">{"Смета_Ц1",#N/A,FALSE,"Сметы_затрат_по_цехам"}</definedName>
    <definedName name="оджод" localSheetId="9" hidden="1">{"Смета_Ц1",#N/A,FALSE,"Сметы_затрат_по_цехам"}</definedName>
    <definedName name="оджод" localSheetId="8" hidden="1">{"Смета_Ц1",#N/A,FALSE,"Сметы_затрат_по_цехам"}</definedName>
    <definedName name="оджод" hidden="1">{"Смета_Ц1",#N/A,FALSE,"Сметы_затрат_по_цехам"}</definedName>
    <definedName name="ожид" localSheetId="9" hidden="1">{#N/A,#N/A,FALSE,"1 квартал"}</definedName>
    <definedName name="ожид" localSheetId="8" hidden="1">{#N/A,#N/A,FALSE,"1 квартал"}</definedName>
    <definedName name="ожид" hidden="1">{#N/A,#N/A,FALSE,"1 квартал"}</definedName>
    <definedName name="ожодж" localSheetId="1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жодж" localSheetId="2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жодж" localSheetId="3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жодж" localSheetId="6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жодж" localSheetId="0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жодж" localSheetId="9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жодж" localSheetId="8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жодж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оит" localSheetId="9" hidden="1">{"NWN_Q1810",#N/A,FALSE,"Q1810_1.V";"NWN_Q1412",#N/A,FALSE,"Q1412_1"}</definedName>
    <definedName name="оит" localSheetId="8" hidden="1">{"NWN_Q1810",#N/A,FALSE,"Q1810_1.V";"NWN_Q1412",#N/A,FALSE,"Q1412_1"}</definedName>
    <definedName name="оит" hidden="1">{"NWN_Q1810",#N/A,FALSE,"Q1810_1.V";"NWN_Q1412",#N/A,FALSE,"Q1412_1"}</definedName>
    <definedName name="Олимпийкой" localSheetId="9" hidden="1">#REF!</definedName>
    <definedName name="Олимпийкой" localSheetId="8" hidden="1">#REF!</definedName>
    <definedName name="Олимпийкой" hidden="1">#REF!</definedName>
    <definedName name="ОЛРД" localSheetId="1" hidden="1">{#N/A,#N/A,FALSE,"ZAP_FEB.XLS "}</definedName>
    <definedName name="ОЛРД" localSheetId="2" hidden="1">{#N/A,#N/A,FALSE,"ZAP_FEB.XLS "}</definedName>
    <definedName name="ОЛРД" localSheetId="3" hidden="1">{#N/A,#N/A,FALSE,"ZAP_FEB.XLS "}</definedName>
    <definedName name="ОЛРД" localSheetId="6" hidden="1">{#N/A,#N/A,FALSE,"ZAP_FEB.XLS "}</definedName>
    <definedName name="ОЛРД" localSheetId="0" hidden="1">{#N/A,#N/A,FALSE,"ZAP_FEB.XLS "}</definedName>
    <definedName name="ОЛРД" localSheetId="9" hidden="1">{#N/A,#N/A,FALSE,"ZAP_FEB.XLS "}</definedName>
    <definedName name="ОЛРД" localSheetId="8" hidden="1">{#N/A,#N/A,FALSE,"ZAP_FEB.XLS "}</definedName>
    <definedName name="ОЛРД" hidden="1">{#N/A,#N/A,FALSE,"ZAP_FEB.XLS "}</definedName>
    <definedName name="олррпп" localSheetId="1" hidden="1">{"План продаж",#N/A,FALSE,"товар"}</definedName>
    <definedName name="олррпп" localSheetId="2" hidden="1">{"План продаж",#N/A,FALSE,"товар"}</definedName>
    <definedName name="олррпп" localSheetId="3" hidden="1">{"План продаж",#N/A,FALSE,"товар"}</definedName>
    <definedName name="олррпп" localSheetId="6" hidden="1">{"План продаж",#N/A,FALSE,"товар"}</definedName>
    <definedName name="олррпп" localSheetId="0" hidden="1">{"План продаж",#N/A,FALSE,"товар"}</definedName>
    <definedName name="олррпп" localSheetId="9" hidden="1">{"План продаж",#N/A,FALSE,"товар"}</definedName>
    <definedName name="олррпп" localSheetId="8" hidden="1">{"План продаж",#N/A,FALSE,"товар"}</definedName>
    <definedName name="олррпп" hidden="1">{"План продаж",#N/A,FALSE,"товар"}</definedName>
    <definedName name="олтьпо" localSheetId="1" hidden="1">Main.SAPF4Help()</definedName>
    <definedName name="олтьпо" localSheetId="2" hidden="1">Main.SAPF4Help()</definedName>
    <definedName name="олтьпо" localSheetId="3" hidden="1">Main.SAPF4Help()</definedName>
    <definedName name="олтьпо" localSheetId="6" hidden="1">Main.SAPF4Help()</definedName>
    <definedName name="олтьпо" localSheetId="0" hidden="1">Main.SAPF4Help()</definedName>
    <definedName name="олтьпо" localSheetId="9" hidden="1">Main.SAPF4Help()</definedName>
    <definedName name="олтьпо" localSheetId="8" hidden="1">Main.SAPF4Help()</definedName>
    <definedName name="олтьпо" hidden="1">Main.SAPF4Help()</definedName>
    <definedName name="Ооо" localSheetId="9" hidden="1">{#N/A,#N/A,FALSE,"ZAP_FEB.XLS "}</definedName>
    <definedName name="Ооо" localSheetId="8" hidden="1">{#N/A,#N/A,FALSE,"ZAP_FEB.XLS "}</definedName>
    <definedName name="Ооо" hidden="1">{#N/A,#N/A,FALSE,"ZAP_FEB.XLS "}</definedName>
    <definedName name="ОООООО" localSheetId="1" hidden="1">{"IAS Only",#N/A,FALSE,"NNGT1";"IAS Only",#N/A,FALSE,"NNT1";"IAS Only",#N/A,FALSE,"SNT1";"IAS Only",#N/A,FALSE,"BNT1"}</definedName>
    <definedName name="ОООООО" localSheetId="2" hidden="1">{"IAS Only",#N/A,FALSE,"NNGT1";"IAS Only",#N/A,FALSE,"NNT1";"IAS Only",#N/A,FALSE,"SNT1";"IAS Only",#N/A,FALSE,"BNT1"}</definedName>
    <definedName name="ОООООО" localSheetId="3" hidden="1">{"IAS Only",#N/A,FALSE,"NNGT1";"IAS Only",#N/A,FALSE,"NNT1";"IAS Only",#N/A,FALSE,"SNT1";"IAS Only",#N/A,FALSE,"BNT1"}</definedName>
    <definedName name="ОООООО" localSheetId="6" hidden="1">{"IAS Only",#N/A,FALSE,"NNGT1";"IAS Only",#N/A,FALSE,"NNT1";"IAS Only",#N/A,FALSE,"SNT1";"IAS Only",#N/A,FALSE,"BNT1"}</definedName>
    <definedName name="ОООООО" localSheetId="0" hidden="1">{"IAS Only",#N/A,FALSE,"NNGT1";"IAS Only",#N/A,FALSE,"NNT1";"IAS Only",#N/A,FALSE,"SNT1";"IAS Only",#N/A,FALSE,"BNT1"}</definedName>
    <definedName name="ОООООО" localSheetId="9" hidden="1">{"IAS Only",#N/A,FALSE,"NNGT1";"IAS Only",#N/A,FALSE,"NNT1";"IAS Only",#N/A,FALSE,"SNT1";"IAS Only",#N/A,FALSE,"BNT1"}</definedName>
    <definedName name="ОООООО" localSheetId="8" hidden="1">{"IAS Only",#N/A,FALSE,"NNGT1";"IAS Only",#N/A,FALSE,"NNT1";"IAS Only",#N/A,FALSE,"SNT1";"IAS Only",#N/A,FALSE,"BNT1"}</definedName>
    <definedName name="ОООООО" hidden="1">{"IAS Only",#N/A,FALSE,"NNGT1";"IAS Only",#N/A,FALSE,"NNT1";"IAS Only",#N/A,FALSE,"SNT1";"IAS Only",#N/A,FALSE,"BNT1"}</definedName>
    <definedName name="опрс" localSheetId="1" hidden="1">{#N/A,#N/A,FALSE,"ZAP_FEB.XLS "}</definedName>
    <definedName name="опрс" localSheetId="2" hidden="1">{#N/A,#N/A,FALSE,"ZAP_FEB.XLS "}</definedName>
    <definedName name="опрс" localSheetId="3" hidden="1">{#N/A,#N/A,FALSE,"ZAP_FEB.XLS "}</definedName>
    <definedName name="опрс" localSheetId="6" hidden="1">{#N/A,#N/A,FALSE,"ZAP_FEB.XLS "}</definedName>
    <definedName name="опрс" localSheetId="0" hidden="1">{#N/A,#N/A,FALSE,"ZAP_FEB.XLS "}</definedName>
    <definedName name="опрс" localSheetId="9" hidden="1">{#N/A,#N/A,FALSE,"ZAP_FEB.XLS "}</definedName>
    <definedName name="опрс" localSheetId="8" hidden="1">{#N/A,#N/A,FALSE,"ZAP_FEB.XLS "}</definedName>
    <definedName name="опрс" hidden="1">{#N/A,#N/A,FALSE,"ZAP_FEB.XLS "}</definedName>
    <definedName name="ораро" localSheetId="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аро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аро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аро" localSheetId="6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аро" localSheetId="0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аро" localSheetId="9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аро" localSheetId="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аро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орорл" localSheetId="1" hidden="1">[32]Кедровский!#REF!</definedName>
    <definedName name="орорл" localSheetId="2" hidden="1">[32]Кедровский!#REF!</definedName>
    <definedName name="орорл" localSheetId="3" hidden="1">[32]Кедровский!#REF!</definedName>
    <definedName name="орорл" localSheetId="6" hidden="1">[32]Кедровский!#REF!</definedName>
    <definedName name="орорл" localSheetId="9" hidden="1">[32]Кедровский!#REF!</definedName>
    <definedName name="орорл" localSheetId="8" hidden="1">[32]Кедровский!#REF!</definedName>
    <definedName name="орорл" hidden="1">[32]Кедровский!#REF!</definedName>
    <definedName name="ос" localSheetId="9" hidden="1">#REF!</definedName>
    <definedName name="ос" localSheetId="8" hidden="1">#REF!</definedName>
    <definedName name="ос" hidden="1">#REF!</definedName>
    <definedName name="осввс" localSheetId="1" hidden="1">#REF!</definedName>
    <definedName name="осввс" localSheetId="2" hidden="1">#REF!</definedName>
    <definedName name="осввс" localSheetId="3" hidden="1">#REF!</definedName>
    <definedName name="осввс" localSheetId="6" hidden="1">#REF!</definedName>
    <definedName name="осввс" localSheetId="0" hidden="1">#REF!</definedName>
    <definedName name="осввс" localSheetId="9" hidden="1">#REF!</definedName>
    <definedName name="осввс" localSheetId="8" hidden="1">#REF!</definedName>
    <definedName name="осввс" hidden="1">#REF!</definedName>
    <definedName name="отдел" localSheetId="9" hidden="1">{"NWN_Q1810",#N/A,FALSE,"Q1810_1.V";"NWN_Q1412",#N/A,FALSE,"Q1412_1"}</definedName>
    <definedName name="отдел" localSheetId="8" hidden="1">{"NWN_Q1810",#N/A,FALSE,"Q1810_1.V";"NWN_Q1412",#N/A,FALSE,"Q1412_1"}</definedName>
    <definedName name="отдел" hidden="1">{"NWN_Q1810",#N/A,FALSE,"Q1810_1.V";"NWN_Q1412",#N/A,FALSE,"Q1412_1"}</definedName>
    <definedName name="Отклонения" localSheetId="9" hidden="1">{#N/A,#N/A,FALSE,"ZAP_FEB.XLS "}</definedName>
    <definedName name="Отклонения" localSheetId="8" hidden="1">{#N/A,#N/A,FALSE,"ZAP_FEB.XLS "}</definedName>
    <definedName name="Отклонения" hidden="1">{#N/A,#N/A,FALSE,"ZAP_FEB.XLS "}</definedName>
    <definedName name="отпареоь" localSheetId="9" hidden="1">{#N/A,#N/A,FALSE,"ZAP_FEB.XLS "}</definedName>
    <definedName name="отпареоь" hidden="1">{#N/A,#N/A,FALSE,"ZAP_FEB.XLS "}</definedName>
    <definedName name="охрана" localSheetId="1" hidden="1">{#N/A,#N/A,FALSE,"передел"}</definedName>
    <definedName name="охрана" localSheetId="2" hidden="1">{#N/A,#N/A,FALSE,"передел"}</definedName>
    <definedName name="охрана" localSheetId="3" hidden="1">{#N/A,#N/A,FALSE,"передел"}</definedName>
    <definedName name="охрана" localSheetId="6" hidden="1">{#N/A,#N/A,FALSE,"передел"}</definedName>
    <definedName name="охрана" localSheetId="0" hidden="1">{#N/A,#N/A,FALSE,"передел"}</definedName>
    <definedName name="охрана" localSheetId="9" hidden="1">{#N/A,#N/A,FALSE,"передел"}</definedName>
    <definedName name="охрана" localSheetId="8" hidden="1">{#N/A,#N/A,FALSE,"передел"}</definedName>
    <definedName name="охрана" hidden="1">{#N/A,#N/A,FALSE,"передел"}</definedName>
    <definedName name="ОЬ" localSheetId="1" hidden="1">{#N/A,#N/A,FALSE,"ZAP_FEB.XLS "}</definedName>
    <definedName name="ОЬ" localSheetId="2" hidden="1">{#N/A,#N/A,FALSE,"ZAP_FEB.XLS "}</definedName>
    <definedName name="ОЬ" localSheetId="3" hidden="1">{#N/A,#N/A,FALSE,"ZAP_FEB.XLS "}</definedName>
    <definedName name="ОЬ" localSheetId="6" hidden="1">{#N/A,#N/A,FALSE,"ZAP_FEB.XLS "}</definedName>
    <definedName name="ОЬ" localSheetId="0" hidden="1">{#N/A,#N/A,FALSE,"ZAP_FEB.XLS "}</definedName>
    <definedName name="ОЬ" localSheetId="9" hidden="1">{#N/A,#N/A,FALSE,"ZAP_FEB.XLS "}</definedName>
    <definedName name="ОЬ" localSheetId="8" hidden="1">{#N/A,#N/A,FALSE,"ZAP_FEB.XLS "}</definedName>
    <definedName name="ОЬ" hidden="1">{#N/A,#N/A,FALSE,"ZAP_FEB.XLS "}</definedName>
    <definedName name="п" localSheetId="1" hidden="1">'[3]на 1 тут'!#REF!</definedName>
    <definedName name="п" localSheetId="2" hidden="1">'[3]на 1 тут'!#REF!</definedName>
    <definedName name="п" localSheetId="3" hidden="1">'[3]на 1 тут'!#REF!</definedName>
    <definedName name="п" localSheetId="6" hidden="1">'[3]на 1 тут'!#REF!</definedName>
    <definedName name="п" localSheetId="9" hidden="1">'[3]на 1 тут'!#REF!</definedName>
    <definedName name="п" localSheetId="8" hidden="1">'[3]на 1 тут'!#REF!</definedName>
    <definedName name="п" hidden="1">'[3]на 1 тут'!#REF!</definedName>
    <definedName name="П3.2" localSheetId="1" hidden="1">{#N/A,#N/A,TRUE,"Лист1";#N/A,#N/A,TRUE,"Лист2";#N/A,#N/A,TRUE,"Лист3"}</definedName>
    <definedName name="П3.2" localSheetId="2" hidden="1">{#N/A,#N/A,TRUE,"Лист1";#N/A,#N/A,TRUE,"Лист2";#N/A,#N/A,TRUE,"Лист3"}</definedName>
    <definedName name="П3.2" localSheetId="3" hidden="1">{#N/A,#N/A,TRUE,"Лист1";#N/A,#N/A,TRUE,"Лист2";#N/A,#N/A,TRUE,"Лист3"}</definedName>
    <definedName name="П3.2" localSheetId="6" hidden="1">{#N/A,#N/A,TRUE,"Лист1";#N/A,#N/A,TRUE,"Лист2";#N/A,#N/A,TRUE,"Лист3"}</definedName>
    <definedName name="П3.2" localSheetId="0" hidden="1">{#N/A,#N/A,TRUE,"Лист1";#N/A,#N/A,TRUE,"Лист2";#N/A,#N/A,TRUE,"Лист3"}</definedName>
    <definedName name="П3.2" localSheetId="9" hidden="1">{#N/A,#N/A,TRUE,"Лист1";#N/A,#N/A,TRUE,"Лист2";#N/A,#N/A,TRUE,"Лист3"}</definedName>
    <definedName name="П3.2" localSheetId="8" hidden="1">{#N/A,#N/A,TRUE,"Лист1";#N/A,#N/A,TRUE,"Лист2";#N/A,#N/A,TRUE,"Лист3"}</definedName>
    <definedName name="П3.2" hidden="1">{#N/A,#N/A,TRUE,"Лист1";#N/A,#N/A,TRUE,"Лист2";#N/A,#N/A,TRUE,"Лист3"}</definedName>
    <definedName name="па" localSheetId="9" hidden="1">{"'Лист1'!$A$1:$W$63"}</definedName>
    <definedName name="па" localSheetId="8" hidden="1">{"'Лист1'!$A$1:$W$63"}</definedName>
    <definedName name="па" hidden="1">{"'Лист1'!$A$1:$W$63"}</definedName>
    <definedName name="папа" localSheetId="1" hidden="1">{"konoplin - Личное представление",#N/A,TRUE,"ФинПлан_1кв";"konoplin - Личное представление",#N/A,TRUE,"ФинПлан_2кв"}</definedName>
    <definedName name="папа" localSheetId="2" hidden="1">{"konoplin - Личное представление",#N/A,TRUE,"ФинПлан_1кв";"konoplin - Личное представление",#N/A,TRUE,"ФинПлан_2кв"}</definedName>
    <definedName name="папа" localSheetId="3" hidden="1">{"konoplin - Личное представление",#N/A,TRUE,"ФинПлан_1кв";"konoplin - Личное представление",#N/A,TRUE,"ФинПлан_2кв"}</definedName>
    <definedName name="папа" localSheetId="6" hidden="1">{"konoplin - Личное представление",#N/A,TRUE,"ФинПлан_1кв";"konoplin - Личное представление",#N/A,TRUE,"ФинПлан_2кв"}</definedName>
    <definedName name="папа" localSheetId="0" hidden="1">{"konoplin - Личное представление",#N/A,TRUE,"ФинПлан_1кв";"konoplin - Личное представление",#N/A,TRUE,"ФинПлан_2кв"}</definedName>
    <definedName name="папа" localSheetId="9" hidden="1">{"konoplin - Личное представление",#N/A,TRUE,"ФинПлан_1кв";"konoplin - Личное представление",#N/A,TRUE,"ФинПлан_2кв"}</definedName>
    <definedName name="папа" localSheetId="8" hidden="1">{"konoplin - Личное представление",#N/A,TRUE,"ФинПлан_1кв";"konoplin - Личное представление",#N/A,TRUE,"ФинПлан_2кв"}</definedName>
    <definedName name="папа" hidden="1">{"konoplin - Личное представление",#N/A,TRUE,"ФинПлан_1кв";"konoplin - Личное представление",#N/A,TRUE,"ФинПлан_2кв"}</definedName>
    <definedName name="папр" localSheetId="9" hidden="1">{#N/A,#N/A,FALSE,"ZAP_FEB.XLS "}</definedName>
    <definedName name="папр" localSheetId="8" hidden="1">{#N/A,#N/A,FALSE,"ZAP_FEB.XLS "}</definedName>
    <definedName name="папр" hidden="1">{#N/A,#N/A,FALSE,"ZAP_FEB.XLS "}</definedName>
    <definedName name="пар" localSheetId="9" hidden="1">{"'Лист1'!$A$1:$W$63"}</definedName>
    <definedName name="пар" localSheetId="8" hidden="1">{"'Лист1'!$A$1:$W$63"}</definedName>
    <definedName name="пар" hidden="1">{"'Лист1'!$A$1:$W$63"}</definedName>
    <definedName name="пара" localSheetId="1" hidden="1">Main.SAPF4Help()</definedName>
    <definedName name="пара" localSheetId="2" hidden="1">Main.SAPF4Help()</definedName>
    <definedName name="пара" localSheetId="3" hidden="1">Main.SAPF4Help()</definedName>
    <definedName name="пара" localSheetId="6" hidden="1">Main.SAPF4Help()</definedName>
    <definedName name="пара" localSheetId="0" hidden="1">Main.SAPF4Help()</definedName>
    <definedName name="пара" localSheetId="9" hidden="1">Main.SAPF4Help()</definedName>
    <definedName name="пара" localSheetId="8" hidden="1">Main.SAPF4Help()</definedName>
    <definedName name="пара" hidden="1">Main.SAPF4Help()</definedName>
    <definedName name="парпарпар" localSheetId="1" hidden="1">'[3]на 1 тут'!#REF!</definedName>
    <definedName name="парпарпар" localSheetId="2" hidden="1">'[3]на 1 тут'!#REF!</definedName>
    <definedName name="парпарпар" localSheetId="3" hidden="1">'[3]на 1 тут'!#REF!</definedName>
    <definedName name="парпарпар" localSheetId="6" hidden="1">'[3]на 1 тут'!#REF!</definedName>
    <definedName name="парпарпар" localSheetId="0" hidden="1">'[3]на 1 тут'!#REF!</definedName>
    <definedName name="парпарпар" localSheetId="9" hidden="1">'[3]на 1 тут'!#REF!</definedName>
    <definedName name="парпарпар" localSheetId="8" hidden="1">'[3]на 1 тут'!#REF!</definedName>
    <definedName name="парпарпар" hidden="1">'[3]на 1 тут'!#REF!</definedName>
    <definedName name="пвк3" localSheetId="1" hidden="1">{"'СВОДКА январь 2004'!$BB$5"}</definedName>
    <definedName name="пвк3" localSheetId="2" hidden="1">{"'СВОДКА январь 2004'!$BB$5"}</definedName>
    <definedName name="пвк3" localSheetId="3" hidden="1">{"'СВОДКА январь 2004'!$BB$5"}</definedName>
    <definedName name="пвк3" localSheetId="6" hidden="1">{"'СВОДКА январь 2004'!$BB$5"}</definedName>
    <definedName name="пвк3" localSheetId="0" hidden="1">{"'СВОДКА январь 2004'!$BB$5"}</definedName>
    <definedName name="пвк3" localSheetId="9" hidden="1">{"'СВОДКА январь 2004'!$BB$5"}</definedName>
    <definedName name="пвк3" localSheetId="8" hidden="1">{"'СВОДКА январь 2004'!$BB$5"}</definedName>
    <definedName name="пвк3" hidden="1">{"'СВОДКА январь 2004'!$BB$5"}</definedName>
    <definedName name="пворп" localSheetId="1" hidden="1">#REF!</definedName>
    <definedName name="пворп" localSheetId="2" hidden="1">#REF!</definedName>
    <definedName name="пворп" localSheetId="3" hidden="1">#REF!</definedName>
    <definedName name="пворп" localSheetId="6" hidden="1">#REF!</definedName>
    <definedName name="пворп" localSheetId="0" hidden="1">#REF!</definedName>
    <definedName name="пворп" localSheetId="9" hidden="1">#REF!</definedName>
    <definedName name="пворп" localSheetId="8" hidden="1">#REF!</definedName>
    <definedName name="пворп" hidden="1">#REF!</definedName>
    <definedName name="пвыпвы" localSheetId="1" hidden="1">{"NWN_Q1810",#N/A,FALSE,"Q1810_1.V";"NWN_Q1412",#N/A,FALSE,"Q1412_1"}</definedName>
    <definedName name="пвыпвы" localSheetId="2" hidden="1">{"NWN_Q1810",#N/A,FALSE,"Q1810_1.V";"NWN_Q1412",#N/A,FALSE,"Q1412_1"}</definedName>
    <definedName name="пвыпвы" localSheetId="3" hidden="1">{"NWN_Q1810",#N/A,FALSE,"Q1810_1.V";"NWN_Q1412",#N/A,FALSE,"Q1412_1"}</definedName>
    <definedName name="пвыпвы" localSheetId="6" hidden="1">{"NWN_Q1810",#N/A,FALSE,"Q1810_1.V";"NWN_Q1412",#N/A,FALSE,"Q1412_1"}</definedName>
    <definedName name="пвыпвы" localSheetId="0" hidden="1">{"NWN_Q1810",#N/A,FALSE,"Q1810_1.V";"NWN_Q1412",#N/A,FALSE,"Q1412_1"}</definedName>
    <definedName name="пвыпвы" localSheetId="9" hidden="1">{"NWN_Q1810",#N/A,FALSE,"Q1810_1.V";"NWN_Q1412",#N/A,FALSE,"Q1412_1"}</definedName>
    <definedName name="пвыпвы" localSheetId="8" hidden="1">{"NWN_Q1810",#N/A,FALSE,"Q1810_1.V";"NWN_Q1412",#N/A,FALSE,"Q1412_1"}</definedName>
    <definedName name="пвыпвы" hidden="1">{"NWN_Q1810",#N/A,FALSE,"Q1810_1.V";"NWN_Q1412",#N/A,FALSE,"Q1412_1"}</definedName>
    <definedName name="пгдпг" localSheetId="1" hidden="1">{"Смета_Ц1",#N/A,FALSE,"Сметы_затрат_по_цехам"}</definedName>
    <definedName name="пгдпг" localSheetId="2" hidden="1">{"Смета_Ц1",#N/A,FALSE,"Сметы_затрат_по_цехам"}</definedName>
    <definedName name="пгдпг" localSheetId="3" hidden="1">{"Смета_Ц1",#N/A,FALSE,"Сметы_затрат_по_цехам"}</definedName>
    <definedName name="пгдпг" localSheetId="6" hidden="1">{"Смета_Ц1",#N/A,FALSE,"Сметы_затрат_по_цехам"}</definedName>
    <definedName name="пгдпг" localSheetId="0" hidden="1">{"Смета_Ц1",#N/A,FALSE,"Сметы_затрат_по_цехам"}</definedName>
    <definedName name="пгдпг" localSheetId="9" hidden="1">{"Смета_Ц1",#N/A,FALSE,"Сметы_затрат_по_цехам"}</definedName>
    <definedName name="пгдпг" localSheetId="8" hidden="1">{"Смета_Ц1",#N/A,FALSE,"Сметы_затрат_по_цехам"}</definedName>
    <definedName name="пгдпг" hidden="1">{"Смета_Ц1",#N/A,FALSE,"Сметы_затрат_по_цехам"}</definedName>
    <definedName name="пгдпп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дпп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дпп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дпп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дпп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дпп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дпп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дпп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гл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переработка" localSheetId="1" hidden="1">Main.SAPF4Help()</definedName>
    <definedName name="переработка" localSheetId="2" hidden="1">Main.SAPF4Help()</definedName>
    <definedName name="переработка" localSheetId="3" hidden="1">Main.SAPF4Help()</definedName>
    <definedName name="переработка" localSheetId="6" hidden="1">Main.SAPF4Help()</definedName>
    <definedName name="переработка" localSheetId="0" hidden="1">Main.SAPF4Help()</definedName>
    <definedName name="переработка" localSheetId="9" hidden="1">Main.SAPF4Help()</definedName>
    <definedName name="переработка" localSheetId="8" hidden="1">Main.SAPF4Help()</definedName>
    <definedName name="переработка" hidden="1">Main.SAPF4Help()</definedName>
    <definedName name="ПЕреч.нефтепрод." localSheetId="9" hidden="1">{#N/A,#N/A,FALSE,"FA_1";#N/A,#N/A,FALSE,"Dep'n SE";#N/A,#N/A,FALSE,"Dep'n FC"}</definedName>
    <definedName name="ПЕреч.нефтепрод." localSheetId="8" hidden="1">{#N/A,#N/A,FALSE,"FA_1";#N/A,#N/A,FALSE,"Dep'n SE";#N/A,#N/A,FALSE,"Dep'n FC"}</definedName>
    <definedName name="ПЕреч.нефтепрод." hidden="1">{#N/A,#N/A,FALSE,"FA_1";#N/A,#N/A,FALSE,"Dep'n SE";#N/A,#N/A,FALSE,"Dep'n FC"}</definedName>
    <definedName name="пернгаш" localSheetId="1" hidden="1">{"Товар.выработка без продаж",#N/A,FALSE,"товар"}</definedName>
    <definedName name="пернгаш" localSheetId="2" hidden="1">{"Товар.выработка без продаж",#N/A,FALSE,"товар"}</definedName>
    <definedName name="пернгаш" localSheetId="3" hidden="1">{"Товар.выработка без продаж",#N/A,FALSE,"товар"}</definedName>
    <definedName name="пернгаш" localSheetId="6" hidden="1">{"Товар.выработка без продаж",#N/A,FALSE,"товар"}</definedName>
    <definedName name="пернгаш" localSheetId="0" hidden="1">{"Товар.выработка без продаж",#N/A,FALSE,"товар"}</definedName>
    <definedName name="пернгаш" localSheetId="9" hidden="1">{"Товар.выработка без продаж",#N/A,FALSE,"товар"}</definedName>
    <definedName name="пернгаш" localSheetId="8" hidden="1">{"Товар.выработка без продаж",#N/A,FALSE,"товар"}</definedName>
    <definedName name="пернгаш" hidden="1">{"Товар.выработка без продаж",#N/A,FALSE,"товар"}</definedName>
    <definedName name="ПИР" localSheetId="9" hidden="1">Main.SAPF4Help()</definedName>
    <definedName name="ПИР" localSheetId="8" hidden="1">Main.SAPF4Help()</definedName>
    <definedName name="ПИР" hidden="1">Main.SAPF4Help()</definedName>
    <definedName name="пк3" localSheetId="9" hidden="1">#REF!,#REF!,#REF!,#REF!,#REF!,#REF!</definedName>
    <definedName name="пк3" localSheetId="8" hidden="1">#REF!,#REF!,#REF!,#REF!,#REF!,#REF!</definedName>
    <definedName name="пк3" hidden="1">#REF!,#REF!,#REF!,#REF!,#REF!,#REF!</definedName>
    <definedName name="пк4" localSheetId="9" hidden="1">#REF!</definedName>
    <definedName name="пк4" localSheetId="8" hidden="1">#REF!</definedName>
    <definedName name="пк4" hidden="1">#REF!</definedName>
    <definedName name="план" localSheetId="1" hidden="1">{"План продаж",#N/A,FALSE,"товар"}</definedName>
    <definedName name="план" localSheetId="2" hidden="1">{"План продаж",#N/A,FALSE,"товар"}</definedName>
    <definedName name="план" localSheetId="3" hidden="1">{"План продаж",#N/A,FALSE,"товар"}</definedName>
    <definedName name="план" localSheetId="6" hidden="1">{"План продаж",#N/A,FALSE,"товар"}</definedName>
    <definedName name="план" localSheetId="0" hidden="1">{"План продаж",#N/A,FALSE,"товар"}</definedName>
    <definedName name="план" localSheetId="9" hidden="1">{"План продаж",#N/A,FALSE,"товар"}</definedName>
    <definedName name="план" localSheetId="8" hidden="1">{"План продаж",#N/A,FALSE,"товар"}</definedName>
    <definedName name="план" hidden="1">{"План продаж",#N/A,FALSE,"товар"}</definedName>
    <definedName name="по" localSheetId="1" hidden="1">{"План продаж",#N/A,FALSE,"товар"}</definedName>
    <definedName name="по" localSheetId="2" hidden="1">{"План продаж",#N/A,FALSE,"товар"}</definedName>
    <definedName name="по" localSheetId="3" hidden="1">{"План продаж",#N/A,FALSE,"товар"}</definedName>
    <definedName name="по" localSheetId="6" hidden="1">{"План продаж",#N/A,FALSE,"товар"}</definedName>
    <definedName name="по" localSheetId="0" hidden="1">{"План продаж",#N/A,FALSE,"товар"}</definedName>
    <definedName name="по" localSheetId="9" hidden="1">{"План продаж",#N/A,FALSE,"товар"}</definedName>
    <definedName name="по" localSheetId="8" hidden="1">{"План продаж",#N/A,FALSE,"товар"}</definedName>
    <definedName name="по" hidden="1">{"План продаж",#N/A,FALSE,"товар"}</definedName>
    <definedName name="под" localSheetId="1" hidden="1">[32]Кедровский!#REF!</definedName>
    <definedName name="под" localSheetId="2" hidden="1">[32]Кедровский!#REF!</definedName>
    <definedName name="под" localSheetId="3" hidden="1">[32]Кедровский!#REF!</definedName>
    <definedName name="под" localSheetId="6" hidden="1">[32]Кедровский!#REF!</definedName>
    <definedName name="под" localSheetId="9" hidden="1">[32]Кедровский!#REF!</definedName>
    <definedName name="под" localSheetId="8" hidden="1">[32]Кедровский!#REF!</definedName>
    <definedName name="под" hidden="1">[32]Кедровский!#REF!</definedName>
    <definedName name="подраз" localSheetId="1" hidden="1">'[3]на 1 тут'!#REF!</definedName>
    <definedName name="подраз" localSheetId="2" hidden="1">'[3]на 1 тут'!#REF!</definedName>
    <definedName name="подраз" localSheetId="3" hidden="1">'[3]на 1 тут'!#REF!</definedName>
    <definedName name="подраз" localSheetId="6" hidden="1">'[3]на 1 тут'!#REF!</definedName>
    <definedName name="подраз" localSheetId="9" hidden="1">'[3]на 1 тут'!#REF!</definedName>
    <definedName name="подраз" localSheetId="8" hidden="1">'[3]на 1 тут'!#REF!</definedName>
    <definedName name="подраз" hidden="1">'[3]на 1 тут'!#REF!</definedName>
    <definedName name="пол" localSheetId="1" hidden="1">{"Товар.выработка без продаж",#N/A,FALSE,"товар"}</definedName>
    <definedName name="пол" localSheetId="2" hidden="1">{"Товар.выработка без продаж",#N/A,FALSE,"товар"}</definedName>
    <definedName name="пол" localSheetId="3" hidden="1">{"Товар.выработка без продаж",#N/A,FALSE,"товар"}</definedName>
    <definedName name="пол" localSheetId="6" hidden="1">{"Товар.выработка без продаж",#N/A,FALSE,"товар"}</definedName>
    <definedName name="пол" localSheetId="0" hidden="1">{"Товар.выработка без продаж",#N/A,FALSE,"товар"}</definedName>
    <definedName name="пол" localSheetId="9" hidden="1">{"Товар.выработка без продаж",#N/A,FALSE,"товар"}</definedName>
    <definedName name="пол" localSheetId="8" hidden="1">{"Товар.выработка без продаж",#N/A,FALSE,"товар"}</definedName>
    <definedName name="пол" hidden="1">{"Товар.выработка без продаж",#N/A,FALSE,"товар"}</definedName>
    <definedName name="полп" localSheetId="1" hidden="1">{"Смета_Ц1",#N/A,FALSE,"Сметы_затрат_по_цехам"}</definedName>
    <definedName name="полп" localSheetId="2" hidden="1">{"Смета_Ц1",#N/A,FALSE,"Сметы_затрат_по_цехам"}</definedName>
    <definedName name="полп" localSheetId="3" hidden="1">{"Смета_Ц1",#N/A,FALSE,"Сметы_затрат_по_цехам"}</definedName>
    <definedName name="полп" localSheetId="6" hidden="1">{"Смета_Ц1",#N/A,FALSE,"Сметы_затрат_по_цехам"}</definedName>
    <definedName name="полп" localSheetId="0" hidden="1">{"Смета_Ц1",#N/A,FALSE,"Сметы_затрат_по_цехам"}</definedName>
    <definedName name="полп" localSheetId="9" hidden="1">{"Смета_Ц1",#N/A,FALSE,"Сметы_затрат_по_цехам"}</definedName>
    <definedName name="полп" localSheetId="8" hidden="1">{"Смета_Ц1",#N/A,FALSE,"Сметы_затрат_по_цехам"}</definedName>
    <definedName name="полп" hidden="1">{"Смета_Ц1",#N/A,FALSE,"Сметы_затрат_по_цехам"}</definedName>
    <definedName name="полугодие" localSheetId="1" hidden="1">Main.SAPF4Help()</definedName>
    <definedName name="полугодие" localSheetId="2" hidden="1">Main.SAPF4Help()</definedName>
    <definedName name="полугодие" localSheetId="3" hidden="1">Main.SAPF4Help()</definedName>
    <definedName name="полугодие" localSheetId="6" hidden="1">Main.SAPF4Help()</definedName>
    <definedName name="полугодие" localSheetId="0" hidden="1">Main.SAPF4Help()</definedName>
    <definedName name="полугодие" localSheetId="9" hidden="1">Main.SAPF4Help()</definedName>
    <definedName name="полугодие" localSheetId="8" hidden="1">Main.SAPF4Help()</definedName>
    <definedName name="полугодие" hidden="1">Main.SAPF4Help()</definedName>
    <definedName name="ПОПРОЛВПРЛВ" localSheetId="9" hidden="1">{"План продаж",#N/A,FALSE,"товар"}</definedName>
    <definedName name="ПОПРОЛВПРЛВ" localSheetId="8" hidden="1">{"План продаж",#N/A,FALSE,"товар"}</definedName>
    <definedName name="ПОПРОЛВПРЛВ" hidden="1">{"План продаж",#N/A,FALSE,"товар"}</definedName>
    <definedName name="пор" localSheetId="1" hidden="1">{#N/A,#N/A,FALSE,"передел"}</definedName>
    <definedName name="пор" localSheetId="2" hidden="1">{#N/A,#N/A,FALSE,"передел"}</definedName>
    <definedName name="пор" localSheetId="3" hidden="1">{#N/A,#N/A,FALSE,"передел"}</definedName>
    <definedName name="пор" localSheetId="6" hidden="1">{#N/A,#N/A,FALSE,"передел"}</definedName>
    <definedName name="пор" localSheetId="0" hidden="1">{#N/A,#N/A,FALSE,"передел"}</definedName>
    <definedName name="пор" localSheetId="9" hidden="1">{#N/A,#N/A,FALSE,"передел"}</definedName>
    <definedName name="пор" localSheetId="8" hidden="1">{#N/A,#N/A,FALSE,"передел"}</definedName>
    <definedName name="пор" hidden="1">{#N/A,#N/A,FALSE,"передел"}</definedName>
    <definedName name="пп" localSheetId="9" hidden="1">{#N/A,#N/A,FALSE,"ZAP_FEB.XLS "}</definedName>
    <definedName name="пп" localSheetId="8" hidden="1">{#N/A,#N/A,FALSE,"ZAP_FEB.XLS "}</definedName>
    <definedName name="пп" hidden="1">{#N/A,#N/A,FALSE,"ZAP_FEB.XLS "}</definedName>
    <definedName name="ппапапра" localSheetId="9" hidden="1">#REF!</definedName>
    <definedName name="ппапапра" localSheetId="8" hidden="1">#REF!</definedName>
    <definedName name="ппапапра" hidden="1">#REF!</definedName>
    <definedName name="пппп" localSheetId="9" hidden="1">#REF!</definedName>
    <definedName name="пппп" localSheetId="8" hidden="1">#REF!</definedName>
    <definedName name="пппп" hidden="1">#REF!</definedName>
    <definedName name="ппппппп" localSheetId="1" hidden="1">{"Товар.выработка без продаж",#N/A,FALSE,"товар"}</definedName>
    <definedName name="ппппппп" localSheetId="2" hidden="1">{"Товар.выработка без продаж",#N/A,FALSE,"товар"}</definedName>
    <definedName name="ппппппп" localSheetId="3" hidden="1">{"Товар.выработка без продаж",#N/A,FALSE,"товар"}</definedName>
    <definedName name="ппппппп" localSheetId="6" hidden="1">{"Товар.выработка без продаж",#N/A,FALSE,"товар"}</definedName>
    <definedName name="ппппппп" localSheetId="0" hidden="1">{"Товар.выработка без продаж",#N/A,FALSE,"товар"}</definedName>
    <definedName name="ппппппп" localSheetId="9" hidden="1">{"Товар.выработка без продаж",#N/A,FALSE,"товар"}</definedName>
    <definedName name="ппппппп" localSheetId="8" hidden="1">{"Товар.выработка без продаж",#N/A,FALSE,"товар"}</definedName>
    <definedName name="ппппппп" hidden="1">{"Товар.выработка без продаж",#N/A,FALSE,"товар"}</definedName>
    <definedName name="пппппппп" localSheetId="9" hidden="1">#REF!</definedName>
    <definedName name="пппппппп" localSheetId="8" hidden="1">#REF!</definedName>
    <definedName name="пппппппп" hidden="1">#REF!</definedName>
    <definedName name="ппппппрп" localSheetId="9" hidden="1">{"NWN_Q1810",#N/A,FALSE,"Q1810_1.V";"NWN_Q1412",#N/A,FALSE,"Q1412_1"}</definedName>
    <definedName name="ппппппрп" localSheetId="8" hidden="1">{"NWN_Q1810",#N/A,FALSE,"Q1810_1.V";"NWN_Q1412",#N/A,FALSE,"Q1412_1"}</definedName>
    <definedName name="ппппппрп" hidden="1">{"NWN_Q1810",#N/A,FALSE,"Q1810_1.V";"NWN_Q1412",#N/A,FALSE,"Q1412_1"}</definedName>
    <definedName name="ППР" localSheetId="9" hidden="1">{#N/A,#N/A,FALSE,"ZAP_FEB.XLS "}</definedName>
    <definedName name="ППР" localSheetId="8" hidden="1">{#N/A,#N/A,FALSE,"ZAP_FEB.XLS "}</definedName>
    <definedName name="ППР" hidden="1">{#N/A,#N/A,FALSE,"ZAP_FEB.XLS "}</definedName>
    <definedName name="пр" localSheetId="1" hidden="1">{"План продаж",#N/A,FALSE,"товар"}</definedName>
    <definedName name="пр" localSheetId="2" hidden="1">{"План продаж",#N/A,FALSE,"товар"}</definedName>
    <definedName name="пр" localSheetId="3" hidden="1">{"План продаж",#N/A,FALSE,"товар"}</definedName>
    <definedName name="пр" localSheetId="6" hidden="1">{"План продаж",#N/A,FALSE,"товар"}</definedName>
    <definedName name="пр" localSheetId="0" hidden="1">{"План продаж",#N/A,FALSE,"товар"}</definedName>
    <definedName name="пр" localSheetId="9" hidden="1">{"План продаж",#N/A,FALSE,"товар"}</definedName>
    <definedName name="пр" localSheetId="8" hidden="1">{"План продаж",#N/A,FALSE,"товар"}</definedName>
    <definedName name="пр" hidden="1">{"План продаж",#N/A,FALSE,"товар"}</definedName>
    <definedName name="пра" localSheetId="1" hidden="1">{#N/A,#N/A,FALSE,"ZAP_FEB.XLS "}</definedName>
    <definedName name="пра" localSheetId="2" hidden="1">{#N/A,#N/A,FALSE,"ZAP_FEB.XLS "}</definedName>
    <definedName name="пра" localSheetId="3" hidden="1">{#N/A,#N/A,FALSE,"ZAP_FEB.XLS "}</definedName>
    <definedName name="пра" localSheetId="6" hidden="1">{#N/A,#N/A,FALSE,"ZAP_FEB.XLS "}</definedName>
    <definedName name="пра" localSheetId="0" hidden="1">{#N/A,#N/A,FALSE,"ZAP_FEB.XLS "}</definedName>
    <definedName name="пра" localSheetId="9" hidden="1">{#N/A,#N/A,FALSE,"ZAP_FEB.XLS "}</definedName>
    <definedName name="пра" localSheetId="8" hidden="1">{#N/A,#N/A,FALSE,"ZAP_FEB.XLS "}</definedName>
    <definedName name="пра" hidden="1">{#N/A,#N/A,FALSE,"ZAP_FEB.XLS "}</definedName>
    <definedName name="ПРАПРО" localSheetId="9" hidden="1">{"Товар.выработка без продаж",#N/A,FALSE,"товар"}</definedName>
    <definedName name="ПРАПРО" localSheetId="8" hidden="1">{"Товар.выработка без продаж",#N/A,FALSE,"товар"}</definedName>
    <definedName name="ПРАПРО" hidden="1">{"Товар.выработка без продаж",#N/A,FALSE,"товар"}</definedName>
    <definedName name="Предложения" localSheetId="9" hidden="1">{"IASTrail",#N/A,FALSE,"IAS"}</definedName>
    <definedName name="Предложения" localSheetId="8" hidden="1">{"IASTrail",#N/A,FALSE,"IAS"}</definedName>
    <definedName name="Предложения" hidden="1">{"IASTrail",#N/A,FALSE,"IAS"}</definedName>
    <definedName name="прибыль3" localSheetId="1" hidden="1">{#N/A,#N/A,TRUE,"Лист1";#N/A,#N/A,TRUE,"Лист2";#N/A,#N/A,TRUE,"Лист3"}</definedName>
    <definedName name="прибыль3" localSheetId="2" hidden="1">{#N/A,#N/A,TRUE,"Лист1";#N/A,#N/A,TRUE,"Лист2";#N/A,#N/A,TRUE,"Лист3"}</definedName>
    <definedName name="прибыль3" localSheetId="3" hidden="1">{#N/A,#N/A,TRUE,"Лист1";#N/A,#N/A,TRUE,"Лист2";#N/A,#N/A,TRUE,"Лист3"}</definedName>
    <definedName name="прибыль3" localSheetId="6" hidden="1">{#N/A,#N/A,TRUE,"Лист1";#N/A,#N/A,TRUE,"Лист2";#N/A,#N/A,TRUE,"Лист3"}</definedName>
    <definedName name="прибыль3" localSheetId="0" hidden="1">{#N/A,#N/A,TRUE,"Лист1";#N/A,#N/A,TRUE,"Лист2";#N/A,#N/A,TRUE,"Лист3"}</definedName>
    <definedName name="прибыль3" localSheetId="9" hidden="1">{#N/A,#N/A,TRUE,"Лист1";#N/A,#N/A,TRUE,"Лист2";#N/A,#N/A,TRUE,"Лист3"}</definedName>
    <definedName name="прибыль3" localSheetId="8" hidden="1">{#N/A,#N/A,TRUE,"Лист1";#N/A,#N/A,TRUE,"Лист2";#N/A,#N/A,TRUE,"Лист3"}</definedName>
    <definedName name="прибыль3" hidden="1">{#N/A,#N/A,TRUE,"Лист1";#N/A,#N/A,TRUE,"Лист2";#N/A,#N/A,TRUE,"Лист3"}</definedName>
    <definedName name="прил.12.2.2" localSheetId="9" hidden="1">{"'Лист1'!$A$1:$W$63"}</definedName>
    <definedName name="прил.12.2.2" localSheetId="8" hidden="1">{"'Лист1'!$A$1:$W$63"}</definedName>
    <definedName name="прил.12.2.2" hidden="1">{"'Лист1'!$A$1:$W$63"}</definedName>
    <definedName name="прил.12.2.3" localSheetId="9" hidden="1">{"'Лист1'!$A$1:$W$63"}</definedName>
    <definedName name="прил.12.2.3" localSheetId="8" hidden="1">{"'Лист1'!$A$1:$W$63"}</definedName>
    <definedName name="прил.12.2.3" hidden="1">{"'Лист1'!$A$1:$W$63"}</definedName>
    <definedName name="приобе" localSheetId="9" hidden="1">{#N/A,#N/A,FALSE,"ZAP_FEB.XLS "}</definedName>
    <definedName name="приобе" localSheetId="8" hidden="1">{#N/A,#N/A,FALSE,"ZAP_FEB.XLS "}</definedName>
    <definedName name="приобе" hidden="1">{#N/A,#N/A,FALSE,"ZAP_FEB.XLS "}</definedName>
    <definedName name="приобье" localSheetId="9" hidden="1">{#N/A,#N/A,FALSE,"ZAP_FEB.XLS "}</definedName>
    <definedName name="приобье" localSheetId="8" hidden="1">{#N/A,#N/A,FALSE,"ZAP_FEB.XLS "}</definedName>
    <definedName name="приобье" hidden="1">{#N/A,#N/A,FALSE,"ZAP_FEB.XLS "}</definedName>
    <definedName name="про" localSheetId="1" hidden="1">{#N/A,#N/A,FALSE,"ZAP_FEB.XLS "}</definedName>
    <definedName name="про" localSheetId="2" hidden="1">{#N/A,#N/A,FALSE,"ZAP_FEB.XLS "}</definedName>
    <definedName name="про" localSheetId="3" hidden="1">{#N/A,#N/A,FALSE,"ZAP_FEB.XLS "}</definedName>
    <definedName name="про" localSheetId="6" hidden="1">{#N/A,#N/A,FALSE,"ZAP_FEB.XLS "}</definedName>
    <definedName name="про" localSheetId="0" hidden="1">{#N/A,#N/A,FALSE,"ZAP_FEB.XLS "}</definedName>
    <definedName name="про" localSheetId="9" hidden="1">{#N/A,#N/A,FALSE,"ZAP_FEB.XLS "}</definedName>
    <definedName name="про" localSheetId="8" hidden="1">{#N/A,#N/A,FALSE,"ZAP_FEB.XLS "}</definedName>
    <definedName name="про" hidden="1">{#N/A,#N/A,FALSE,"ZAP_FEB.XLS "}</definedName>
    <definedName name="проба" localSheetId="1" hidden="1">{"NWN_Q1810",#N/A,FALSE,"Q1810_1.V";"NWN_Q1412",#N/A,FALSE,"Q1412_1"}</definedName>
    <definedName name="проба" localSheetId="2" hidden="1">{"NWN_Q1810",#N/A,FALSE,"Q1810_1.V";"NWN_Q1412",#N/A,FALSE,"Q1412_1"}</definedName>
    <definedName name="проба" localSheetId="3" hidden="1">{"NWN_Q1810",#N/A,FALSE,"Q1810_1.V";"NWN_Q1412",#N/A,FALSE,"Q1412_1"}</definedName>
    <definedName name="проба" localSheetId="6" hidden="1">{"NWN_Q1810",#N/A,FALSE,"Q1810_1.V";"NWN_Q1412",#N/A,FALSE,"Q1412_1"}</definedName>
    <definedName name="проба" localSheetId="0" hidden="1">{"NWN_Q1810",#N/A,FALSE,"Q1810_1.V";"NWN_Q1412",#N/A,FALSE,"Q1412_1"}</definedName>
    <definedName name="проба" localSheetId="9" hidden="1">{"NWN_Q1810",#N/A,FALSE,"Q1810_1.V";"NWN_Q1412",#N/A,FALSE,"Q1412_1"}</definedName>
    <definedName name="проба" localSheetId="8" hidden="1">{"NWN_Q1810",#N/A,FALSE,"Q1810_1.V";"NWN_Q1412",#N/A,FALSE,"Q1412_1"}</definedName>
    <definedName name="проба" hidden="1">{"NWN_Q1810",#N/A,FALSE,"Q1810_1.V";"NWN_Q1412",#N/A,FALSE,"Q1412_1"}</definedName>
    <definedName name="проба1" localSheetId="1" hidden="1">{"NWN_Q1810",#N/A,FALSE,"Q1810_1.V";"NWN_Q1412",#N/A,FALSE,"Q1412_1"}</definedName>
    <definedName name="проба1" localSheetId="2" hidden="1">{"NWN_Q1810",#N/A,FALSE,"Q1810_1.V";"NWN_Q1412",#N/A,FALSE,"Q1412_1"}</definedName>
    <definedName name="проба1" localSheetId="3" hidden="1">{"NWN_Q1810",#N/A,FALSE,"Q1810_1.V";"NWN_Q1412",#N/A,FALSE,"Q1412_1"}</definedName>
    <definedName name="проба1" localSheetId="6" hidden="1">{"NWN_Q1810",#N/A,FALSE,"Q1810_1.V";"NWN_Q1412",#N/A,FALSE,"Q1412_1"}</definedName>
    <definedName name="проба1" localSheetId="0" hidden="1">{"NWN_Q1810",#N/A,FALSE,"Q1810_1.V";"NWN_Q1412",#N/A,FALSE,"Q1412_1"}</definedName>
    <definedName name="проба1" localSheetId="9" hidden="1">{"NWN_Q1810",#N/A,FALSE,"Q1810_1.V";"NWN_Q1412",#N/A,FALSE,"Q1412_1"}</definedName>
    <definedName name="проба1" localSheetId="8" hidden="1">{"NWN_Q1810",#N/A,FALSE,"Q1810_1.V";"NWN_Q1412",#N/A,FALSE,"Q1412_1"}</definedName>
    <definedName name="проба1" hidden="1">{"NWN_Q1810",#N/A,FALSE,"Q1810_1.V";"NWN_Q1412",#N/A,FALSE,"Q1412_1"}</definedName>
    <definedName name="Проверка" localSheetId="1" hidden="1">#REF!</definedName>
    <definedName name="Проверка" localSheetId="2" hidden="1">#REF!</definedName>
    <definedName name="Проверка" localSheetId="3" hidden="1">#REF!</definedName>
    <definedName name="Проверка" localSheetId="6" hidden="1">#REF!</definedName>
    <definedName name="Проверка" localSheetId="0" hidden="1">#REF!</definedName>
    <definedName name="Проверка" localSheetId="9" hidden="1">#REF!</definedName>
    <definedName name="Проверка" localSheetId="8" hidden="1">#REF!</definedName>
    <definedName name="Проверка" hidden="1">#REF!</definedName>
    <definedName name="проек" localSheetId="1" hidden="1">Main.SAPF4Help()</definedName>
    <definedName name="проек" localSheetId="2" hidden="1">Main.SAPF4Help()</definedName>
    <definedName name="проек" localSheetId="3" hidden="1">Main.SAPF4Help()</definedName>
    <definedName name="проек" localSheetId="6" hidden="1">Main.SAPF4Help()</definedName>
    <definedName name="проек" localSheetId="0" hidden="1">Main.SAPF4Help()</definedName>
    <definedName name="проек" localSheetId="9" hidden="1">Main.SAPF4Help()</definedName>
    <definedName name="проек" localSheetId="8" hidden="1">Main.SAPF4Help()</definedName>
    <definedName name="проек" hidden="1">Main.SAPF4Help()</definedName>
    <definedName name="пролпглглг" hidden="1">[45]XLR_NoRangeSheet!$B$7</definedName>
    <definedName name="прос" localSheetId="9" hidden="1">{#N/A,#N/A,FALSE,"ZAP_FEB.XLS "}</definedName>
    <definedName name="прос" localSheetId="8" hidden="1">{#N/A,#N/A,FALSE,"ZAP_FEB.XLS "}</definedName>
    <definedName name="прос" hidden="1">{#N/A,#N/A,FALSE,"ZAP_FEB.XLS "}</definedName>
    <definedName name="ПРОСТ" localSheetId="9" hidden="1">{#N/A,#N/A,FALSE,"ZAP_FEB.XLS "}</definedName>
    <definedName name="ПРОСТ" localSheetId="8" hidden="1">{#N/A,#N/A,FALSE,"ZAP_FEB.XLS "}</definedName>
    <definedName name="ПРОСТ" hidden="1">{#N/A,#N/A,FALSE,"ZAP_FEB.XLS "}</definedName>
    <definedName name="Простои_97" localSheetId="9" hidden="1">{#N/A,#N/A,FALSE,"ZAP_FEB.XLS "}</definedName>
    <definedName name="Простои_97" localSheetId="8" hidden="1">{#N/A,#N/A,FALSE,"ZAP_FEB.XLS "}</definedName>
    <definedName name="Простои_97" hidden="1">{#N/A,#N/A,FALSE,"ZAP_FEB.XLS "}</definedName>
    <definedName name="прпр" localSheetId="1" hidden="1">#REF!</definedName>
    <definedName name="прпр" localSheetId="2" hidden="1">#REF!</definedName>
    <definedName name="прпр" localSheetId="3" hidden="1">#REF!</definedName>
    <definedName name="прпр" localSheetId="6" hidden="1">#REF!</definedName>
    <definedName name="прпр" localSheetId="0" hidden="1">#REF!</definedName>
    <definedName name="прпр" localSheetId="9" hidden="1">#REF!</definedName>
    <definedName name="прпр" localSheetId="8" hidden="1">#REF!</definedName>
    <definedName name="прпр" hidden="1">#REF!</definedName>
    <definedName name="пррпрпрр" localSheetId="9" hidden="1">#REF!,#REF!,#REF!</definedName>
    <definedName name="пррпрпрр" localSheetId="8" hidden="1">#REF!,#REF!,#REF!</definedName>
    <definedName name="пррпрпрр" hidden="1">#REF!,#REF!,#REF!</definedName>
    <definedName name="пто" localSheetId="9" hidden="1">{"NWN_Q1810",#N/A,FALSE,"Q1810_1.V";"NWN_Q1412",#N/A,FALSE,"Q1412_1"}</definedName>
    <definedName name="пто" localSheetId="8" hidden="1">{"NWN_Q1810",#N/A,FALSE,"Q1810_1.V";"NWN_Q1412",#N/A,FALSE,"Q1412_1"}</definedName>
    <definedName name="пто" hidden="1">{"NWN_Q1810",#N/A,FALSE,"Q1810_1.V";"NWN_Q1412",#N/A,FALSE,"Q1412_1"}</definedName>
    <definedName name="пыва" localSheetId="1" hidden="1">[4]Proforma!#REF!</definedName>
    <definedName name="пыва" localSheetId="2" hidden="1">[4]Proforma!#REF!</definedName>
    <definedName name="пыва" localSheetId="3" hidden="1">[4]Proforma!#REF!</definedName>
    <definedName name="пыва" localSheetId="6" hidden="1">[4]Proforma!#REF!</definedName>
    <definedName name="пыва" localSheetId="0" hidden="1">[4]Proforma!#REF!</definedName>
    <definedName name="пыва" localSheetId="9" hidden="1">[4]Proforma!#REF!</definedName>
    <definedName name="пыва" localSheetId="8" hidden="1">[4]Proforma!#REF!</definedName>
    <definedName name="пыва" hidden="1">[4]Proforma!#REF!</definedName>
    <definedName name="ПЭВД_2.5" localSheetId="9" hidden="1">{"План продаж",#N/A,FALSE,"товар"}</definedName>
    <definedName name="ПЭВД_2.5" localSheetId="8" hidden="1">{"План продаж",#N/A,FALSE,"товар"}</definedName>
    <definedName name="ПЭВД_2.5" hidden="1">{"План продаж",#N/A,FALSE,"товар"}</definedName>
    <definedName name="р" localSheetId="1" hidden="1">{"Товар.выработка без продаж",#N/A,FALSE,"товар"}</definedName>
    <definedName name="р" localSheetId="2" hidden="1">{"Товар.выработка без продаж",#N/A,FALSE,"товар"}</definedName>
    <definedName name="р" localSheetId="3" hidden="1">{"Товар.выработка без продаж",#N/A,FALSE,"товар"}</definedName>
    <definedName name="р" localSheetId="6" hidden="1">{"Товар.выработка без продаж",#N/A,FALSE,"товар"}</definedName>
    <definedName name="р" localSheetId="0" hidden="1">{"Товар.выработка без продаж",#N/A,FALSE,"товар"}</definedName>
    <definedName name="р" localSheetId="9" hidden="1">{"Товар.выработка без продаж",#N/A,FALSE,"товар"}</definedName>
    <definedName name="р" localSheetId="8" hidden="1">{"Товар.выработка без продаж",#N/A,FALSE,"товар"}</definedName>
    <definedName name="р" hidden="1">{"Товар.выработка без продаж",#N/A,FALSE,"товар"}</definedName>
    <definedName name="р.11.1" localSheetId="1" hidden="1">Main.SAPF4Help()</definedName>
    <definedName name="р.11.1" localSheetId="2" hidden="1">Main.SAPF4Help()</definedName>
    <definedName name="р.11.1" localSheetId="3" hidden="1">Main.SAPF4Help()</definedName>
    <definedName name="р.11.1" localSheetId="6" hidden="1">Main.SAPF4Help()</definedName>
    <definedName name="р.11.1" localSheetId="0" hidden="1">Main.SAPF4Help()</definedName>
    <definedName name="р.11.1" localSheetId="9" hidden="1">Main.SAPF4Help()</definedName>
    <definedName name="р.11.1" localSheetId="8" hidden="1">Main.SAPF4Help()</definedName>
    <definedName name="р.11.1" hidden="1">Main.SAPF4Help()</definedName>
    <definedName name="р.12" localSheetId="1" hidden="1">Main.SAPF4Help()</definedName>
    <definedName name="р.12" localSheetId="2" hidden="1">Main.SAPF4Help()</definedName>
    <definedName name="р.12" localSheetId="3" hidden="1">Main.SAPF4Help()</definedName>
    <definedName name="р.12" localSheetId="6" hidden="1">Main.SAPF4Help()</definedName>
    <definedName name="р.12" localSheetId="0" hidden="1">Main.SAPF4Help()</definedName>
    <definedName name="р.12" localSheetId="9" hidden="1">Main.SAPF4Help()</definedName>
    <definedName name="р.12" localSheetId="8" hidden="1">Main.SAPF4Help()</definedName>
    <definedName name="р.12" hidden="1">Main.SAPF4Help()</definedName>
    <definedName name="ра" localSheetId="1" hidden="1">{"Товар.выработка без продаж",#N/A,FALSE,"товар"}</definedName>
    <definedName name="ра" localSheetId="2" hidden="1">{"Товар.выработка без продаж",#N/A,FALSE,"товар"}</definedName>
    <definedName name="ра" localSheetId="3" hidden="1">{"Товар.выработка без продаж",#N/A,FALSE,"товар"}</definedName>
    <definedName name="ра" localSheetId="6" hidden="1">{"Товар.выработка без продаж",#N/A,FALSE,"товар"}</definedName>
    <definedName name="ра" localSheetId="0" hidden="1">{"Товар.выработка без продаж",#N/A,FALSE,"товар"}</definedName>
    <definedName name="ра" localSheetId="9" hidden="1">{"Товар.выработка без продаж",#N/A,FALSE,"товар"}</definedName>
    <definedName name="ра" localSheetId="8" hidden="1">{"Товар.выработка без продаж",#N/A,FALSE,"товар"}</definedName>
    <definedName name="ра" hidden="1">{"Товар.выработка без продаж",#N/A,FALSE,"товар"}</definedName>
    <definedName name="рас" localSheetId="9" hidden="1">{#N/A,#N/A,FALSE,"ZAP_FEB.XLS "}</definedName>
    <definedName name="рас" localSheetId="8" hidden="1">{#N/A,#N/A,FALSE,"ZAP_FEB.XLS "}</definedName>
    <definedName name="рас" hidden="1">{#N/A,#N/A,FALSE,"ZAP_FEB.XLS "}</definedName>
    <definedName name="рвасо" localSheetId="1" hidden="1">{#N/A,#N/A,FALSE,"ZAP_FEB.XLS "}</definedName>
    <definedName name="рвасо" localSheetId="2" hidden="1">{#N/A,#N/A,FALSE,"ZAP_FEB.XLS "}</definedName>
    <definedName name="рвасо" localSheetId="3" hidden="1">{#N/A,#N/A,FALSE,"ZAP_FEB.XLS "}</definedName>
    <definedName name="рвасо" localSheetId="6" hidden="1">{#N/A,#N/A,FALSE,"ZAP_FEB.XLS "}</definedName>
    <definedName name="рвасо" localSheetId="0" hidden="1">{#N/A,#N/A,FALSE,"ZAP_FEB.XLS "}</definedName>
    <definedName name="рвасо" localSheetId="9" hidden="1">{#N/A,#N/A,FALSE,"ZAP_FEB.XLS "}</definedName>
    <definedName name="рвасо" localSheetId="8" hidden="1">{#N/A,#N/A,FALSE,"ZAP_FEB.XLS "}</definedName>
    <definedName name="рвасо" hidden="1">{#N/A,#N/A,FALSE,"ZAP_FEB.XLS "}</definedName>
    <definedName name="реагенты" localSheetId="1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агенты" localSheetId="2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агенты" localSheetId="3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агенты" localSheetId="6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агенты" localSheetId="0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агенты" localSheetId="9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агенты" localSheetId="8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агенты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Реестр" localSheetId="9" hidden="1">#REF!</definedName>
    <definedName name="Реестр" localSheetId="8" hidden="1">#REF!</definedName>
    <definedName name="Реестр" hidden="1">#REF!</definedName>
    <definedName name="рис1" localSheetId="1" hidden="1">{#N/A,#N/A,TRUE,"Лист1";#N/A,#N/A,TRUE,"Лист2";#N/A,#N/A,TRUE,"Лист3"}</definedName>
    <definedName name="рис1" localSheetId="2" hidden="1">{#N/A,#N/A,TRUE,"Лист1";#N/A,#N/A,TRUE,"Лист2";#N/A,#N/A,TRUE,"Лист3"}</definedName>
    <definedName name="рис1" localSheetId="3" hidden="1">{#N/A,#N/A,TRUE,"Лист1";#N/A,#N/A,TRUE,"Лист2";#N/A,#N/A,TRUE,"Лист3"}</definedName>
    <definedName name="рис1" localSheetId="6" hidden="1">{#N/A,#N/A,TRUE,"Лист1";#N/A,#N/A,TRUE,"Лист2";#N/A,#N/A,TRUE,"Лист3"}</definedName>
    <definedName name="рис1" localSheetId="0" hidden="1">{#N/A,#N/A,TRUE,"Лист1";#N/A,#N/A,TRUE,"Лист2";#N/A,#N/A,TRUE,"Лист3"}</definedName>
    <definedName name="рис1" localSheetId="9" hidden="1">{#N/A,#N/A,TRUE,"Лист1";#N/A,#N/A,TRUE,"Лист2";#N/A,#N/A,TRUE,"Лист3"}</definedName>
    <definedName name="рис1" localSheetId="8" hidden="1">{#N/A,#N/A,TRUE,"Лист1";#N/A,#N/A,TRUE,"Лист2";#N/A,#N/A,TRUE,"Лист3"}</definedName>
    <definedName name="рис1" hidden="1">{#N/A,#N/A,TRUE,"Лист1";#N/A,#N/A,TRUE,"Лист2";#N/A,#N/A,TRUE,"Лист3"}</definedName>
    <definedName name="рлодр" localSheetId="9" hidden="1">#REF!</definedName>
    <definedName name="рлодр" localSheetId="8" hidden="1">#REF!</definedName>
    <definedName name="рлодр" hidden="1">#REF!</definedName>
    <definedName name="рне" localSheetId="1" hidden="1">Main.SAPF4Help()</definedName>
    <definedName name="рне" localSheetId="2" hidden="1">Main.SAPF4Help()</definedName>
    <definedName name="рне" localSheetId="3" hidden="1">Main.SAPF4Help()</definedName>
    <definedName name="рне" localSheetId="6" hidden="1">Main.SAPF4Help()</definedName>
    <definedName name="рне" localSheetId="0" hidden="1">Main.SAPF4Help()</definedName>
    <definedName name="рне" localSheetId="9" hidden="1">Main.SAPF4Help()</definedName>
    <definedName name="рне" localSheetId="8" hidden="1">Main.SAPF4Help()</definedName>
    <definedName name="рне" hidden="1">Main.SAPF4Help()</definedName>
    <definedName name="рол" localSheetId="1" hidden="1">{"Товар.выработка без продаж",#N/A,FALSE,"товар"}</definedName>
    <definedName name="рол" localSheetId="2" hidden="1">{"Товар.выработка без продаж",#N/A,FALSE,"товар"}</definedName>
    <definedName name="рол" localSheetId="3" hidden="1">{"Товар.выработка без продаж",#N/A,FALSE,"товар"}</definedName>
    <definedName name="рол" localSheetId="6" hidden="1">{"Товар.выработка без продаж",#N/A,FALSE,"товар"}</definedName>
    <definedName name="рол" localSheetId="0" hidden="1">{"Товар.выработка без продаж",#N/A,FALSE,"товар"}</definedName>
    <definedName name="рол" localSheetId="9" hidden="1">{"Товар.выработка без продаж",#N/A,FALSE,"товар"}</definedName>
    <definedName name="рол" localSheetId="8" hidden="1">{"Товар.выработка без продаж",#N/A,FALSE,"товар"}</definedName>
    <definedName name="рол" hidden="1">{"Товар.выработка без продаж",#N/A,FALSE,"товар"}</definedName>
    <definedName name="ролд" localSheetId="9" hidden="1">#REF!</definedName>
    <definedName name="ролд" localSheetId="8" hidden="1">#REF!</definedName>
    <definedName name="ролд" hidden="1">#REF!</definedName>
    <definedName name="ролл" localSheetId="1" hidden="1">{#N/A,#N/A,TRUE,"Лист1";#N/A,#N/A,TRUE,"Лист2";#N/A,#N/A,TRUE,"Лист3"}</definedName>
    <definedName name="ролл" localSheetId="2" hidden="1">{#N/A,#N/A,TRUE,"Лист1";#N/A,#N/A,TRUE,"Лист2";#N/A,#N/A,TRUE,"Лист3"}</definedName>
    <definedName name="ролл" localSheetId="3" hidden="1">{#N/A,#N/A,TRUE,"Лист1";#N/A,#N/A,TRUE,"Лист2";#N/A,#N/A,TRUE,"Лист3"}</definedName>
    <definedName name="ролл" localSheetId="6" hidden="1">{#N/A,#N/A,TRUE,"Лист1";#N/A,#N/A,TRUE,"Лист2";#N/A,#N/A,TRUE,"Лист3"}</definedName>
    <definedName name="ролл" localSheetId="0" hidden="1">{#N/A,#N/A,TRUE,"Лист1";#N/A,#N/A,TRUE,"Лист2";#N/A,#N/A,TRUE,"Лист3"}</definedName>
    <definedName name="ролл" localSheetId="9" hidden="1">{#N/A,#N/A,TRUE,"Лист1";#N/A,#N/A,TRUE,"Лист2";#N/A,#N/A,TRUE,"Лист3"}</definedName>
    <definedName name="ролл" localSheetId="8" hidden="1">{#N/A,#N/A,TRUE,"Лист1";#N/A,#N/A,TRUE,"Лист2";#N/A,#N/A,TRUE,"Лист3"}</definedName>
    <definedName name="ролл" hidden="1">{#N/A,#N/A,TRUE,"Лист1";#N/A,#N/A,TRUE,"Лист2";#N/A,#N/A,TRUE,"Лист3"}</definedName>
    <definedName name="ропп" localSheetId="1" hidden="1">{"План продаж",#N/A,FALSE,"товар"}</definedName>
    <definedName name="ропп" localSheetId="2" hidden="1">{"План продаж",#N/A,FALSE,"товар"}</definedName>
    <definedName name="ропп" localSheetId="3" hidden="1">{"План продаж",#N/A,FALSE,"товар"}</definedName>
    <definedName name="ропп" localSheetId="6" hidden="1">{"План продаж",#N/A,FALSE,"товар"}</definedName>
    <definedName name="ропп" localSheetId="0" hidden="1">{"План продаж",#N/A,FALSE,"товар"}</definedName>
    <definedName name="ропп" localSheetId="9" hidden="1">{"План продаж",#N/A,FALSE,"товар"}</definedName>
    <definedName name="ропп" localSheetId="8" hidden="1">{"План продаж",#N/A,FALSE,"товар"}</definedName>
    <definedName name="ропп" hidden="1">{"План продаж",#N/A,FALSE,"товар"}</definedName>
    <definedName name="РП" localSheetId="9" hidden="1">{"'Лист1'!$A$1:$W$63"}</definedName>
    <definedName name="РП" localSheetId="8" hidden="1">{"'Лист1'!$A$1:$W$63"}</definedName>
    <definedName name="РП" hidden="1">{"'Лист1'!$A$1:$W$63"}</definedName>
    <definedName name="рр" localSheetId="1" hidden="1">{#N/A,#N/A,FALSE,"ZAP_FEB.XLS "}</definedName>
    <definedName name="рр" localSheetId="2" hidden="1">{#N/A,#N/A,FALSE,"ZAP_FEB.XLS "}</definedName>
    <definedName name="рр" localSheetId="3" hidden="1">{#N/A,#N/A,FALSE,"ZAP_FEB.XLS "}</definedName>
    <definedName name="рр" localSheetId="6" hidden="1">{#N/A,#N/A,FALSE,"ZAP_FEB.XLS "}</definedName>
    <definedName name="рр" localSheetId="0" hidden="1">{#N/A,#N/A,FALSE,"ZAP_FEB.XLS "}</definedName>
    <definedName name="рр" localSheetId="9" hidden="1">{#N/A,#N/A,FALSE,"ZAP_FEB.XLS "}</definedName>
    <definedName name="рр" localSheetId="8" hidden="1">{#N/A,#N/A,FALSE,"ZAP_FEB.XLS "}</definedName>
    <definedName name="рр" hidden="1">{#N/A,#N/A,FALSE,"ZAP_FEB.XLS "}</definedName>
    <definedName name="ррррррррррррррррррррррррррррррррр" localSheetId="1" hidden="1">[32]Кедровский!#REF!</definedName>
    <definedName name="ррррррррррррррррррррррррррррррррр" localSheetId="2" hidden="1">[32]Кедровский!#REF!</definedName>
    <definedName name="ррррррррррррррррррррррррррррррррр" localSheetId="3" hidden="1">[32]Кедровский!#REF!</definedName>
    <definedName name="ррррррррррррррррррррррррррррррррр" localSheetId="6" hidden="1">[32]Кедровский!#REF!</definedName>
    <definedName name="ррррррррррррррррррррррррррррррррр" localSheetId="9" hidden="1">[32]Кедровский!#REF!</definedName>
    <definedName name="ррррррррррррррррррррррррррррррррр" localSheetId="8" hidden="1">[32]Кедровский!#REF!</definedName>
    <definedName name="ррррррррррррррррррррррррррррррррр" hidden="1">[32]Кедровский!#REF!</definedName>
    <definedName name="саш" localSheetId="9" hidden="1">{#N/A,#N/A,FALSE,"ZAP_FEB.XLS "}</definedName>
    <definedName name="саш" localSheetId="8" hidden="1">{#N/A,#N/A,FALSE,"ZAP_FEB.XLS "}</definedName>
    <definedName name="саш" hidden="1">{#N/A,#N/A,FALSE,"ZAP_FEB.XLS "}</definedName>
    <definedName name="Свод" localSheetId="9" hidden="1">{"План продаж",#N/A,FALSE,"товар"}</definedName>
    <definedName name="Свод" localSheetId="8" hidden="1">{"План продаж",#N/A,FALSE,"товар"}</definedName>
    <definedName name="Свод" hidden="1">{"План продаж",#N/A,FALSE,"товар"}</definedName>
    <definedName name="сгб" localSheetId="1" hidden="1">{"NWN_Q1810",#N/A,FALSE,"Q1810_1.V";"NWN_Q1412",#N/A,FALSE,"Q1412_1"}</definedName>
    <definedName name="сгб" localSheetId="2" hidden="1">{"NWN_Q1810",#N/A,FALSE,"Q1810_1.V";"NWN_Q1412",#N/A,FALSE,"Q1412_1"}</definedName>
    <definedName name="сгб" localSheetId="3" hidden="1">{"NWN_Q1810",#N/A,FALSE,"Q1810_1.V";"NWN_Q1412",#N/A,FALSE,"Q1412_1"}</definedName>
    <definedName name="сгб" localSheetId="6" hidden="1">{"NWN_Q1810",#N/A,FALSE,"Q1810_1.V";"NWN_Q1412",#N/A,FALSE,"Q1412_1"}</definedName>
    <definedName name="сгб" localSheetId="0" hidden="1">{"NWN_Q1810",#N/A,FALSE,"Q1810_1.V";"NWN_Q1412",#N/A,FALSE,"Q1412_1"}</definedName>
    <definedName name="сгб" localSheetId="9" hidden="1">{"NWN_Q1810",#N/A,FALSE,"Q1810_1.V";"NWN_Q1412",#N/A,FALSE,"Q1412_1"}</definedName>
    <definedName name="сгб" localSheetId="8" hidden="1">{"NWN_Q1810",#N/A,FALSE,"Q1810_1.V";"NWN_Q1412",#N/A,FALSE,"Q1412_1"}</definedName>
    <definedName name="сгб" hidden="1">{"NWN_Q1810",#N/A,FALSE,"Q1810_1.V";"NWN_Q1412",#N/A,FALSE,"Q1412_1"}</definedName>
    <definedName name="Север" localSheetId="9" hidden="1">{"IASTrail",#N/A,FALSE,"IAS"}</definedName>
    <definedName name="Север" localSheetId="8" hidden="1">{"IASTrail",#N/A,FALSE,"IAS"}</definedName>
    <definedName name="Север" hidden="1">{"IASTrail",#N/A,FALSE,"IAS"}</definedName>
    <definedName name="Северо" localSheetId="1" hidden="1">{"NWN_Q1810",#N/A,FALSE,"Q1810_1.V";"NWN_Q1412",#N/A,FALSE,"Q1412_1"}</definedName>
    <definedName name="Северо" localSheetId="2" hidden="1">{"NWN_Q1810",#N/A,FALSE,"Q1810_1.V";"NWN_Q1412",#N/A,FALSE,"Q1412_1"}</definedName>
    <definedName name="Северо" localSheetId="3" hidden="1">{"NWN_Q1810",#N/A,FALSE,"Q1810_1.V";"NWN_Q1412",#N/A,FALSE,"Q1412_1"}</definedName>
    <definedName name="Северо" localSheetId="6" hidden="1">{"NWN_Q1810",#N/A,FALSE,"Q1810_1.V";"NWN_Q1412",#N/A,FALSE,"Q1412_1"}</definedName>
    <definedName name="Северо" localSheetId="0" hidden="1">{"NWN_Q1810",#N/A,FALSE,"Q1810_1.V";"NWN_Q1412",#N/A,FALSE,"Q1412_1"}</definedName>
    <definedName name="Северо" localSheetId="9" hidden="1">{"NWN_Q1810",#N/A,FALSE,"Q1810_1.V";"NWN_Q1412",#N/A,FALSE,"Q1412_1"}</definedName>
    <definedName name="Северо" localSheetId="8" hidden="1">{"NWN_Q1810",#N/A,FALSE,"Q1810_1.V";"NWN_Q1412",#N/A,FALSE,"Q1412_1"}</definedName>
    <definedName name="Северо" hidden="1">{"NWN_Q1810",#N/A,FALSE,"Q1810_1.V";"NWN_Q1412",#N/A,FALSE,"Q1412_1"}</definedName>
    <definedName name="семен" localSheetId="1" hidden="1">{"'СВОДКА январь 2004'!$BB$5"}</definedName>
    <definedName name="семен" localSheetId="2" hidden="1">{"'СВОДКА январь 2004'!$BB$5"}</definedName>
    <definedName name="семен" localSheetId="3" hidden="1">{"'СВОДКА январь 2004'!$BB$5"}</definedName>
    <definedName name="семен" localSheetId="6" hidden="1">{"'СВОДКА январь 2004'!$BB$5"}</definedName>
    <definedName name="семен" localSheetId="0" hidden="1">{"'СВОДКА январь 2004'!$BB$5"}</definedName>
    <definedName name="семен" localSheetId="9" hidden="1">{"'СВОДКА январь 2004'!$BB$5"}</definedName>
    <definedName name="семен" localSheetId="8" hidden="1">{"'СВОДКА январь 2004'!$BB$5"}</definedName>
    <definedName name="семен" hidden="1">{"'СВОДКА январь 2004'!$BB$5"}</definedName>
    <definedName name="семна" localSheetId="1" hidden="1">{"'СВОДКА январь 2004'!$BB$5"}</definedName>
    <definedName name="семна" localSheetId="2" hidden="1">{"'СВОДКА январь 2004'!$BB$5"}</definedName>
    <definedName name="семна" localSheetId="3" hidden="1">{"'СВОДКА январь 2004'!$BB$5"}</definedName>
    <definedName name="семна" localSheetId="6" hidden="1">{"'СВОДКА январь 2004'!$BB$5"}</definedName>
    <definedName name="семна" localSheetId="0" hidden="1">{"'СВОДКА январь 2004'!$BB$5"}</definedName>
    <definedName name="семна" localSheetId="9" hidden="1">{"'СВОДКА январь 2004'!$BB$5"}</definedName>
    <definedName name="семна" localSheetId="8" hidden="1">{"'СВОДКА январь 2004'!$BB$5"}</definedName>
    <definedName name="семна" hidden="1">{"'СВОДКА январь 2004'!$BB$5"}</definedName>
    <definedName name="сентябрь" localSheetId="1" hidden="1">Main.SAPF4Help()</definedName>
    <definedName name="сентябрь" localSheetId="2" hidden="1">Main.SAPF4Help()</definedName>
    <definedName name="сентябрь" localSheetId="3" hidden="1">Main.SAPF4Help()</definedName>
    <definedName name="сентябрь" localSheetId="6" hidden="1">Main.SAPF4Help()</definedName>
    <definedName name="сентябрь" localSheetId="0" hidden="1">Main.SAPF4Help()</definedName>
    <definedName name="сентябрь" localSheetId="9" hidden="1">Main.SAPF4Help()</definedName>
    <definedName name="сентябрь" localSheetId="8" hidden="1">Main.SAPF4Help()</definedName>
    <definedName name="сентябрь" hidden="1">Main.SAPF4Help()</definedName>
    <definedName name="см" localSheetId="1" hidden="1">{"План продаж",#N/A,FALSE,"товар"}</definedName>
    <definedName name="см" localSheetId="2" hidden="1">{"План продаж",#N/A,FALSE,"товар"}</definedName>
    <definedName name="см" localSheetId="3" hidden="1">{"План продаж",#N/A,FALSE,"товар"}</definedName>
    <definedName name="см" localSheetId="6" hidden="1">{"План продаж",#N/A,FALSE,"товар"}</definedName>
    <definedName name="см" localSheetId="0" hidden="1">{"План продаж",#N/A,FALSE,"товар"}</definedName>
    <definedName name="см" localSheetId="9" hidden="1">{"План продаж",#N/A,FALSE,"товар"}</definedName>
    <definedName name="см" localSheetId="8" hidden="1">{"План продаж",#N/A,FALSE,"товар"}</definedName>
    <definedName name="см" hidden="1">{"План продаж",#N/A,FALSE,"товар"}</definedName>
    <definedName name="Смета" localSheetId="1" hidden="1">{"NWN_Q1810",#N/A,FALSE,"Q1810_1.V";"NWN_Q1412",#N/A,FALSE,"Q1412_1"}</definedName>
    <definedName name="Смета" localSheetId="2" hidden="1">{"NWN_Q1810",#N/A,FALSE,"Q1810_1.V";"NWN_Q1412",#N/A,FALSE,"Q1412_1"}</definedName>
    <definedName name="Смета" localSheetId="3" hidden="1">{"NWN_Q1810",#N/A,FALSE,"Q1810_1.V";"NWN_Q1412",#N/A,FALSE,"Q1412_1"}</definedName>
    <definedName name="Смета" localSheetId="6" hidden="1">{"NWN_Q1810",#N/A,FALSE,"Q1810_1.V";"NWN_Q1412",#N/A,FALSE,"Q1412_1"}</definedName>
    <definedName name="Смета" localSheetId="0" hidden="1">{"NWN_Q1810",#N/A,FALSE,"Q1810_1.V";"NWN_Q1412",#N/A,FALSE,"Q1412_1"}</definedName>
    <definedName name="Смета" localSheetId="9" hidden="1">{"NWN_Q1810",#N/A,FALSE,"Q1810_1.V";"NWN_Q1412",#N/A,FALSE,"Q1412_1"}</definedName>
    <definedName name="Смета" localSheetId="8" hidden="1">{"NWN_Q1810",#N/A,FALSE,"Q1810_1.V";"NWN_Q1412",#N/A,FALSE,"Q1412_1"}</definedName>
    <definedName name="Смета" hidden="1">{"NWN_Q1810",#N/A,FALSE,"Q1810_1.V";"NWN_Q1412",#N/A,FALSE,"Q1412_1"}</definedName>
    <definedName name="Смета_2" localSheetId="1" hidden="1">{"NWN_Q1810",#N/A,FALSE,"Q1810_1.V";"NWN_Q1412",#N/A,FALSE,"Q1412_1"}</definedName>
    <definedName name="Смета_2" localSheetId="2" hidden="1">{"NWN_Q1810",#N/A,FALSE,"Q1810_1.V";"NWN_Q1412",#N/A,FALSE,"Q1412_1"}</definedName>
    <definedName name="Смета_2" localSheetId="3" hidden="1">{"NWN_Q1810",#N/A,FALSE,"Q1810_1.V";"NWN_Q1412",#N/A,FALSE,"Q1412_1"}</definedName>
    <definedName name="Смета_2" localSheetId="6" hidden="1">{"NWN_Q1810",#N/A,FALSE,"Q1810_1.V";"NWN_Q1412",#N/A,FALSE,"Q1412_1"}</definedName>
    <definedName name="Смета_2" localSheetId="0" hidden="1">{"NWN_Q1810",#N/A,FALSE,"Q1810_1.V";"NWN_Q1412",#N/A,FALSE,"Q1412_1"}</definedName>
    <definedName name="Смета_2" localSheetId="9" hidden="1">{"NWN_Q1810",#N/A,FALSE,"Q1810_1.V";"NWN_Q1412",#N/A,FALSE,"Q1412_1"}</definedName>
    <definedName name="Смета_2" localSheetId="8" hidden="1">{"NWN_Q1810",#N/A,FALSE,"Q1810_1.V";"NWN_Q1412",#N/A,FALSE,"Q1412_1"}</definedName>
    <definedName name="Смета_2" hidden="1">{"NWN_Q1810",#N/A,FALSE,"Q1810_1.V";"NWN_Q1412",#N/A,FALSE,"Q1412_1"}</definedName>
    <definedName name="Смета_21" localSheetId="1" hidden="1">{"NWN_Q1810",#N/A,FALSE,"Q1810_1.V";"NWN_Q1412",#N/A,FALSE,"Q1412_1"}</definedName>
    <definedName name="Смета_21" localSheetId="2" hidden="1">{"NWN_Q1810",#N/A,FALSE,"Q1810_1.V";"NWN_Q1412",#N/A,FALSE,"Q1412_1"}</definedName>
    <definedName name="Смета_21" localSheetId="3" hidden="1">{"NWN_Q1810",#N/A,FALSE,"Q1810_1.V";"NWN_Q1412",#N/A,FALSE,"Q1412_1"}</definedName>
    <definedName name="Смета_21" localSheetId="6" hidden="1">{"NWN_Q1810",#N/A,FALSE,"Q1810_1.V";"NWN_Q1412",#N/A,FALSE,"Q1412_1"}</definedName>
    <definedName name="Смета_21" localSheetId="0" hidden="1">{"NWN_Q1810",#N/A,FALSE,"Q1810_1.V";"NWN_Q1412",#N/A,FALSE,"Q1412_1"}</definedName>
    <definedName name="Смета_21" localSheetId="9" hidden="1">{"NWN_Q1810",#N/A,FALSE,"Q1810_1.V";"NWN_Q1412",#N/A,FALSE,"Q1412_1"}</definedName>
    <definedName name="Смета_21" localSheetId="8" hidden="1">{"NWN_Q1810",#N/A,FALSE,"Q1810_1.V";"NWN_Q1412",#N/A,FALSE,"Q1412_1"}</definedName>
    <definedName name="Смета_21" hidden="1">{"NWN_Q1810",#N/A,FALSE,"Q1810_1.V";"NWN_Q1412",#N/A,FALSE,"Q1412_1"}</definedName>
    <definedName name="сми" localSheetId="9" hidden="1">{"NWN_Q1810",#N/A,FALSE,"Q1810_1.V";"NWN_Q1412",#N/A,FALSE,"Q1412_1"}</definedName>
    <definedName name="сми" localSheetId="8" hidden="1">{"NWN_Q1810",#N/A,FALSE,"Q1810_1.V";"NWN_Q1412",#N/A,FALSE,"Q1412_1"}</definedName>
    <definedName name="сми" hidden="1">{"NWN_Q1810",#N/A,FALSE,"Q1810_1.V";"NWN_Q1412",#N/A,FALSE,"Q1412_1"}</definedName>
    <definedName name="смпр" localSheetId="9" hidden="1">{"NWN_Q1810",#N/A,FALSE,"Q1810_1.V";"NWN_Q1412",#N/A,FALSE,"Q1412_1"}</definedName>
    <definedName name="смпр" localSheetId="8" hidden="1">{"NWN_Q1810",#N/A,FALSE,"Q1810_1.V";"NWN_Q1412",#N/A,FALSE,"Q1412_1"}</definedName>
    <definedName name="смпр" hidden="1">{"NWN_Q1810",#N/A,FALSE,"Q1810_1.V";"NWN_Q1412",#N/A,FALSE,"Q1412_1"}</definedName>
    <definedName name="СМР" localSheetId="9" hidden="1">#REF!</definedName>
    <definedName name="СМР" localSheetId="8" hidden="1">#REF!</definedName>
    <definedName name="СМР" hidden="1">#REF!</definedName>
    <definedName name="СН" localSheetId="1" hidden="1">Main.SAPF4Help()</definedName>
    <definedName name="СН" localSheetId="2" hidden="1">Main.SAPF4Help()</definedName>
    <definedName name="СН" localSheetId="3" hidden="1">Main.SAPF4Help()</definedName>
    <definedName name="СН" localSheetId="6" hidden="1">Main.SAPF4Help()</definedName>
    <definedName name="СН" localSheetId="0" hidden="1">Main.SAPF4Help()</definedName>
    <definedName name="СН" localSheetId="9" hidden="1">Main.SAPF4Help()</definedName>
    <definedName name="СН" localSheetId="8" hidden="1">Main.SAPF4Help()</definedName>
    <definedName name="СН" hidden="1">Main.SAPF4Help()</definedName>
    <definedName name="СНИЖ" localSheetId="9" hidden="1">{#N/A,#N/A,FALSE,"ZAP_FEB.XLS "}</definedName>
    <definedName name="СНИЖ" localSheetId="8" hidden="1">{#N/A,#N/A,FALSE,"ZAP_FEB.XLS "}</definedName>
    <definedName name="СНИЖ" hidden="1">{#N/A,#N/A,FALSE,"ZAP_FEB.XLS "}</definedName>
    <definedName name="СНС" localSheetId="1" hidden="1">{"NWN_Q1810",#N/A,FALSE,"Q1810_1.V";"NWN_Q1412",#N/A,FALSE,"Q1412_1"}</definedName>
    <definedName name="СНС" localSheetId="2" hidden="1">{"NWN_Q1810",#N/A,FALSE,"Q1810_1.V";"NWN_Q1412",#N/A,FALSE,"Q1412_1"}</definedName>
    <definedName name="СНС" localSheetId="3" hidden="1">{"NWN_Q1810",#N/A,FALSE,"Q1810_1.V";"NWN_Q1412",#N/A,FALSE,"Q1412_1"}</definedName>
    <definedName name="СНС" localSheetId="6" hidden="1">{"NWN_Q1810",#N/A,FALSE,"Q1810_1.V";"NWN_Q1412",#N/A,FALSE,"Q1412_1"}</definedName>
    <definedName name="СНС" localSheetId="0" hidden="1">{"NWN_Q1810",#N/A,FALSE,"Q1810_1.V";"NWN_Q1412",#N/A,FALSE,"Q1412_1"}</definedName>
    <definedName name="СНС" localSheetId="9" hidden="1">{"NWN_Q1810",#N/A,FALSE,"Q1810_1.V";"NWN_Q1412",#N/A,FALSE,"Q1412_1"}</definedName>
    <definedName name="СНС" localSheetId="8" hidden="1">{"NWN_Q1810",#N/A,FALSE,"Q1810_1.V";"NWN_Q1412",#N/A,FALSE,"Q1412_1"}</definedName>
    <definedName name="СНС" hidden="1">{"NWN_Q1810",#N/A,FALSE,"Q1810_1.V";"NWN_Q1412",#N/A,FALSE,"Q1412_1"}</definedName>
    <definedName name="соль" localSheetId="1" hidden="1">{"Смета_Ц1",#N/A,FALSE,"Сметы_затрат_по_цехам"}</definedName>
    <definedName name="соль" localSheetId="2" hidden="1">{"Смета_Ц1",#N/A,FALSE,"Сметы_затрат_по_цехам"}</definedName>
    <definedName name="соль" localSheetId="3" hidden="1">{"Смета_Ц1",#N/A,FALSE,"Сметы_затрат_по_цехам"}</definedName>
    <definedName name="соль" localSheetId="6" hidden="1">{"Смета_Ц1",#N/A,FALSE,"Сметы_затрат_по_цехам"}</definedName>
    <definedName name="соль" localSheetId="0" hidden="1">{"Смета_Ц1",#N/A,FALSE,"Сметы_затрат_по_цехам"}</definedName>
    <definedName name="соль" localSheetId="9" hidden="1">{"Смета_Ц1",#N/A,FALSE,"Сметы_затрат_по_цехам"}</definedName>
    <definedName name="соль" localSheetId="8" hidden="1">{"Смета_Ц1",#N/A,FALSE,"Сметы_затрат_по_цехам"}</definedName>
    <definedName name="соль" hidden="1">{"Смета_Ц1",#N/A,FALSE,"Сметы_затрат_по_цехам"}</definedName>
    <definedName name="сост" localSheetId="9" hidden="1">{#N/A,#N/A,FALSE,"ZAP_FEB.XLS "}</definedName>
    <definedName name="сост" localSheetId="8" hidden="1">{#N/A,#N/A,FALSE,"ZAP_FEB.XLS "}</definedName>
    <definedName name="сост" hidden="1">{#N/A,#N/A,FALSE,"ZAP_FEB.XLS "}</definedName>
    <definedName name="состse" localSheetId="9" hidden="1">{#N/A,#N/A,FALSE,"ZAP_FEB.XLS "}</definedName>
    <definedName name="состse" localSheetId="8" hidden="1">{#N/A,#N/A,FALSE,"ZAP_FEB.XLS "}</definedName>
    <definedName name="состse" hidden="1">{#N/A,#N/A,FALSE,"ZAP_FEB.XLS "}</definedName>
    <definedName name="состав" localSheetId="9" hidden="1">{#N/A,#N/A,FALSE,"ZAP_FEB.XLS "}</definedName>
    <definedName name="состав" localSheetId="8" hidden="1">{#N/A,#N/A,FALSE,"ZAP_FEB.XLS "}</definedName>
    <definedName name="состав" hidden="1">{#N/A,#N/A,FALSE,"ZAP_FEB.XLS "}</definedName>
    <definedName name="СОСТЬ" localSheetId="9" hidden="1">{#N/A,#N/A,FALSE,"ZAP_FEB.XLS "}</definedName>
    <definedName name="СОСТЬ" localSheetId="8" hidden="1">{#N/A,#N/A,FALSE,"ZAP_FEB.XLS "}</definedName>
    <definedName name="СОСТЬ" hidden="1">{#N/A,#N/A,FALSE,"ZAP_FEB.XLS "}</definedName>
    <definedName name="ср" localSheetId="1" hidden="1">{"План продаж",#N/A,FALSE,"товар"}</definedName>
    <definedName name="ср" localSheetId="2" hidden="1">{"План продаж",#N/A,FALSE,"товар"}</definedName>
    <definedName name="ср" localSheetId="3" hidden="1">{"План продаж",#N/A,FALSE,"товар"}</definedName>
    <definedName name="ср" localSheetId="6" hidden="1">{"План продаж",#N/A,FALSE,"товар"}</definedName>
    <definedName name="ср" localSheetId="0" hidden="1">{"План продаж",#N/A,FALSE,"товар"}</definedName>
    <definedName name="ср" localSheetId="9" hidden="1">{"План продаж",#N/A,FALSE,"товар"}</definedName>
    <definedName name="ср" localSheetId="8" hidden="1">{"План продаж",#N/A,FALSE,"товар"}</definedName>
    <definedName name="ср" hidden="1">{"План продаж",#N/A,FALSE,"товар"}</definedName>
    <definedName name="сс" localSheetId="1" hidden="1">{#N/A,#N/A,FALSE,"ZAP_FEB.XLS "}</definedName>
    <definedName name="сс" localSheetId="2" hidden="1">{#N/A,#N/A,FALSE,"ZAP_FEB.XLS "}</definedName>
    <definedName name="сс" localSheetId="3" hidden="1">{#N/A,#N/A,FALSE,"ZAP_FEB.XLS "}</definedName>
    <definedName name="сс" localSheetId="6" hidden="1">{#N/A,#N/A,FALSE,"ZAP_FEB.XLS "}</definedName>
    <definedName name="сс" localSheetId="0" hidden="1">{#N/A,#N/A,FALSE,"ZAP_FEB.XLS "}</definedName>
    <definedName name="сс" localSheetId="9" hidden="1">{#N/A,#N/A,FALSE,"ZAP_FEB.XLS "}</definedName>
    <definedName name="сс" localSheetId="8" hidden="1">{#N/A,#N/A,FALSE,"ZAP_FEB.XLS "}</definedName>
    <definedName name="сс" hidden="1">{#N/A,#N/A,FALSE,"ZAP_FEB.XLS "}</definedName>
    <definedName name="сссааа" localSheetId="9" hidden="1">{"NWN_Q1810",#N/A,FALSE,"Q1810_1.V";"NWN_Q1412",#N/A,FALSE,"Q1412_1"}</definedName>
    <definedName name="сссааа" localSheetId="8" hidden="1">{"NWN_Q1810",#N/A,FALSE,"Q1810_1.V";"NWN_Q1412",#N/A,FALSE,"Q1412_1"}</definedName>
    <definedName name="сссааа" hidden="1">{"NWN_Q1810",#N/A,FALSE,"Q1810_1.V";"NWN_Q1412",#N/A,FALSE,"Q1412_1"}</definedName>
    <definedName name="ссссс" localSheetId="9" hidden="1">#REF!</definedName>
    <definedName name="ссссс" localSheetId="8" hidden="1">#REF!</definedName>
    <definedName name="ссссс" hidden="1">#REF!</definedName>
    <definedName name="СТГм4i\" localSheetId="9" hidden="1">[1]Sheet1!#REF!,[1]Sheet1!#REF!</definedName>
    <definedName name="СТГм4i\" localSheetId="8" hidden="1">[1]Sheet1!#REF!,[1]Sheet1!#REF!</definedName>
    <definedName name="СТГм4i\" hidden="1">[1]Sheet1!#REF!,[1]Sheet1!#REF!</definedName>
    <definedName name="стерл" hidden="1">[45]XLR_NoRangeSheet!$B$7</definedName>
    <definedName name="СтранноеИмя" localSheetId="1" hidden="1">Main.SAPF4Help()</definedName>
    <definedName name="СтранноеИмя" localSheetId="2" hidden="1">Main.SAPF4Help()</definedName>
    <definedName name="СтранноеИмя" localSheetId="3" hidden="1">Main.SAPF4Help()</definedName>
    <definedName name="СтранноеИмя" localSheetId="6" hidden="1">Main.SAPF4Help()</definedName>
    <definedName name="СтранноеИмя" localSheetId="0" hidden="1">Main.SAPF4Help()</definedName>
    <definedName name="СтранноеИмя" localSheetId="9" hidden="1">Main.SAPF4Help()</definedName>
    <definedName name="СтранноеИмя" localSheetId="8" hidden="1">Main.SAPF4Help()</definedName>
    <definedName name="СтранноеИмя" hidden="1">Main.SAPF4Help()</definedName>
    <definedName name="СУГ" localSheetId="9" hidden="1">{"Table A,pg 1",#N/A,FALSE,"Table A-Prov GUR";"Table A,pg 2",#N/A,FALSE,"Table A-Prov GUR"}</definedName>
    <definedName name="СУГ" localSheetId="8" hidden="1">{"Table A,pg 1",#N/A,FALSE,"Table A-Prov GUR";"Table A,pg 2",#N/A,FALSE,"Table A-Prov GUR"}</definedName>
    <definedName name="СУГ" hidden="1">{"Table A,pg 1",#N/A,FALSE,"Table A-Prov GUR";"Table A,pg 2",#N/A,FALSE,"Table A-Prov GUR"}</definedName>
    <definedName name="сч" localSheetId="1" hidden="1">{"Товар.выработка без продаж",#N/A,FALSE,"товар"}</definedName>
    <definedName name="сч" localSheetId="2" hidden="1">{"Товар.выработка без продаж",#N/A,FALSE,"товар"}</definedName>
    <definedName name="сч" localSheetId="3" hidden="1">{"Товар.выработка без продаж",#N/A,FALSE,"товар"}</definedName>
    <definedName name="сч" localSheetId="6" hidden="1">{"Товар.выработка без продаж",#N/A,FALSE,"товар"}</definedName>
    <definedName name="сч" localSheetId="0" hidden="1">{"Товар.выработка без продаж",#N/A,FALSE,"товар"}</definedName>
    <definedName name="сч" localSheetId="9" hidden="1">{"Товар.выработка без продаж",#N/A,FALSE,"товар"}</definedName>
    <definedName name="сч" localSheetId="8" hidden="1">{"Товар.выработка без продаж",#N/A,FALSE,"товар"}</definedName>
    <definedName name="сч" hidden="1">{"Товар.выработка без продаж",#N/A,FALSE,"товар"}</definedName>
    <definedName name="сыр" localSheetId="1" hidden="1">{"План продаж",#N/A,FALSE,"товар"}</definedName>
    <definedName name="сыр" localSheetId="2" hidden="1">{"План продаж",#N/A,FALSE,"товар"}</definedName>
    <definedName name="сыр" localSheetId="3" hidden="1">{"План продаж",#N/A,FALSE,"товар"}</definedName>
    <definedName name="сыр" localSheetId="6" hidden="1">{"План продаж",#N/A,FALSE,"товар"}</definedName>
    <definedName name="сыр" localSheetId="0" hidden="1">{"План продаж",#N/A,FALSE,"товар"}</definedName>
    <definedName name="сыр" localSheetId="9" hidden="1">{"План продаж",#N/A,FALSE,"товар"}</definedName>
    <definedName name="сыр" localSheetId="8" hidden="1">{"План продаж",#N/A,FALSE,"товар"}</definedName>
    <definedName name="сыр" hidden="1">{"План продаж",#N/A,FALSE,"товар"}</definedName>
    <definedName name="таблица" localSheetId="1" hidden="1">{#N/A,#N/A,FALSE,"Infl_fact"}</definedName>
    <definedName name="таблица" localSheetId="2" hidden="1">{#N/A,#N/A,FALSE,"Infl_fact"}</definedName>
    <definedName name="таблица" localSheetId="3" hidden="1">{#N/A,#N/A,FALSE,"Infl_fact"}</definedName>
    <definedName name="таблица" localSheetId="6" hidden="1">{#N/A,#N/A,FALSE,"Infl_fact"}</definedName>
    <definedName name="таблица" localSheetId="0" hidden="1">{#N/A,#N/A,FALSE,"Infl_fact"}</definedName>
    <definedName name="таблица" localSheetId="9" hidden="1">{#N/A,#N/A,FALSE,"Infl_fact"}</definedName>
    <definedName name="таблица" localSheetId="8" hidden="1">{#N/A,#N/A,FALSE,"Infl_fact"}</definedName>
    <definedName name="таблица" hidden="1">{#N/A,#N/A,FALSE,"Infl_fact"}</definedName>
    <definedName name="тагул" localSheetId="1" hidden="1">#REF!</definedName>
    <definedName name="тагул" localSheetId="2" hidden="1">#REF!</definedName>
    <definedName name="тагул" localSheetId="3" hidden="1">#REF!</definedName>
    <definedName name="тагул" localSheetId="6" hidden="1">#REF!</definedName>
    <definedName name="тагул" localSheetId="0" hidden="1">#REF!</definedName>
    <definedName name="тагул" localSheetId="9" hidden="1">#REF!</definedName>
    <definedName name="тагул" localSheetId="8" hidden="1">#REF!</definedName>
    <definedName name="тагул" hidden="1">#REF!</definedName>
    <definedName name="тб" localSheetId="1" hidden="1">{"Товар.выработка без продаж",#N/A,FALSE,"товар"}</definedName>
    <definedName name="тб" localSheetId="2" hidden="1">{"Товар.выработка без продаж",#N/A,FALSE,"товар"}</definedName>
    <definedName name="тб" localSheetId="3" hidden="1">{"Товар.выработка без продаж",#N/A,FALSE,"товар"}</definedName>
    <definedName name="тб" localSheetId="6" hidden="1">{"Товар.выработка без продаж",#N/A,FALSE,"товар"}</definedName>
    <definedName name="тб" localSheetId="0" hidden="1">{"Товар.выработка без продаж",#N/A,FALSE,"товар"}</definedName>
    <definedName name="тб" localSheetId="9" hidden="1">{"Товар.выработка без продаж",#N/A,FALSE,"товар"}</definedName>
    <definedName name="тб" localSheetId="8" hidden="1">{"Товар.выработка без продаж",#N/A,FALSE,"товар"}</definedName>
    <definedName name="тб" hidden="1">{"Товар.выработка без продаж",#N/A,FALSE,"товар"}</definedName>
    <definedName name="тдл" localSheetId="1" hidden="1">#REF!</definedName>
    <definedName name="тдл" localSheetId="2" hidden="1">#REF!</definedName>
    <definedName name="тдл" localSheetId="3" hidden="1">#REF!</definedName>
    <definedName name="тдл" localSheetId="6" hidden="1">#REF!</definedName>
    <definedName name="тдл" localSheetId="0" hidden="1">#REF!</definedName>
    <definedName name="тдл" localSheetId="9" hidden="1">#REF!</definedName>
    <definedName name="тдл" localSheetId="8" hidden="1">#REF!</definedName>
    <definedName name="тдл" hidden="1">#REF!</definedName>
    <definedName name="тел" localSheetId="9" hidden="1">{#N/A,#N/A,FALSE,"ZAP_FEB.XLS "}</definedName>
    <definedName name="тел" localSheetId="8" hidden="1">{#N/A,#N/A,FALSE,"ZAP_FEB.XLS "}</definedName>
    <definedName name="тел" hidden="1">{#N/A,#N/A,FALSE,"ZAP_FEB.XLS "}</definedName>
    <definedName name="телефоны" localSheetId="9" hidden="1">{#N/A,#N/A,FALSE,"ZAP_FEB.XLS "}</definedName>
    <definedName name="телефоны" localSheetId="8" hidden="1">{#N/A,#N/A,FALSE,"ZAP_FEB.XLS "}</definedName>
    <definedName name="телефоны" hidden="1">{#N/A,#N/A,FALSE,"ZAP_FEB.XLS "}</definedName>
    <definedName name="тепла" localSheetId="1" hidden="1">{"'СВОДКА январь 2004'!$BB$5"}</definedName>
    <definedName name="тепла" localSheetId="2" hidden="1">{"'СВОДКА январь 2004'!$BB$5"}</definedName>
    <definedName name="тепла" localSheetId="3" hidden="1">{"'СВОДКА январь 2004'!$BB$5"}</definedName>
    <definedName name="тепла" localSheetId="6" hidden="1">{"'СВОДКА январь 2004'!$BB$5"}</definedName>
    <definedName name="тепла" localSheetId="0" hidden="1">{"'СВОДКА январь 2004'!$BB$5"}</definedName>
    <definedName name="тепла" localSheetId="9" hidden="1">{"'СВОДКА январь 2004'!$BB$5"}</definedName>
    <definedName name="тепла" localSheetId="8" hidden="1">{"'СВОДКА январь 2004'!$BB$5"}</definedName>
    <definedName name="тепла" hidden="1">{"'СВОДКА январь 2004'!$BB$5"}</definedName>
    <definedName name="тепло2" localSheetId="1" hidden="1">{"'СВОДКА январь 2004'!$BB$5"}</definedName>
    <definedName name="тепло2" localSheetId="2" hidden="1">{"'СВОДКА январь 2004'!$BB$5"}</definedName>
    <definedName name="тепло2" localSheetId="3" hidden="1">{"'СВОДКА январь 2004'!$BB$5"}</definedName>
    <definedName name="тепло2" localSheetId="6" hidden="1">{"'СВОДКА январь 2004'!$BB$5"}</definedName>
    <definedName name="тепло2" localSheetId="0" hidden="1">{"'СВОДКА январь 2004'!$BB$5"}</definedName>
    <definedName name="тепло2" localSheetId="9" hidden="1">{"'СВОДКА январь 2004'!$BB$5"}</definedName>
    <definedName name="тепло2" localSheetId="8" hidden="1">{"'СВОДКА январь 2004'!$BB$5"}</definedName>
    <definedName name="тепло2" hidden="1">{"'СВОДКА январь 2004'!$BB$5"}</definedName>
    <definedName name="Техника" localSheetId="9" hidden="1">{"Товар.выработка без продаж",#N/A,FALSE,"товар"}</definedName>
    <definedName name="Техника" localSheetId="8" hidden="1">{"Товар.выработка без продаж",#N/A,FALSE,"товар"}</definedName>
    <definedName name="Техника" hidden="1">{"Товар.выработка без продаж",#N/A,FALSE,"товар"}</definedName>
    <definedName name="тик" localSheetId="1" hidden="1">{"Товар.выработка без продаж",#N/A,FALSE,"товар"}</definedName>
    <definedName name="тик" localSheetId="2" hidden="1">{"Товар.выработка без продаж",#N/A,FALSE,"товар"}</definedName>
    <definedName name="тик" localSheetId="3" hidden="1">{"Товар.выработка без продаж",#N/A,FALSE,"товар"}</definedName>
    <definedName name="тик" localSheetId="6" hidden="1">{"Товар.выработка без продаж",#N/A,FALSE,"товар"}</definedName>
    <definedName name="тик" localSheetId="0" hidden="1">{"Товар.выработка без продаж",#N/A,FALSE,"товар"}</definedName>
    <definedName name="тик" localSheetId="9" hidden="1">{"Товар.выработка без продаж",#N/A,FALSE,"товар"}</definedName>
    <definedName name="тик" localSheetId="8" hidden="1">{"Товар.выработка без продаж",#N/A,FALSE,"товар"}</definedName>
    <definedName name="тик" hidden="1">{"Товар.выработка без продаж",#N/A,FALSE,"товар"}</definedName>
    <definedName name="тима" localSheetId="1" hidden="1">{"'СВОДКА январь 2004'!$BB$5"}</definedName>
    <definedName name="тима" localSheetId="2" hidden="1">{"'СВОДКА январь 2004'!$BB$5"}</definedName>
    <definedName name="тима" localSheetId="3" hidden="1">{"'СВОДКА январь 2004'!$BB$5"}</definedName>
    <definedName name="тима" localSheetId="6" hidden="1">{"'СВОДКА январь 2004'!$BB$5"}</definedName>
    <definedName name="тима" localSheetId="0" hidden="1">{"'СВОДКА январь 2004'!$BB$5"}</definedName>
    <definedName name="тима" localSheetId="9" hidden="1">{"'СВОДКА январь 2004'!$BB$5"}</definedName>
    <definedName name="тима" localSheetId="8" hidden="1">{"'СВОДКА январь 2004'!$BB$5"}</definedName>
    <definedName name="тима" hidden="1">{"'СВОДКА январь 2004'!$BB$5"}</definedName>
    <definedName name="тимс" localSheetId="9" hidden="1">{"NWN_Q1810",#N/A,FALSE,"Q1810_1.V";"NWN_Q1412",#N/A,FALSE,"Q1412_1"}</definedName>
    <definedName name="тимс" localSheetId="8" hidden="1">{"NWN_Q1810",#N/A,FALSE,"Q1810_1.V";"NWN_Q1412",#N/A,FALSE,"Q1412_1"}</definedName>
    <definedName name="тимс" hidden="1">{"NWN_Q1810",#N/A,FALSE,"Q1810_1.V";"NWN_Q1412",#N/A,FALSE,"Q1412_1"}</definedName>
    <definedName name="тимсч" localSheetId="1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мсч" localSheetId="2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мсч" localSheetId="3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мсч" localSheetId="6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мсч" localSheetId="0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мсч" localSheetId="9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мсч" localSheetId="8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мсч" hidden="1">{"balance",#N/A,FALSE,"Remedy-model";"calendar quarterly",#N/A,FALSE,"Remedy-model";"cash flow",#N/A,FALSE,"Remedy-model";"fiscal quarter",#N/A,FALSE,"Remedy-model";"income",#N/A,FALSE,"Remedy-model";"percentage",#N/A,FALSE,"Remedy-model"}</definedName>
    <definedName name="тир" localSheetId="1" hidden="1">{"Товар.выработка без продаж",#N/A,FALSE,"товар"}</definedName>
    <definedName name="тир" localSheetId="2" hidden="1">{"Товар.выработка без продаж",#N/A,FALSE,"товар"}</definedName>
    <definedName name="тир" localSheetId="3" hidden="1">{"Товар.выработка без продаж",#N/A,FALSE,"товар"}</definedName>
    <definedName name="тир" localSheetId="6" hidden="1">{"Товар.выработка без продаж",#N/A,FALSE,"товар"}</definedName>
    <definedName name="тир" localSheetId="0" hidden="1">{"Товар.выработка без продаж",#N/A,FALSE,"товар"}</definedName>
    <definedName name="тир" localSheetId="9" hidden="1">{"Товар.выработка без продаж",#N/A,FALSE,"товар"}</definedName>
    <definedName name="тир" localSheetId="8" hidden="1">{"Товар.выработка без продаж",#N/A,FALSE,"товар"}</definedName>
    <definedName name="тир" hidden="1">{"Товар.выработка без продаж",#N/A,FALSE,"товар"}</definedName>
    <definedName name="Товар" localSheetId="9" hidden="1">{"Товар.выработка без продаж",#N/A,FALSE,"товар"}</definedName>
    <definedName name="Товар" localSheetId="8" hidden="1">{"Товар.выработка без продаж",#N/A,FALSE,"товар"}</definedName>
    <definedName name="Товар" hidden="1">{"Товар.выработка без продаж",#N/A,FALSE,"товар"}</definedName>
    <definedName name="тоор" localSheetId="9" hidden="1">{"AnalRSA",#N/A,TRUE,"PL-Anal";"AnalIAS",#N/A,TRUE,"PL-Anal"}</definedName>
    <definedName name="тоор" localSheetId="8" hidden="1">{"AnalRSA",#N/A,TRUE,"PL-Anal";"AnalIAS",#N/A,TRUE,"PL-Anal"}</definedName>
    <definedName name="тоор" hidden="1">{"AnalRSA",#N/A,TRUE,"PL-Anal";"AnalIAS",#N/A,TRUE,"PL-Anal"}</definedName>
    <definedName name="ТОПЛИВО" localSheetId="1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ОПЛИВО" localSheetId="2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ОПЛИВО" localSheetId="3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ОПЛИВО" localSheetId="6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ОПЛИВО" localSheetId="0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ОПЛИВО" localSheetId="9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ОПЛИВО" localSheetId="8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ОПЛИВО" hidden="1">{#N/A,#N/A,FALSE,"СЫРЬЕ";#N/A,#N/A,FALSE,"ПОКУП_ВОДА";#N/A,#N/A,FALSE,"ПОКУП_ЭЛЕКТР";#N/A,#N/A,FALSE,"РЕАГ_КАТАЛ";#N/A,#N/A,FALSE,"ПРОЧИЕ_ЗАТР";#N/A,#N/A,FALSE,"УСЛУГИ_ПРОМХАР";#N/A,#N/A,FALSE,"СМЕТА";#N/A,#N/A,FALSE,"СМЕТА_ТЕКРЕМ";#N/A,#N/A,FALSE,"СМЕТА_СЭО";#N/A,#N/A,FALSE,"РАСШИФ_ЦЕХ_РАСХ";#N/A,#N/A,FALSE,"РАСПРЕД ПО ПРОЦЕСС";#N/A,#N/A,FALSE,"Распред_общезав";#N/A,#N/A,FALSE,"СВОД";"Смета_АвтодорУчЦ13",#N/A,FALSE,"Сметы_затрат_по_цехам";"Смета_АКС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комб_питан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НХП",#N/A,FALSE,"Сметы_затрат_по_цехам";"Смета_ОчСоор",#N/A,FALSE,"Сметы_затрат_по_цехам";"Смета_УстанСеры",#N/A,FALSE,"Сметы_затрат_по_цехам";"Смета_УТИМ",#N/A,FALSE,"Сметы_затрат_по_цехам";"Смета_Ц1",#N/A,FALSE,"Сметы_затрат_по_цехам";"Смета_Ц10",#N/A,FALSE,"Сметы_затрат_по_цехам";"Смета_Ц12",#N/A,FALSE,"Сметы_затрат_по_цехам";"смета_Ц14",#N/A,FALSE,"Сметы_затрат_по_цехам";"Смета_Ц16",#N/A,FALSE,"Сметы_затрат_по_цехам";"Смета_Ц17",#N/A,FALSE,"Сметы_затрат_по_цехам";"Смета_Ц3",#N/A,FALSE,"Сметы_затрат_по_цехам";"Смета_Ц5",#N/A,FALSE,"Сметы_затрат_по_цехам";"Смета_Ц6",#N/A,FALSE,"Сметы_затрат_по_цехам";"Смета_Ц7",#N/A,FALSE,"Сметы_затрат_по_цехам";"Смета_Ц9",#N/A,FALSE,"Сметы_затрат_по_цехам";"Смета_ЦВК",#N/A,FALSE,"Сметы_затрат_по_цехам";"Смета_ЦЗЛ",#N/A,FALSE,"Сметы_затрат_по_цехам";"Смета_ЦРХ",#N/A,FALSE,"Сметы_затрат_по_цехам";"Внутризав_перекачка",#N/A,FALSE,"Распределение_затрат";"Распределение_КИПиА",#N/A,FALSE,"Распределение_затрат";"Распределение_услуг_РМЦ",#N/A,FALSE,"Распределение_затрат";"Распределение_химочищен_воды",#N/A,FALSE,"Распределение_затрат";"Распределение_хозпит_воды",#N/A,FALSE,"Распределение_затрат";"Расчет_азота",#N/A,FALSE,"Распределение_затрат";"Расчет_воды",#N/A,FALSE,"Распределение_затрат";"Расчет_сж_воздуха",#N/A,FALSE,"Распределение_затрат";"Расчет_теплоэнер",#N/A,FALSE,"Распределение_затрат";"Топливо_собств_нужды",#N/A,FALSE,"Распределение_затрат";"Услуги_УТИМ",#N/A,FALSE,"Распределение_затрат"}</definedName>
    <definedName name="тп" localSheetId="1" hidden="1">{#N/A,#N/A,TRUE,"Лист1";#N/A,#N/A,TRUE,"Лист2";#N/A,#N/A,TRUE,"Лист3"}</definedName>
    <definedName name="тп" localSheetId="2" hidden="1">{#N/A,#N/A,TRUE,"Лист1";#N/A,#N/A,TRUE,"Лист2";#N/A,#N/A,TRUE,"Лист3"}</definedName>
    <definedName name="тп" localSheetId="3" hidden="1">{#N/A,#N/A,TRUE,"Лист1";#N/A,#N/A,TRUE,"Лист2";#N/A,#N/A,TRUE,"Лист3"}</definedName>
    <definedName name="тп" localSheetId="6" hidden="1">{#N/A,#N/A,TRUE,"Лист1";#N/A,#N/A,TRUE,"Лист2";#N/A,#N/A,TRUE,"Лист3"}</definedName>
    <definedName name="тп" localSheetId="0" hidden="1">{#N/A,#N/A,TRUE,"Лист1";#N/A,#N/A,TRUE,"Лист2";#N/A,#N/A,TRUE,"Лист3"}</definedName>
    <definedName name="тп" localSheetId="9" hidden="1">{#N/A,#N/A,TRUE,"Лист1";#N/A,#N/A,TRUE,"Лист2";#N/A,#N/A,TRUE,"Лист3"}</definedName>
    <definedName name="тп" localSheetId="8" hidden="1">{#N/A,#N/A,TRUE,"Лист1";#N/A,#N/A,TRUE,"Лист2";#N/A,#N/A,TRUE,"Лист3"}</definedName>
    <definedName name="тп" hidden="1">{#N/A,#N/A,TRUE,"Лист1";#N/A,#N/A,TRUE,"Лист2";#N/A,#N/A,TRUE,"Лист3"}</definedName>
    <definedName name="Транспорт1" localSheetId="1" hidden="1">Main.SAPF4Help()</definedName>
    <definedName name="Транспорт1" localSheetId="2" hidden="1">Main.SAPF4Help()</definedName>
    <definedName name="Транспорт1" localSheetId="3" hidden="1">Main.SAPF4Help()</definedName>
    <definedName name="Транспорт1" localSheetId="6" hidden="1">Main.SAPF4Help()</definedName>
    <definedName name="Транспорт1" localSheetId="0" hidden="1">Main.SAPF4Help()</definedName>
    <definedName name="Транспорт1" localSheetId="9" hidden="1">Main.SAPF4Help()</definedName>
    <definedName name="Транспорт1" localSheetId="8" hidden="1">Main.SAPF4Help()</definedName>
    <definedName name="Транспорт1" hidden="1">Main.SAPF4Help()</definedName>
    <definedName name="трр" localSheetId="1" hidden="1">Main.SAPF4Help()</definedName>
    <definedName name="трр" localSheetId="2" hidden="1">Main.SAPF4Help()</definedName>
    <definedName name="трр" localSheetId="3" hidden="1">Main.SAPF4Help()</definedName>
    <definedName name="трр" localSheetId="6" hidden="1">Main.SAPF4Help()</definedName>
    <definedName name="трр" localSheetId="0" hidden="1">Main.SAPF4Help()</definedName>
    <definedName name="трр" localSheetId="9" hidden="1">Main.SAPF4Help()</definedName>
    <definedName name="трр" localSheetId="8" hidden="1">Main.SAPF4Help()</definedName>
    <definedName name="трр" hidden="1">Main.SAPF4Help()</definedName>
    <definedName name="труд" localSheetId="1" hidden="1">{#N/A,#N/A,FALSE,"передел"}</definedName>
    <definedName name="труд" localSheetId="2" hidden="1">{#N/A,#N/A,FALSE,"передел"}</definedName>
    <definedName name="труд" localSheetId="3" hidden="1">{#N/A,#N/A,FALSE,"передел"}</definedName>
    <definedName name="труд" localSheetId="6" hidden="1">{#N/A,#N/A,FALSE,"передел"}</definedName>
    <definedName name="труд" localSheetId="0" hidden="1">{#N/A,#N/A,FALSE,"передел"}</definedName>
    <definedName name="труд" localSheetId="9" hidden="1">{#N/A,#N/A,FALSE,"передел"}</definedName>
    <definedName name="труд" localSheetId="8" hidden="1">{#N/A,#N/A,FALSE,"передел"}</definedName>
    <definedName name="труд" hidden="1">{#N/A,#N/A,FALSE,"передел"}</definedName>
    <definedName name="тт" localSheetId="1" hidden="1">{"Товар.выработка без продаж",#N/A,FALSE,"товар"}</definedName>
    <definedName name="тт" localSheetId="2" hidden="1">{"Товар.выработка без продаж",#N/A,FALSE,"товар"}</definedName>
    <definedName name="тт" localSheetId="3" hidden="1">{"Товар.выработка без продаж",#N/A,FALSE,"товар"}</definedName>
    <definedName name="тт" localSheetId="6" hidden="1">{"Товар.выработка без продаж",#N/A,FALSE,"товар"}</definedName>
    <definedName name="тт" localSheetId="0" hidden="1">{"Товар.выработка без продаж",#N/A,FALSE,"товар"}</definedName>
    <definedName name="тт" localSheetId="9" hidden="1">{"Товар.выработка без продаж",#N/A,FALSE,"товар"}</definedName>
    <definedName name="тт" localSheetId="8" hidden="1">{"Товар.выработка без продаж",#N/A,FALSE,"товар"}</definedName>
    <definedName name="тт" hidden="1">{"Товар.выработка без продаж",#N/A,FALSE,"товар"}</definedName>
    <definedName name="ттт" localSheetId="1" hidden="1">{"План продаж",#N/A,FALSE,"товар"}</definedName>
    <definedName name="ттт" localSheetId="2" hidden="1">{"План продаж",#N/A,FALSE,"товар"}</definedName>
    <definedName name="ттт" localSheetId="3" hidden="1">{"План продаж",#N/A,FALSE,"товар"}</definedName>
    <definedName name="ттт" localSheetId="6" hidden="1">{"План продаж",#N/A,FALSE,"товар"}</definedName>
    <definedName name="ттт" localSheetId="0" hidden="1">{"План продаж",#N/A,FALSE,"товар"}</definedName>
    <definedName name="ттт" localSheetId="9" hidden="1">{"План продаж",#N/A,FALSE,"товар"}</definedName>
    <definedName name="ттт" localSheetId="8" hidden="1">{"План продаж",#N/A,FALSE,"товар"}</definedName>
    <definedName name="ттт" hidden="1">{"План продаж",#N/A,FALSE,"товар"}</definedName>
    <definedName name="тук" localSheetId="1" hidden="1">{"Товар.выработка без продаж",#N/A,FALSE,"товар"}</definedName>
    <definedName name="тук" localSheetId="2" hidden="1">{"Товар.выработка без продаж",#N/A,FALSE,"товар"}</definedName>
    <definedName name="тук" localSheetId="3" hidden="1">{"Товар.выработка без продаж",#N/A,FALSE,"товар"}</definedName>
    <definedName name="тук" localSheetId="6" hidden="1">{"Товар.выработка без продаж",#N/A,FALSE,"товар"}</definedName>
    <definedName name="тук" localSheetId="0" hidden="1">{"Товар.выработка без продаж",#N/A,FALSE,"товар"}</definedName>
    <definedName name="тук" localSheetId="9" hidden="1">{"Товар.выработка без продаж",#N/A,FALSE,"товар"}</definedName>
    <definedName name="тук" localSheetId="8" hidden="1">{"Товар.выработка без продаж",#N/A,FALSE,"товар"}</definedName>
    <definedName name="тук" hidden="1">{"Товар.выработка без продаж",#N/A,FALSE,"товар"}</definedName>
    <definedName name="тул" localSheetId="1" hidden="1">{"План продаж",#N/A,FALSE,"товар"}</definedName>
    <definedName name="тул" localSheetId="2" hidden="1">{"План продаж",#N/A,FALSE,"товар"}</definedName>
    <definedName name="тул" localSheetId="3" hidden="1">{"План продаж",#N/A,FALSE,"товар"}</definedName>
    <definedName name="тул" localSheetId="6" hidden="1">{"План продаж",#N/A,FALSE,"товар"}</definedName>
    <definedName name="тул" localSheetId="0" hidden="1">{"План продаж",#N/A,FALSE,"товар"}</definedName>
    <definedName name="тул" localSheetId="9" hidden="1">{"План продаж",#N/A,FALSE,"товар"}</definedName>
    <definedName name="тул" localSheetId="8" hidden="1">{"План продаж",#N/A,FALSE,"товар"}</definedName>
    <definedName name="тул" hidden="1">{"План продаж",#N/A,FALSE,"товар"}</definedName>
    <definedName name="тык" localSheetId="1" hidden="1">{"План продаж",#N/A,FALSE,"товар"}</definedName>
    <definedName name="тык" localSheetId="2" hidden="1">{"План продаж",#N/A,FALSE,"товар"}</definedName>
    <definedName name="тык" localSheetId="3" hidden="1">{"План продаж",#N/A,FALSE,"товар"}</definedName>
    <definedName name="тык" localSheetId="6" hidden="1">{"План продаж",#N/A,FALSE,"товар"}</definedName>
    <definedName name="тык" localSheetId="0" hidden="1">{"План продаж",#N/A,FALSE,"товар"}</definedName>
    <definedName name="тык" localSheetId="9" hidden="1">{"План продаж",#N/A,FALSE,"товар"}</definedName>
    <definedName name="тык" localSheetId="8" hidden="1">{"План продаж",#N/A,FALSE,"товар"}</definedName>
    <definedName name="тык" hidden="1">{"План продаж",#N/A,FALSE,"товар"}</definedName>
    <definedName name="тэп02008" localSheetId="1" hidden="1">Main.SAPF4Help()</definedName>
    <definedName name="тэп02008" localSheetId="2" hidden="1">Main.SAPF4Help()</definedName>
    <definedName name="тэп02008" localSheetId="3" hidden="1">Main.SAPF4Help()</definedName>
    <definedName name="тэп02008" localSheetId="6" hidden="1">Main.SAPF4Help()</definedName>
    <definedName name="тэп02008" localSheetId="0" hidden="1">Main.SAPF4Help()</definedName>
    <definedName name="тэп02008" localSheetId="9" hidden="1">Main.SAPF4Help()</definedName>
    <definedName name="тэп02008" localSheetId="8" hidden="1">Main.SAPF4Help()</definedName>
    <definedName name="тэп02008" hidden="1">Main.SAPF4Help()</definedName>
    <definedName name="тэп2008" localSheetId="1" hidden="1">Main.SAPF4Help()</definedName>
    <definedName name="тэп2008" localSheetId="2" hidden="1">Main.SAPF4Help()</definedName>
    <definedName name="тэп2008" localSheetId="3" hidden="1">Main.SAPF4Help()</definedName>
    <definedName name="тэп2008" localSheetId="6" hidden="1">Main.SAPF4Help()</definedName>
    <definedName name="тэп2008" localSheetId="0" hidden="1">Main.SAPF4Help()</definedName>
    <definedName name="тэп2008" localSheetId="9" hidden="1">Main.SAPF4Help()</definedName>
    <definedName name="тэп2008" localSheetId="8" hidden="1">Main.SAPF4Help()</definedName>
    <definedName name="тэп2008" hidden="1">Main.SAPF4Help()</definedName>
    <definedName name="у" localSheetId="1" hidden="1">{"План продаж",#N/A,FALSE,"товар"}</definedName>
    <definedName name="у" localSheetId="2" hidden="1">{"План продаж",#N/A,FALSE,"товар"}</definedName>
    <definedName name="у" localSheetId="3" hidden="1">{"План продаж",#N/A,FALSE,"товар"}</definedName>
    <definedName name="у" localSheetId="6" hidden="1">{"План продаж",#N/A,FALSE,"товар"}</definedName>
    <definedName name="у" localSheetId="0" hidden="1">{"План продаж",#N/A,FALSE,"товар"}</definedName>
    <definedName name="у" localSheetId="9" hidden="1">{"План продаж",#N/A,FALSE,"товар"}</definedName>
    <definedName name="у" localSheetId="8" hidden="1">{"План продаж",#N/A,FALSE,"товар"}</definedName>
    <definedName name="у" hidden="1">{"План продаж",#N/A,FALSE,"товар"}</definedName>
    <definedName name="уегшщл" localSheetId="9" hidden="1">#REF!</definedName>
    <definedName name="уегшщл" localSheetId="8" hidden="1">#REF!</definedName>
    <definedName name="уегшщл" hidden="1">#REF!</definedName>
    <definedName name="укеееукеееееееееееееее" localSheetId="1" hidden="1">{#N/A,#N/A,TRUE,"Лист1";#N/A,#N/A,TRUE,"Лист2";#N/A,#N/A,TRUE,"Лист3"}</definedName>
    <definedName name="укеееукеееееееееееееее" localSheetId="2" hidden="1">{#N/A,#N/A,TRUE,"Лист1";#N/A,#N/A,TRUE,"Лист2";#N/A,#N/A,TRUE,"Лист3"}</definedName>
    <definedName name="укеееукеееееееееееееее" localSheetId="3" hidden="1">{#N/A,#N/A,TRUE,"Лист1";#N/A,#N/A,TRUE,"Лист2";#N/A,#N/A,TRUE,"Лист3"}</definedName>
    <definedName name="укеееукеееееееееееееее" localSheetId="6" hidden="1">{#N/A,#N/A,TRUE,"Лист1";#N/A,#N/A,TRUE,"Лист2";#N/A,#N/A,TRUE,"Лист3"}</definedName>
    <definedName name="укеееукеееееееееееееее" localSheetId="0" hidden="1">{#N/A,#N/A,TRUE,"Лист1";#N/A,#N/A,TRUE,"Лист2";#N/A,#N/A,TRUE,"Лист3"}</definedName>
    <definedName name="укеееукеееееееееееееее" localSheetId="9" hidden="1">{#N/A,#N/A,TRUE,"Лист1";#N/A,#N/A,TRUE,"Лист2";#N/A,#N/A,TRUE,"Лист3"}</definedName>
    <definedName name="укеееукеееееееееееееее" localSheetId="8" hidden="1">{#N/A,#N/A,TRUE,"Лист1";#N/A,#N/A,TRUE,"Лист2";#N/A,#N/A,TRUE,"Лист3"}</definedName>
    <definedName name="укеееукеееееееееееееее" hidden="1">{#N/A,#N/A,TRUE,"Лист1";#N/A,#N/A,TRUE,"Лист2";#N/A,#N/A,TRUE,"Лист3"}</definedName>
    <definedName name="укеукеуеуе" localSheetId="1" hidden="1">{#N/A,#N/A,TRUE,"Лист1";#N/A,#N/A,TRUE,"Лист2";#N/A,#N/A,TRUE,"Лист3"}</definedName>
    <definedName name="укеукеуеуе" localSheetId="2" hidden="1">{#N/A,#N/A,TRUE,"Лист1";#N/A,#N/A,TRUE,"Лист2";#N/A,#N/A,TRUE,"Лист3"}</definedName>
    <definedName name="укеукеуеуе" localSheetId="3" hidden="1">{#N/A,#N/A,TRUE,"Лист1";#N/A,#N/A,TRUE,"Лист2";#N/A,#N/A,TRUE,"Лист3"}</definedName>
    <definedName name="укеукеуеуе" localSheetId="6" hidden="1">{#N/A,#N/A,TRUE,"Лист1";#N/A,#N/A,TRUE,"Лист2";#N/A,#N/A,TRUE,"Лист3"}</definedName>
    <definedName name="укеукеуеуе" localSheetId="0" hidden="1">{#N/A,#N/A,TRUE,"Лист1";#N/A,#N/A,TRUE,"Лист2";#N/A,#N/A,TRUE,"Лист3"}</definedName>
    <definedName name="укеукеуеуе" localSheetId="9" hidden="1">{#N/A,#N/A,TRUE,"Лист1";#N/A,#N/A,TRUE,"Лист2";#N/A,#N/A,TRUE,"Лист3"}</definedName>
    <definedName name="укеукеуеуе" localSheetId="8" hidden="1">{#N/A,#N/A,TRUE,"Лист1";#N/A,#N/A,TRUE,"Лист2";#N/A,#N/A,TRUE,"Лист3"}</definedName>
    <definedName name="укеукеуеуе" hidden="1">{#N/A,#N/A,TRUE,"Лист1";#N/A,#N/A,TRUE,"Лист2";#N/A,#N/A,TRUE,"Лист3"}</definedName>
    <definedName name="УМТО" localSheetId="9" hidden="1">{"BS1",#N/A,TRUE,"RSA_FS";"BS2",#N/A,TRUE,"RSA_FS";"BS3",#N/A,TRUE,"RSA_FS"}</definedName>
    <definedName name="УМТО" localSheetId="8" hidden="1">{"BS1",#N/A,TRUE,"RSA_FS";"BS2",#N/A,TRUE,"RSA_FS";"BS3",#N/A,TRUE,"RSA_FS"}</definedName>
    <definedName name="УМТО" hidden="1">{"BS1",#N/A,TRUE,"RSA_FS";"BS2",#N/A,TRUE,"RSA_FS";"BS3",#N/A,TRUE,"RSA_FS"}</definedName>
    <definedName name="управл" localSheetId="1" hidden="1">{#N/A,#N/A,TRUE,"Лист1";#N/A,#N/A,TRUE,"Лист2";#N/A,#N/A,TRUE,"Лист3"}</definedName>
    <definedName name="управл" localSheetId="2" hidden="1">{#N/A,#N/A,TRUE,"Лист1";#N/A,#N/A,TRUE,"Лист2";#N/A,#N/A,TRUE,"Лист3"}</definedName>
    <definedName name="управл" localSheetId="3" hidden="1">{#N/A,#N/A,TRUE,"Лист1";#N/A,#N/A,TRUE,"Лист2";#N/A,#N/A,TRUE,"Лист3"}</definedName>
    <definedName name="управл" localSheetId="6" hidden="1">{#N/A,#N/A,TRUE,"Лист1";#N/A,#N/A,TRUE,"Лист2";#N/A,#N/A,TRUE,"Лист3"}</definedName>
    <definedName name="управл" localSheetId="0" hidden="1">{#N/A,#N/A,TRUE,"Лист1";#N/A,#N/A,TRUE,"Лист2";#N/A,#N/A,TRUE,"Лист3"}</definedName>
    <definedName name="управл" localSheetId="9" hidden="1">{#N/A,#N/A,TRUE,"Лист1";#N/A,#N/A,TRUE,"Лист2";#N/A,#N/A,TRUE,"Лист3"}</definedName>
    <definedName name="управл" localSheetId="8" hidden="1">{#N/A,#N/A,TRUE,"Лист1";#N/A,#N/A,TRUE,"Лист2";#N/A,#N/A,TRUE,"Лист3"}</definedName>
    <definedName name="управл" hidden="1">{#N/A,#N/A,TRUE,"Лист1";#N/A,#N/A,TRUE,"Лист2";#N/A,#N/A,TRUE,"Лист3"}</definedName>
    <definedName name="услуги" localSheetId="1" hidden="1">{#N/A,#N/A,FALSE,"передел"}</definedName>
    <definedName name="услуги" localSheetId="2" hidden="1">{#N/A,#N/A,FALSE,"передел"}</definedName>
    <definedName name="услуги" localSheetId="3" hidden="1">{#N/A,#N/A,FALSE,"передел"}</definedName>
    <definedName name="услуги" localSheetId="6" hidden="1">{#N/A,#N/A,FALSE,"передел"}</definedName>
    <definedName name="услуги" localSheetId="0" hidden="1">{#N/A,#N/A,FALSE,"передел"}</definedName>
    <definedName name="услуги" localSheetId="9" hidden="1">{#N/A,#N/A,FALSE,"передел"}</definedName>
    <definedName name="услуги" localSheetId="8" hidden="1">{#N/A,#N/A,FALSE,"передел"}</definedName>
    <definedName name="услуги" hidden="1">{#N/A,#N/A,FALSE,"передел"}</definedName>
    <definedName name="Утв_КБП" localSheetId="9" hidden="1">[1]Sheet1!#REF!,[1]Sheet1!#REF!</definedName>
    <definedName name="Утв_КБП" localSheetId="8" hidden="1">[1]Sheet1!#REF!,[1]Sheet1!#REF!</definedName>
    <definedName name="Утв_КБП" hidden="1">[1]Sheet1!#REF!,[1]Sheet1!#REF!</definedName>
    <definedName name="Утил.отх." localSheetId="1" hidden="1">#REF!</definedName>
    <definedName name="Утил.отх." localSheetId="2" hidden="1">#REF!</definedName>
    <definedName name="Утил.отх." localSheetId="3" hidden="1">#REF!</definedName>
    <definedName name="Утил.отх." localSheetId="6" hidden="1">#REF!</definedName>
    <definedName name="Утил.отх." localSheetId="0" hidden="1">#REF!</definedName>
    <definedName name="Утил.отх." localSheetId="9" hidden="1">#REF!</definedName>
    <definedName name="Утил.отх." localSheetId="8" hidden="1">#REF!</definedName>
    <definedName name="Утил.отх." hidden="1">#REF!</definedName>
    <definedName name="Утил.отходов" localSheetId="1" hidden="1">'[3]на 1 тут'!#REF!</definedName>
    <definedName name="Утил.отходов" localSheetId="2" hidden="1">'[3]на 1 тут'!#REF!</definedName>
    <definedName name="Утил.отходов" localSheetId="3" hidden="1">'[3]на 1 тут'!#REF!</definedName>
    <definedName name="Утил.отходов" localSheetId="6" hidden="1">'[3]на 1 тут'!#REF!</definedName>
    <definedName name="Утил.отходов" localSheetId="0" hidden="1">'[3]на 1 тут'!#REF!</definedName>
    <definedName name="Утил.отходов" localSheetId="9" hidden="1">'[3]на 1 тут'!#REF!</definedName>
    <definedName name="Утил.отходов" localSheetId="8" hidden="1">'[3]на 1 тут'!#REF!</definedName>
    <definedName name="Утил.отходов" hidden="1">'[3]на 1 тут'!#REF!</definedName>
    <definedName name="УУ" localSheetId="1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" localSheetId="2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" localSheetId="3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" localSheetId="6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" localSheetId="0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" localSheetId="9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" localSheetId="8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" hidden="1">{#N/A,#N/A,FALSE,"TOC";#N/A,#N/A,FALSE,"summary";#N/A,#N/A,FALSE,"shares";#N/A,#N/A,FALSE,"DCF";#N/A,#N/A,FALSE,"P&amp;L";#N/A,#N/A,FALSE,"BS";#N/A,#N/A,FALSE,"RATIOS (2)";#N/A,#N/A,FALSE,"captl adqcy";#N/A,#N/A,FALSE,"assets (2)";#N/A,#N/A,FALSE,"liabilities (2)";#N/A,#N/A,FALSE,"P&amp;L (3)";#N/A,#N/A,FALSE,"fixed assets evolution";#N/A,#N/A,FALSE,"real estate";#N/A,#N/A,FALSE,"other";#N/A,#N/A,FALSE,"IT";#N/A,#N/A,FALSE,"discount rate";#N/A,#N/A,FALSE,"Risk free";#N/A,#N/A,FALSE,"Beta";#N/A,#N/A,FALSE,"ERP";#N/A,#N/A,FALSE,"Hungbanks"}</definedName>
    <definedName name="уукк" localSheetId="9" hidden="1">#REF!</definedName>
    <definedName name="уукк" localSheetId="8" hidden="1">#REF!</definedName>
    <definedName name="уукк" hidden="1">#REF!</definedName>
    <definedName name="уууууууууууууууууууууууууууууу" hidden="1">#N/A</definedName>
    <definedName name="уЦЕФЦПЕЯЫУЕПАФЯ" localSheetId="1" hidden="1">{"Input",#N/A,TRUE,"Control";"Summary",#N/A,TRUE,"Control";"NCF",#N/A,TRUE,"Control"}</definedName>
    <definedName name="уЦЕФЦПЕЯЫУЕПАФЯ" localSheetId="2" hidden="1">{"Input",#N/A,TRUE,"Control";"Summary",#N/A,TRUE,"Control";"NCF",#N/A,TRUE,"Control"}</definedName>
    <definedName name="уЦЕФЦПЕЯЫУЕПАФЯ" localSheetId="3" hidden="1">{"Input",#N/A,TRUE,"Control";"Summary",#N/A,TRUE,"Control";"NCF",#N/A,TRUE,"Control"}</definedName>
    <definedName name="уЦЕФЦПЕЯЫУЕПАФЯ" localSheetId="6" hidden="1">{"Input",#N/A,TRUE,"Control";"Summary",#N/A,TRUE,"Control";"NCF",#N/A,TRUE,"Control"}</definedName>
    <definedName name="уЦЕФЦПЕЯЫУЕПАФЯ" localSheetId="0" hidden="1">{"Input",#N/A,TRUE,"Control";"Summary",#N/A,TRUE,"Control";"NCF",#N/A,TRUE,"Control"}</definedName>
    <definedName name="уЦЕФЦПЕЯЫУЕПАФЯ" localSheetId="9" hidden="1">{"Input",#N/A,TRUE,"Control";"Summary",#N/A,TRUE,"Control";"NCF",#N/A,TRUE,"Control"}</definedName>
    <definedName name="уЦЕФЦПЕЯЫУЕПАФЯ" localSheetId="8" hidden="1">{"Input",#N/A,TRUE,"Control";"Summary",#N/A,TRUE,"Control";"NCF",#N/A,TRUE,"Control"}</definedName>
    <definedName name="уЦЕФЦПЕЯЫУЕПАФЯ" hidden="1">{"Input",#N/A,TRUE,"Control";"Summary",#N/A,TRUE,"Control";"NCF",#N/A,TRUE,"Control"}</definedName>
    <definedName name="ф" localSheetId="1" hidden="1">{"План продаж",#N/A,FALSE,"товар"}</definedName>
    <definedName name="ф" localSheetId="2" hidden="1">{"План продаж",#N/A,FALSE,"товар"}</definedName>
    <definedName name="ф" localSheetId="3" hidden="1">{"План продаж",#N/A,FALSE,"товар"}</definedName>
    <definedName name="ф" localSheetId="6" hidden="1">{"План продаж",#N/A,FALSE,"товар"}</definedName>
    <definedName name="ф" localSheetId="0" hidden="1">{"План продаж",#N/A,FALSE,"товар"}</definedName>
    <definedName name="ф" localSheetId="9" hidden="1">{"План продаж",#N/A,FALSE,"товар"}</definedName>
    <definedName name="ф" localSheetId="8" hidden="1">{"План продаж",#N/A,FALSE,"товар"}</definedName>
    <definedName name="ф" hidden="1">{"План продаж",#N/A,FALSE,"товар"}</definedName>
    <definedName name="ф2" localSheetId="9" hidden="1">#REF!</definedName>
    <definedName name="ф2" localSheetId="8" hidden="1">#REF!</definedName>
    <definedName name="ф2" hidden="1">#REF!</definedName>
    <definedName name="ф3" localSheetId="9" hidden="1">#REF!</definedName>
    <definedName name="ф3" localSheetId="8" hidden="1">#REF!</definedName>
    <definedName name="ф3" hidden="1">#REF!</definedName>
    <definedName name="ф4" localSheetId="9" hidden="1">#REF!</definedName>
    <definedName name="ф4" localSheetId="8" hidden="1">#REF!</definedName>
    <definedName name="ф4" hidden="1">#REF!</definedName>
    <definedName name="ф5" localSheetId="9" hidden="1">#REF!</definedName>
    <definedName name="ф5" localSheetId="8" hidden="1">#REF!</definedName>
    <definedName name="ф5" hidden="1">#REF!</definedName>
    <definedName name="ф6" localSheetId="9" hidden="1">#REF!</definedName>
    <definedName name="ф6" localSheetId="8" hidden="1">#REF!</definedName>
    <definedName name="ф6" hidden="1">#REF!</definedName>
    <definedName name="ф7" localSheetId="9" hidden="1">#REF!</definedName>
    <definedName name="ф7" localSheetId="8" hidden="1">#REF!</definedName>
    <definedName name="ф7" hidden="1">#REF!</definedName>
    <definedName name="ф8" localSheetId="9" hidden="1">#REF!</definedName>
    <definedName name="ф8" localSheetId="8" hidden="1">#REF!</definedName>
    <definedName name="ф8" hidden="1">#REF!</definedName>
    <definedName name="февраль" localSheetId="1" hidden="1">{"План продаж",#N/A,FALSE,"товар"}</definedName>
    <definedName name="февраль" localSheetId="2" hidden="1">{"План продаж",#N/A,FALSE,"товар"}</definedName>
    <definedName name="февраль" localSheetId="3" hidden="1">{"План продаж",#N/A,FALSE,"товар"}</definedName>
    <definedName name="февраль" localSheetId="6" hidden="1">{"План продаж",#N/A,FALSE,"товар"}</definedName>
    <definedName name="февраль" localSheetId="0" hidden="1">{"План продаж",#N/A,FALSE,"товар"}</definedName>
    <definedName name="февраль" localSheetId="9" hidden="1">{"План продаж",#N/A,FALSE,"товар"}</definedName>
    <definedName name="февраль" localSheetId="8" hidden="1">{"План продаж",#N/A,FALSE,"товар"}</definedName>
    <definedName name="февраль" hidden="1">{"План продаж",#N/A,FALSE,"товар"}</definedName>
    <definedName name="фик" localSheetId="1" hidden="1">{"План продаж",#N/A,FALSE,"товар"}</definedName>
    <definedName name="фик" localSheetId="2" hidden="1">{"План продаж",#N/A,FALSE,"товар"}</definedName>
    <definedName name="фик" localSheetId="3" hidden="1">{"План продаж",#N/A,FALSE,"товар"}</definedName>
    <definedName name="фик" localSheetId="6" hidden="1">{"План продаж",#N/A,FALSE,"товар"}</definedName>
    <definedName name="фик" localSheetId="0" hidden="1">{"План продаж",#N/A,FALSE,"товар"}</definedName>
    <definedName name="фик" localSheetId="9" hidden="1">{"План продаж",#N/A,FALSE,"товар"}</definedName>
    <definedName name="фик" localSheetId="8" hidden="1">{"План продаж",#N/A,FALSE,"товар"}</definedName>
    <definedName name="фик" hidden="1">{"План продаж",#N/A,FALSE,"товар"}</definedName>
    <definedName name="Фомин" localSheetId="9" hidden="1">{"План продаж",#N/A,FALSE,"товар"}</definedName>
    <definedName name="Фомин" localSheetId="8" hidden="1">{"План продаж",#N/A,FALSE,"товар"}</definedName>
    <definedName name="Фомин" hidden="1">{"План продаж",#N/A,FALSE,"товар"}</definedName>
    <definedName name="Фомин1" localSheetId="9" hidden="1">{"Товар.выработка без продаж",#N/A,FALSE,"товар"}</definedName>
    <definedName name="Фомин1" localSheetId="8" hidden="1">{"Товар.выработка без продаж",#N/A,FALSE,"товар"}</definedName>
    <definedName name="Фомин1" hidden="1">{"Товар.выработка без продаж",#N/A,FALSE,"товар"}</definedName>
    <definedName name="Фомин2" localSheetId="9" hidden="1">{"План товар",#N/A,FALSE,"товар"}</definedName>
    <definedName name="Фомин2" localSheetId="8" hidden="1">{"План товар",#N/A,FALSE,"товар"}</definedName>
    <definedName name="Фомин2" hidden="1">{"План товар",#N/A,FALSE,"товар"}</definedName>
    <definedName name="форма" localSheetId="1" hidden="1">{#N/A,#N/A,FALSE,"FA_1";#N/A,#N/A,FALSE,"Dep'n SE";#N/A,#N/A,FALSE,"Dep'n FC"}</definedName>
    <definedName name="форма" localSheetId="2" hidden="1">{#N/A,#N/A,FALSE,"FA_1";#N/A,#N/A,FALSE,"Dep'n SE";#N/A,#N/A,FALSE,"Dep'n FC"}</definedName>
    <definedName name="форма" localSheetId="3" hidden="1">{#N/A,#N/A,FALSE,"FA_1";#N/A,#N/A,FALSE,"Dep'n SE";#N/A,#N/A,FALSE,"Dep'n FC"}</definedName>
    <definedName name="форма" localSheetId="6" hidden="1">{#N/A,#N/A,FALSE,"FA_1";#N/A,#N/A,FALSE,"Dep'n SE";#N/A,#N/A,FALSE,"Dep'n FC"}</definedName>
    <definedName name="форма" localSheetId="0" hidden="1">{#N/A,#N/A,FALSE,"FA_1";#N/A,#N/A,FALSE,"Dep'n SE";#N/A,#N/A,FALSE,"Dep'n FC"}</definedName>
    <definedName name="форма" localSheetId="9" hidden="1">{#N/A,#N/A,FALSE,"FA_1";#N/A,#N/A,FALSE,"Dep'n SE";#N/A,#N/A,FALSE,"Dep'n FC"}</definedName>
    <definedName name="форма" localSheetId="8" hidden="1">{#N/A,#N/A,FALSE,"FA_1";#N/A,#N/A,FALSE,"Dep'n SE";#N/A,#N/A,FALSE,"Dep'n FC"}</definedName>
    <definedName name="форма" hidden="1">{#N/A,#N/A,FALSE,"FA_1";#N/A,#N/A,FALSE,"Dep'n SE";#N/A,#N/A,FALSE,"Dep'n FC"}</definedName>
    <definedName name="фукп" localSheetId="1" hidden="1">Main.SAPF4Help()</definedName>
    <definedName name="фукп" localSheetId="2" hidden="1">Main.SAPF4Help()</definedName>
    <definedName name="фукп" localSheetId="3" hidden="1">Main.SAPF4Help()</definedName>
    <definedName name="фукп" localSheetId="6" hidden="1">Main.SAPF4Help()</definedName>
    <definedName name="фукп" localSheetId="0" hidden="1">Main.SAPF4Help()</definedName>
    <definedName name="фукп" localSheetId="9" hidden="1">Main.SAPF4Help()</definedName>
    <definedName name="фукп" localSheetId="8" hidden="1">Main.SAPF4Help()</definedName>
    <definedName name="фукп" hidden="1">Main.SAPF4Help()</definedName>
    <definedName name="фф" localSheetId="1" hidden="1">{#N/A,#N/A,TRUE,"Engineering Dept";#N/A,#N/A,TRUE,"Sales Dept";#N/A,#N/A,TRUE,"Marketing Dept";#N/A,#N/A,TRUE,"Admin Dept"}</definedName>
    <definedName name="фф" localSheetId="2" hidden="1">{#N/A,#N/A,TRUE,"Engineering Dept";#N/A,#N/A,TRUE,"Sales Dept";#N/A,#N/A,TRUE,"Marketing Dept";#N/A,#N/A,TRUE,"Admin Dept"}</definedName>
    <definedName name="фф" localSheetId="3" hidden="1">{#N/A,#N/A,TRUE,"Engineering Dept";#N/A,#N/A,TRUE,"Sales Dept";#N/A,#N/A,TRUE,"Marketing Dept";#N/A,#N/A,TRUE,"Admin Dept"}</definedName>
    <definedName name="фф" localSheetId="6" hidden="1">{#N/A,#N/A,TRUE,"Engineering Dept";#N/A,#N/A,TRUE,"Sales Dept";#N/A,#N/A,TRUE,"Marketing Dept";#N/A,#N/A,TRUE,"Admin Dept"}</definedName>
    <definedName name="фф" localSheetId="0" hidden="1">{#N/A,#N/A,TRUE,"Engineering Dept";#N/A,#N/A,TRUE,"Sales Dept";#N/A,#N/A,TRUE,"Marketing Dept";#N/A,#N/A,TRUE,"Admin Dept"}</definedName>
    <definedName name="фф" localSheetId="9" hidden="1">{#N/A,#N/A,TRUE,"Engineering Dept";#N/A,#N/A,TRUE,"Sales Dept";#N/A,#N/A,TRUE,"Marketing Dept";#N/A,#N/A,TRUE,"Admin Dept"}</definedName>
    <definedName name="фф" localSheetId="8" hidden="1">{#N/A,#N/A,TRUE,"Engineering Dept";#N/A,#N/A,TRUE,"Sales Dept";#N/A,#N/A,TRUE,"Marketing Dept";#N/A,#N/A,TRUE,"Admin Dept"}</definedName>
    <definedName name="фф" hidden="1">{#N/A,#N/A,TRUE,"Engineering Dept";#N/A,#N/A,TRUE,"Sales Dept";#N/A,#N/A,TRUE,"Marketing Dept";#N/A,#N/A,TRUE,"Admin Dept"}</definedName>
    <definedName name="ффффф" localSheetId="9" hidden="1">{"NWN_Q1810",#N/A,FALSE,"Q1810_1.V";"NWN_Q1412",#N/A,FALSE,"Q1412_1"}</definedName>
    <definedName name="ффффф" localSheetId="8" hidden="1">{"NWN_Q1810",#N/A,FALSE,"Q1810_1.V";"NWN_Q1412",#N/A,FALSE,"Q1412_1"}</definedName>
    <definedName name="ффффф" hidden="1">{"NWN_Q1810",#N/A,FALSE,"Q1810_1.V";"NWN_Q1412",#N/A,FALSE,"Q1412_1"}</definedName>
    <definedName name="фы" localSheetId="1" hidden="1">'[29]Finansal tamamlanma Eğrisi'!#REF!</definedName>
    <definedName name="фы" localSheetId="2" hidden="1">'[29]Finansal tamamlanma Eğrisi'!#REF!</definedName>
    <definedName name="фы" localSheetId="3" hidden="1">'[29]Finansal tamamlanma Eğrisi'!#REF!</definedName>
    <definedName name="фы" localSheetId="6" hidden="1">'[29]Finansal tamamlanma Eğrisi'!#REF!</definedName>
    <definedName name="фы" localSheetId="9" hidden="1">'[29]Finansal tamamlanma Eğrisi'!#REF!</definedName>
    <definedName name="фы" localSheetId="8" hidden="1">'[29]Finansal tamamlanma Eğrisi'!#REF!</definedName>
    <definedName name="фы" hidden="1">'[29]Finansal tamamlanma Eğrisi'!#REF!</definedName>
    <definedName name="фыва" localSheetId="1" hidden="1">{"Input",#N/A,TRUE,"Control";"Summary",#N/A,TRUE,"Control";"NCF",#N/A,TRUE,"Control"}</definedName>
    <definedName name="фыва" localSheetId="2" hidden="1">{"Input",#N/A,TRUE,"Control";"Summary",#N/A,TRUE,"Control";"NCF",#N/A,TRUE,"Control"}</definedName>
    <definedName name="фыва" localSheetId="3" hidden="1">{"Input",#N/A,TRUE,"Control";"Summary",#N/A,TRUE,"Control";"NCF",#N/A,TRUE,"Control"}</definedName>
    <definedName name="фыва" localSheetId="6" hidden="1">{"Input",#N/A,TRUE,"Control";"Summary",#N/A,TRUE,"Control";"NCF",#N/A,TRUE,"Control"}</definedName>
    <definedName name="фыва" localSheetId="0" hidden="1">{"Input",#N/A,TRUE,"Control";"Summary",#N/A,TRUE,"Control";"NCF",#N/A,TRUE,"Control"}</definedName>
    <definedName name="фыва" localSheetId="9" hidden="1">{"Input",#N/A,TRUE,"Control";"Summary",#N/A,TRUE,"Control";"NCF",#N/A,TRUE,"Control"}</definedName>
    <definedName name="фыва" localSheetId="8" hidden="1">{"Input",#N/A,TRUE,"Control";"Summary",#N/A,TRUE,"Control";"NCF",#N/A,TRUE,"Control"}</definedName>
    <definedName name="фыва" hidden="1">{"Input",#N/A,TRUE,"Control";"Summary",#N/A,TRUE,"Control";"NCF",#N/A,TRUE,"Control"}</definedName>
    <definedName name="фывап" localSheetId="1" hidden="1">{"Input",#N/A,TRUE,"Control";"Summary",#N/A,TRUE,"Control";"NCF",#N/A,TRUE,"Control"}</definedName>
    <definedName name="фывап" localSheetId="2" hidden="1">{"Input",#N/A,TRUE,"Control";"Summary",#N/A,TRUE,"Control";"NCF",#N/A,TRUE,"Control"}</definedName>
    <definedName name="фывап" localSheetId="3" hidden="1">{"Input",#N/A,TRUE,"Control";"Summary",#N/A,TRUE,"Control";"NCF",#N/A,TRUE,"Control"}</definedName>
    <definedName name="фывап" localSheetId="6" hidden="1">{"Input",#N/A,TRUE,"Control";"Summary",#N/A,TRUE,"Control";"NCF",#N/A,TRUE,"Control"}</definedName>
    <definedName name="фывап" localSheetId="0" hidden="1">{"Input",#N/A,TRUE,"Control";"Summary",#N/A,TRUE,"Control";"NCF",#N/A,TRUE,"Control"}</definedName>
    <definedName name="фывап" localSheetId="9" hidden="1">{"Input",#N/A,TRUE,"Control";"Summary",#N/A,TRUE,"Control";"NCF",#N/A,TRUE,"Control"}</definedName>
    <definedName name="фывап" localSheetId="8" hidden="1">{"Input",#N/A,TRUE,"Control";"Summary",#N/A,TRUE,"Control";"NCF",#N/A,TRUE,"Control"}</definedName>
    <definedName name="фывап" hidden="1">{"Input",#N/A,TRUE,"Control";"Summary",#N/A,TRUE,"Control";"NCF",#N/A,TRUE,"Control"}</definedName>
    <definedName name="фыф" localSheetId="9" hidden="1">{#N/A,#N/A,FALSE,"ZAP_FEB.XLS "}</definedName>
    <definedName name="фыф" localSheetId="8" hidden="1">{#N/A,#N/A,FALSE,"ZAP_FEB.XLS "}</definedName>
    <definedName name="фыф" hidden="1">{#N/A,#N/A,FALSE,"ZAP_FEB.XLS "}</definedName>
    <definedName name="фыц" localSheetId="9" hidden="1">{"NWN_Q1810",#N/A,FALSE,"Q1810_1.V";"NWN_Q1412",#N/A,FALSE,"Q1412_1"}</definedName>
    <definedName name="фыц" localSheetId="8" hidden="1">{"NWN_Q1810",#N/A,FALSE,"Q1810_1.V";"NWN_Q1412",#N/A,FALSE,"Q1412_1"}</definedName>
    <definedName name="фыц" hidden="1">{"NWN_Q1810",#N/A,FALSE,"Q1810_1.V";"NWN_Q1412",#N/A,FALSE,"Q1412_1"}</definedName>
    <definedName name="х" localSheetId="1" hidden="1">{"Товар.выработка без продаж",#N/A,FALSE,"товар"}</definedName>
    <definedName name="х" localSheetId="2" hidden="1">{"Товар.выработка без продаж",#N/A,FALSE,"товар"}</definedName>
    <definedName name="х" localSheetId="3" hidden="1">{"Товар.выработка без продаж",#N/A,FALSE,"товар"}</definedName>
    <definedName name="х" localSheetId="6" hidden="1">{"Товар.выработка без продаж",#N/A,FALSE,"товар"}</definedName>
    <definedName name="х" localSheetId="0" hidden="1">{"Товар.выработка без продаж",#N/A,FALSE,"товар"}</definedName>
    <definedName name="х" localSheetId="9" hidden="1">{"Товар.выработка без продаж",#N/A,FALSE,"товар"}</definedName>
    <definedName name="х" localSheetId="8" hidden="1">{"Товар.выработка без продаж",#N/A,FALSE,"товар"}</definedName>
    <definedName name="х" hidden="1">{"Товар.выработка без продаж",#N/A,FALSE,"товар"}</definedName>
    <definedName name="Химвода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имвода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имвода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имвода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имвода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имвода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имвода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имвода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хуй" localSheetId="9" hidden="1">#REF!</definedName>
    <definedName name="хуй" localSheetId="8" hidden="1">#REF!</definedName>
    <definedName name="хуй" hidden="1">#REF!</definedName>
    <definedName name="хх" localSheetId="9" hidden="1">{"План товар",#N/A,FALSE,"товар"}</definedName>
    <definedName name="хх" localSheetId="8" hidden="1">{"План товар",#N/A,FALSE,"товар"}</definedName>
    <definedName name="хх" hidden="1">{"План товар",#N/A,FALSE,"товар"}</definedName>
    <definedName name="хха" localSheetId="9" hidden="1">#REF!</definedName>
    <definedName name="хха" localSheetId="8" hidden="1">#REF!</definedName>
    <definedName name="хха" hidden="1">#REF!</definedName>
    <definedName name="ц" hidden="1">[48]XLR_NoRangeSheet!$C$6</definedName>
    <definedName name="ц35к" localSheetId="1" hidden="1">{"План товар",#N/A,FALSE,"товар"}</definedName>
    <definedName name="ц35к" localSheetId="2" hidden="1">{"План товар",#N/A,FALSE,"товар"}</definedName>
    <definedName name="ц35к" localSheetId="3" hidden="1">{"План товар",#N/A,FALSE,"товар"}</definedName>
    <definedName name="ц35к" localSheetId="6" hidden="1">{"План товар",#N/A,FALSE,"товар"}</definedName>
    <definedName name="ц35к" localSheetId="0" hidden="1">{"План товар",#N/A,FALSE,"товар"}</definedName>
    <definedName name="ц35к" localSheetId="9" hidden="1">{"План товар",#N/A,FALSE,"товар"}</definedName>
    <definedName name="ц35к" localSheetId="8" hidden="1">{"План товар",#N/A,FALSE,"товар"}</definedName>
    <definedName name="ц35к" hidden="1">{"План товар",#N/A,FALSE,"товар"}</definedName>
    <definedName name="цв" localSheetId="1" hidden="1">{"План продаж",#N/A,FALSE,"товар"}</definedName>
    <definedName name="цв" localSheetId="2" hidden="1">{"План продаж",#N/A,FALSE,"товар"}</definedName>
    <definedName name="цв" localSheetId="3" hidden="1">{"План продаж",#N/A,FALSE,"товар"}</definedName>
    <definedName name="цв" localSheetId="6" hidden="1">{"План продаж",#N/A,FALSE,"товар"}</definedName>
    <definedName name="цв" localSheetId="0" hidden="1">{"План продаж",#N/A,FALSE,"товар"}</definedName>
    <definedName name="цв" localSheetId="9" hidden="1">{"План продаж",#N/A,FALSE,"товар"}</definedName>
    <definedName name="цв" localSheetId="8" hidden="1">{"План продаж",#N/A,FALSE,"товар"}</definedName>
    <definedName name="цв" hidden="1">{"План продаж",#N/A,FALSE,"товар"}</definedName>
    <definedName name="цй" localSheetId="9" hidden="1">{"Table A,pg 1",#N/A,FALSE,"Table A-Prov GUR";"Table A,pg 2",#N/A,FALSE,"Table A-Prov GUR"}</definedName>
    <definedName name="цй" localSheetId="8" hidden="1">{"Table A,pg 1",#N/A,FALSE,"Table A-Prov GUR";"Table A,pg 2",#N/A,FALSE,"Table A-Prov GUR"}</definedName>
    <definedName name="цй" hidden="1">{"Table A,pg 1",#N/A,FALSE,"Table A-Prov GUR";"Table A,pg 2",#N/A,FALSE,"Table A-Prov GUR"}</definedName>
    <definedName name="ЦТП1" localSheetId="1" hidden="1">{"'СВОДКА январь 2004'!$BB$5"}</definedName>
    <definedName name="ЦТП1" localSheetId="2" hidden="1">{"'СВОДКА январь 2004'!$BB$5"}</definedName>
    <definedName name="ЦТП1" localSheetId="3" hidden="1">{"'СВОДКА январь 2004'!$BB$5"}</definedName>
    <definedName name="ЦТП1" localSheetId="6" hidden="1">{"'СВОДКА январь 2004'!$BB$5"}</definedName>
    <definedName name="ЦТП1" localSheetId="0" hidden="1">{"'СВОДКА январь 2004'!$BB$5"}</definedName>
    <definedName name="ЦТП1" localSheetId="9" hidden="1">{"'СВОДКА январь 2004'!$BB$5"}</definedName>
    <definedName name="ЦТП1" localSheetId="8" hidden="1">{"'СВОДКА январь 2004'!$BB$5"}</definedName>
    <definedName name="ЦТП1" hidden="1">{"'СВОДКА январь 2004'!$BB$5"}</definedName>
    <definedName name="цук" localSheetId="9" hidden="1">Main.SAPF4Help()</definedName>
    <definedName name="цук" localSheetId="8" hidden="1">Main.SAPF4Help()</definedName>
    <definedName name="цук" hidden="1">Main.SAPF4Help()</definedName>
    <definedName name="цуке" localSheetId="1" hidden="1">{#N/A,#N/A,FALSE,"передел"}</definedName>
    <definedName name="цуке" localSheetId="2" hidden="1">{#N/A,#N/A,FALSE,"передел"}</definedName>
    <definedName name="цуке" localSheetId="3" hidden="1">{#N/A,#N/A,FALSE,"передел"}</definedName>
    <definedName name="цуке" localSheetId="6" hidden="1">{#N/A,#N/A,FALSE,"передел"}</definedName>
    <definedName name="цуке" localSheetId="0" hidden="1">{#N/A,#N/A,FALSE,"передел"}</definedName>
    <definedName name="цуке" localSheetId="9" hidden="1">{#N/A,#N/A,FALSE,"передел"}</definedName>
    <definedName name="цуке" localSheetId="8" hidden="1">{#N/A,#N/A,FALSE,"передел"}</definedName>
    <definedName name="цуке" hidden="1">{#N/A,#N/A,FALSE,"передел"}</definedName>
    <definedName name="цукц" localSheetId="1" hidden="1">[32]Кедровский!#REF!</definedName>
    <definedName name="цукц" localSheetId="2" hidden="1">[32]Кедровский!#REF!</definedName>
    <definedName name="цукц" localSheetId="3" hidden="1">[32]Кедровский!#REF!</definedName>
    <definedName name="цукц" localSheetId="6" hidden="1">[32]Кедровский!#REF!</definedName>
    <definedName name="цукц" localSheetId="9" hidden="1">[32]Кедровский!#REF!</definedName>
    <definedName name="цукц" localSheetId="8" hidden="1">[32]Кедровский!#REF!</definedName>
    <definedName name="цукц" hidden="1">[32]Кедровский!#REF!</definedName>
    <definedName name="ццццццц" localSheetId="9" hidden="1">{"NWN_Q1810",#N/A,FALSE,"Q1810_1.V";"NWN_Q1412",#N/A,FALSE,"Q1412_1"}</definedName>
    <definedName name="ццццццц" localSheetId="8" hidden="1">{"NWN_Q1810",#N/A,FALSE,"Q1810_1.V";"NWN_Q1412",#N/A,FALSE,"Q1412_1"}</definedName>
    <definedName name="ццццццц" hidden="1">{"NWN_Q1810",#N/A,FALSE,"Q1810_1.V";"NWN_Q1412",#N/A,FALSE,"Q1412_1"}</definedName>
    <definedName name="цы" hidden="1">[48]XLR_NoRangeSheet!$C$6</definedName>
    <definedName name="цый" localSheetId="9" hidden="1">Main.SAPF4Help()</definedName>
    <definedName name="цый" localSheetId="8" hidden="1">Main.SAPF4Help()</definedName>
    <definedName name="цый" hidden="1">Main.SAPF4Help()</definedName>
    <definedName name="цыц" hidden="1">[48]XLR_NoRangeSheet!$C$6</definedName>
    <definedName name="цычсву" localSheetId="9" hidden="1">#REF!</definedName>
    <definedName name="цычсву" localSheetId="8" hidden="1">#REF!</definedName>
    <definedName name="цычсву" hidden="1">#REF!</definedName>
    <definedName name="ч" hidden="1">[49]XLR_NoRangeSheet!$T$6</definedName>
    <definedName name="чапрчпр" localSheetId="1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прчпр" localSheetId="2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прчпр" localSheetId="3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прчпр" localSheetId="6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прчпр" localSheetId="0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прчпр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прчпр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прчпр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частотник" localSheetId="9" hidden="1">{#N/A,#N/A,FALSE,"ZAP_FEB.XLS "}</definedName>
    <definedName name="частотник" localSheetId="8" hidden="1">{#N/A,#N/A,FALSE,"ZAP_FEB.XLS "}</definedName>
    <definedName name="частотник" hidden="1">{#N/A,#N/A,FALSE,"ZAP_FEB.XLS "}</definedName>
    <definedName name="чвам" localSheetId="9" hidden="1">{"NWN_Q1810",#N/A,FALSE,"Q1810_1.V";"NWN_Q1412",#N/A,FALSE,"Q1412_1"}</definedName>
    <definedName name="чвам" localSheetId="8" hidden="1">{"NWN_Q1810",#N/A,FALSE,"Q1810_1.V";"NWN_Q1412",#N/A,FALSE,"Q1412_1"}</definedName>
    <definedName name="чвам" hidden="1">{"NWN_Q1810",#N/A,FALSE,"Q1810_1.V";"NWN_Q1412",#N/A,FALSE,"Q1412_1"}</definedName>
    <definedName name="чч" localSheetId="1" hidden="1">{"NWN_Q1810",#N/A,FALSE,"Q1810_1.V";"NWN_Q1412",#N/A,FALSE,"Q1412_1"}</definedName>
    <definedName name="чч" localSheetId="2" hidden="1">{"NWN_Q1810",#N/A,FALSE,"Q1810_1.V";"NWN_Q1412",#N/A,FALSE,"Q1412_1"}</definedName>
    <definedName name="чч" localSheetId="3" hidden="1">{"NWN_Q1810",#N/A,FALSE,"Q1810_1.V";"NWN_Q1412",#N/A,FALSE,"Q1412_1"}</definedName>
    <definedName name="чч" localSheetId="6" hidden="1">{"Товар.выработка без продаж",#N/A,FALSE,"товар"}</definedName>
    <definedName name="чч" localSheetId="0" hidden="1">{"Товар.выработка без продаж",#N/A,FALSE,"товар"}</definedName>
    <definedName name="чч" localSheetId="9" hidden="1">{"Товар.выработка без продаж",#N/A,FALSE,"товар"}</definedName>
    <definedName name="чч" localSheetId="8" hidden="1">{"Товар.выработка без продаж",#N/A,FALSE,"товар"}</definedName>
    <definedName name="чч" hidden="1">{"Товар.выработка без продаж",#N/A,FALSE,"товар"}</definedName>
    <definedName name="ш" localSheetId="1" hidden="1">{"План продаж",#N/A,FALSE,"товар"}</definedName>
    <definedName name="ш" localSheetId="2" hidden="1">{"План продаж",#N/A,FALSE,"товар"}</definedName>
    <definedName name="ш" localSheetId="3" hidden="1">{"План продаж",#N/A,FALSE,"товар"}</definedName>
    <definedName name="ш" localSheetId="6" hidden="1">{"План продаж",#N/A,FALSE,"товар"}</definedName>
    <definedName name="ш" localSheetId="0" hidden="1">{"План продаж",#N/A,FALSE,"товар"}</definedName>
    <definedName name="ш" localSheetId="9" hidden="1">{"План продаж",#N/A,FALSE,"товар"}</definedName>
    <definedName name="ш" localSheetId="8" hidden="1">{"План продаж",#N/A,FALSE,"товар"}</definedName>
    <definedName name="ш" hidden="1">{"План продаж",#N/A,FALSE,"товар"}</definedName>
    <definedName name="шаблон" localSheetId="1" hidden="1">{#N/A,#N/A,TRUE,"Balance Sheet";#N/A,#N/A,TRUE,"Income Statement";#N/A,#N/A,TRUE,"Statement of Cash Flows";#N/A,#N/A,TRUE,"Key Indicators"}</definedName>
    <definedName name="шаблон" localSheetId="2" hidden="1">{#N/A,#N/A,TRUE,"Balance Sheet";#N/A,#N/A,TRUE,"Income Statement";#N/A,#N/A,TRUE,"Statement of Cash Flows";#N/A,#N/A,TRUE,"Key Indicators"}</definedName>
    <definedName name="шаблон" localSheetId="3" hidden="1">{#N/A,#N/A,TRUE,"Balance Sheet";#N/A,#N/A,TRUE,"Income Statement";#N/A,#N/A,TRUE,"Statement of Cash Flows";#N/A,#N/A,TRUE,"Key Indicators"}</definedName>
    <definedName name="шаблон" localSheetId="6" hidden="1">{#N/A,#N/A,TRUE,"Balance Sheet";#N/A,#N/A,TRUE,"Income Statement";#N/A,#N/A,TRUE,"Statement of Cash Flows";#N/A,#N/A,TRUE,"Key Indicators"}</definedName>
    <definedName name="шаблон" localSheetId="0" hidden="1">{#N/A,#N/A,TRUE,"Balance Sheet";#N/A,#N/A,TRUE,"Income Statement";#N/A,#N/A,TRUE,"Statement of Cash Flows";#N/A,#N/A,TRUE,"Key Indicators"}</definedName>
    <definedName name="шаблон" localSheetId="9" hidden="1">{#N/A,#N/A,TRUE,"Balance Sheet";#N/A,#N/A,TRUE,"Income Statement";#N/A,#N/A,TRUE,"Statement of Cash Flows";#N/A,#N/A,TRUE,"Key Indicators"}</definedName>
    <definedName name="шаблон" localSheetId="8" hidden="1">{#N/A,#N/A,TRUE,"Balance Sheet";#N/A,#N/A,TRUE,"Income Statement";#N/A,#N/A,TRUE,"Statement of Cash Flows";#N/A,#N/A,TRUE,"Key Indicators"}</definedName>
    <definedName name="шаблон" hidden="1">{#N/A,#N/A,TRUE,"Balance Sheet";#N/A,#N/A,TRUE,"Income Statement";#N/A,#N/A,TRUE,"Statement of Cash Flows";#N/A,#N/A,TRUE,"Key Indicators"}</definedName>
    <definedName name="шаблон2" localSheetId="1" hidden="1">{#N/A,#N/A,TRUE,"Balance Sheet";#N/A,#N/A,TRUE,"Income Statement";#N/A,#N/A,TRUE,"Statement of Cash Flows";#N/A,#N/A,TRUE,"Key Indicators"}</definedName>
    <definedName name="шаблон2" localSheetId="2" hidden="1">{#N/A,#N/A,TRUE,"Balance Sheet";#N/A,#N/A,TRUE,"Income Statement";#N/A,#N/A,TRUE,"Statement of Cash Flows";#N/A,#N/A,TRUE,"Key Indicators"}</definedName>
    <definedName name="шаблон2" localSheetId="3" hidden="1">{#N/A,#N/A,TRUE,"Balance Sheet";#N/A,#N/A,TRUE,"Income Statement";#N/A,#N/A,TRUE,"Statement of Cash Flows";#N/A,#N/A,TRUE,"Key Indicators"}</definedName>
    <definedName name="шаблон2" localSheetId="6" hidden="1">{#N/A,#N/A,TRUE,"Balance Sheet";#N/A,#N/A,TRUE,"Income Statement";#N/A,#N/A,TRUE,"Statement of Cash Flows";#N/A,#N/A,TRUE,"Key Indicators"}</definedName>
    <definedName name="шаблон2" localSheetId="0" hidden="1">{#N/A,#N/A,TRUE,"Balance Sheet";#N/A,#N/A,TRUE,"Income Statement";#N/A,#N/A,TRUE,"Statement of Cash Flows";#N/A,#N/A,TRUE,"Key Indicators"}</definedName>
    <definedName name="шаблон2" localSheetId="9" hidden="1">{#N/A,#N/A,TRUE,"Balance Sheet";#N/A,#N/A,TRUE,"Income Statement";#N/A,#N/A,TRUE,"Statement of Cash Flows";#N/A,#N/A,TRUE,"Key Indicators"}</definedName>
    <definedName name="шаблон2" localSheetId="8" hidden="1">{#N/A,#N/A,TRUE,"Balance Sheet";#N/A,#N/A,TRUE,"Income Statement";#N/A,#N/A,TRUE,"Statement of Cash Flows";#N/A,#N/A,TRUE,"Key Indicators"}</definedName>
    <definedName name="шаблон2" hidden="1">{#N/A,#N/A,TRUE,"Balance Sheet";#N/A,#N/A,TRUE,"Income Statement";#N/A,#N/A,TRUE,"Statement of Cash Flows";#N/A,#N/A,TRUE,"Key Indicators"}</definedName>
    <definedName name="шаблон3" localSheetId="1" hidden="1">{#N/A,#N/A,TRUE,"Engineering Dept";#N/A,#N/A,TRUE,"Sales Dept";#N/A,#N/A,TRUE,"Marketing Dept";#N/A,#N/A,TRUE,"Admin Dept"}</definedName>
    <definedName name="шаблон3" localSheetId="2" hidden="1">{#N/A,#N/A,TRUE,"Engineering Dept";#N/A,#N/A,TRUE,"Sales Dept";#N/A,#N/A,TRUE,"Marketing Dept";#N/A,#N/A,TRUE,"Admin Dept"}</definedName>
    <definedName name="шаблон3" localSheetId="3" hidden="1">{#N/A,#N/A,TRUE,"Engineering Dept";#N/A,#N/A,TRUE,"Sales Dept";#N/A,#N/A,TRUE,"Marketing Dept";#N/A,#N/A,TRUE,"Admin Dept"}</definedName>
    <definedName name="шаблон3" localSheetId="6" hidden="1">{#N/A,#N/A,TRUE,"Engineering Dept";#N/A,#N/A,TRUE,"Sales Dept";#N/A,#N/A,TRUE,"Marketing Dept";#N/A,#N/A,TRUE,"Admin Dept"}</definedName>
    <definedName name="шаблон3" localSheetId="0" hidden="1">{#N/A,#N/A,TRUE,"Engineering Dept";#N/A,#N/A,TRUE,"Sales Dept";#N/A,#N/A,TRUE,"Marketing Dept";#N/A,#N/A,TRUE,"Admin Dept"}</definedName>
    <definedName name="шаблон3" localSheetId="9" hidden="1">{#N/A,#N/A,TRUE,"Engineering Dept";#N/A,#N/A,TRUE,"Sales Dept";#N/A,#N/A,TRUE,"Marketing Dept";#N/A,#N/A,TRUE,"Admin Dept"}</definedName>
    <definedName name="шаблон3" localSheetId="8" hidden="1">{#N/A,#N/A,TRUE,"Engineering Dept";#N/A,#N/A,TRUE,"Sales Dept";#N/A,#N/A,TRUE,"Marketing Dept";#N/A,#N/A,TRUE,"Admin Dept"}</definedName>
    <definedName name="шаблон3" hidden="1">{#N/A,#N/A,TRUE,"Engineering Dept";#N/A,#N/A,TRUE,"Sales Dept";#N/A,#N/A,TRUE,"Marketing Dept";#N/A,#N/A,TRUE,"Admin Dept"}</definedName>
    <definedName name="шаблон4" localSheetId="1" hidden="1">{#N/A,#N/A,TRUE,"Balance Sheet";#N/A,#N/A,TRUE,"Income Statement";#N/A,#N/A,TRUE,"Statement of Cash Flows";#N/A,#N/A,TRUE,"Key Indicators"}</definedName>
    <definedName name="шаблон4" localSheetId="2" hidden="1">{#N/A,#N/A,TRUE,"Balance Sheet";#N/A,#N/A,TRUE,"Income Statement";#N/A,#N/A,TRUE,"Statement of Cash Flows";#N/A,#N/A,TRUE,"Key Indicators"}</definedName>
    <definedName name="шаблон4" localSheetId="3" hidden="1">{#N/A,#N/A,TRUE,"Balance Sheet";#N/A,#N/A,TRUE,"Income Statement";#N/A,#N/A,TRUE,"Statement of Cash Flows";#N/A,#N/A,TRUE,"Key Indicators"}</definedName>
    <definedName name="шаблон4" localSheetId="6" hidden="1">{#N/A,#N/A,TRUE,"Balance Sheet";#N/A,#N/A,TRUE,"Income Statement";#N/A,#N/A,TRUE,"Statement of Cash Flows";#N/A,#N/A,TRUE,"Key Indicators"}</definedName>
    <definedName name="шаблон4" localSheetId="0" hidden="1">{#N/A,#N/A,TRUE,"Balance Sheet";#N/A,#N/A,TRUE,"Income Statement";#N/A,#N/A,TRUE,"Statement of Cash Flows";#N/A,#N/A,TRUE,"Key Indicators"}</definedName>
    <definedName name="шаблон4" localSheetId="9" hidden="1">{#N/A,#N/A,TRUE,"Balance Sheet";#N/A,#N/A,TRUE,"Income Statement";#N/A,#N/A,TRUE,"Statement of Cash Flows";#N/A,#N/A,TRUE,"Key Indicators"}</definedName>
    <definedName name="шаблон4" localSheetId="8" hidden="1">{#N/A,#N/A,TRUE,"Balance Sheet";#N/A,#N/A,TRUE,"Income Statement";#N/A,#N/A,TRUE,"Statement of Cash Flows";#N/A,#N/A,TRUE,"Key Indicators"}</definedName>
    <definedName name="шаблон4" hidden="1">{#N/A,#N/A,TRUE,"Balance Sheet";#N/A,#N/A,TRUE,"Income Statement";#N/A,#N/A,TRUE,"Statement of Cash Flows";#N/A,#N/A,TRUE,"Key Indicators"}</definedName>
    <definedName name="шахматка" localSheetId="9" hidden="1">{#N/A,#N/A,FALSE,"ZAP_FEB.XLS "}</definedName>
    <definedName name="шахматка" localSheetId="8" hidden="1">{#N/A,#N/A,FALSE,"ZAP_FEB.XLS "}</definedName>
    <definedName name="шахматка" hidden="1">{#N/A,#N/A,FALSE,"ZAP_FEB.XLS "}</definedName>
    <definedName name="шкешукшегукшщгешщук" localSheetId="1" hidden="1">{#N/A,#N/A,FALSE,"Aging Summary";#N/A,#N/A,FALSE,"Ratio Analysis";#N/A,#N/A,FALSE,"Test 120 Day Accts";#N/A,#N/A,FALSE,"Tickmarks"}</definedName>
    <definedName name="шкешукшегукшщгешщук" localSheetId="2" hidden="1">{#N/A,#N/A,FALSE,"Aging Summary";#N/A,#N/A,FALSE,"Ratio Analysis";#N/A,#N/A,FALSE,"Test 120 Day Accts";#N/A,#N/A,FALSE,"Tickmarks"}</definedName>
    <definedName name="шкешукшегукшщгешщук" localSheetId="3" hidden="1">{#N/A,#N/A,FALSE,"Aging Summary";#N/A,#N/A,FALSE,"Ratio Analysis";#N/A,#N/A,FALSE,"Test 120 Day Accts";#N/A,#N/A,FALSE,"Tickmarks"}</definedName>
    <definedName name="шкешукшегукшщгешщук" localSheetId="6" hidden="1">{#N/A,#N/A,FALSE,"Aging Summary";#N/A,#N/A,FALSE,"Ratio Analysis";#N/A,#N/A,FALSE,"Test 120 Day Accts";#N/A,#N/A,FALSE,"Tickmarks"}</definedName>
    <definedName name="шкешукшегукшщгешщук" localSheetId="0" hidden="1">{#N/A,#N/A,FALSE,"Aging Summary";#N/A,#N/A,FALSE,"Ratio Analysis";#N/A,#N/A,FALSE,"Test 120 Day Accts";#N/A,#N/A,FALSE,"Tickmarks"}</definedName>
    <definedName name="шкешукшегукшщгешщук" localSheetId="9" hidden="1">{#N/A,#N/A,FALSE,"Aging Summary";#N/A,#N/A,FALSE,"Ratio Analysis";#N/A,#N/A,FALSE,"Test 120 Day Accts";#N/A,#N/A,FALSE,"Tickmarks"}</definedName>
    <definedName name="шкешукшегукшщгешщук" localSheetId="8" hidden="1">{#N/A,#N/A,FALSE,"Aging Summary";#N/A,#N/A,FALSE,"Ratio Analysis";#N/A,#N/A,FALSE,"Test 120 Day Accts";#N/A,#N/A,FALSE,"Tickmarks"}</definedName>
    <definedName name="шкешукшегукшщгешщук" hidden="1">{#N/A,#N/A,FALSE,"Aging Summary";#N/A,#N/A,FALSE,"Ratio Analysis";#N/A,#N/A,FALSE,"Test 120 Day Accts";#N/A,#N/A,FALSE,"Tickmarks"}</definedName>
    <definedName name="штатная" localSheetId="9" hidden="1">{"NWN_Q1810",#N/A,FALSE,"Q1810_1.V";"NWN_Q1412",#N/A,FALSE,"Q1412_1"}</definedName>
    <definedName name="штатная" localSheetId="8" hidden="1">{"NWN_Q1810",#N/A,FALSE,"Q1810_1.V";"NWN_Q1412",#N/A,FALSE,"Q1412_1"}</definedName>
    <definedName name="штатная" hidden="1">{"NWN_Q1810",#N/A,FALSE,"Q1810_1.V";"NWN_Q1412",#N/A,FALSE,"Q1412_1"}</definedName>
    <definedName name="Штатное_Май_ГПХ" localSheetId="9" hidden="1">{"NWN_Q1810",#N/A,FALSE,"Q1810_1.V";"NWN_Q1412",#N/A,FALSE,"Q1412_1"}</definedName>
    <definedName name="Штатное_Май_ГПХ" localSheetId="8" hidden="1">{"NWN_Q1810",#N/A,FALSE,"Q1810_1.V";"NWN_Q1412",#N/A,FALSE,"Q1412_1"}</definedName>
    <definedName name="Штатное_Май_ГПХ" hidden="1">{"NWN_Q1810",#N/A,FALSE,"Q1810_1.V";"NWN_Q1412",#N/A,FALSE,"Q1412_1"}</definedName>
    <definedName name="Штатное_Майфат_ГПХ" localSheetId="9" hidden="1">{"NWN_Q1810",#N/A,FALSE,"Q1810_1.V";"NWN_Q1412",#N/A,FALSE,"Q1412_1"}</definedName>
    <definedName name="Штатное_Майфат_ГПХ" localSheetId="8" hidden="1">{"NWN_Q1810",#N/A,FALSE,"Q1810_1.V";"NWN_Q1412",#N/A,FALSE,"Q1412_1"}</definedName>
    <definedName name="Штатное_Майфат_ГПХ" hidden="1">{"NWN_Q1810",#N/A,FALSE,"Q1810_1.V";"NWN_Q1412",#N/A,FALSE,"Q1412_1"}</definedName>
    <definedName name="шш" localSheetId="1" hidden="1">{"Товар.выработка без продаж",#N/A,FALSE,"товар"}</definedName>
    <definedName name="шш" localSheetId="2" hidden="1">{"Товар.выработка без продаж",#N/A,FALSE,"товар"}</definedName>
    <definedName name="шш" localSheetId="3" hidden="1">{"Товар.выработка без продаж",#N/A,FALSE,"товар"}</definedName>
    <definedName name="шш" localSheetId="6" hidden="1">{"Товар.выработка без продаж",#N/A,FALSE,"товар"}</definedName>
    <definedName name="шш" localSheetId="0" hidden="1">{"Товар.выработка без продаж",#N/A,FALSE,"товар"}</definedName>
    <definedName name="шш" localSheetId="9" hidden="1">{"Товар.выработка без продаж",#N/A,FALSE,"товар"}</definedName>
    <definedName name="шш" localSheetId="8" hidden="1">{"Товар.выработка без продаж",#N/A,FALSE,"товар"}</definedName>
    <definedName name="шш" hidden="1">{"Товар.выработка без продаж",#N/A,FALSE,"товар"}</definedName>
    <definedName name="щ" localSheetId="1" hidden="1">{"План продаж",#N/A,FALSE,"товар"}</definedName>
    <definedName name="щ" localSheetId="2" hidden="1">{"План продаж",#N/A,FALSE,"товар"}</definedName>
    <definedName name="щ" localSheetId="3" hidden="1">{"План продаж",#N/A,FALSE,"товар"}</definedName>
    <definedName name="щ" localSheetId="6" hidden="1">{"План продаж",#N/A,FALSE,"товар"}</definedName>
    <definedName name="щ" localSheetId="0" hidden="1">{"План продаж",#N/A,FALSE,"товар"}</definedName>
    <definedName name="щ" localSheetId="9" hidden="1">{"План продаж",#N/A,FALSE,"товар"}</definedName>
    <definedName name="щ" localSheetId="8" hidden="1">{"План продаж",#N/A,FALSE,"товар"}</definedName>
    <definedName name="щ" hidden="1">{"План продаж",#N/A,FALSE,"товар"}</definedName>
    <definedName name="щгъяб" localSheetId="1" hidden="1">'[3]на 1 тут'!#REF!</definedName>
    <definedName name="щгъяб" localSheetId="2" hidden="1">'[3]на 1 тут'!#REF!</definedName>
    <definedName name="щгъяб" localSheetId="3" hidden="1">'[3]на 1 тут'!#REF!</definedName>
    <definedName name="щгъяб" localSheetId="6" hidden="1">'[3]на 1 тут'!#REF!</definedName>
    <definedName name="щгъяб" localSheetId="9" hidden="1">'[3]на 1 тут'!#REF!</definedName>
    <definedName name="щгъяб" localSheetId="8" hidden="1">'[3]на 1 тут'!#REF!</definedName>
    <definedName name="щгъяб" hidden="1">'[3]на 1 тут'!#REF!</definedName>
    <definedName name="щш98опи" localSheetId="9" hidden="1">#REF!</definedName>
    <definedName name="щш98опи" localSheetId="8" hidden="1">#REF!</definedName>
    <definedName name="щш98опи" hidden="1">#REF!</definedName>
    <definedName name="щщ" localSheetId="9" hidden="1">{"План продаж",#N/A,FALSE,"товар"}</definedName>
    <definedName name="щщ" localSheetId="8" hidden="1">{"План продаж",#N/A,FALSE,"товар"}</definedName>
    <definedName name="щщ" hidden="1">{"План продаж",#N/A,FALSE,"товар"}</definedName>
    <definedName name="ъъъъъъъъ" localSheetId="9" hidden="1">{"NWN_Q1810",#N/A,FALSE,"Q1810_1.V";"NWN_Q1412",#N/A,FALSE,"Q1412_1"}</definedName>
    <definedName name="ъъъъъъъъ" localSheetId="8" hidden="1">{"NWN_Q1810",#N/A,FALSE,"Q1810_1.V";"NWN_Q1412",#N/A,FALSE,"Q1412_1"}</definedName>
    <definedName name="ъъъъъъъъ" hidden="1">{"NWN_Q1810",#N/A,FALSE,"Q1810_1.V";"NWN_Q1412",#N/A,FALSE,"Q1412_1"}</definedName>
    <definedName name="ъэх" localSheetId="1" hidden="1">Main.SAPF4Help()</definedName>
    <definedName name="ъэх" localSheetId="2" hidden="1">Main.SAPF4Help()</definedName>
    <definedName name="ъэх" localSheetId="3" hidden="1">Main.SAPF4Help()</definedName>
    <definedName name="ъэх" localSheetId="6" hidden="1">Main.SAPF4Help()</definedName>
    <definedName name="ъэх" localSheetId="0" hidden="1">Main.SAPF4Help()</definedName>
    <definedName name="ъэх" localSheetId="9" hidden="1">Main.SAPF4Help()</definedName>
    <definedName name="ъэх" localSheetId="8" hidden="1">Main.SAPF4Help()</definedName>
    <definedName name="ъэх" hidden="1">Main.SAPF4Help()</definedName>
    <definedName name="ы" localSheetId="9" hidden="1">{"План продаж",#N/A,FALSE,"товар"}</definedName>
    <definedName name="ы" localSheetId="8" hidden="1">{"План продаж",#N/A,FALSE,"товар"}</definedName>
    <definedName name="ы" hidden="1">{"План продаж",#N/A,FALSE,"товар"}</definedName>
    <definedName name="ыа" hidden="1">[43]XLR_NoRangeSheet!$B$7</definedName>
    <definedName name="ыавпыаыв" localSheetId="1" hidden="1">Main.SAPF4Help()</definedName>
    <definedName name="ыавпыаыв" localSheetId="2" hidden="1">Main.SAPF4Help()</definedName>
    <definedName name="ыавпыаыв" localSheetId="3" hidden="1">Main.SAPF4Help()</definedName>
    <definedName name="ыавпыаыв" localSheetId="6" hidden="1">Main.SAPF4Help()</definedName>
    <definedName name="ыавпыаыв" localSheetId="0" hidden="1">Main.SAPF4Help()</definedName>
    <definedName name="ыавпыаыв" localSheetId="9" hidden="1">Main.SAPF4Help()</definedName>
    <definedName name="ыавпыаыв" localSheetId="8" hidden="1">Main.SAPF4Help()</definedName>
    <definedName name="ыавпыаыв" hidden="1">Main.SAPF4Help()</definedName>
    <definedName name="ывавап" localSheetId="1" hidden="1">{#N/A,#N/A,TRUE,"Лист1";#N/A,#N/A,TRUE,"Лист2";#N/A,#N/A,TRUE,"Лист3"}</definedName>
    <definedName name="ывавап" localSheetId="2" hidden="1">{#N/A,#N/A,TRUE,"Лист1";#N/A,#N/A,TRUE,"Лист2";#N/A,#N/A,TRUE,"Лист3"}</definedName>
    <definedName name="ывавап" localSheetId="3" hidden="1">{#N/A,#N/A,TRUE,"Лист1";#N/A,#N/A,TRUE,"Лист2";#N/A,#N/A,TRUE,"Лист3"}</definedName>
    <definedName name="ывавап" localSheetId="6" hidden="1">{#N/A,#N/A,TRUE,"Лист1";#N/A,#N/A,TRUE,"Лист2";#N/A,#N/A,TRUE,"Лист3"}</definedName>
    <definedName name="ывавап" localSheetId="0" hidden="1">{#N/A,#N/A,TRUE,"Лист1";#N/A,#N/A,TRUE,"Лист2";#N/A,#N/A,TRUE,"Лист3"}</definedName>
    <definedName name="ывавап" localSheetId="9" hidden="1">{#N/A,#N/A,TRUE,"Лист1";#N/A,#N/A,TRUE,"Лист2";#N/A,#N/A,TRUE,"Лист3"}</definedName>
    <definedName name="ывавап" localSheetId="8" hidden="1">{#N/A,#N/A,TRUE,"Лист1";#N/A,#N/A,TRUE,"Лист2";#N/A,#N/A,TRUE,"Лист3"}</definedName>
    <definedName name="ывавап" hidden="1">{#N/A,#N/A,TRUE,"Лист1";#N/A,#N/A,TRUE,"Лист2";#N/A,#N/A,TRUE,"Лист3"}</definedName>
    <definedName name="ываыа" localSheetId="9" hidden="1">{#N/A,#N/A,FALSE,"Закрытые кредиты"}</definedName>
    <definedName name="ываыа" localSheetId="8" hidden="1">{#N/A,#N/A,FALSE,"Закрытые кредиты"}</definedName>
    <definedName name="ываыа" hidden="1">{#N/A,#N/A,FALSE,"Закрытые кредиты"}</definedName>
    <definedName name="ывр" localSheetId="9" hidden="1">{#N/A,#N/A,FALSE,"ZAP_FEB.XLS "}</definedName>
    <definedName name="ывр" localSheetId="8" hidden="1">{#N/A,#N/A,FALSE,"ZAP_FEB.XLS "}</definedName>
    <definedName name="ывр" hidden="1">{#N/A,#N/A,FALSE,"ZAP_FEB.XLS "}</definedName>
    <definedName name="ыву" localSheetId="9" hidden="1">{"NWN_Q1810",#N/A,FALSE,"Q1810_1.V";"NWN_Q1412",#N/A,FALSE,"Q1412_1"}</definedName>
    <definedName name="ыву" localSheetId="8" hidden="1">{"NWN_Q1810",#N/A,FALSE,"Q1810_1.V";"NWN_Q1412",#N/A,FALSE,"Q1412_1"}</definedName>
    <definedName name="ыву" hidden="1">{"NWN_Q1810",#N/A,FALSE,"Q1810_1.V";"NWN_Q1412",#N/A,FALSE,"Q1412_1"}</definedName>
    <definedName name="ывыв" localSheetId="1" hidden="1">Main.SAPF4Help()</definedName>
    <definedName name="ывыв" localSheetId="2" hidden="1">Main.SAPF4Help()</definedName>
    <definedName name="ывыв" localSheetId="3" hidden="1">Main.SAPF4Help()</definedName>
    <definedName name="ывыв" localSheetId="6" hidden="1">Main.SAPF4Help()</definedName>
    <definedName name="ывыв" localSheetId="0" hidden="1">Main.SAPF4Help()</definedName>
    <definedName name="ывыв" localSheetId="9" hidden="1">Main.SAPF4Help()</definedName>
    <definedName name="ывыв" localSheetId="8" hidden="1">Main.SAPF4Help()</definedName>
    <definedName name="ывыв" hidden="1">Main.SAPF4Help()</definedName>
    <definedName name="ывывы" localSheetId="1" hidden="1">{#N/A,#N/A,TRUE,"Лист1";#N/A,#N/A,TRUE,"Лист2";#N/A,#N/A,TRUE,"Лист3"}</definedName>
    <definedName name="ывывы" localSheetId="2" hidden="1">{#N/A,#N/A,TRUE,"Лист1";#N/A,#N/A,TRUE,"Лист2";#N/A,#N/A,TRUE,"Лист3"}</definedName>
    <definedName name="ывывы" localSheetId="3" hidden="1">{#N/A,#N/A,TRUE,"Лист1";#N/A,#N/A,TRUE,"Лист2";#N/A,#N/A,TRUE,"Лист3"}</definedName>
    <definedName name="ывывы" localSheetId="6" hidden="1">{#N/A,#N/A,TRUE,"Лист1";#N/A,#N/A,TRUE,"Лист2";#N/A,#N/A,TRUE,"Лист3"}</definedName>
    <definedName name="ывывы" localSheetId="0" hidden="1">{#N/A,#N/A,TRUE,"Лист1";#N/A,#N/A,TRUE,"Лист2";#N/A,#N/A,TRUE,"Лист3"}</definedName>
    <definedName name="ывывы" localSheetId="9" hidden="1">{#N/A,#N/A,TRUE,"Лист1";#N/A,#N/A,TRUE,"Лист2";#N/A,#N/A,TRUE,"Лист3"}</definedName>
    <definedName name="ывывы" localSheetId="8" hidden="1">{#N/A,#N/A,TRUE,"Лист1";#N/A,#N/A,TRUE,"Лист2";#N/A,#N/A,TRUE,"Лист3"}</definedName>
    <definedName name="ывывы" hidden="1">{#N/A,#N/A,TRUE,"Лист1";#N/A,#N/A,TRUE,"Лист2";#N/A,#N/A,TRUE,"Лист3"}</definedName>
    <definedName name="ылеажщгшэро" localSheetId="9" hidden="1">{#N/A,#N/A,FALSE,"ZAP_FEB.XLS "}</definedName>
    <definedName name="ылеажщгшэро" localSheetId="8" hidden="1">{#N/A,#N/A,FALSE,"ZAP_FEB.XLS "}</definedName>
    <definedName name="ылеажщгшэро" hidden="1">{#N/A,#N/A,FALSE,"ZAP_FEB.XLS "}</definedName>
    <definedName name="ыпв" localSheetId="1" hidden="1">{"План продаж",#N/A,FALSE,"товар"}</definedName>
    <definedName name="ыпв" localSheetId="2" hidden="1">{"План продаж",#N/A,FALSE,"товар"}</definedName>
    <definedName name="ыпв" localSheetId="3" hidden="1">{"План продаж",#N/A,FALSE,"товар"}</definedName>
    <definedName name="ыпв" localSheetId="6" hidden="1">{"План продаж",#N/A,FALSE,"товар"}</definedName>
    <definedName name="ыпв" localSheetId="0" hidden="1">{"План продаж",#N/A,FALSE,"товар"}</definedName>
    <definedName name="ыпв" localSheetId="9" hidden="1">{"План продаж",#N/A,FALSE,"товар"}</definedName>
    <definedName name="ыпв" localSheetId="8" hidden="1">{"План продаж",#N/A,FALSE,"товар"}</definedName>
    <definedName name="ыпв" hidden="1">{"План продаж",#N/A,FALSE,"товар"}</definedName>
    <definedName name="ысыс" localSheetId="1" hidden="1">Main.SAPF4Help()</definedName>
    <definedName name="ысыс" localSheetId="2" hidden="1">Main.SAPF4Help()</definedName>
    <definedName name="ысыс" localSheetId="3" hidden="1">Main.SAPF4Help()</definedName>
    <definedName name="ысыс" localSheetId="6" hidden="1">Main.SAPF4Help()</definedName>
    <definedName name="ысыс" localSheetId="0" hidden="1">Main.SAPF4Help()</definedName>
    <definedName name="ысыс" localSheetId="9" hidden="1">Main.SAPF4Help()</definedName>
    <definedName name="ысыс" localSheetId="8" hidden="1">Main.SAPF4Help()</definedName>
    <definedName name="ысыс" hidden="1">Main.SAPF4Help()</definedName>
    <definedName name="ыуаы" localSheetId="1" hidden="1">{#N/A,#N/A,TRUE,"Лист1";#N/A,#N/A,TRUE,"Лист2";#N/A,#N/A,TRUE,"Лист3"}</definedName>
    <definedName name="ыуаы" localSheetId="2" hidden="1">{#N/A,#N/A,TRUE,"Лист1";#N/A,#N/A,TRUE,"Лист2";#N/A,#N/A,TRUE,"Лист3"}</definedName>
    <definedName name="ыуаы" localSheetId="3" hidden="1">{#N/A,#N/A,TRUE,"Лист1";#N/A,#N/A,TRUE,"Лист2";#N/A,#N/A,TRUE,"Лист3"}</definedName>
    <definedName name="ыуаы" localSheetId="6" hidden="1">{#N/A,#N/A,TRUE,"Лист1";#N/A,#N/A,TRUE,"Лист2";#N/A,#N/A,TRUE,"Лист3"}</definedName>
    <definedName name="ыуаы" localSheetId="0" hidden="1">{#N/A,#N/A,TRUE,"Лист1";#N/A,#N/A,TRUE,"Лист2";#N/A,#N/A,TRUE,"Лист3"}</definedName>
    <definedName name="ыуаы" localSheetId="9" hidden="1">{#N/A,#N/A,TRUE,"Лист1";#N/A,#N/A,TRUE,"Лист2";#N/A,#N/A,TRUE,"Лист3"}</definedName>
    <definedName name="ыуаы" localSheetId="8" hidden="1">{#N/A,#N/A,TRUE,"Лист1";#N/A,#N/A,TRUE,"Лист2";#N/A,#N/A,TRUE,"Лист3"}</definedName>
    <definedName name="ыуаы" hidden="1">{#N/A,#N/A,TRUE,"Лист1";#N/A,#N/A,TRUE,"Лист2";#N/A,#N/A,TRUE,"Лист3"}</definedName>
    <definedName name="ыц6ц" localSheetId="1" hidden="1">{#N/A,#N/A,FALSE,"СВОД"}</definedName>
    <definedName name="ыц6ц" localSheetId="2" hidden="1">{#N/A,#N/A,FALSE,"СВОД"}</definedName>
    <definedName name="ыц6ц" localSheetId="3" hidden="1">{#N/A,#N/A,FALSE,"СВОД"}</definedName>
    <definedName name="ыц6ц" localSheetId="6" hidden="1">{#N/A,#N/A,FALSE,"СВОД"}</definedName>
    <definedName name="ыц6ц" localSheetId="0" hidden="1">{#N/A,#N/A,FALSE,"СВОД"}</definedName>
    <definedName name="ыц6ц" localSheetId="9" hidden="1">{#N/A,#N/A,FALSE,"СВОД"}</definedName>
    <definedName name="ыц6ц" localSheetId="8" hidden="1">{#N/A,#N/A,FALSE,"СВОД"}</definedName>
    <definedName name="ыц6ц" hidden="1">{#N/A,#N/A,FALSE,"СВОД"}</definedName>
    <definedName name="ь" localSheetId="1" hidden="1">'[3]на 1 тут'!#REF!</definedName>
    <definedName name="ь" localSheetId="2" hidden="1">'[3]на 1 тут'!#REF!</definedName>
    <definedName name="ь" localSheetId="3" hidden="1">'[3]на 1 тут'!#REF!</definedName>
    <definedName name="ь" localSheetId="6" hidden="1">'[3]на 1 тут'!#REF!</definedName>
    <definedName name="ь" localSheetId="9" hidden="1">'[3]на 1 тут'!#REF!</definedName>
    <definedName name="ь" localSheetId="8" hidden="1">'[3]на 1 тут'!#REF!</definedName>
    <definedName name="ь" hidden="1">'[3]на 1 тут'!#REF!</definedName>
    <definedName name="ьорл" localSheetId="1" hidden="1">'[3]на 1 тут'!#REF!</definedName>
    <definedName name="ьорл" localSheetId="2" hidden="1">'[3]на 1 тут'!#REF!</definedName>
    <definedName name="ьорл" localSheetId="3" hidden="1">'[3]на 1 тут'!#REF!</definedName>
    <definedName name="ьорл" localSheetId="6" hidden="1">'[3]на 1 тут'!#REF!</definedName>
    <definedName name="ьорл" localSheetId="9" hidden="1">'[3]на 1 тут'!#REF!</definedName>
    <definedName name="ьорл" localSheetId="8" hidden="1">'[3]на 1 тут'!#REF!</definedName>
    <definedName name="ьорл" hidden="1">'[3]на 1 тут'!#REF!</definedName>
    <definedName name="ьюжэз" localSheetId="1" hidden="1">'[3]на 1 тут'!#REF!</definedName>
    <definedName name="ьюжэз" localSheetId="2" hidden="1">'[3]на 1 тут'!#REF!</definedName>
    <definedName name="ьюжэз" localSheetId="3" hidden="1">'[3]на 1 тут'!#REF!</definedName>
    <definedName name="ьюжэз" localSheetId="6" hidden="1">'[3]на 1 тут'!#REF!</definedName>
    <definedName name="ьюжэз" localSheetId="9" hidden="1">'[3]на 1 тут'!#REF!</definedName>
    <definedName name="ьюжэз" localSheetId="8" hidden="1">'[3]на 1 тут'!#REF!</definedName>
    <definedName name="ьюжэз" hidden="1">'[3]на 1 тут'!#REF!</definedName>
    <definedName name="э" localSheetId="1" hidden="1">{"Товар.выработка без продаж",#N/A,FALSE,"товар"}</definedName>
    <definedName name="э" localSheetId="2" hidden="1">{"Товар.выработка без продаж",#N/A,FALSE,"товар"}</definedName>
    <definedName name="э" localSheetId="3" hidden="1">{"Товар.выработка без продаж",#N/A,FALSE,"товар"}</definedName>
    <definedName name="э" localSheetId="6" hidden="1">{"Товар.выработка без продаж",#N/A,FALSE,"товар"}</definedName>
    <definedName name="э" localSheetId="0" hidden="1">{"Товар.выработка без продаж",#N/A,FALSE,"товар"}</definedName>
    <definedName name="э" localSheetId="9" hidden="1">{"Товар.выработка без продаж",#N/A,FALSE,"товар"}</definedName>
    <definedName name="э" localSheetId="8" hidden="1">{"Товар.выработка без продаж",#N/A,FALSE,"товар"}</definedName>
    <definedName name="э" hidden="1">{"Товар.выработка без продаж",#N/A,FALSE,"товар"}</definedName>
    <definedName name="эбиозж" localSheetId="1" hidden="1">#REF!</definedName>
    <definedName name="эбиозж" localSheetId="2" hidden="1">#REF!</definedName>
    <definedName name="эбиозж" localSheetId="3" hidden="1">#REF!</definedName>
    <definedName name="эбиозж" localSheetId="6" hidden="1">#REF!</definedName>
    <definedName name="эбиозж" localSheetId="0" hidden="1">#REF!</definedName>
    <definedName name="эбиозж" localSheetId="9" hidden="1">#REF!</definedName>
    <definedName name="эбиозж" localSheetId="8" hidden="1">#REF!</definedName>
    <definedName name="эбиозж" hidden="1">#REF!</definedName>
    <definedName name="ЭЖД" localSheetId="1" hidden="1">{#N/A,#N/A,FALSE,"ZAP_FEB.XLS "}</definedName>
    <definedName name="ЭЖД" localSheetId="2" hidden="1">{#N/A,#N/A,FALSE,"ZAP_FEB.XLS "}</definedName>
    <definedName name="ЭЖД" localSheetId="3" hidden="1">{#N/A,#N/A,FALSE,"ZAP_FEB.XLS "}</definedName>
    <definedName name="ЭЖД" localSheetId="6" hidden="1">{#N/A,#N/A,FALSE,"ZAP_FEB.XLS "}</definedName>
    <definedName name="ЭЖД" localSheetId="0" hidden="1">{#N/A,#N/A,FALSE,"ZAP_FEB.XLS "}</definedName>
    <definedName name="ЭЖД" localSheetId="9" hidden="1">{#N/A,#N/A,FALSE,"ZAP_FEB.XLS "}</definedName>
    <definedName name="ЭЖД" localSheetId="8" hidden="1">{#N/A,#N/A,FALSE,"ZAP_FEB.XLS "}</definedName>
    <definedName name="ЭЖД" hidden="1">{#N/A,#N/A,FALSE,"ZAP_FEB.XLS "}</definedName>
    <definedName name="эжх" localSheetId="1" hidden="1">'[3]на 1 тут'!#REF!</definedName>
    <definedName name="эжх" localSheetId="2" hidden="1">'[3]на 1 тут'!#REF!</definedName>
    <definedName name="эжх" localSheetId="3" hidden="1">'[3]на 1 тут'!#REF!</definedName>
    <definedName name="эжх" localSheetId="6" hidden="1">'[3]на 1 тут'!#REF!</definedName>
    <definedName name="эжх" localSheetId="9" hidden="1">'[3]на 1 тут'!#REF!</definedName>
    <definedName name="эжх" localSheetId="8" hidden="1">'[3]на 1 тут'!#REF!</definedName>
    <definedName name="эжх" hidden="1">'[3]на 1 тут'!#REF!</definedName>
    <definedName name="эжэ" localSheetId="1" hidden="1">{#N/A,#N/A,FALSE,"FA_1";#N/A,#N/A,FALSE,"Dep'n SE";#N/A,#N/A,FALSE,"Dep'n FC"}</definedName>
    <definedName name="эжэ" localSheetId="2" hidden="1">{#N/A,#N/A,FALSE,"FA_1";#N/A,#N/A,FALSE,"Dep'n SE";#N/A,#N/A,FALSE,"Dep'n FC"}</definedName>
    <definedName name="эжэ" localSheetId="3" hidden="1">{#N/A,#N/A,FALSE,"FA_1";#N/A,#N/A,FALSE,"Dep'n SE";#N/A,#N/A,FALSE,"Dep'n FC"}</definedName>
    <definedName name="эжэ" localSheetId="6" hidden="1">{#N/A,#N/A,FALSE,"FA_1";#N/A,#N/A,FALSE,"Dep'n SE";#N/A,#N/A,FALSE,"Dep'n FC"}</definedName>
    <definedName name="эжэ" localSheetId="0" hidden="1">{#N/A,#N/A,FALSE,"FA_1";#N/A,#N/A,FALSE,"Dep'n SE";#N/A,#N/A,FALSE,"Dep'n FC"}</definedName>
    <definedName name="эжэ" localSheetId="9" hidden="1">{#N/A,#N/A,FALSE,"FA_1";#N/A,#N/A,FALSE,"Dep'n SE";#N/A,#N/A,FALSE,"Dep'n FC"}</definedName>
    <definedName name="эжэ" localSheetId="8" hidden="1">{#N/A,#N/A,FALSE,"FA_1";#N/A,#N/A,FALSE,"Dep'n SE";#N/A,#N/A,FALSE,"Dep'n FC"}</definedName>
    <definedName name="эжэ" hidden="1">{#N/A,#N/A,FALSE,"FA_1";#N/A,#N/A,FALSE,"Dep'n SE";#N/A,#N/A,FALSE,"Dep'n FC"}</definedName>
    <definedName name="экспорт" localSheetId="1" hidden="1">Main.SAPF4Help()</definedName>
    <definedName name="экспорт" localSheetId="2" hidden="1">Main.SAPF4Help()</definedName>
    <definedName name="экспорт" localSheetId="3" hidden="1">Main.SAPF4Help()</definedName>
    <definedName name="экспорт" localSheetId="6" hidden="1">Main.SAPF4Help()</definedName>
    <definedName name="экспорт" localSheetId="0" hidden="1">Main.SAPF4Help()</definedName>
    <definedName name="экспорт" localSheetId="9" hidden="1">Main.SAPF4Help()</definedName>
    <definedName name="экспорт" localSheetId="8" hidden="1">Main.SAPF4Help()</definedName>
    <definedName name="экспорт" hidden="1">Main.SAPF4Help()</definedName>
    <definedName name="электро" localSheetId="9" hidden="1">{"'Лист1'!$A$1:$W$63"}</definedName>
    <definedName name="электро" localSheetId="8" hidden="1">{"'Лист1'!$A$1:$W$63"}</definedName>
    <definedName name="электро" hidden="1">{"'Лист1'!$A$1:$W$63"}</definedName>
    <definedName name="энергия" localSheetId="1" hidden="1">{"BS1",#N/A,TRUE,"RSA_FS";"BS2",#N/A,TRUE,"RSA_FS";"BS3",#N/A,TRUE,"RSA_FS"}</definedName>
    <definedName name="энергия" localSheetId="2" hidden="1">{"BS1",#N/A,TRUE,"RSA_FS";"BS2",#N/A,TRUE,"RSA_FS";"BS3",#N/A,TRUE,"RSA_FS"}</definedName>
    <definedName name="энергия" localSheetId="3" hidden="1">{"BS1",#N/A,TRUE,"RSA_FS";"BS2",#N/A,TRUE,"RSA_FS";"BS3",#N/A,TRUE,"RSA_FS"}</definedName>
    <definedName name="энергия" localSheetId="6" hidden="1">{"BS1",#N/A,TRUE,"RSA_FS";"BS2",#N/A,TRUE,"RSA_FS";"BS3",#N/A,TRUE,"RSA_FS"}</definedName>
    <definedName name="энергия" localSheetId="0" hidden="1">{"BS1",#N/A,TRUE,"RSA_FS";"BS2",#N/A,TRUE,"RSA_FS";"BS3",#N/A,TRUE,"RSA_FS"}</definedName>
    <definedName name="энергия" localSheetId="9" hidden="1">{"BS1",#N/A,TRUE,"RSA_FS";"BS2",#N/A,TRUE,"RSA_FS";"BS3",#N/A,TRUE,"RSA_FS"}</definedName>
    <definedName name="энергия" localSheetId="8" hidden="1">{"BS1",#N/A,TRUE,"RSA_FS";"BS2",#N/A,TRUE,"RSA_FS";"BS3",#N/A,TRUE,"RSA_FS"}</definedName>
    <definedName name="энергия" hidden="1">{"BS1",#N/A,TRUE,"RSA_FS";"BS2",#N/A,TRUE,"RSA_FS";"BS3",#N/A,TRUE,"RSA_FS"}</definedName>
    <definedName name="энц2" localSheetId="9" hidden="1">{#N/A,#N/A,FALSE,"ZAP_FEB.XLS "}</definedName>
    <definedName name="энц2" localSheetId="8" hidden="1">{#N/A,#N/A,FALSE,"ZAP_FEB.XLS "}</definedName>
    <definedName name="энц2" hidden="1">{#N/A,#N/A,FALSE,"ZAP_FEB.XLS "}</definedName>
    <definedName name="ЭПУ" localSheetId="9" hidden="1">{#N/A,#N/A,FALSE,"ZAP_FEB.XLS "}</definedName>
    <definedName name="ЭПУ" localSheetId="8" hidden="1">{#N/A,#N/A,FALSE,"ZAP_FEB.XLS "}</definedName>
    <definedName name="ЭПУ" hidden="1">{#N/A,#N/A,FALSE,"ZAP_FEB.XLS "}</definedName>
    <definedName name="ЭПУ." localSheetId="9" hidden="1">{#N/A,#N/A,FALSE,"ZAP_FEB.XLS "}</definedName>
    <definedName name="ЭПУ." localSheetId="8" hidden="1">{#N/A,#N/A,FALSE,"ZAP_FEB.XLS "}</definedName>
    <definedName name="ЭПУ." hidden="1">{#N/A,#N/A,FALSE,"ZAP_FEB.XLS "}</definedName>
    <definedName name="эф4" localSheetId="1" hidden="1">{"Товар.выработка без продаж",#N/A,FALSE,"товар"}</definedName>
    <definedName name="эф4" localSheetId="2" hidden="1">{"Товар.выработка без продаж",#N/A,FALSE,"товар"}</definedName>
    <definedName name="эф4" localSheetId="3" hidden="1">{"Товар.выработка без продаж",#N/A,FALSE,"товар"}</definedName>
    <definedName name="эф4" localSheetId="6" hidden="1">{"Товар.выработка без продаж",#N/A,FALSE,"товар"}</definedName>
    <definedName name="эф4" localSheetId="0" hidden="1">{"Товар.выработка без продаж",#N/A,FALSE,"товар"}</definedName>
    <definedName name="эф4" localSheetId="9" hidden="1">{"Товар.выработка без продаж",#N/A,FALSE,"товар"}</definedName>
    <definedName name="эф4" localSheetId="8" hidden="1">{"Товар.выработка без продаж",#N/A,FALSE,"товар"}</definedName>
    <definedName name="эф4" hidden="1">{"Товар.выработка без продаж",#N/A,FALSE,"товар"}</definedName>
    <definedName name="эцн" localSheetId="9" hidden="1">{#N/A,#N/A,FALSE,"ZAP_FEB.XLS "}</definedName>
    <definedName name="эцн" localSheetId="8" hidden="1">{#N/A,#N/A,FALSE,"ZAP_FEB.XLS "}</definedName>
    <definedName name="эцн" hidden="1">{#N/A,#N/A,FALSE,"ZAP_FEB.XLS "}</definedName>
    <definedName name="ЭЦНФ" localSheetId="9" hidden="1">{#N/A,#N/A,FALSE,"ZAP_FEB.XLS "}</definedName>
    <definedName name="ЭЦНФ" localSheetId="8" hidden="1">{#N/A,#N/A,FALSE,"ZAP_FEB.XLS "}</definedName>
    <definedName name="ЭЦНФ" hidden="1">{#N/A,#N/A,FALSE,"ZAP_FEB.XLS "}</definedName>
    <definedName name="эщджь" localSheetId="1" hidden="1">[32]Кедровский!#REF!</definedName>
    <definedName name="эщджь" localSheetId="2" hidden="1">[32]Кедровский!#REF!</definedName>
    <definedName name="эщджь" localSheetId="3" hidden="1">[32]Кедровский!#REF!</definedName>
    <definedName name="эщджь" localSheetId="6" hidden="1">[32]Кедровский!#REF!</definedName>
    <definedName name="эщджь" localSheetId="9" hidden="1">[32]Кедровский!#REF!</definedName>
    <definedName name="эщджь" localSheetId="8" hidden="1">[32]Кедровский!#REF!</definedName>
    <definedName name="эщджь" hidden="1">[32]Кедровский!#REF!</definedName>
    <definedName name="ээээээээ" localSheetId="1" hidden="1">{"IAS Only",#N/A,FALSE,"NNGT1";"IAS Only",#N/A,FALSE,"NNT1";"IAS Only",#N/A,FALSE,"SNT1";"IAS Only",#N/A,FALSE,"BNT1"}</definedName>
    <definedName name="ээээээээ" localSheetId="2" hidden="1">{"IAS Only",#N/A,FALSE,"NNGT1";"IAS Only",#N/A,FALSE,"NNT1";"IAS Only",#N/A,FALSE,"SNT1";"IAS Only",#N/A,FALSE,"BNT1"}</definedName>
    <definedName name="ээээээээ" localSheetId="3" hidden="1">{"IAS Only",#N/A,FALSE,"NNGT1";"IAS Only",#N/A,FALSE,"NNT1";"IAS Only",#N/A,FALSE,"SNT1";"IAS Only",#N/A,FALSE,"BNT1"}</definedName>
    <definedName name="ээээээээ" localSheetId="6" hidden="1">{"IAS Only",#N/A,FALSE,"NNGT1";"IAS Only",#N/A,FALSE,"NNT1";"IAS Only",#N/A,FALSE,"SNT1";"IAS Only",#N/A,FALSE,"BNT1"}</definedName>
    <definedName name="ээээээээ" localSheetId="0" hidden="1">{"IAS Only",#N/A,FALSE,"NNGT1";"IAS Only",#N/A,FALSE,"NNT1";"IAS Only",#N/A,FALSE,"SNT1";"IAS Only",#N/A,FALSE,"BNT1"}</definedName>
    <definedName name="ээээээээ" localSheetId="9" hidden="1">{"IAS Only",#N/A,FALSE,"NNGT1";"IAS Only",#N/A,FALSE,"NNT1";"IAS Only",#N/A,FALSE,"SNT1";"IAS Only",#N/A,FALSE,"BNT1"}</definedName>
    <definedName name="ээээээээ" localSheetId="8" hidden="1">{"IAS Only",#N/A,FALSE,"NNGT1";"IAS Only",#N/A,FALSE,"NNT1";"IAS Only",#N/A,FALSE,"SNT1";"IAS Only",#N/A,FALSE,"BNT1"}</definedName>
    <definedName name="ээээээээ" hidden="1">{"IAS Only",#N/A,FALSE,"NNGT1";"IAS Only",#N/A,FALSE,"NNT1";"IAS Only",#N/A,FALSE,"SNT1";"IAS Only",#N/A,FALSE,"BNT1"}</definedName>
    <definedName name="эээээээээ" localSheetId="9" hidden="1">{"NWN_Q1810",#N/A,FALSE,"Q1810_1.V";"NWN_Q1412",#N/A,FALSE,"Q1412_1"}</definedName>
    <definedName name="эээээээээ" localSheetId="8" hidden="1">{"NWN_Q1810",#N/A,FALSE,"Q1810_1.V";"NWN_Q1412",#N/A,FALSE,"Q1412_1"}</definedName>
    <definedName name="эээээээээ" hidden="1">{"NWN_Q1810",#N/A,FALSE,"Q1810_1.V";"NWN_Q1412",#N/A,FALSE,"Q1412_1"}</definedName>
    <definedName name="ЮжХар" localSheetId="1" hidden="1">{"'СВОДКА январь 2004'!$BB$5"}</definedName>
    <definedName name="ЮжХар" localSheetId="2" hidden="1">{"'СВОДКА январь 2004'!$BB$5"}</definedName>
    <definedName name="ЮжХар" localSheetId="3" hidden="1">{"'СВОДКА январь 2004'!$BB$5"}</definedName>
    <definedName name="ЮжХар" localSheetId="6" hidden="1">{"'СВОДКА январь 2004'!$BB$5"}</definedName>
    <definedName name="ЮжХар" localSheetId="0" hidden="1">{"'СВОДКА январь 2004'!$BB$5"}</definedName>
    <definedName name="ЮжХар" localSheetId="9" hidden="1">{"'СВОДКА январь 2004'!$BB$5"}</definedName>
    <definedName name="ЮжХар" localSheetId="8" hidden="1">{"'СВОДКА январь 2004'!$BB$5"}</definedName>
    <definedName name="ЮжХар" hidden="1">{"'СВОДКА январь 2004'!$BB$5"}</definedName>
    <definedName name="юр" localSheetId="9" hidden="1">{#N/A,#N/A,FALSE,"ZAP_FEB.XLS "}</definedName>
    <definedName name="юр" localSheetId="8" hidden="1">{#N/A,#N/A,FALSE,"ZAP_FEB.XLS "}</definedName>
    <definedName name="юр" hidden="1">{#N/A,#N/A,FALSE,"ZAP_FEB.XLS "}</definedName>
    <definedName name="ююю" localSheetId="9" hidden="1">{"NWN_Q1810",#N/A,FALSE,"Q1810_1.V";"NWN_Q1412",#N/A,FALSE,"Q1412_1"}</definedName>
    <definedName name="ююю" localSheetId="8" hidden="1">{"NWN_Q1810",#N/A,FALSE,"Q1810_1.V";"NWN_Q1412",#N/A,FALSE,"Q1412_1"}</definedName>
    <definedName name="ююю" hidden="1">{"NWN_Q1810",#N/A,FALSE,"Q1810_1.V";"NWN_Q1412",#N/A,FALSE,"Q1412_1"}</definedName>
    <definedName name="я" localSheetId="1" hidden="1">{"План товар",#N/A,FALSE,"товар"}</definedName>
    <definedName name="я" localSheetId="2" hidden="1">{"План товар",#N/A,FALSE,"товар"}</definedName>
    <definedName name="я" localSheetId="3" hidden="1">{"План товар",#N/A,FALSE,"товар"}</definedName>
    <definedName name="я" localSheetId="6" hidden="1">{"План товар",#N/A,FALSE,"товар"}</definedName>
    <definedName name="я" localSheetId="0" hidden="1">{"План товар",#N/A,FALSE,"товар"}</definedName>
    <definedName name="я" localSheetId="9" hidden="1">{"План товар",#N/A,FALSE,"товар"}</definedName>
    <definedName name="я" localSheetId="8" hidden="1">{"План товар",#N/A,FALSE,"товар"}</definedName>
    <definedName name="я" hidden="1">{"План товар",#N/A,FALSE,"товар"}</definedName>
    <definedName name="январь" localSheetId="9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январь" localSheetId="8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январь" hidden="1">{"Смета_Ц1",#N/A,FALSE,"Сметы_затрат_по_цехам";"Смета_Ц3",#N/A,FALSE,"Сметы_затрат_по_цехам";"Смета_НХП",#N/A,FALSE,"Сметы_затрат_по_цехам";"Смета_АКС",#N/A,FALSE,"Сметы_затрат_по_цехам";"Смета_ЦВК",#N/A,FALSE,"Сметы_затрат_по_цехам";"Смета_УстанСеры",#N/A,FALSE,"Сметы_затрат_по_цехам";"Смета_Ц5",#N/A,FALSE,"Сметы_затрат_по_цехам";"Смета_ЦРХ",#N/A,FALSE,"Сметы_затрат_по_цехам";"Смета_Ц6",#N/A,FALSE,"Сметы_затрат_по_цехам";"Смета_Ц7",#N/A,FALSE,"Сметы_затрат_по_цехам";"Смета_Ц9",#N/A,FALSE,"Сметы_затрат_по_цехам";"Смета_Ц10",#N/A,FALSE,"Сметы_затрат_по_цехам";"Смета_УТИМ",#N/A,FALSE,"Сметы_затрат_по_цехам";"Смета_Ц16",#N/A,FALSE,"Сметы_затрат_по_цехам";"Смета_ОчСоор",#N/A,FALSE,"Сметы_затрат_по_цехам";"Смета_АвтодорУчЦ13",#N/A,FALSE,"Сметы_затрат_по_цехам";"Смета_АСУП",#N/A,FALSE,"Сметы_затрат_по_цехам";"Смета_АСУТП",#N/A,FALSE,"Сметы_затрат_по_цехам";"Смета_ВВО",#N/A,FALSE,"Сметы_затрат_по_цехам";"Смета_ВГСО",#N/A,FALSE,"Сметы_затрат_по_цехам";"Смета_ВХСГ",#N/A,FALSE,"Сметы_затрат_по_цехам";"Смета_ЗУ",#N/A,FALSE,"Сметы_затрат_по_цехам";"Смета_лаб_метрол",#N/A,FALSE,"Сметы_затрат_по_цехам";"Смета_ЛабДиагн",#N/A,FALSE,"Сметы_затрат_по_цехам";"Смета_ЛабСв",#N/A,FALSE,"Сметы_затрат_по_цехам";"Смета_Ц12",#N/A,FALSE,"Сметы_затрат_по_цехам";"смета_Ц14",#N/A,FALSE,"Сметы_затрат_по_цехам";"Смета_Ц17",#N/A,FALSE,"Сметы_затрат_по_цехам";"Смета_ЦЗЛ",#N/A,FALSE,"Сметы_затрат_по_цехам"}</definedName>
    <definedName name="яокл" localSheetId="9" hidden="1">{"NWN_Q1810",#N/A,FALSE,"Q1810_1.V";"NWN_Q1412",#N/A,FALSE,"Q1412_1"}</definedName>
    <definedName name="яокл" localSheetId="8" hidden="1">{"NWN_Q1810",#N/A,FALSE,"Q1810_1.V";"NWN_Q1412",#N/A,FALSE,"Q1412_1"}</definedName>
    <definedName name="яокл" hidden="1">{"NWN_Q1810",#N/A,FALSE,"Q1810_1.V";"NWN_Q1412",#N/A,FALSE,"Q1412_1"}</definedName>
    <definedName name="ячсми" localSheetId="9" hidden="1">{"NWN_Q1810",#N/A,FALSE,"Q1810_1.V";"NWN_Q1412",#N/A,FALSE,"Q1412_1"}</definedName>
    <definedName name="ячсми" localSheetId="8" hidden="1">{"NWN_Q1810",#N/A,FALSE,"Q1810_1.V";"NWN_Q1412",#N/A,FALSE,"Q1412_1"}</definedName>
    <definedName name="ячсми" hidden="1">{"NWN_Q1810",#N/A,FALSE,"Q1810_1.V";"NWN_Q1412",#N/A,FALSE,"Q1412_1"}</definedName>
    <definedName name="яыукарн" localSheetId="9" hidden="1">{"NWN_Q1810",#N/A,FALSE,"Q1810_1.V";"NWN_Q1412",#N/A,FALSE,"Q1412_1"}</definedName>
    <definedName name="яыукарн" localSheetId="8" hidden="1">{"NWN_Q1810",#N/A,FALSE,"Q1810_1.V";"NWN_Q1412",#N/A,FALSE,"Q1412_1"}</definedName>
    <definedName name="яыукарн" hidden="1">{"NWN_Q1810",#N/A,FALSE,"Q1810_1.V";"NWN_Q1412",#N/A,FALSE,"Q1412_1"}</definedName>
    <definedName name="яыцй" localSheetId="9" hidden="1">{"NWN_Q1810",#N/A,FALSE,"Q1810_1.V";"NWN_Q1412",#N/A,FALSE,"Q1412_1"}</definedName>
    <definedName name="яыцй" localSheetId="8" hidden="1">{"NWN_Q1810",#N/A,FALSE,"Q1810_1.V";"NWN_Q1412",#N/A,FALSE,"Q1412_1"}</definedName>
    <definedName name="яыцй" hidden="1">{"NWN_Q1810",#N/A,FALSE,"Q1810_1.V";"NWN_Q1412",#N/A,FALSE,"Q1412_1"}</definedName>
    <definedName name="яя" localSheetId="1" hidden="1">{"План продаж",#N/A,FALSE,"товар"}</definedName>
    <definedName name="яя" localSheetId="2" hidden="1">{"План продаж",#N/A,FALSE,"товар"}</definedName>
    <definedName name="яя" localSheetId="3" hidden="1">{"План продаж",#N/A,FALSE,"товар"}</definedName>
    <definedName name="яя" localSheetId="6" hidden="1">{"План продаж",#N/A,FALSE,"товар"}</definedName>
    <definedName name="яя" localSheetId="0" hidden="1">{"План продаж",#N/A,FALSE,"товар"}</definedName>
    <definedName name="яя" localSheetId="9" hidden="1">{"План продаж",#N/A,FALSE,"товар"}</definedName>
    <definedName name="яя" localSheetId="8" hidden="1">{"План продаж",#N/A,FALSE,"товар"}</definedName>
    <definedName name="яя" hidden="1">{"План продаж",#N/A,FALSE,"товар"}</definedName>
    <definedName name="яЯяяя" localSheetId="1" hidden="1">{#N/A,#N/A,TRUE,"Лист1";#N/A,#N/A,TRUE,"Лист2";#N/A,#N/A,TRUE,"Лист3"}</definedName>
    <definedName name="яЯяяя" localSheetId="2" hidden="1">{#N/A,#N/A,TRUE,"Лист1";#N/A,#N/A,TRUE,"Лист2";#N/A,#N/A,TRUE,"Лист3"}</definedName>
    <definedName name="яЯяяя" localSheetId="3" hidden="1">{#N/A,#N/A,TRUE,"Лист1";#N/A,#N/A,TRUE,"Лист2";#N/A,#N/A,TRUE,"Лист3"}</definedName>
    <definedName name="яЯяяя" localSheetId="6" hidden="1">{#N/A,#N/A,TRUE,"Лист1";#N/A,#N/A,TRUE,"Лист2";#N/A,#N/A,TRUE,"Лист3"}</definedName>
    <definedName name="яЯяяя" localSheetId="0" hidden="1">{#N/A,#N/A,TRUE,"Лист1";#N/A,#N/A,TRUE,"Лист2";#N/A,#N/A,TRUE,"Лист3"}</definedName>
    <definedName name="яЯяяя" localSheetId="9" hidden="1">{#N/A,#N/A,TRUE,"Лист1";#N/A,#N/A,TRUE,"Лист2";#N/A,#N/A,TRUE,"Лист3"}</definedName>
    <definedName name="яЯяяя" localSheetId="8" hidden="1">{#N/A,#N/A,TRUE,"Лист1";#N/A,#N/A,TRUE,"Лист2";#N/A,#N/A,TRUE,"Лист3"}</definedName>
    <definedName name="яЯяяя" hidden="1">{#N/A,#N/A,TRUE,"Лист1";#N/A,#N/A,TRUE,"Лист2";#N/A,#N/A,TRUE,"Лист3"}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2" hidden="1">{#N/A,#N/A,TRUE,"Basic";#N/A,#N/A,TRUE,"EXT-TABLE";#N/A,#N/A,TRUE,"STEEL";#N/A,#N/A,TRUE,"INT-Table";#N/A,#N/A,TRUE,"STEEL";#N/A,#N/A,TRUE,"Door"}</definedName>
    <definedName name="ㄱ미" localSheetId="3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9" hidden="1">{#N/A,#N/A,TRUE,"Basic";#N/A,#N/A,TRUE,"EXT-TABLE";#N/A,#N/A,TRUE,"STEEL";#N/A,#N/A,TRUE,"INT-Table";#N/A,#N/A,TRUE,"STEEL";#N/A,#N/A,TRUE,"Door"}</definedName>
    <definedName name="ㄱ미" localSheetId="8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감" localSheetId="1" hidden="1">{#N/A,#N/A,TRUE,"Basic";#N/A,#N/A,TRUE,"EXT-TABLE";#N/A,#N/A,TRUE,"STEEL";#N/A,#N/A,TRUE,"INT-Table";#N/A,#N/A,TRUE,"STEEL";#N/A,#N/A,TRUE,"Door"}</definedName>
    <definedName name="감" localSheetId="2" hidden="1">{#N/A,#N/A,TRUE,"Basic";#N/A,#N/A,TRUE,"EXT-TABLE";#N/A,#N/A,TRUE,"STEEL";#N/A,#N/A,TRUE,"INT-Table";#N/A,#N/A,TRUE,"STEEL";#N/A,#N/A,TRUE,"Door"}</definedName>
    <definedName name="감" localSheetId="3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9" hidden="1">{#N/A,#N/A,TRUE,"Basic";#N/A,#N/A,TRUE,"EXT-TABLE";#N/A,#N/A,TRUE,"STEEL";#N/A,#N/A,TRUE,"INT-Table";#N/A,#N/A,TRUE,"STEEL";#N/A,#N/A,TRUE,"Door"}</definedName>
    <definedName name="감" localSheetId="8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강은성" localSheetId="1" hidden="1">{#N/A,#N/A,TRUE,"Basic";#N/A,#N/A,TRUE,"EXT-TABLE";#N/A,#N/A,TRUE,"STEEL";#N/A,#N/A,TRUE,"INT-Table";#N/A,#N/A,TRUE,"STEEL";#N/A,#N/A,TRUE,"Door"}</definedName>
    <definedName name="강은성" localSheetId="2" hidden="1">{#N/A,#N/A,TRUE,"Basic";#N/A,#N/A,TRUE,"EXT-TABLE";#N/A,#N/A,TRUE,"STEEL";#N/A,#N/A,TRUE,"INT-Table";#N/A,#N/A,TRUE,"STEEL";#N/A,#N/A,TRUE,"Door"}</definedName>
    <definedName name="강은성" localSheetId="3" hidden="1">{#N/A,#N/A,TRUE,"Basic";#N/A,#N/A,TRUE,"EXT-TABLE";#N/A,#N/A,TRUE,"STEEL";#N/A,#N/A,TRUE,"INT-Table";#N/A,#N/A,TRUE,"STEEL";#N/A,#N/A,TRUE,"Door"}</definedName>
    <definedName name="강은성" localSheetId="6" hidden="1">{#N/A,#N/A,TRUE,"Basic";#N/A,#N/A,TRUE,"EXT-TABLE";#N/A,#N/A,TRUE,"STEEL";#N/A,#N/A,TRUE,"INT-Table";#N/A,#N/A,TRUE,"STEEL";#N/A,#N/A,TRUE,"Door"}</definedName>
    <definedName name="강은성" localSheetId="0" hidden="1">{#N/A,#N/A,TRUE,"Basic";#N/A,#N/A,TRUE,"EXT-TABLE";#N/A,#N/A,TRUE,"STEEL";#N/A,#N/A,TRUE,"INT-Table";#N/A,#N/A,TRUE,"STEEL";#N/A,#N/A,TRUE,"Door"}</definedName>
    <definedName name="강은성" localSheetId="9" hidden="1">{#N/A,#N/A,TRUE,"Basic";#N/A,#N/A,TRUE,"EXT-TABLE";#N/A,#N/A,TRUE,"STEEL";#N/A,#N/A,TRUE,"INT-Table";#N/A,#N/A,TRUE,"STEEL";#N/A,#N/A,TRUE,"Door"}</definedName>
    <definedName name="강은성" localSheetId="8" hidden="1">{#N/A,#N/A,TRUE,"Basic";#N/A,#N/A,TRUE,"EXT-TABLE";#N/A,#N/A,TRUE,"STEEL";#N/A,#N/A,TRUE,"INT-Table";#N/A,#N/A,TRUE,"STEEL";#N/A,#N/A,TRUE,"Door"}</definedName>
    <definedName name="강은성" hidden="1">{#N/A,#N/A,TRUE,"Basic";#N/A,#N/A,TRUE,"EXT-TABLE";#N/A,#N/A,TRUE,"STEEL";#N/A,#N/A,TRUE,"INT-Table";#N/A,#N/A,TRUE,"STEEL";#N/A,#N/A,TRUE,"Door"}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2" hidden="1">{#N/A,#N/A,TRUE,"Basic";#N/A,#N/A,TRUE,"EXT-TABLE";#N/A,#N/A,TRUE,"STEEL";#N/A,#N/A,TRUE,"INT-Table";#N/A,#N/A,TRUE,"STEEL";#N/A,#N/A,TRUE,"Door"}</definedName>
    <definedName name="겉표지" localSheetId="3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9" hidden="1">{#N/A,#N/A,TRUE,"Basic";#N/A,#N/A,TRUE,"EXT-TABLE";#N/A,#N/A,TRUE,"STEEL";#N/A,#N/A,TRUE,"INT-Table";#N/A,#N/A,TRUE,"STEEL";#N/A,#N/A,TRUE,"Door"}</definedName>
    <definedName name="겉표지" localSheetId="8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겡오" localSheetId="9" hidden="1">{#N/A,#N/A,FALSE,"CCTV"}</definedName>
    <definedName name="겡오" localSheetId="8" hidden="1">{#N/A,#N/A,FALSE,"CCTV"}</definedName>
    <definedName name="겡오" hidden="1">{#N/A,#N/A,FALSE,"CCTV"}</definedName>
    <definedName name="견적조건" localSheetId="1" hidden="1">[50]산근!#REF!</definedName>
    <definedName name="견적조건" localSheetId="2" hidden="1">[50]산근!#REF!</definedName>
    <definedName name="견적조건" localSheetId="3" hidden="1">[50]산근!#REF!</definedName>
    <definedName name="견적조건" localSheetId="6" hidden="1">[50]산근!#REF!</definedName>
    <definedName name="견적조건" localSheetId="0" hidden="1">[50]산근!#REF!</definedName>
    <definedName name="견적조건" localSheetId="9" hidden="1">[50]산근!#REF!</definedName>
    <definedName name="견적조건" localSheetId="8" hidden="1">[50]산근!#REF!</definedName>
    <definedName name="견적조건" hidden="1">[51]산근!#REF!</definedName>
    <definedName name="견적품의서" localSheetId="1" hidden="1">{"'장비'!$A$3:$M$12"}</definedName>
    <definedName name="견적품의서" localSheetId="2" hidden="1">{"'장비'!$A$3:$M$12"}</definedName>
    <definedName name="견적품의서" localSheetId="3" hidden="1">{"'장비'!$A$3:$M$12"}</definedName>
    <definedName name="견적품의서" localSheetId="6" hidden="1">{"'장비'!$A$3:$M$12"}</definedName>
    <definedName name="견적품의서" localSheetId="0" hidden="1">{"'장비'!$A$3:$M$12"}</definedName>
    <definedName name="견적품의서" localSheetId="9" hidden="1">{"'장비'!$A$3:$M$12"}</definedName>
    <definedName name="견적품의서" localSheetId="8" hidden="1">{"'장비'!$A$3:$M$12"}</definedName>
    <definedName name="견적품의서" hidden="1">{"'장비'!$A$3:$M$12"}</definedName>
    <definedName name="계장공사" localSheetId="9" hidden="1">{#N/A,#N/A,FALSE,"CCTV"}</definedName>
    <definedName name="계장공사" localSheetId="8" hidden="1">{#N/A,#N/A,FALSE,"CCTV"}</definedName>
    <definedName name="계장공사" hidden="1">{#N/A,#N/A,FALSE,"CCTV"}</definedName>
    <definedName name="국내" localSheetId="1" hidden="1">#REF!</definedName>
    <definedName name="국내" localSheetId="2" hidden="1">#REF!</definedName>
    <definedName name="국내" localSheetId="3" hidden="1">#REF!</definedName>
    <definedName name="국내" localSheetId="6" hidden="1">#REF!</definedName>
    <definedName name="국내" localSheetId="0" hidden="1">#REF!</definedName>
    <definedName name="국내" localSheetId="9" hidden="1">#REF!</definedName>
    <definedName name="국내" localSheetId="8" hidden="1">#REF!</definedName>
    <definedName name="국내" hidden="1">#REF!</definedName>
    <definedName name="김" localSheetId="1" hidden="1">{#N/A,#N/A,TRUE,"Basic";#N/A,#N/A,TRUE,"EXT-TABLE";#N/A,#N/A,TRUE,"STEEL";#N/A,#N/A,TRUE,"INT-Table";#N/A,#N/A,TRUE,"STEEL";#N/A,#N/A,TRUE,"Door"}</definedName>
    <definedName name="김" localSheetId="2" hidden="1">{#N/A,#N/A,TRUE,"Basic";#N/A,#N/A,TRUE,"EXT-TABLE";#N/A,#N/A,TRUE,"STEEL";#N/A,#N/A,TRUE,"INT-Table";#N/A,#N/A,TRUE,"STEEL";#N/A,#N/A,TRUE,"Door"}</definedName>
    <definedName name="김" localSheetId="3" hidden="1">{#N/A,#N/A,TRUE,"Basic";#N/A,#N/A,TRUE,"EXT-TABLE";#N/A,#N/A,TRUE,"STEEL";#N/A,#N/A,TRUE,"INT-Table";#N/A,#N/A,TRUE,"STEEL";#N/A,#N/A,TRUE,"Door"}</definedName>
    <definedName name="김" localSheetId="6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9" hidden="1">{#N/A,#N/A,TRUE,"Basic";#N/A,#N/A,TRUE,"EXT-TABLE";#N/A,#N/A,TRUE,"STEEL";#N/A,#N/A,TRUE,"INT-Table";#N/A,#N/A,TRUE,"STEEL";#N/A,#N/A,TRUE,"Door"}</definedName>
    <definedName name="김" localSheetId="8" hidden="1">{#N/A,#N/A,TRUE,"Basic";#N/A,#N/A,TRUE,"EXT-TABLE";#N/A,#N/A,TRUE,"STEEL";#N/A,#N/A,TRUE,"INT-Table";#N/A,#N/A,TRUE,"STEEL";#N/A,#N/A,TRUE,"Door"}</definedName>
    <definedName name="김" hidden="1">{#N/A,#N/A,TRUE,"Basic";#N/A,#N/A,TRUE,"EXT-TABLE";#N/A,#N/A,TRUE,"STEEL";#N/A,#N/A,TRUE,"INT-Table";#N/A,#N/A,TRUE,"STEEL";#N/A,#N/A,TRUE,"Door"}</definedName>
    <definedName name="김1" localSheetId="1" hidden="1">{#N/A,#N/A,TRUE,"Basic";#N/A,#N/A,TRUE,"EXT-TABLE";#N/A,#N/A,TRUE,"STEEL";#N/A,#N/A,TRUE,"INT-Table";#N/A,#N/A,TRUE,"STEEL";#N/A,#N/A,TRUE,"Door"}</definedName>
    <definedName name="김1" localSheetId="2" hidden="1">{#N/A,#N/A,TRUE,"Basic";#N/A,#N/A,TRUE,"EXT-TABLE";#N/A,#N/A,TRUE,"STEEL";#N/A,#N/A,TRUE,"INT-Table";#N/A,#N/A,TRUE,"STEEL";#N/A,#N/A,TRUE,"Door"}</definedName>
    <definedName name="김1" localSheetId="3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9" hidden="1">{#N/A,#N/A,TRUE,"Basic";#N/A,#N/A,TRUE,"EXT-TABLE";#N/A,#N/A,TRUE,"STEEL";#N/A,#N/A,TRUE,"INT-Table";#N/A,#N/A,TRUE,"STEEL";#N/A,#N/A,TRUE,"Door"}</definedName>
    <definedName name="김1" localSheetId="8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2" hidden="1">{#N/A,#N/A,TRUE,"Basic";#N/A,#N/A,TRUE,"EXT-TABLE";#N/A,#N/A,TRUE,"STEEL";#N/A,#N/A,TRUE,"INT-Table";#N/A,#N/A,TRUE,"STEEL";#N/A,#N/A,TRUE,"Door"}</definedName>
    <definedName name="김3" localSheetId="3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9" hidden="1">{#N/A,#N/A,TRUE,"Basic";#N/A,#N/A,TRUE,"EXT-TABLE";#N/A,#N/A,TRUE,"STEEL";#N/A,#N/A,TRUE,"INT-Table";#N/A,#N/A,TRUE,"STEEL";#N/A,#N/A,TRUE,"Door"}</definedName>
    <definedName name="김3" localSheetId="8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ㄴㄴ" localSheetId="1" hidden="1">#REF!</definedName>
    <definedName name="ㄴㄴ" localSheetId="2" hidden="1">#REF!</definedName>
    <definedName name="ㄴㄴ" localSheetId="3" hidden="1">#REF!</definedName>
    <definedName name="ㄴㄴ" localSheetId="6" hidden="1">#REF!</definedName>
    <definedName name="ㄴㄴ" localSheetId="0" hidden="1">#REF!</definedName>
    <definedName name="ㄴㄴ" localSheetId="9" hidden="1">#REF!</definedName>
    <definedName name="ㄴㄴ" localSheetId="8" hidden="1">#REF!</definedName>
    <definedName name="ㄴㄴ" hidden="1">#REF!</definedName>
    <definedName name="내역" localSheetId="1" hidden="1">{#N/A,#N/A,FALSE,"CCTV"}</definedName>
    <definedName name="내역" localSheetId="2" hidden="1">{#N/A,#N/A,FALSE,"CCTV"}</definedName>
    <definedName name="내역" localSheetId="3" hidden="1">{#N/A,#N/A,FALSE,"CCTV"}</definedName>
    <definedName name="내역" localSheetId="6" hidden="1">{#N/A,#N/A,FALSE,"CCTV"}</definedName>
    <definedName name="내역" localSheetId="0" hidden="1">{#N/A,#N/A,FALSE,"CCTV"}</definedName>
    <definedName name="내역" localSheetId="9" hidden="1">{#N/A,#N/A,FALSE,"CCTV"}</definedName>
    <definedName name="내역" localSheetId="8" hidden="1">{#N/A,#N/A,FALSE,"CCTV"}</definedName>
    <definedName name="내역" hidden="1">{#N/A,#N/A,FALSE,"CCTV"}</definedName>
    <definedName name="당초계획" localSheetId="1" hidden="1">#REF!</definedName>
    <definedName name="당초계획" localSheetId="2" hidden="1">#REF!</definedName>
    <definedName name="당초계획" localSheetId="3" hidden="1">#REF!</definedName>
    <definedName name="당초계획" localSheetId="6" hidden="1">#REF!</definedName>
    <definedName name="당초계획" localSheetId="0" hidden="1">#REF!</definedName>
    <definedName name="당초계획" localSheetId="9" hidden="1">#REF!</definedName>
    <definedName name="당초계획" localSheetId="8" hidden="1">#REF!</definedName>
    <definedName name="당초계획" hidden="1">#REF!</definedName>
    <definedName name="도면외주" localSheetId="1" hidden="1">#REF!</definedName>
    <definedName name="도면외주" localSheetId="2" hidden="1">#REF!</definedName>
    <definedName name="도면외주" localSheetId="3" hidden="1">#REF!</definedName>
    <definedName name="도면외주" localSheetId="6" hidden="1">#REF!</definedName>
    <definedName name="도면외주" localSheetId="0" hidden="1">#REF!</definedName>
    <definedName name="도면외주" localSheetId="9" hidden="1">#REF!</definedName>
    <definedName name="도면외주" localSheetId="8" hidden="1">#REF!</definedName>
    <definedName name="도면외주" hidden="1">#REF!</definedName>
    <definedName name="도면용역비" localSheetId="1" hidden="1">#REF!</definedName>
    <definedName name="도면용역비" localSheetId="2" hidden="1">#REF!</definedName>
    <definedName name="도면용역비" localSheetId="3" hidden="1">#REF!</definedName>
    <definedName name="도면용역비" localSheetId="6" hidden="1">#REF!</definedName>
    <definedName name="도면용역비" localSheetId="0" hidden="1">#REF!</definedName>
    <definedName name="도면용역비" localSheetId="9" hidden="1">#REF!</definedName>
    <definedName name="도면용역비" localSheetId="8" hidden="1">#REF!</definedName>
    <definedName name="도면용역비" hidden="1">#REF!</definedName>
    <definedName name="먁" localSheetId="1" hidden="1">#REF!</definedName>
    <definedName name="먁" localSheetId="2" hidden="1">#REF!</definedName>
    <definedName name="먁" localSheetId="3" hidden="1">#REF!</definedName>
    <definedName name="먁" localSheetId="6" hidden="1">#REF!</definedName>
    <definedName name="먁" localSheetId="0" hidden="1">#REF!</definedName>
    <definedName name="먁" localSheetId="9" hidden="1">#REF!</definedName>
    <definedName name="먁" localSheetId="8" hidden="1">#REF!</definedName>
    <definedName name="먁" hidden="1">#REF!</definedName>
    <definedName name="뭉" localSheetId="1" hidden="1">{"'장비'!$A$3:$M$12"}</definedName>
    <definedName name="뭉" localSheetId="2" hidden="1">{"'장비'!$A$3:$M$12"}</definedName>
    <definedName name="뭉" localSheetId="3" hidden="1">{"'장비'!$A$3:$M$12"}</definedName>
    <definedName name="뭉" localSheetId="6" hidden="1">{"'장비'!$A$3:$M$12"}</definedName>
    <definedName name="뭉" localSheetId="0" hidden="1">{"'장비'!$A$3:$M$12"}</definedName>
    <definedName name="뭉" localSheetId="9" hidden="1">{"'장비'!$A$3:$M$12"}</definedName>
    <definedName name="뭉" localSheetId="8" hidden="1">{"'장비'!$A$3:$M$12"}</definedName>
    <definedName name="뭉" hidden="1">{"'장비'!$A$3:$M$12"}</definedName>
    <definedName name="ㅂ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ㅂ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ㅂ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부대공사" localSheetId="1" hidden="1">#REF!</definedName>
    <definedName name="부대공사" localSheetId="2" hidden="1">#REF!</definedName>
    <definedName name="부대공사" localSheetId="3" hidden="1">#REF!</definedName>
    <definedName name="부대공사" localSheetId="6" hidden="1">#REF!</definedName>
    <definedName name="부대공사" localSheetId="0" hidden="1">#REF!</definedName>
    <definedName name="부대공사" localSheetId="9" hidden="1">#REF!</definedName>
    <definedName name="부대공사" localSheetId="8" hidden="1">#REF!</definedName>
    <definedName name="부대공사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3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9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산출" localSheetId="1" hidden="1">#REF!</definedName>
    <definedName name="산출" localSheetId="2" hidden="1">#REF!</definedName>
    <definedName name="산출" localSheetId="3" hidden="1">#REF!</definedName>
    <definedName name="산출" localSheetId="6" hidden="1">#REF!</definedName>
    <definedName name="산출" localSheetId="0" hidden="1">#REF!</definedName>
    <definedName name="산출" localSheetId="9" hidden="1">#REF!</definedName>
    <definedName name="산출" localSheetId="8" hidden="1">#REF!</definedName>
    <definedName name="산출" hidden="1">#REF!</definedName>
    <definedName name="상각비2" localSheetId="1" hidden="1">#REF!</definedName>
    <definedName name="상각비2" localSheetId="2" hidden="1">#REF!</definedName>
    <definedName name="상각비2" localSheetId="3" hidden="1">#REF!</definedName>
    <definedName name="상각비2" localSheetId="6" hidden="1">#REF!</definedName>
    <definedName name="상각비2" localSheetId="0" hidden="1">#REF!</definedName>
    <definedName name="상각비2" localSheetId="9" hidden="1">#REF!</definedName>
    <definedName name="상각비2" localSheetId="8" hidden="1">#REF!</definedName>
    <definedName name="상각비2" hidden="1">#REF!</definedName>
    <definedName name="새로" localSheetId="1" hidden="1">#REF!</definedName>
    <definedName name="새로" localSheetId="2" hidden="1">#REF!</definedName>
    <definedName name="새로" localSheetId="3" hidden="1">#REF!</definedName>
    <definedName name="새로" localSheetId="6" hidden="1">#REF!</definedName>
    <definedName name="새로" localSheetId="0" hidden="1">#REF!</definedName>
    <definedName name="새로" localSheetId="9" hidden="1">#REF!</definedName>
    <definedName name="새로" localSheetId="8" hidden="1">#REF!</definedName>
    <definedName name="새로" hidden="1">#REF!</definedName>
    <definedName name="새안" localSheetId="1" hidden="1">{#N/A,#N/A,FALSE,"TABLE"}</definedName>
    <definedName name="새안" localSheetId="2" hidden="1">{#N/A,#N/A,FALSE,"TABLE"}</definedName>
    <definedName name="새안" localSheetId="3" hidden="1">{#N/A,#N/A,FALSE,"TABLE"}</definedName>
    <definedName name="새안" localSheetId="6" hidden="1">{#N/A,#N/A,FALSE,"TABLE"}</definedName>
    <definedName name="새안" localSheetId="0" hidden="1">{#N/A,#N/A,FALSE,"TABLE"}</definedName>
    <definedName name="새안" localSheetId="9" hidden="1">{#N/A,#N/A,FALSE,"TABLE"}</definedName>
    <definedName name="새안" localSheetId="8" hidden="1">{#N/A,#N/A,FALSE,"TABLE"}</definedName>
    <definedName name="새안" hidden="1">{#N/A,#N/A,FALSE,"TABLE"}</definedName>
    <definedName name="수" localSheetId="1" hidden="1">{#N/A,#N/A,TRUE,"Basic";#N/A,#N/A,TRUE,"EXT-TABLE";#N/A,#N/A,TRUE,"STEEL";#N/A,#N/A,TRUE,"INT-Table";#N/A,#N/A,TRUE,"STEEL";#N/A,#N/A,TRUE,"Door"}</definedName>
    <definedName name="수" localSheetId="2" hidden="1">{#N/A,#N/A,TRUE,"Basic";#N/A,#N/A,TRUE,"EXT-TABLE";#N/A,#N/A,TRUE,"STEEL";#N/A,#N/A,TRUE,"INT-Table";#N/A,#N/A,TRUE,"STEEL";#N/A,#N/A,TRUE,"Door"}</definedName>
    <definedName name="수" localSheetId="3" hidden="1">{#N/A,#N/A,TRUE,"Basic";#N/A,#N/A,TRUE,"EXT-TABLE";#N/A,#N/A,TRUE,"STEEL";#N/A,#N/A,TRUE,"INT-Table";#N/A,#N/A,TRUE,"STEEL";#N/A,#N/A,TRUE,"Door"}</definedName>
    <definedName name="수" localSheetId="6" hidden="1">{#N/A,#N/A,TRUE,"Basic";#N/A,#N/A,TRUE,"EXT-TABLE";#N/A,#N/A,TRUE,"STEEL";#N/A,#N/A,TRUE,"INT-Table";#N/A,#N/A,TRUE,"STEEL";#N/A,#N/A,TRUE,"Door"}</definedName>
    <definedName name="수" localSheetId="0" hidden="1">{#N/A,#N/A,TRUE,"Basic";#N/A,#N/A,TRUE,"EXT-TABLE";#N/A,#N/A,TRUE,"STEEL";#N/A,#N/A,TRUE,"INT-Table";#N/A,#N/A,TRUE,"STEEL";#N/A,#N/A,TRUE,"Door"}</definedName>
    <definedName name="수" localSheetId="9" hidden="1">{#N/A,#N/A,TRUE,"Basic";#N/A,#N/A,TRUE,"EXT-TABLE";#N/A,#N/A,TRUE,"STEEL";#N/A,#N/A,TRUE,"INT-Table";#N/A,#N/A,TRUE,"STEEL";#N/A,#N/A,TRUE,"Door"}</definedName>
    <definedName name="수" localSheetId="8" hidden="1">{#N/A,#N/A,TRUE,"Basic";#N/A,#N/A,TRUE,"EXT-TABLE";#N/A,#N/A,TRUE,"STEEL";#N/A,#N/A,TRUE,"INT-Table";#N/A,#N/A,TRUE,"STEEL";#N/A,#N/A,TRUE,"Door"}</definedName>
    <definedName name="수" hidden="1">{#N/A,#N/A,TRUE,"Basic";#N/A,#N/A,TRUE,"EXT-TABLE";#N/A,#N/A,TRUE,"STEEL";#N/A,#N/A,TRUE,"INT-Table";#N/A,#N/A,TRUE,"STEEL";#N/A,#N/A,TRUE,"Door"}</definedName>
    <definedName name="수당" hidden="1">#N/A</definedName>
    <definedName name="ㅇㄴㄴㄹ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ㅇㄴㄴㄹ" localSheetId="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ㅇㄴㄴㄹ" localSheetId="3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ㅇㄴㄴㄹ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ㅇㄴㄴㄹ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ㅇㄴㄴㄹ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ㅇㄴㄴㄹ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ㅇㄴㄴㄹ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이름충돌" localSheetId="9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이름충돌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이름충돌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ㅈㅈ" localSheetId="1" hidden="1">{"'장비'!$A$3:$M$12"}</definedName>
    <definedName name="ㅈㅈ" localSheetId="2" hidden="1">{"'장비'!$A$3:$M$12"}</definedName>
    <definedName name="ㅈㅈ" localSheetId="3" hidden="1">{"'장비'!$A$3:$M$12"}</definedName>
    <definedName name="ㅈㅈ" localSheetId="6" hidden="1">{"'장비'!$A$3:$M$12"}</definedName>
    <definedName name="ㅈㅈ" localSheetId="0" hidden="1">{"'장비'!$A$3:$M$12"}</definedName>
    <definedName name="ㅈㅈ" localSheetId="9" hidden="1">{"'장비'!$A$3:$M$12"}</definedName>
    <definedName name="ㅈㅈ" localSheetId="8" hidden="1">{"'장비'!$A$3:$M$12"}</definedName>
    <definedName name="ㅈㅈ" hidden="1">{"'장비'!$A$3:$M$12"}</definedName>
    <definedName name="전계장금액" localSheetId="1" hidden="1">#REF!</definedName>
    <definedName name="전계장금액" localSheetId="2" hidden="1">#REF!</definedName>
    <definedName name="전계장금액" localSheetId="3" hidden="1">#REF!</definedName>
    <definedName name="전계장금액" localSheetId="6" hidden="1">#REF!</definedName>
    <definedName name="전계장금액" localSheetId="0" hidden="1">#REF!</definedName>
    <definedName name="전계장금액" localSheetId="9" hidden="1">#REF!</definedName>
    <definedName name="전계장금액" localSheetId="8" hidden="1">#REF!</definedName>
    <definedName name="전계장금액" hidden="1">#REF!</definedName>
    <definedName name="직매54P" localSheetId="1" hidden="1">{#N/A,#N/A,TRUE,"토적및재료집계";#N/A,#N/A,TRUE,"토적및재료집계";#N/A,#N/A,TRUE,"단위량"}</definedName>
    <definedName name="직매54P" localSheetId="2" hidden="1">{#N/A,#N/A,TRUE,"토적및재료집계";#N/A,#N/A,TRUE,"토적및재료집계";#N/A,#N/A,TRUE,"단위량"}</definedName>
    <definedName name="직매54P" localSheetId="3" hidden="1">{#N/A,#N/A,TRUE,"토적및재료집계";#N/A,#N/A,TRUE,"토적및재료집계";#N/A,#N/A,TRUE,"단위량"}</definedName>
    <definedName name="직매54P" localSheetId="6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9" hidden="1">{#N/A,#N/A,TRUE,"토적및재료집계";#N/A,#N/A,TRUE,"토적및재료집계";#N/A,#N/A,TRUE,"단위량"}</definedName>
    <definedName name="직매54P" localSheetId="8" hidden="1">{#N/A,#N/A,TRUE,"토적및재료집계";#N/A,#N/A,TRUE,"토적및재료집계";#N/A,#N/A,TRUE,"단위량"}</definedName>
    <definedName name="직매54P" hidden="1">{#N/A,#N/A,TRUE,"토적및재료집계";#N/A,#N/A,TRUE,"토적및재료집계";#N/A,#N/A,TRUE,"단위량"}</definedName>
    <definedName name="토건" localSheetId="1" hidden="1">{"'장비'!$A$3:$M$12"}</definedName>
    <definedName name="토건" localSheetId="2" hidden="1">{"'장비'!$A$3:$M$12"}</definedName>
    <definedName name="토건" localSheetId="3" hidden="1">{"'장비'!$A$3:$M$12"}</definedName>
    <definedName name="토건" localSheetId="6" hidden="1">{"'장비'!$A$3:$M$12"}</definedName>
    <definedName name="토건" localSheetId="0" hidden="1">{"'장비'!$A$3:$M$12"}</definedName>
    <definedName name="토건" localSheetId="9" hidden="1">{"'장비'!$A$3:$M$12"}</definedName>
    <definedName name="토건" localSheetId="8" hidden="1">{"'장비'!$A$3:$M$12"}</definedName>
    <definedName name="토건" hidden="1">{"'장비'!$A$3:$M$12"}</definedName>
    <definedName name="토건업체" localSheetId="1" hidden="1">{"'장비'!$A$3:$M$12"}</definedName>
    <definedName name="토건업체" localSheetId="2" hidden="1">{"'장비'!$A$3:$M$12"}</definedName>
    <definedName name="토건업체" localSheetId="3" hidden="1">{"'장비'!$A$3:$M$12"}</definedName>
    <definedName name="토건업체" localSheetId="6" hidden="1">{"'장비'!$A$3:$M$12"}</definedName>
    <definedName name="토건업체" localSheetId="0" hidden="1">{"'장비'!$A$3:$M$12"}</definedName>
    <definedName name="토건업체" localSheetId="9" hidden="1">{"'장비'!$A$3:$M$12"}</definedName>
    <definedName name="토건업체" localSheetId="8" hidden="1">{"'장비'!$A$3:$M$12"}</definedName>
    <definedName name="토건업체" hidden="1">{"'장비'!$A$3:$M$12"}</definedName>
    <definedName name="투찰예정가50" localSheetId="1" hidden="1">{"'장비'!$A$3:$M$12"}</definedName>
    <definedName name="투찰예정가50" localSheetId="2" hidden="1">{"'장비'!$A$3:$M$12"}</definedName>
    <definedName name="투찰예정가50" localSheetId="3" hidden="1">{"'장비'!$A$3:$M$12"}</definedName>
    <definedName name="투찰예정가50" localSheetId="6" hidden="1">{"'장비'!$A$3:$M$12"}</definedName>
    <definedName name="투찰예정가50" localSheetId="0" hidden="1">{"'장비'!$A$3:$M$12"}</definedName>
    <definedName name="투찰예정가50" localSheetId="9" hidden="1">{"'장비'!$A$3:$M$12"}</definedName>
    <definedName name="투찰예정가50" localSheetId="8" hidden="1">{"'장비'!$A$3:$M$12"}</definedName>
    <definedName name="투찰예정가50" hidden="1">{"'장비'!$A$3:$M$12"}</definedName>
    <definedName name="투찰예정본부장" localSheetId="1" hidden="1">{"'장비'!$A$3:$M$12"}</definedName>
    <definedName name="투찰예정본부장" localSheetId="2" hidden="1">{"'장비'!$A$3:$M$12"}</definedName>
    <definedName name="투찰예정본부장" localSheetId="3" hidden="1">{"'장비'!$A$3:$M$12"}</definedName>
    <definedName name="투찰예정본부장" localSheetId="6" hidden="1">{"'장비'!$A$3:$M$12"}</definedName>
    <definedName name="투찰예정본부장" localSheetId="0" hidden="1">{"'장비'!$A$3:$M$12"}</definedName>
    <definedName name="투찰예정본부장" localSheetId="9" hidden="1">{"'장비'!$A$3:$M$12"}</definedName>
    <definedName name="투찰예정본부장" localSheetId="8" hidden="1">{"'장비'!$A$3:$M$12"}</definedName>
    <definedName name="투찰예정본부장" hidden="1">{"'장비'!$A$3:$M$12"}</definedName>
    <definedName name="표지" localSheetId="1" hidden="1">{#N/A,#N/A,TRUE,"Basic";#N/A,#N/A,TRUE,"EXT-TABLE";#N/A,#N/A,TRUE,"STEEL";#N/A,#N/A,TRUE,"INT-Table";#N/A,#N/A,TRUE,"STEEL";#N/A,#N/A,TRUE,"Door"}</definedName>
    <definedName name="표지" localSheetId="2" hidden="1">{#N/A,#N/A,TRUE,"Basic";#N/A,#N/A,TRUE,"EXT-TABLE";#N/A,#N/A,TRUE,"STEEL";#N/A,#N/A,TRUE,"INT-Table";#N/A,#N/A,TRUE,"STEEL";#N/A,#N/A,TRUE,"Door"}</definedName>
    <definedName name="표지" localSheetId="3" hidden="1">{#N/A,#N/A,TRUE,"Basic";#N/A,#N/A,TRUE,"EXT-TABLE";#N/A,#N/A,TRUE,"STEEL";#N/A,#N/A,TRUE,"INT-Table";#N/A,#N/A,TRUE,"STEEL";#N/A,#N/A,TRUE,"Door"}</definedName>
    <definedName name="표지" localSheetId="6" hidden="1">{#N/A,#N/A,TRUE,"Basic";#N/A,#N/A,TRUE,"EXT-TABLE";#N/A,#N/A,TRUE,"STEEL";#N/A,#N/A,TRUE,"INT-Table";#N/A,#N/A,TRUE,"STEEL";#N/A,#N/A,TRUE,"Door"}</definedName>
    <definedName name="표지" localSheetId="0" hidden="1">{#N/A,#N/A,TRUE,"Basic";#N/A,#N/A,TRUE,"EXT-TABLE";#N/A,#N/A,TRUE,"STEEL";#N/A,#N/A,TRUE,"INT-Table";#N/A,#N/A,TRUE,"STEEL";#N/A,#N/A,TRUE,"Door"}</definedName>
    <definedName name="표지" localSheetId="9" hidden="1">{#N/A,#N/A,TRUE,"Basic";#N/A,#N/A,TRUE,"EXT-TABLE";#N/A,#N/A,TRUE,"STEEL";#N/A,#N/A,TRUE,"INT-Table";#N/A,#N/A,TRUE,"STEEL";#N/A,#N/A,TRUE,"Door"}</definedName>
    <definedName name="표지" localSheetId="8" hidden="1">{#N/A,#N/A,TRUE,"Basic";#N/A,#N/A,TRUE,"EXT-TABLE";#N/A,#N/A,TRUE,"STEEL";#N/A,#N/A,TRUE,"INT-Table";#N/A,#N/A,TRUE,"STEEL";#N/A,#N/A,TRUE,"Door"}</definedName>
    <definedName name="표지" hidden="1">{#N/A,#N/A,TRUE,"Basic";#N/A,#N/A,TRUE,"EXT-TABLE";#N/A,#N/A,TRUE,"STEEL";#N/A,#N/A,TRUE,"INT-Table";#N/A,#N/A,TRUE,"STEEL";#N/A,#N/A,TRUE,"Door"}</definedName>
    <definedName name="표지2" localSheetId="1" hidden="1">#REF!</definedName>
    <definedName name="표지2" localSheetId="2" hidden="1">#REF!</definedName>
    <definedName name="표지2" localSheetId="3" hidden="1">#REF!</definedName>
    <definedName name="표지2" localSheetId="6" hidden="1">#REF!</definedName>
    <definedName name="표지2" localSheetId="0" hidden="1">#REF!</definedName>
    <definedName name="표지2" localSheetId="9" hidden="1">#REF!</definedName>
    <definedName name="표지2" localSheetId="8" hidden="1">#REF!</definedName>
    <definedName name="표지2" hidden="1">#REF!</definedName>
    <definedName name="ㅠㅠㅠ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ㅠㅠㅠ" localSheetId="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ㅠㅠㅠ" localSheetId="3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ㅠㅠㅠ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ㅠㅠㅠ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ㅠㅠㅠ" localSheetId="9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ㅠㅠㅠ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ㅠㅠㅠ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</definedNames>
  <calcPr calcId="191029" calcOnSave="0"/>
  <customWorkbookViews>
    <customWorkbookView name="Галичев Илья Викторович - Личное представление" guid="{D602B28C-568B-47CE-8AB2-C89907F3CC8D}" mergeInterval="0" personalView="1" maximized="1" xWindow="-8" yWindow="-8" windowWidth="1936" windowHeight="1056" activeSheetId="2"/>
    <customWorkbookView name="Комлик Евгений Александрович - Личное представление" guid="{2DB58A4D-0C3A-4F5D-8798-06D7D7880CA2}" mergeInterval="0" personalView="1" maximized="1" xWindow="1912" yWindow="-8" windowWidth="1936" windowHeight="1056" activeSheetId="1"/>
    <customWorkbookView name="Вещуев Михаил Сергеевич - Личное представление" guid="{8B2F0D73-B255-445A-8334-39D4E123805D}" mergeInterval="0" personalView="1" maximized="1" xWindow="-1928" yWindow="-8" windowWidth="1936" windowHeight="1056" activeSheetId="2"/>
    <customWorkbookView name="Яхимович Дмитрий Сергеевич - Личное представление" guid="{A9D16693-2C41-4E72-A3EB-B31D16F38279}" mergeInterval="0" personalView="1" maximized="1" xWindow="-1866" yWindow="-8" windowWidth="1874" windowHeight="1096" activeSheetId="2"/>
    <customWorkbookView name="Басова Ирина Андреевна - Личное представление" guid="{C4D466FB-DCCB-4D96-9898-023AF95EF627}" mergeInterval="0" personalView="1" maximized="1" xWindow="-8" yWindow="-8" windowWidth="1936" windowHeight="1056" activeSheetId="2"/>
    <customWorkbookView name="Ивашков Алексей Анатольевич - Личное представление" guid="{DA853595-0775-4BB1-BCC8-D7F0C61EA5C3}" mergeInterval="0" personalView="1" xWindow="-1796" yWindow="14" windowWidth="1917" windowHeight="1036" activeSheetId="1"/>
    <customWorkbookView name="Ижбулатова Юлия Сергеевна - Личное представление" guid="{BB37282C-BB49-49A3-8AEC-69A91395D98C}" mergeInterval="0" personalView="1" maximized="1" xWindow="-8" yWindow="-8" windowWidth="1936" windowHeight="1056" activeSheetId="1" showComments="commIndAndComment"/>
    <customWorkbookView name="Недилько Айнура Эхтибаровна - Личное представление" guid="{5F1ECC7E-BA20-4D30-8213-9DA20C8EE360}" mergeInterval="0" personalView="1" maximized="1" xWindow="-8" yWindow="-8" windowWidth="1936" windowHeight="1056" activeSheetId="1"/>
    <customWorkbookView name="Конищев Павел Викторович - Личное представление" guid="{246C31E1-55D2-4696-9487-578F47AE8F3E}" mergeInterval="0" personalView="1" maximized="1" xWindow="-8" yWindow="-8" windowWidth="1936" windowHeight="1056" activeSheetId="1" showComments="commIndAndComment"/>
    <customWorkbookView name="Осипов Антон Юрьевич - Личное представление" guid="{1D8B6EB2-5518-4A48-A8BF-75EC9D3FE6F7}" mergeInterval="0" personalView="1" maximized="1" xWindow="-8" yWindow="-8" windowWidth="1936" windowHeight="1056" activeSheetId="1"/>
    <customWorkbookView name="Барков Никита Александрович - Личное представление" guid="{01F03CDD-6785-452F-BEF3-1E047F2D49FC}" mergeInterval="0" personalView="1" maximized="1" xWindow="-8" yWindow="-8" windowWidth="1936" windowHeight="1056" activeSheetId="1"/>
    <customWorkbookView name="Руденок Максим Анатольевич - Личное представление" guid="{7B58B209-22F3-435A-A475-722AED13BBB4}" mergeInterval="0" personalView="1" maximized="1" xWindow="1912" yWindow="-8" windowWidth="1936" windowHeight="1056" activeSheetId="1"/>
    <customWorkbookView name="Сутык Денис Игоревич - Личное представление" guid="{1B1C90F7-662E-4A32-8E90-B2C694CF230E}" mergeInterval="0" personalView="1" maximized="1" xWindow="1912" yWindow="-8" windowWidth="1936" windowHeight="1056" activeSheetId="1"/>
    <customWorkbookView name="Тычинина Наталья Владимировна - Личное представление" guid="{36F2BD05-E6EE-4F72-921D-36DAE13C18D0}" mergeInterval="0" personalView="1" maximized="1" xWindow="-8" yWindow="-8" windowWidth="1936" windowHeight="1056" activeSheetId="1"/>
    <customWorkbookView name="Плохов Андрей Константинович - Личное представление" guid="{533EE3A5-F463-47E2-8503-D02264E297F2}" mergeInterval="0" personalView="1" maximized="1" xWindow="-8" yWindow="-8" windowWidth="1936" windowHeight="1056" activeSheetId="2"/>
    <customWorkbookView name="Колобков Александр Александрович - Личное представление" guid="{8D983BFD-D5DC-48FB-BBF6-BE1541295C04}" mergeInterval="0" personalView="1" maximized="1" xWindow="-1928" yWindow="-8" windowWidth="1936" windowHeight="1056" activeSheetId="1"/>
    <customWorkbookView name="Подымако Елена Николаевна - Личное представление" guid="{1AB59F3B-E9BC-4912-8BE6-C749B197F72E}" mergeInterval="0" personalView="1" maximized="1" xWindow="-8" yWindow="-8" windowWidth="1936" windowHeight="1056" activeSheetId="1"/>
    <customWorkbookView name="Двинов Алексей Олегович - Личное представление" guid="{10A49F7C-8D77-47D2-A2B7-A8C84FFBC106}" mergeInterval="0" personalView="1" maximized="1" xWindow="-8" yWindow="-8" windowWidth="1936" windowHeight="1056" activeSheetId="2"/>
    <customWorkbookView name="Козлов Сергей Александрович - Личное представление" guid="{93E61703-80D4-4D11-B196-94F2DB74BFF6}" mergeInterval="0" personalView="1" maximized="1" xWindow="1912" yWindow="-8" windowWidth="1936" windowHeight="1056" activeSheetId="3"/>
    <customWorkbookView name="Гладских Ирина Николаевна - Личное представление" guid="{3199B056-18BD-426D-92EE-082659A4D140}" mergeInterval="0" personalView="1" maximized="1" xWindow="1912" yWindow="-8" windowWidth="1936" windowHeight="1056" activeSheetId="2"/>
    <customWorkbookView name="Власов Александр Александрович - Личное представление" guid="{4820B054-DB5A-4A8E-A6FB-3A95CCC3FE14}" mergeInterval="0" personalView="1" maximized="1" xWindow="-1928" yWindow="-7" windowWidth="1936" windowHeight="1056" activeSheetId="1" showComments="commIndAndComment"/>
    <customWorkbookView name="Дербенев Роман Андреевич - Личное представление" guid="{4B6441AB-0656-4F9E-9761-3B68753F38DE}" mergeInterval="0" personalView="1" maximized="1" xWindow="997" yWindow="-1105" windowWidth="1936" windowHeight="1056" activeSheetId="2" showComments="commIndAndComment"/>
  </customWorkbookView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Диапазон" name="Диапазон" connection="WorksheetConnection_BOQ!$A$1:$AY$100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58" i="38" l="1"/>
  <c r="R58" i="38"/>
  <c r="U57" i="38"/>
  <c r="R57" i="38"/>
  <c r="U56" i="38"/>
  <c r="R56" i="38"/>
  <c r="U55" i="38"/>
  <c r="R55" i="38"/>
  <c r="U54" i="38"/>
  <c r="R54" i="38"/>
  <c r="U53" i="38"/>
  <c r="R53" i="38"/>
  <c r="U52" i="38"/>
  <c r="R52" i="38"/>
  <c r="U51" i="38"/>
  <c r="R51" i="38"/>
  <c r="U50" i="38"/>
  <c r="R50" i="38"/>
  <c r="U49" i="38"/>
  <c r="R49" i="38"/>
  <c r="U48" i="38"/>
  <c r="R48" i="38"/>
  <c r="U47" i="38"/>
  <c r="R47" i="38"/>
  <c r="U46" i="38"/>
  <c r="R46" i="38"/>
  <c r="U45" i="38"/>
  <c r="R45" i="38"/>
  <c r="U44" i="38"/>
  <c r="R44" i="38"/>
  <c r="U43" i="38"/>
  <c r="R43" i="38"/>
  <c r="U42" i="38"/>
  <c r="R42" i="38"/>
  <c r="U41" i="38"/>
  <c r="R41" i="38"/>
  <c r="U40" i="38"/>
  <c r="R40" i="38"/>
  <c r="U39" i="38"/>
  <c r="R39" i="38"/>
  <c r="U38" i="38"/>
  <c r="R38" i="38"/>
  <c r="U37" i="38"/>
  <c r="R37" i="38"/>
  <c r="U36" i="38"/>
  <c r="R36" i="38"/>
  <c r="U35" i="38"/>
  <c r="R35" i="38"/>
  <c r="U34" i="38"/>
  <c r="R34" i="38"/>
  <c r="U33" i="38"/>
  <c r="R33" i="38"/>
  <c r="U32" i="38"/>
  <c r="R32" i="38"/>
  <c r="U31" i="38"/>
  <c r="R31" i="38"/>
  <c r="U30" i="38"/>
  <c r="R30" i="38"/>
  <c r="U29" i="38"/>
  <c r="R29" i="38"/>
  <c r="Y28" i="38"/>
  <c r="R27" i="38"/>
  <c r="R26" i="38"/>
  <c r="R25" i="38"/>
  <c r="R24" i="38"/>
  <c r="R23" i="38"/>
  <c r="R22" i="38"/>
  <c r="R21" i="38"/>
  <c r="R20" i="38"/>
  <c r="R19" i="38"/>
  <c r="R18" i="38"/>
  <c r="R17" i="38"/>
  <c r="R16" i="38"/>
  <c r="R15" i="38"/>
  <c r="R14" i="38"/>
  <c r="R13" i="38"/>
  <c r="R12" i="38"/>
  <c r="R11" i="38"/>
  <c r="R10" i="38"/>
  <c r="R9" i="38"/>
  <c r="R8" i="38"/>
  <c r="R7" i="38"/>
  <c r="R6" i="38"/>
  <c r="S10" i="27" l="1"/>
  <c r="T10" i="27"/>
  <c r="S11" i="27"/>
  <c r="T11" i="27"/>
  <c r="S12" i="27"/>
  <c r="T12" i="27"/>
  <c r="S13" i="27"/>
  <c r="T13" i="27"/>
  <c r="S14" i="27"/>
  <c r="T14" i="27"/>
  <c r="S15" i="27"/>
  <c r="T15" i="27"/>
  <c r="S16" i="27"/>
  <c r="T16" i="27"/>
  <c r="S17" i="27"/>
  <c r="T17" i="27"/>
  <c r="S18" i="27"/>
  <c r="T18" i="27"/>
  <c r="S19" i="27"/>
  <c r="T19" i="27"/>
  <c r="S20" i="27"/>
  <c r="T20" i="27"/>
  <c r="S21" i="27"/>
  <c r="T21" i="27"/>
  <c r="S22" i="27"/>
  <c r="T22" i="27"/>
  <c r="S23" i="27"/>
  <c r="T23" i="27"/>
  <c r="S24" i="27"/>
  <c r="T24" i="27"/>
  <c r="S25" i="27"/>
  <c r="T25" i="27"/>
  <c r="S26" i="27"/>
  <c r="T26" i="27"/>
  <c r="S27" i="27"/>
  <c r="T27" i="27"/>
  <c r="S28" i="27"/>
  <c r="T28" i="27"/>
  <c r="S29" i="27"/>
  <c r="T29" i="27"/>
  <c r="S30" i="27"/>
  <c r="T30" i="27"/>
  <c r="T9" i="27"/>
  <c r="S9" i="27"/>
  <c r="F10" i="27"/>
  <c r="G10" i="27" s="1"/>
  <c r="F11" i="27"/>
  <c r="G11" i="27" s="1"/>
  <c r="F12" i="27"/>
  <c r="G12" i="27" s="1"/>
  <c r="F13" i="27"/>
  <c r="G13" i="27" s="1"/>
  <c r="F14" i="27"/>
  <c r="G14" i="27" s="1"/>
  <c r="F15" i="27"/>
  <c r="H15" i="27" s="1"/>
  <c r="F16" i="27"/>
  <c r="G16" i="27" s="1"/>
  <c r="F17" i="27"/>
  <c r="G17" i="27" s="1"/>
  <c r="F18" i="27"/>
  <c r="G18" i="27" s="1"/>
  <c r="F19" i="27"/>
  <c r="G19" i="27" s="1"/>
  <c r="U19" i="27" s="1"/>
  <c r="F20" i="27"/>
  <c r="G20" i="27" s="1"/>
  <c r="F21" i="27"/>
  <c r="G21" i="27" s="1"/>
  <c r="F22" i="27"/>
  <c r="G22" i="27" s="1"/>
  <c r="F23" i="27"/>
  <c r="G23" i="27" s="1"/>
  <c r="F24" i="27"/>
  <c r="G24" i="27" s="1"/>
  <c r="F25" i="27"/>
  <c r="F26" i="27"/>
  <c r="G26" i="27" s="1"/>
  <c r="F27" i="27"/>
  <c r="H27" i="27" s="1"/>
  <c r="F28" i="27"/>
  <c r="G28" i="27" s="1"/>
  <c r="F29" i="27"/>
  <c r="H29" i="27" s="1"/>
  <c r="F30" i="27"/>
  <c r="G30" i="27" s="1"/>
  <c r="F9" i="27"/>
  <c r="H9" i="27" s="1"/>
  <c r="E62" i="6"/>
  <c r="E59" i="6"/>
  <c r="E36" i="6"/>
  <c r="E34" i="6"/>
  <c r="E24" i="6"/>
  <c r="F43" i="17"/>
  <c r="A22" i="17"/>
  <c r="A21" i="17"/>
  <c r="A20" i="17"/>
  <c r="A19" i="17"/>
  <c r="A18" i="17"/>
  <c r="A17" i="17"/>
  <c r="A16" i="17"/>
  <c r="A15" i="17"/>
  <c r="A14" i="17"/>
  <c r="A13" i="17"/>
  <c r="A12" i="1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T8" i="27"/>
  <c r="S8" i="27"/>
  <c r="F8" i="27"/>
  <c r="J8" i="27" s="1"/>
  <c r="H19" i="27" l="1"/>
  <c r="V19" i="27" s="1"/>
  <c r="G15" i="27"/>
  <c r="H11" i="27"/>
  <c r="V11" i="27" s="1"/>
  <c r="G9" i="27"/>
  <c r="G27" i="27"/>
  <c r="U27" i="27" s="1"/>
  <c r="D20" i="17" s="1"/>
  <c r="H23" i="27"/>
  <c r="H17" i="27"/>
  <c r="G29" i="27"/>
  <c r="H28" i="27"/>
  <c r="H22" i="27"/>
  <c r="H16" i="27"/>
  <c r="V16" i="27" s="1"/>
  <c r="E13" i="17" s="1"/>
  <c r="H10" i="27"/>
  <c r="H21" i="27"/>
  <c r="H26" i="27"/>
  <c r="H20" i="27"/>
  <c r="V20" i="27" s="1"/>
  <c r="H14" i="27"/>
  <c r="V14" i="27" s="1"/>
  <c r="H13" i="27"/>
  <c r="V13" i="27" s="1"/>
  <c r="U20" i="27"/>
  <c r="H30" i="27"/>
  <c r="H24" i="27"/>
  <c r="H18" i="27"/>
  <c r="V18" i="27" s="1"/>
  <c r="H12" i="27"/>
  <c r="V12" i="27" s="1"/>
  <c r="G8" i="27"/>
  <c r="H8" i="27"/>
  <c r="L8" i="27" s="1"/>
  <c r="P8" i="27" s="1"/>
  <c r="U12" i="27"/>
  <c r="M8" i="27"/>
  <c r="Q8" i="27" s="1"/>
  <c r="R8" i="27"/>
  <c r="U16" i="27"/>
  <c r="D13" i="17" s="1"/>
  <c r="U14" i="27"/>
  <c r="I8" i="27"/>
  <c r="V17" i="27"/>
  <c r="V15" i="27"/>
  <c r="V9" i="27"/>
  <c r="U10" i="27"/>
  <c r="U18" i="27"/>
  <c r="V10" i="27"/>
  <c r="V23" i="27"/>
  <c r="V27" i="27"/>
  <c r="E20" i="17" s="1"/>
  <c r="V29" i="27"/>
  <c r="E21" i="17" s="1"/>
  <c r="U29" i="27"/>
  <c r="D21" i="17" s="1"/>
  <c r="A18" i="1"/>
  <c r="A19" i="1"/>
  <c r="A20" i="1"/>
  <c r="A21" i="1"/>
  <c r="A22" i="1"/>
  <c r="A23" i="1"/>
  <c r="A24" i="1"/>
  <c r="A25" i="1"/>
  <c r="A26" i="1"/>
  <c r="A27" i="1"/>
  <c r="A28" i="1"/>
  <c r="A29" i="1"/>
  <c r="A17" i="1"/>
  <c r="Q17" i="1"/>
  <c r="S17" i="1"/>
  <c r="AB17" i="1"/>
  <c r="AC17" i="1" s="1"/>
  <c r="M20" i="27" s="1"/>
  <c r="Q20" i="27" s="1"/>
  <c r="AH17" i="1"/>
  <c r="AL17" i="1"/>
  <c r="AP17" i="1"/>
  <c r="A16" i="1"/>
  <c r="Q16" i="1"/>
  <c r="S16" i="1"/>
  <c r="AH16" i="1"/>
  <c r="AL16" i="1"/>
  <c r="AP16" i="1"/>
  <c r="E12" i="17" l="1"/>
  <c r="K8" i="27"/>
  <c r="O8" i="27" s="1"/>
  <c r="V30" i="27"/>
  <c r="E22" i="17" s="1"/>
  <c r="U13" i="27"/>
  <c r="U11" i="27"/>
  <c r="U9" i="27"/>
  <c r="V24" i="27"/>
  <c r="E14" i="17" s="1"/>
  <c r="V22" i="27"/>
  <c r="E16" i="17" s="1"/>
  <c r="U28" i="27"/>
  <c r="V21" i="27"/>
  <c r="E15" i="17" s="1"/>
  <c r="V28" i="27"/>
  <c r="E17" i="17" s="1"/>
  <c r="V26" i="27"/>
  <c r="E19" i="17" s="1"/>
  <c r="U26" i="27"/>
  <c r="D19" i="17" s="1"/>
  <c r="U15" i="27"/>
  <c r="U22" i="27"/>
  <c r="D16" i="17" s="1"/>
  <c r="U30" i="27"/>
  <c r="D22" i="17" s="1"/>
  <c r="U23" i="27"/>
  <c r="U21" i="27"/>
  <c r="D15" i="17" s="1"/>
  <c r="U24" i="27"/>
  <c r="U17" i="27"/>
  <c r="D14" i="17" s="1"/>
  <c r="D12" i="17" l="1"/>
  <c r="D17" i="17"/>
  <c r="AE4" i="14"/>
  <c r="F24" i="6"/>
  <c r="G24" i="6" s="1"/>
  <c r="AE92" i="14" l="1"/>
  <c r="AE136" i="14"/>
  <c r="AE6" i="14"/>
  <c r="AE7" i="14"/>
  <c r="AE8" i="14"/>
  <c r="AE9" i="14"/>
  <c r="AE10" i="14"/>
  <c r="AE11" i="14"/>
  <c r="AE12" i="14"/>
  <c r="AE13" i="14"/>
  <c r="AE14" i="14"/>
  <c r="AE15" i="14"/>
  <c r="AE16" i="14"/>
  <c r="AE17" i="14"/>
  <c r="AE18" i="14"/>
  <c r="AE19" i="14"/>
  <c r="AE20" i="14"/>
  <c r="AE21" i="14"/>
  <c r="AE22" i="14"/>
  <c r="AE23" i="14"/>
  <c r="AE24" i="14"/>
  <c r="AE25" i="14"/>
  <c r="AE26" i="14"/>
  <c r="AE27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44" i="14"/>
  <c r="AE45" i="14"/>
  <c r="AE46" i="14"/>
  <c r="AE47" i="14"/>
  <c r="AE48" i="14"/>
  <c r="AE49" i="14"/>
  <c r="AE50" i="14"/>
  <c r="AE51" i="14"/>
  <c r="AE52" i="14"/>
  <c r="AE53" i="14"/>
  <c r="AE54" i="14"/>
  <c r="AE55" i="14"/>
  <c r="AE56" i="14"/>
  <c r="AE57" i="14"/>
  <c r="AE58" i="14"/>
  <c r="AE59" i="14"/>
  <c r="AE60" i="14"/>
  <c r="AE61" i="14"/>
  <c r="AE62" i="14"/>
  <c r="AE63" i="14"/>
  <c r="AE64" i="14"/>
  <c r="AE65" i="14"/>
  <c r="AE66" i="14"/>
  <c r="AE67" i="14"/>
  <c r="AE68" i="14"/>
  <c r="AE69" i="14"/>
  <c r="AE70" i="14"/>
  <c r="AE71" i="14"/>
  <c r="AE72" i="14"/>
  <c r="AE73" i="14"/>
  <c r="AE74" i="14"/>
  <c r="AE75" i="14"/>
  <c r="AE76" i="14"/>
  <c r="AE77" i="14"/>
  <c r="AE78" i="14"/>
  <c r="AE79" i="14"/>
  <c r="AE80" i="14"/>
  <c r="AE81" i="14"/>
  <c r="AE82" i="14"/>
  <c r="AE83" i="14"/>
  <c r="AE84" i="14"/>
  <c r="AE85" i="14"/>
  <c r="AE86" i="14"/>
  <c r="AE87" i="14"/>
  <c r="AE88" i="14"/>
  <c r="AE89" i="14"/>
  <c r="AE90" i="14"/>
  <c r="AE91" i="14"/>
  <c r="AE93" i="14"/>
  <c r="AE94" i="14"/>
  <c r="AE95" i="14"/>
  <c r="AE96" i="14"/>
  <c r="AE97" i="14"/>
  <c r="AE98" i="14"/>
  <c r="AE99" i="14"/>
  <c r="AE100" i="14"/>
  <c r="AE101" i="14"/>
  <c r="AE102" i="14"/>
  <c r="AE103" i="14"/>
  <c r="AE104" i="14"/>
  <c r="AE105" i="14"/>
  <c r="AE106" i="14"/>
  <c r="AE107" i="14"/>
  <c r="AE108" i="14"/>
  <c r="AE109" i="14"/>
  <c r="AE110" i="14"/>
  <c r="AE111" i="14"/>
  <c r="AE112" i="14"/>
  <c r="AE113" i="14"/>
  <c r="AE114" i="14"/>
  <c r="AE115" i="14"/>
  <c r="AE116" i="14"/>
  <c r="AE117" i="14"/>
  <c r="AE118" i="14"/>
  <c r="AE119" i="14"/>
  <c r="AE120" i="14"/>
  <c r="AE121" i="14"/>
  <c r="AE122" i="14"/>
  <c r="AE123" i="14"/>
  <c r="AE124" i="14"/>
  <c r="AE125" i="14"/>
  <c r="AE126" i="14"/>
  <c r="AE127" i="14"/>
  <c r="AE128" i="14"/>
  <c r="AE129" i="14"/>
  <c r="AE130" i="14"/>
  <c r="AE131" i="14"/>
  <c r="AE132" i="14"/>
  <c r="AE133" i="14"/>
  <c r="AE134" i="14"/>
  <c r="AE135" i="14"/>
  <c r="AE5" i="14"/>
  <c r="AE2" i="14" l="1"/>
  <c r="AB16" i="1"/>
  <c r="AC16" i="1" s="1"/>
  <c r="M19" i="27" s="1"/>
  <c r="Q19" i="27" s="1"/>
  <c r="E307" i="4"/>
  <c r="E90" i="6" l="1"/>
  <c r="D4" i="33" l="1"/>
  <c r="K4" i="33" s="1"/>
  <c r="D5" i="33"/>
  <c r="K5" i="33" s="1"/>
  <c r="D6" i="33"/>
  <c r="K6" i="33" s="1"/>
  <c r="D7" i="33"/>
  <c r="K7" i="33" s="1"/>
  <c r="D8" i="33"/>
  <c r="D9" i="33"/>
  <c r="K9" i="33" s="1"/>
  <c r="D10" i="33"/>
  <c r="K10" i="33" s="1"/>
  <c r="K8" i="33"/>
  <c r="E55" i="6"/>
  <c r="F66" i="6" l="1"/>
  <c r="F65" i="6"/>
  <c r="F93" i="6"/>
  <c r="E89" i="6" l="1"/>
  <c r="E37" i="6"/>
  <c r="F91" i="6"/>
  <c r="F90" i="6"/>
  <c r="E311" i="4"/>
  <c r="E309" i="4" s="1"/>
  <c r="E308" i="4"/>
  <c r="E306" i="4" s="1"/>
  <c r="F56" i="6" l="1"/>
  <c r="AB4" i="1" l="1"/>
  <c r="AB5" i="1"/>
  <c r="AB6" i="1"/>
  <c r="AB7" i="1"/>
  <c r="AB8" i="1"/>
  <c r="AB9" i="1"/>
  <c r="AB10" i="1"/>
  <c r="AB11" i="1"/>
  <c r="AB12" i="1"/>
  <c r="AB13" i="1"/>
  <c r="AB14" i="1"/>
  <c r="AB15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G4" i="37"/>
  <c r="E5" i="37"/>
  <c r="E6" i="36"/>
  <c r="L12" i="33"/>
  <c r="E12" i="33"/>
  <c r="E95" i="6" s="1"/>
  <c r="K11" i="33"/>
  <c r="M11" i="33" s="1"/>
  <c r="M10" i="33"/>
  <c r="M9" i="33"/>
  <c r="M8" i="33"/>
  <c r="M7" i="33"/>
  <c r="M6" i="33"/>
  <c r="M5" i="33"/>
  <c r="M4" i="33"/>
  <c r="F42" i="6"/>
  <c r="F41" i="6"/>
  <c r="F29" i="6"/>
  <c r="F30" i="6"/>
  <c r="F31" i="6"/>
  <c r="F32" i="6"/>
  <c r="F33" i="6"/>
  <c r="F34" i="6"/>
  <c r="F35" i="6"/>
  <c r="F36" i="6"/>
  <c r="F37" i="6"/>
  <c r="F38" i="6"/>
  <c r="F39" i="6"/>
  <c r="F28" i="6"/>
  <c r="F25" i="6"/>
  <c r="F26" i="6"/>
  <c r="F23" i="6"/>
  <c r="G23" i="6" s="1"/>
  <c r="F79" i="6"/>
  <c r="E44" i="6"/>
  <c r="E29" i="4"/>
  <c r="E21" i="4"/>
  <c r="AP29" i="1"/>
  <c r="AL29" i="1"/>
  <c r="AP28" i="1"/>
  <c r="AL28" i="1"/>
  <c r="AP27" i="1"/>
  <c r="AL27" i="1"/>
  <c r="AP26" i="1"/>
  <c r="AL26" i="1"/>
  <c r="AP25" i="1"/>
  <c r="AL25" i="1"/>
  <c r="AP24" i="1"/>
  <c r="AL24" i="1"/>
  <c r="AP23" i="1"/>
  <c r="AL23" i="1"/>
  <c r="AP22" i="1"/>
  <c r="AL22" i="1"/>
  <c r="AP21" i="1"/>
  <c r="AL21" i="1"/>
  <c r="AP20" i="1"/>
  <c r="AL20" i="1"/>
  <c r="AP19" i="1"/>
  <c r="AL19" i="1"/>
  <c r="AP18" i="1"/>
  <c r="AL18" i="1"/>
  <c r="AP15" i="1"/>
  <c r="AL15" i="1"/>
  <c r="AP14" i="1"/>
  <c r="AL14" i="1"/>
  <c r="AP13" i="1"/>
  <c r="AL13" i="1"/>
  <c r="AP12" i="1"/>
  <c r="AL12" i="1"/>
  <c r="AP11" i="1"/>
  <c r="AL11" i="1"/>
  <c r="AP10" i="1"/>
  <c r="AL10" i="1"/>
  <c r="AP9" i="1"/>
  <c r="AL9" i="1"/>
  <c r="AP8" i="1"/>
  <c r="AL8" i="1"/>
  <c r="AP7" i="1"/>
  <c r="AL7" i="1"/>
  <c r="AP6" i="1"/>
  <c r="AL6" i="1"/>
  <c r="AP5" i="1"/>
  <c r="AL5" i="1"/>
  <c r="AP4" i="1"/>
  <c r="E9" i="4" s="1"/>
  <c r="AL4" i="1"/>
  <c r="I4" i="1"/>
  <c r="I5" i="1"/>
  <c r="I6" i="1"/>
  <c r="I7" i="1"/>
  <c r="I8" i="1"/>
  <c r="I9" i="1"/>
  <c r="I10" i="1"/>
  <c r="I11" i="1"/>
  <c r="I12" i="1"/>
  <c r="I13" i="1"/>
  <c r="I14" i="1"/>
  <c r="I15" i="1"/>
  <c r="I18" i="1"/>
  <c r="I19" i="1"/>
  <c r="I20" i="1"/>
  <c r="I21" i="1"/>
  <c r="I22" i="1"/>
  <c r="I23" i="1"/>
  <c r="I24" i="1"/>
  <c r="I25" i="1"/>
  <c r="I26" i="1"/>
  <c r="I27" i="1"/>
  <c r="I28" i="1"/>
  <c r="I29" i="1"/>
  <c r="T8" i="1" l="1"/>
  <c r="T16" i="1"/>
  <c r="U16" i="1" s="1"/>
  <c r="V16" i="1" s="1"/>
  <c r="I19" i="27" s="1"/>
  <c r="K19" i="27" s="1"/>
  <c r="O19" i="27" s="1"/>
  <c r="T17" i="1"/>
  <c r="U17" i="1" s="1"/>
  <c r="V17" i="1" s="1"/>
  <c r="I20" i="27" s="1"/>
  <c r="K20" i="27" s="1"/>
  <c r="O20" i="27" s="1"/>
  <c r="E13" i="4"/>
  <c r="T23" i="1"/>
  <c r="T21" i="1"/>
  <c r="T20" i="1"/>
  <c r="T7" i="1"/>
  <c r="T6" i="1"/>
  <c r="T5" i="1"/>
  <c r="T4" i="1"/>
  <c r="T18" i="1"/>
  <c r="T15" i="1"/>
  <c r="T19" i="1"/>
  <c r="T29" i="1"/>
  <c r="T14" i="1"/>
  <c r="T28" i="1"/>
  <c r="T13" i="1"/>
  <c r="T27" i="1"/>
  <c r="T12" i="1"/>
  <c r="T26" i="1"/>
  <c r="T11" i="1"/>
  <c r="T25" i="1"/>
  <c r="T10" i="1"/>
  <c r="T24" i="1"/>
  <c r="T9" i="1"/>
  <c r="T22" i="1"/>
  <c r="G5" i="37"/>
  <c r="M12" i="33"/>
  <c r="W7" i="1" l="1"/>
  <c r="W17" i="1"/>
  <c r="X17" i="1" s="1"/>
  <c r="W16" i="1"/>
  <c r="X16" i="1" s="1"/>
  <c r="F95" i="6"/>
  <c r="G95" i="6" s="1"/>
  <c r="G94" i="6" s="1"/>
  <c r="W15" i="1"/>
  <c r="W29" i="1"/>
  <c r="W18" i="1"/>
  <c r="W28" i="1"/>
  <c r="W5" i="1"/>
  <c r="W19" i="1"/>
  <c r="W6" i="1"/>
  <c r="W20" i="1"/>
  <c r="W21" i="1"/>
  <c r="W8" i="1"/>
  <c r="W22" i="1"/>
  <c r="W9" i="1"/>
  <c r="W23" i="1"/>
  <c r="W10" i="1"/>
  <c r="W24" i="1"/>
  <c r="W11" i="1"/>
  <c r="W25" i="1"/>
  <c r="W4" i="1"/>
  <c r="W12" i="1"/>
  <c r="W26" i="1"/>
  <c r="W13" i="1"/>
  <c r="W27" i="1"/>
  <c r="W14" i="1"/>
  <c r="D260" i="4"/>
  <c r="D261" i="4"/>
  <c r="D262" i="4"/>
  <c r="D263" i="4"/>
  <c r="D264" i="4"/>
  <c r="D265" i="4"/>
  <c r="D266" i="4"/>
  <c r="D258" i="4"/>
  <c r="C259" i="4"/>
  <c r="C260" i="4"/>
  <c r="C261" i="4"/>
  <c r="C262" i="4"/>
  <c r="C263" i="4"/>
  <c r="C264" i="4"/>
  <c r="C265" i="4"/>
  <c r="C266" i="4"/>
  <c r="C258" i="4"/>
  <c r="M352" i="4"/>
  <c r="M353" i="4"/>
  <c r="E8" i="4"/>
  <c r="E10" i="4"/>
  <c r="E11" i="4"/>
  <c r="E12" i="4"/>
  <c r="E14" i="4"/>
  <c r="E17" i="4"/>
  <c r="E28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3" i="4"/>
  <c r="E124" i="4"/>
  <c r="E125" i="4"/>
  <c r="E126" i="4"/>
  <c r="E127" i="4"/>
  <c r="E128" i="4"/>
  <c r="E129" i="4"/>
  <c r="E130" i="4"/>
  <c r="E131" i="4"/>
  <c r="E134" i="4"/>
  <c r="E135" i="4"/>
  <c r="E136" i="4"/>
  <c r="E142" i="4"/>
  <c r="E143" i="4"/>
  <c r="E144" i="4"/>
  <c r="E151" i="4"/>
  <c r="E153" i="4"/>
  <c r="E154" i="4"/>
  <c r="E155" i="4"/>
  <c r="E159" i="4"/>
  <c r="E160" i="4"/>
  <c r="E162" i="4"/>
  <c r="E163" i="4"/>
  <c r="E164" i="4"/>
  <c r="E166" i="4"/>
  <c r="E167" i="4"/>
  <c r="E168" i="4"/>
  <c r="E170" i="4"/>
  <c r="E172" i="4"/>
  <c r="E178" i="4"/>
  <c r="E182" i="4"/>
  <c r="E189" i="4"/>
  <c r="E191" i="4"/>
  <c r="E192" i="4"/>
  <c r="E193" i="4"/>
  <c r="E195" i="4"/>
  <c r="E196" i="4"/>
  <c r="E200" i="4"/>
  <c r="E203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2" i="4"/>
  <c r="E223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67" i="4"/>
  <c r="E268" i="4"/>
  <c r="E269" i="4"/>
  <c r="E270" i="4"/>
  <c r="Y16" i="1" l="1"/>
  <c r="Z16" i="1"/>
  <c r="Y17" i="1"/>
  <c r="Z17" i="1"/>
  <c r="E106" i="6"/>
  <c r="E102" i="6"/>
  <c r="J20" i="27" l="1"/>
  <c r="L20" i="27" s="1"/>
  <c r="AA17" i="1"/>
  <c r="AD17" i="1" s="1"/>
  <c r="J19" i="27"/>
  <c r="L19" i="27" s="1"/>
  <c r="AA16" i="1"/>
  <c r="AD16" i="1" s="1"/>
  <c r="Q12" i="1"/>
  <c r="P19" i="27" l="1"/>
  <c r="N19" i="27"/>
  <c r="R19" i="27" s="1"/>
  <c r="P20" i="27"/>
  <c r="N20" i="27"/>
  <c r="R20" i="27" s="1"/>
  <c r="A13" i="6"/>
  <c r="E27" i="6" s="1"/>
  <c r="E266" i="4" l="1"/>
  <c r="E205" i="4"/>
  <c r="E220" i="4"/>
  <c r="E149" i="4"/>
  <c r="E224" i="4"/>
  <c r="E152" i="4" l="1"/>
  <c r="E221" i="4"/>
  <c r="E132" i="4"/>
  <c r="E265" i="4"/>
  <c r="E56" i="4" l="1"/>
  <c r="E194" i="4"/>
  <c r="E197" i="4"/>
  <c r="E202" i="4"/>
  <c r="E133" i="4"/>
  <c r="E157" i="4"/>
  <c r="E158" i="4"/>
  <c r="E72" i="4"/>
  <c r="E140" i="4"/>
  <c r="E138" i="4"/>
  <c r="E206" i="4"/>
  <c r="E147" i="4"/>
  <c r="E173" i="4"/>
  <c r="E161" i="4"/>
  <c r="E156" i="4"/>
  <c r="E145" i="4"/>
  <c r="E148" i="4"/>
  <c r="E204" i="4"/>
  <c r="E122" i="4"/>
  <c r="E199" i="4"/>
  <c r="E190" i="4"/>
  <c r="E187" i="4"/>
  <c r="E176" i="4" l="1"/>
  <c r="E183" i="4"/>
  <c r="E141" i="4"/>
  <c r="E201" i="4"/>
  <c r="E139" i="4"/>
  <c r="E179" i="4"/>
  <c r="E198" i="4"/>
  <c r="E137" i="4"/>
  <c r="E177" i="4"/>
  <c r="E181" i="4"/>
  <c r="E188" i="4"/>
  <c r="E180" i="4"/>
  <c r="E174" i="4"/>
  <c r="E146" i="4"/>
  <c r="G30" i="6" l="1"/>
  <c r="F70" i="6" l="1"/>
  <c r="G70" i="6" s="1"/>
  <c r="F62" i="6"/>
  <c r="S9" i="1"/>
  <c r="AC4" i="1" l="1"/>
  <c r="M9" i="27" s="1"/>
  <c r="Q9" i="27" s="1"/>
  <c r="AC5" i="1"/>
  <c r="M10" i="27" s="1"/>
  <c r="Q10" i="27" s="1"/>
  <c r="AC6" i="1"/>
  <c r="AC7" i="1"/>
  <c r="M12" i="27" s="1"/>
  <c r="Q12" i="27" s="1"/>
  <c r="AC8" i="1"/>
  <c r="M13" i="27" s="1"/>
  <c r="Q13" i="27" s="1"/>
  <c r="AC9" i="1"/>
  <c r="M14" i="27" s="1"/>
  <c r="Q14" i="27" s="1"/>
  <c r="AC10" i="1"/>
  <c r="M15" i="27" s="1"/>
  <c r="Q15" i="27" s="1"/>
  <c r="AC11" i="1"/>
  <c r="AC12" i="1"/>
  <c r="AC13" i="1"/>
  <c r="M16" i="27" s="1"/>
  <c r="Q16" i="27" s="1"/>
  <c r="AC14" i="1"/>
  <c r="M17" i="27" s="1"/>
  <c r="Q17" i="27" s="1"/>
  <c r="AC15" i="1"/>
  <c r="M18" i="27" s="1"/>
  <c r="Q18" i="27" s="1"/>
  <c r="AC18" i="1"/>
  <c r="M21" i="27" s="1"/>
  <c r="Q21" i="27" s="1"/>
  <c r="AC19" i="1"/>
  <c r="M22" i="27" s="1"/>
  <c r="Q22" i="27" s="1"/>
  <c r="AC20" i="1"/>
  <c r="M23" i="27" s="1"/>
  <c r="Q23" i="27" s="1"/>
  <c r="AC21" i="1"/>
  <c r="M24" i="27" s="1"/>
  <c r="Q24" i="27" s="1"/>
  <c r="AC22" i="1"/>
  <c r="AC23" i="1"/>
  <c r="M26" i="27" s="1"/>
  <c r="Q26" i="27" s="1"/>
  <c r="AC24" i="1"/>
  <c r="AC25" i="1"/>
  <c r="M28" i="27" s="1"/>
  <c r="Q28" i="27" s="1"/>
  <c r="AC26" i="1"/>
  <c r="M29" i="27" s="1"/>
  <c r="Q29" i="27" s="1"/>
  <c r="AC27" i="1"/>
  <c r="M30" i="27" s="1"/>
  <c r="Q30" i="27" s="1"/>
  <c r="AC28" i="1"/>
  <c r="AC29" i="1"/>
  <c r="M25" i="27" l="1"/>
  <c r="Q25" i="27" s="1"/>
  <c r="M11" i="27"/>
  <c r="Q11" i="27" s="1"/>
  <c r="M27" i="27"/>
  <c r="Q27" i="27" s="1"/>
  <c r="X4" i="1"/>
  <c r="Y4" i="1" s="1"/>
  <c r="J9" i="27" s="1"/>
  <c r="L9" i="27" s="1"/>
  <c r="E185" i="4"/>
  <c r="E150" i="4"/>
  <c r="E171" i="4"/>
  <c r="E165" i="4"/>
  <c r="E169" i="4"/>
  <c r="E186" i="4"/>
  <c r="Q31" i="27" l="1"/>
  <c r="F42" i="17" s="1"/>
  <c r="P9" i="27"/>
  <c r="E184" i="4"/>
  <c r="E175" i="4"/>
  <c r="E260" i="4" l="1"/>
  <c r="E262" i="4"/>
  <c r="E26" i="4"/>
  <c r="E264" i="4"/>
  <c r="E22" i="4"/>
  <c r="E24" i="4"/>
  <c r="E263" i="4" l="1"/>
  <c r="E261" i="4"/>
  <c r="E25" i="4"/>
  <c r="AH13" i="1" l="1"/>
  <c r="X13" i="1"/>
  <c r="Y13" i="1" s="1"/>
  <c r="J16" i="27" s="1"/>
  <c r="L16" i="27" s="1"/>
  <c r="U13" i="1"/>
  <c r="S13" i="1"/>
  <c r="AH12" i="1"/>
  <c r="X12" i="1"/>
  <c r="Y12" i="1" s="1"/>
  <c r="U12" i="1"/>
  <c r="S12" i="1"/>
  <c r="AH11" i="1"/>
  <c r="X11" i="1"/>
  <c r="Y11" i="1" s="1"/>
  <c r="U11" i="1"/>
  <c r="S11" i="1"/>
  <c r="Q11" i="1"/>
  <c r="E16" i="4"/>
  <c r="AH14" i="1"/>
  <c r="X14" i="1"/>
  <c r="Y14" i="1" s="1"/>
  <c r="J17" i="27" s="1"/>
  <c r="L17" i="27" s="1"/>
  <c r="U14" i="1"/>
  <c r="V14" i="1" s="1"/>
  <c r="I17" i="27" s="1"/>
  <c r="K17" i="27" s="1"/>
  <c r="O17" i="27" s="1"/>
  <c r="S14" i="1"/>
  <c r="Q14" i="1"/>
  <c r="P17" i="27" l="1"/>
  <c r="N17" i="27"/>
  <c r="R17" i="27" s="1"/>
  <c r="P16" i="27"/>
  <c r="E19" i="4"/>
  <c r="Z11" i="1"/>
  <c r="Z13" i="1"/>
  <c r="AA14" i="1"/>
  <c r="Z12" i="1"/>
  <c r="V13" i="1"/>
  <c r="I16" i="27" s="1"/>
  <c r="K16" i="27" s="1"/>
  <c r="O16" i="27" s="1"/>
  <c r="Q13" i="1"/>
  <c r="V12" i="1"/>
  <c r="V11" i="1"/>
  <c r="Z14" i="1"/>
  <c r="AH18" i="1"/>
  <c r="X18" i="1"/>
  <c r="Y18" i="1" s="1"/>
  <c r="J21" i="27" s="1"/>
  <c r="L21" i="27" s="1"/>
  <c r="U18" i="1"/>
  <c r="V18" i="1" s="1"/>
  <c r="I21" i="27" s="1"/>
  <c r="K21" i="27" s="1"/>
  <c r="O21" i="27" s="1"/>
  <c r="S18" i="1"/>
  <c r="Q18" i="1"/>
  <c r="AH15" i="1"/>
  <c r="X15" i="1"/>
  <c r="Y15" i="1" s="1"/>
  <c r="J18" i="27" s="1"/>
  <c r="L18" i="27" s="1"/>
  <c r="U15" i="1"/>
  <c r="V15" i="1" s="1"/>
  <c r="I18" i="27" s="1"/>
  <c r="K18" i="27" s="1"/>
  <c r="O18" i="27" s="1"/>
  <c r="S15" i="1"/>
  <c r="Q15" i="1"/>
  <c r="E15" i="4"/>
  <c r="AH10" i="1"/>
  <c r="X10" i="1"/>
  <c r="Y10" i="1" s="1"/>
  <c r="J15" i="27" s="1"/>
  <c r="L15" i="27" s="1"/>
  <c r="U10" i="1"/>
  <c r="S10" i="1"/>
  <c r="Q10" i="1"/>
  <c r="N16" i="27" l="1"/>
  <c r="R16" i="27" s="1"/>
  <c r="F13" i="17" s="1"/>
  <c r="N18" i="27"/>
  <c r="R18" i="27" s="1"/>
  <c r="P18" i="27"/>
  <c r="P15" i="27"/>
  <c r="P21" i="27"/>
  <c r="N21" i="27"/>
  <c r="R21" i="27" s="1"/>
  <c r="F15" i="17" s="1"/>
  <c r="AA12" i="1"/>
  <c r="AD12" i="1" s="1"/>
  <c r="AA13" i="1"/>
  <c r="AD13" i="1" s="1"/>
  <c r="AA11" i="1"/>
  <c r="AD11" i="1" s="1"/>
  <c r="AD14" i="1"/>
  <c r="AA15" i="1"/>
  <c r="Z10" i="1"/>
  <c r="AA18" i="1"/>
  <c r="Z15" i="1"/>
  <c r="Z18" i="1"/>
  <c r="V10" i="1"/>
  <c r="I15" i="27" s="1"/>
  <c r="K15" i="27" s="1"/>
  <c r="O15" i="27" s="1"/>
  <c r="N15" i="27" l="1"/>
  <c r="R15" i="27" s="1"/>
  <c r="AD18" i="1"/>
  <c r="AD15" i="1"/>
  <c r="AA10" i="1"/>
  <c r="AH27" i="1"/>
  <c r="AH26" i="1"/>
  <c r="Q24" i="1"/>
  <c r="Q25" i="1"/>
  <c r="Q26" i="1"/>
  <c r="Q27" i="1"/>
  <c r="Q28" i="1"/>
  <c r="G25" i="27" s="1"/>
  <c r="U25" i="27" s="1"/>
  <c r="Q29" i="1"/>
  <c r="S24" i="1"/>
  <c r="S25" i="1"/>
  <c r="S26" i="1"/>
  <c r="S27" i="1"/>
  <c r="S28" i="1"/>
  <c r="H25" i="27" s="1"/>
  <c r="V25" i="27" s="1"/>
  <c r="S29" i="1"/>
  <c r="U24" i="1"/>
  <c r="U25" i="1"/>
  <c r="V25" i="1" s="1"/>
  <c r="I28" i="27" s="1"/>
  <c r="K28" i="27" s="1"/>
  <c r="O28" i="27" s="1"/>
  <c r="U26" i="1"/>
  <c r="V26" i="1" s="1"/>
  <c r="I29" i="27" s="1"/>
  <c r="K29" i="27" s="1"/>
  <c r="O29" i="27" s="1"/>
  <c r="U27" i="1"/>
  <c r="V27" i="1" s="1"/>
  <c r="I30" i="27" s="1"/>
  <c r="K30" i="27" s="1"/>
  <c r="O30" i="27" s="1"/>
  <c r="U28" i="1"/>
  <c r="V28" i="1" s="1"/>
  <c r="U29" i="1"/>
  <c r="V29" i="1" s="1"/>
  <c r="X24" i="1"/>
  <c r="Y24" i="1" s="1"/>
  <c r="X25" i="1"/>
  <c r="Y25" i="1" s="1"/>
  <c r="J28" i="27" s="1"/>
  <c r="L28" i="27" s="1"/>
  <c r="X26" i="1"/>
  <c r="X27" i="1"/>
  <c r="Y27" i="1" s="1"/>
  <c r="J30" i="27" s="1"/>
  <c r="L30" i="27" s="1"/>
  <c r="X28" i="1"/>
  <c r="Y28" i="1" s="1"/>
  <c r="X29" i="1"/>
  <c r="Y29" i="1" s="1"/>
  <c r="AH24" i="1"/>
  <c r="AH25" i="1"/>
  <c r="AH28" i="1"/>
  <c r="AH29" i="1"/>
  <c r="Q21" i="1"/>
  <c r="Q22" i="1"/>
  <c r="Q23" i="1"/>
  <c r="S21" i="1"/>
  <c r="S22" i="1"/>
  <c r="S23" i="1"/>
  <c r="U21" i="1"/>
  <c r="V21" i="1" s="1"/>
  <c r="I24" i="27" s="1"/>
  <c r="K24" i="27" s="1"/>
  <c r="O24" i="27" s="1"/>
  <c r="U22" i="1"/>
  <c r="V22" i="1" s="1"/>
  <c r="U23" i="1"/>
  <c r="V23" i="1" s="1"/>
  <c r="I26" i="27" s="1"/>
  <c r="K26" i="27" s="1"/>
  <c r="O26" i="27" s="1"/>
  <c r="X21" i="1"/>
  <c r="Y21" i="1" s="1"/>
  <c r="J24" i="27" s="1"/>
  <c r="L24" i="27" s="1"/>
  <c r="X22" i="1"/>
  <c r="Y22" i="1" s="1"/>
  <c r="J25" i="27" s="1"/>
  <c r="L25" i="27" s="1"/>
  <c r="X23" i="1"/>
  <c r="Y23" i="1" s="1"/>
  <c r="J26" i="27" s="1"/>
  <c r="L26" i="27" s="1"/>
  <c r="AH21" i="1"/>
  <c r="AH22" i="1"/>
  <c r="AH23" i="1"/>
  <c r="E259" i="4"/>
  <c r="E23" i="4"/>
  <c r="AH5" i="1"/>
  <c r="Q20" i="1"/>
  <c r="S20" i="1"/>
  <c r="U20" i="1"/>
  <c r="V20" i="1" s="1"/>
  <c r="I23" i="27" s="1"/>
  <c r="K23" i="27" s="1"/>
  <c r="O23" i="27" s="1"/>
  <c r="X20" i="1"/>
  <c r="Y20" i="1" s="1"/>
  <c r="J23" i="27" s="1"/>
  <c r="L23" i="27" s="1"/>
  <c r="AH20" i="1"/>
  <c r="Q19" i="1"/>
  <c r="S19" i="1"/>
  <c r="U19" i="1"/>
  <c r="V19" i="1" s="1"/>
  <c r="I22" i="27" s="1"/>
  <c r="K22" i="27" s="1"/>
  <c r="O22" i="27" s="1"/>
  <c r="X19" i="1"/>
  <c r="Y19" i="1" s="1"/>
  <c r="J22" i="27" s="1"/>
  <c r="L22" i="27" s="1"/>
  <c r="AH19" i="1"/>
  <c r="Q8" i="1"/>
  <c r="Q9" i="1"/>
  <c r="S8" i="1"/>
  <c r="U8" i="1"/>
  <c r="V8" i="1" s="1"/>
  <c r="I13" i="27" s="1"/>
  <c r="K13" i="27" s="1"/>
  <c r="O13" i="27" s="1"/>
  <c r="U9" i="1"/>
  <c r="V9" i="1" s="1"/>
  <c r="I14" i="27" s="1"/>
  <c r="K14" i="27" s="1"/>
  <c r="O14" i="27" s="1"/>
  <c r="X8" i="1"/>
  <c r="Y8" i="1" s="1"/>
  <c r="J13" i="27" s="1"/>
  <c r="L13" i="27" s="1"/>
  <c r="X9" i="1"/>
  <c r="Y9" i="1" s="1"/>
  <c r="J14" i="27" s="1"/>
  <c r="L14" i="27" s="1"/>
  <c r="AH8" i="1"/>
  <c r="AH9" i="1"/>
  <c r="Q5" i="1"/>
  <c r="Q6" i="1"/>
  <c r="Q7" i="1"/>
  <c r="S5" i="1"/>
  <c r="S6" i="1"/>
  <c r="S7" i="1"/>
  <c r="U5" i="1"/>
  <c r="U6" i="1"/>
  <c r="U7" i="1"/>
  <c r="X5" i="1"/>
  <c r="Y5" i="1" s="1"/>
  <c r="J10" i="27" s="1"/>
  <c r="L10" i="27" s="1"/>
  <c r="X6" i="1"/>
  <c r="Y6" i="1" s="1"/>
  <c r="J11" i="27" s="1"/>
  <c r="L11" i="27" s="1"/>
  <c r="X7" i="1"/>
  <c r="Y7" i="1" s="1"/>
  <c r="J12" i="27" s="1"/>
  <c r="L12" i="27" s="1"/>
  <c r="AH6" i="1"/>
  <c r="AH7" i="1"/>
  <c r="I25" i="27" l="1"/>
  <c r="K25" i="27" s="1"/>
  <c r="O25" i="27" s="1"/>
  <c r="D18" i="17"/>
  <c r="D32" i="17" s="1"/>
  <c r="U31" i="27"/>
  <c r="E18" i="17"/>
  <c r="E32" i="17" s="1"/>
  <c r="V31" i="27"/>
  <c r="J27" i="27"/>
  <c r="L27" i="27" s="1"/>
  <c r="P27" i="27" s="1"/>
  <c r="P12" i="27"/>
  <c r="P10" i="27"/>
  <c r="N25" i="27"/>
  <c r="R25" i="27" s="1"/>
  <c r="F18" i="17" s="1"/>
  <c r="P25" i="27"/>
  <c r="N23" i="27"/>
  <c r="R23" i="27" s="1"/>
  <c r="P23" i="27"/>
  <c r="P26" i="27"/>
  <c r="N26" i="27"/>
  <c r="R26" i="27" s="1"/>
  <c r="F19" i="17" s="1"/>
  <c r="P13" i="27"/>
  <c r="N13" i="27"/>
  <c r="R13" i="27" s="1"/>
  <c r="P11" i="27"/>
  <c r="P30" i="27"/>
  <c r="N30" i="27"/>
  <c r="R30" i="27" s="1"/>
  <c r="F22" i="17" s="1"/>
  <c r="P24" i="27"/>
  <c r="N24" i="27"/>
  <c r="R24" i="27" s="1"/>
  <c r="F14" i="17" s="1"/>
  <c r="N22" i="27"/>
  <c r="R22" i="27" s="1"/>
  <c r="F16" i="17" s="1"/>
  <c r="P22" i="27"/>
  <c r="N14" i="27"/>
  <c r="R14" i="27" s="1"/>
  <c r="P14" i="27"/>
  <c r="N28" i="27"/>
  <c r="R28" i="27" s="1"/>
  <c r="P28" i="27"/>
  <c r="E18" i="4"/>
  <c r="AD10" i="1"/>
  <c r="E27" i="4"/>
  <c r="E20" i="4"/>
  <c r="Z24" i="1"/>
  <c r="Z26" i="1"/>
  <c r="Z27" i="1"/>
  <c r="AA27" i="1"/>
  <c r="V24" i="1"/>
  <c r="I27" i="27" s="1"/>
  <c r="K27" i="27" s="1"/>
  <c r="O27" i="27" s="1"/>
  <c r="AA29" i="1"/>
  <c r="AA25" i="1"/>
  <c r="AA28" i="1"/>
  <c r="Y26" i="1"/>
  <c r="J29" i="27" s="1"/>
  <c r="L29" i="27" s="1"/>
  <c r="Z29" i="1"/>
  <c r="Z28" i="1"/>
  <c r="Z25" i="1"/>
  <c r="Z23" i="1"/>
  <c r="AA23" i="1"/>
  <c r="AA21" i="1"/>
  <c r="AA22" i="1"/>
  <c r="Z22" i="1"/>
  <c r="Z21" i="1"/>
  <c r="Z20" i="1"/>
  <c r="AA20" i="1"/>
  <c r="Z6" i="1"/>
  <c r="Z5" i="1"/>
  <c r="Z19" i="1"/>
  <c r="AA19" i="1"/>
  <c r="V5" i="1"/>
  <c r="I10" i="27" s="1"/>
  <c r="K10" i="27" s="1"/>
  <c r="O10" i="27" s="1"/>
  <c r="AA8" i="1"/>
  <c r="Z7" i="1"/>
  <c r="AA9" i="1"/>
  <c r="Z9" i="1"/>
  <c r="Z8" i="1"/>
  <c r="V7" i="1"/>
  <c r="I12" i="27" s="1"/>
  <c r="K12" i="27" s="1"/>
  <c r="O12" i="27" s="1"/>
  <c r="V6" i="1"/>
  <c r="I11" i="27" s="1"/>
  <c r="K11" i="27" s="1"/>
  <c r="O11" i="27" s="1"/>
  <c r="F17" i="17" l="1"/>
  <c r="N10" i="27"/>
  <c r="R10" i="27" s="1"/>
  <c r="N11" i="27"/>
  <c r="R11" i="27" s="1"/>
  <c r="N27" i="27"/>
  <c r="R27" i="27" s="1"/>
  <c r="F20" i="17" s="1"/>
  <c r="N12" i="27"/>
  <c r="R12" i="27" s="1"/>
  <c r="N29" i="27"/>
  <c r="R29" i="27" s="1"/>
  <c r="F21" i="17" s="1"/>
  <c r="P29" i="27"/>
  <c r="P31" i="27" s="1"/>
  <c r="F34" i="17" s="1"/>
  <c r="F36" i="17" s="1"/>
  <c r="AA5" i="1"/>
  <c r="AD5" i="1" s="1"/>
  <c r="AA6" i="1"/>
  <c r="AD6" i="1" s="1"/>
  <c r="AA7" i="1"/>
  <c r="AD7" i="1" s="1"/>
  <c r="AD22" i="1"/>
  <c r="AD8" i="1"/>
  <c r="AD21" i="1"/>
  <c r="AD23" i="1"/>
  <c r="AD28" i="1"/>
  <c r="AD25" i="1"/>
  <c r="AD27" i="1"/>
  <c r="AD29" i="1"/>
  <c r="AA26" i="1"/>
  <c r="AA24" i="1"/>
  <c r="AD20" i="1"/>
  <c r="AD19" i="1"/>
  <c r="AD9" i="1"/>
  <c r="AD24" i="1" l="1"/>
  <c r="AD26" i="1"/>
  <c r="Q4" i="1" l="1"/>
  <c r="S4" i="1"/>
  <c r="U4" i="1"/>
  <c r="AH4" i="1"/>
  <c r="I232" i="4" s="1"/>
  <c r="E258" i="4"/>
  <c r="I29" i="4" l="1"/>
  <c r="H29" i="4" s="1"/>
  <c r="O29" i="4"/>
  <c r="S29" i="4"/>
  <c r="Q29" i="4"/>
  <c r="M29" i="4"/>
  <c r="I21" i="4"/>
  <c r="H21" i="4" s="1"/>
  <c r="O21" i="4"/>
  <c r="S21" i="4"/>
  <c r="M21" i="4"/>
  <c r="Q21" i="4"/>
  <c r="I9" i="4"/>
  <c r="H9" i="4" s="1"/>
  <c r="S9" i="4"/>
  <c r="M9" i="4"/>
  <c r="Q9" i="4"/>
  <c r="S259" i="4"/>
  <c r="M261" i="4"/>
  <c r="S264" i="4"/>
  <c r="M266" i="4"/>
  <c r="O261" i="4"/>
  <c r="O266" i="4"/>
  <c r="I258" i="4"/>
  <c r="H258" i="4" s="1"/>
  <c r="Q261" i="4"/>
  <c r="I263" i="4"/>
  <c r="H263" i="4" s="1"/>
  <c r="S266" i="4"/>
  <c r="O259" i="4"/>
  <c r="S262" i="4"/>
  <c r="S261" i="4"/>
  <c r="I260" i="4"/>
  <c r="H260" i="4" s="1"/>
  <c r="O263" i="4"/>
  <c r="I265" i="4"/>
  <c r="H265" i="4" s="1"/>
  <c r="S258" i="4"/>
  <c r="Q263" i="4"/>
  <c r="O260" i="4"/>
  <c r="S263" i="4"/>
  <c r="O265" i="4"/>
  <c r="S260" i="4"/>
  <c r="I262" i="4"/>
  <c r="H262" i="4" s="1"/>
  <c r="S265" i="4"/>
  <c r="I261" i="4"/>
  <c r="H261" i="4" s="1"/>
  <c r="I266" i="4"/>
  <c r="H266" i="4" s="1"/>
  <c r="I259" i="4"/>
  <c r="H259" i="4" s="1"/>
  <c r="M259" i="4"/>
  <c r="Q262" i="4"/>
  <c r="O262" i="4"/>
  <c r="I264" i="4"/>
  <c r="H264" i="4" s="1"/>
  <c r="O264" i="4"/>
  <c r="Q266" i="4"/>
  <c r="Q259" i="4"/>
  <c r="M264" i="4"/>
  <c r="Q260" i="4"/>
  <c r="Q264" i="4"/>
  <c r="M262" i="4"/>
  <c r="Q265" i="4"/>
  <c r="M265" i="4"/>
  <c r="M263" i="4"/>
  <c r="M260" i="4"/>
  <c r="Q258" i="4"/>
  <c r="M258" i="4"/>
  <c r="S8" i="4"/>
  <c r="O11" i="4"/>
  <c r="I15" i="4"/>
  <c r="H15" i="4" s="1"/>
  <c r="G17" i="4"/>
  <c r="F17" i="4" s="1"/>
  <c r="S22" i="4"/>
  <c r="O24" i="4"/>
  <c r="I28" i="4"/>
  <c r="H28" i="4" s="1"/>
  <c r="G31" i="4"/>
  <c r="F31" i="4" s="1"/>
  <c r="S35" i="4"/>
  <c r="O37" i="4"/>
  <c r="K39" i="4"/>
  <c r="J39" i="4" s="1"/>
  <c r="I41" i="4"/>
  <c r="H41" i="4" s="1"/>
  <c r="G43" i="4"/>
  <c r="F43" i="4" s="1"/>
  <c r="S47" i="4"/>
  <c r="O49" i="4"/>
  <c r="K51" i="4"/>
  <c r="J51" i="4" s="1"/>
  <c r="I53" i="4"/>
  <c r="H53" i="4" s="1"/>
  <c r="G55" i="4"/>
  <c r="F55" i="4" s="1"/>
  <c r="S59" i="4"/>
  <c r="O61" i="4"/>
  <c r="K63" i="4"/>
  <c r="J63" i="4" s="1"/>
  <c r="I65" i="4"/>
  <c r="H65" i="4" s="1"/>
  <c r="G67" i="4"/>
  <c r="F67" i="4" s="1"/>
  <c r="S71" i="4"/>
  <c r="O73" i="4"/>
  <c r="K75" i="4"/>
  <c r="J75" i="4" s="1"/>
  <c r="I77" i="4"/>
  <c r="H77" i="4" s="1"/>
  <c r="G79" i="4"/>
  <c r="F79" i="4" s="1"/>
  <c r="S83" i="4"/>
  <c r="O85" i="4"/>
  <c r="K87" i="4"/>
  <c r="J87" i="4" s="1"/>
  <c r="I89" i="4"/>
  <c r="H89" i="4" s="1"/>
  <c r="G91" i="4"/>
  <c r="F91" i="4" s="1"/>
  <c r="S95" i="4"/>
  <c r="O97" i="4"/>
  <c r="K99" i="4"/>
  <c r="J99" i="4" s="1"/>
  <c r="I101" i="4"/>
  <c r="H101" i="4" s="1"/>
  <c r="G103" i="4"/>
  <c r="F103" i="4" s="1"/>
  <c r="S10" i="4"/>
  <c r="Q11" i="4"/>
  <c r="O12" i="4"/>
  <c r="K14" i="4"/>
  <c r="J14" i="4" s="1"/>
  <c r="I16" i="4"/>
  <c r="H16" i="4" s="1"/>
  <c r="S23" i="4"/>
  <c r="O25" i="4"/>
  <c r="I30" i="4"/>
  <c r="H30" i="4" s="1"/>
  <c r="S36" i="4"/>
  <c r="O38" i="4"/>
  <c r="K40" i="4"/>
  <c r="J40" i="4" s="1"/>
  <c r="I42" i="4"/>
  <c r="H42" i="4" s="1"/>
  <c r="G44" i="4"/>
  <c r="F44" i="4" s="1"/>
  <c r="S48" i="4"/>
  <c r="O50" i="4"/>
  <c r="K52" i="4"/>
  <c r="J52" i="4" s="1"/>
  <c r="I54" i="4"/>
  <c r="H54" i="4" s="1"/>
  <c r="S60" i="4"/>
  <c r="O62" i="4"/>
  <c r="K64" i="4"/>
  <c r="J64" i="4" s="1"/>
  <c r="I66" i="4"/>
  <c r="H66" i="4" s="1"/>
  <c r="G68" i="4"/>
  <c r="F68" i="4" s="1"/>
  <c r="S72" i="4"/>
  <c r="O74" i="4"/>
  <c r="K76" i="4"/>
  <c r="J76" i="4" s="1"/>
  <c r="I78" i="4"/>
  <c r="H78" i="4" s="1"/>
  <c r="G80" i="4"/>
  <c r="F80" i="4" s="1"/>
  <c r="S84" i="4"/>
  <c r="O86" i="4"/>
  <c r="K88" i="4"/>
  <c r="J88" i="4" s="1"/>
  <c r="I90" i="4"/>
  <c r="H90" i="4" s="1"/>
  <c r="G92" i="4"/>
  <c r="F92" i="4" s="1"/>
  <c r="S96" i="4"/>
  <c r="O98" i="4"/>
  <c r="K100" i="4"/>
  <c r="J100" i="4" s="1"/>
  <c r="I102" i="4"/>
  <c r="H102" i="4" s="1"/>
  <c r="G104" i="4"/>
  <c r="F104" i="4" s="1"/>
  <c r="S11" i="4"/>
  <c r="Q12" i="4"/>
  <c r="O13" i="4"/>
  <c r="M14" i="4"/>
  <c r="I17" i="4"/>
  <c r="H17" i="4" s="1"/>
  <c r="S24" i="4"/>
  <c r="Q25" i="4"/>
  <c r="O26" i="4"/>
  <c r="M27" i="4"/>
  <c r="K28" i="4"/>
  <c r="J28" i="4" s="1"/>
  <c r="I31" i="4"/>
  <c r="H31" i="4" s="1"/>
  <c r="G33" i="4"/>
  <c r="F33" i="4" s="1"/>
  <c r="S37" i="4"/>
  <c r="Q38" i="4"/>
  <c r="O39" i="4"/>
  <c r="M40" i="4"/>
  <c r="K41" i="4"/>
  <c r="J41" i="4" s="1"/>
  <c r="I43" i="4"/>
  <c r="H43" i="4" s="1"/>
  <c r="G45" i="4"/>
  <c r="F45" i="4" s="1"/>
  <c r="S49" i="4"/>
  <c r="Q50" i="4"/>
  <c r="O51" i="4"/>
  <c r="M52" i="4"/>
  <c r="K53" i="4"/>
  <c r="J53" i="4" s="1"/>
  <c r="I55" i="4"/>
  <c r="H55" i="4" s="1"/>
  <c r="G57" i="4"/>
  <c r="F57" i="4" s="1"/>
  <c r="S61" i="4"/>
  <c r="Q62" i="4"/>
  <c r="O63" i="4"/>
  <c r="M64" i="4"/>
  <c r="K65" i="4"/>
  <c r="J65" i="4" s="1"/>
  <c r="I67" i="4"/>
  <c r="H67" i="4" s="1"/>
  <c r="G69" i="4"/>
  <c r="F69" i="4" s="1"/>
  <c r="S73" i="4"/>
  <c r="Q74" i="4"/>
  <c r="O75" i="4"/>
  <c r="M76" i="4"/>
  <c r="K77" i="4"/>
  <c r="J77" i="4" s="1"/>
  <c r="I79" i="4"/>
  <c r="H79" i="4" s="1"/>
  <c r="G81" i="4"/>
  <c r="F81" i="4" s="1"/>
  <c r="S85" i="4"/>
  <c r="Q86" i="4"/>
  <c r="O87" i="4"/>
  <c r="M88" i="4"/>
  <c r="K89" i="4"/>
  <c r="J89" i="4" s="1"/>
  <c r="I91" i="4"/>
  <c r="H91" i="4" s="1"/>
  <c r="G93" i="4"/>
  <c r="F93" i="4" s="1"/>
  <c r="S97" i="4"/>
  <c r="Q98" i="4"/>
  <c r="O99" i="4"/>
  <c r="M100" i="4"/>
  <c r="K101" i="4"/>
  <c r="J101" i="4" s="1"/>
  <c r="I103" i="4"/>
  <c r="H103" i="4" s="1"/>
  <c r="G105" i="4"/>
  <c r="F105" i="4" s="1"/>
  <c r="S12" i="4"/>
  <c r="O14" i="4"/>
  <c r="I18" i="4"/>
  <c r="H18" i="4" s="1"/>
  <c r="S25" i="4"/>
  <c r="I32" i="4"/>
  <c r="H32" i="4" s="1"/>
  <c r="G34" i="4"/>
  <c r="F34" i="4" s="1"/>
  <c r="S38" i="4"/>
  <c r="O40" i="4"/>
  <c r="K42" i="4"/>
  <c r="J42" i="4" s="1"/>
  <c r="I44" i="4"/>
  <c r="H44" i="4" s="1"/>
  <c r="G46" i="4"/>
  <c r="F46" i="4" s="1"/>
  <c r="S50" i="4"/>
  <c r="O52" i="4"/>
  <c r="K54" i="4"/>
  <c r="J54" i="4" s="1"/>
  <c r="I56" i="4"/>
  <c r="H56" i="4" s="1"/>
  <c r="G58" i="4"/>
  <c r="F58" i="4" s="1"/>
  <c r="S62" i="4"/>
  <c r="O64" i="4"/>
  <c r="K66" i="4"/>
  <c r="J66" i="4" s="1"/>
  <c r="I68" i="4"/>
  <c r="H68" i="4" s="1"/>
  <c r="G70" i="4"/>
  <c r="F70" i="4" s="1"/>
  <c r="S74" i="4"/>
  <c r="O76" i="4"/>
  <c r="K78" i="4"/>
  <c r="J78" i="4" s="1"/>
  <c r="I80" i="4"/>
  <c r="H80" i="4" s="1"/>
  <c r="G82" i="4"/>
  <c r="F82" i="4" s="1"/>
  <c r="S86" i="4"/>
  <c r="O88" i="4"/>
  <c r="K90" i="4"/>
  <c r="J90" i="4" s="1"/>
  <c r="I92" i="4"/>
  <c r="H92" i="4" s="1"/>
  <c r="G94" i="4"/>
  <c r="F94" i="4" s="1"/>
  <c r="S98" i="4"/>
  <c r="O100" i="4"/>
  <c r="K102" i="4"/>
  <c r="J102" i="4" s="1"/>
  <c r="I104" i="4"/>
  <c r="H104" i="4" s="1"/>
  <c r="G106" i="4"/>
  <c r="F106" i="4" s="1"/>
  <c r="G10" i="4"/>
  <c r="F10" i="4" s="1"/>
  <c r="S14" i="4"/>
  <c r="O16" i="4"/>
  <c r="I20" i="4"/>
  <c r="H20" i="4" s="1"/>
  <c r="S27" i="4"/>
  <c r="O30" i="4"/>
  <c r="I34" i="4"/>
  <c r="H34" i="4" s="1"/>
  <c r="G36" i="4"/>
  <c r="F36" i="4" s="1"/>
  <c r="S40" i="4"/>
  <c r="O42" i="4"/>
  <c r="K44" i="4"/>
  <c r="J44" i="4" s="1"/>
  <c r="I46" i="4"/>
  <c r="H46" i="4" s="1"/>
  <c r="G48" i="4"/>
  <c r="F48" i="4" s="1"/>
  <c r="S52" i="4"/>
  <c r="O54" i="4"/>
  <c r="I58" i="4"/>
  <c r="H58" i="4" s="1"/>
  <c r="G60" i="4"/>
  <c r="F60" i="4" s="1"/>
  <c r="S64" i="4"/>
  <c r="O66" i="4"/>
  <c r="K68" i="4"/>
  <c r="J68" i="4" s="1"/>
  <c r="I70" i="4"/>
  <c r="H70" i="4" s="1"/>
  <c r="S76" i="4"/>
  <c r="O78" i="4"/>
  <c r="K80" i="4"/>
  <c r="J80" i="4" s="1"/>
  <c r="I82" i="4"/>
  <c r="H82" i="4" s="1"/>
  <c r="G84" i="4"/>
  <c r="F84" i="4" s="1"/>
  <c r="S88" i="4"/>
  <c r="O90" i="4"/>
  <c r="K92" i="4"/>
  <c r="J92" i="4" s="1"/>
  <c r="I94" i="4"/>
  <c r="H94" i="4" s="1"/>
  <c r="G96" i="4"/>
  <c r="F96" i="4" s="1"/>
  <c r="S100" i="4"/>
  <c r="O102" i="4"/>
  <c r="K104" i="4"/>
  <c r="J104" i="4" s="1"/>
  <c r="I106" i="4"/>
  <c r="H106" i="4" s="1"/>
  <c r="G108" i="4"/>
  <c r="F108" i="4" s="1"/>
  <c r="I10" i="4"/>
  <c r="H10" i="4" s="1"/>
  <c r="S16" i="4"/>
  <c r="O18" i="4"/>
  <c r="I23" i="4"/>
  <c r="H23" i="4" s="1"/>
  <c r="S30" i="4"/>
  <c r="O32" i="4"/>
  <c r="M33" i="4"/>
  <c r="K34" i="4"/>
  <c r="J34" i="4" s="1"/>
  <c r="I36" i="4"/>
  <c r="H36" i="4" s="1"/>
  <c r="G38" i="4"/>
  <c r="F38" i="4" s="1"/>
  <c r="S42" i="4"/>
  <c r="O44" i="4"/>
  <c r="M45" i="4"/>
  <c r="K46" i="4"/>
  <c r="J46" i="4" s="1"/>
  <c r="I48" i="4"/>
  <c r="H48" i="4" s="1"/>
  <c r="G50" i="4"/>
  <c r="F50" i="4" s="1"/>
  <c r="S54" i="4"/>
  <c r="O56" i="4"/>
  <c r="M57" i="4"/>
  <c r="K58" i="4"/>
  <c r="J58" i="4" s="1"/>
  <c r="I60" i="4"/>
  <c r="H60" i="4" s="1"/>
  <c r="G62" i="4"/>
  <c r="F62" i="4" s="1"/>
  <c r="S66" i="4"/>
  <c r="O68" i="4"/>
  <c r="M69" i="4"/>
  <c r="K70" i="4"/>
  <c r="J70" i="4" s="1"/>
  <c r="I72" i="4"/>
  <c r="H72" i="4" s="1"/>
  <c r="G74" i="4"/>
  <c r="F74" i="4" s="1"/>
  <c r="S78" i="4"/>
  <c r="O80" i="4"/>
  <c r="M81" i="4"/>
  <c r="K82" i="4"/>
  <c r="J82" i="4" s="1"/>
  <c r="I84" i="4"/>
  <c r="H84" i="4" s="1"/>
  <c r="G86" i="4"/>
  <c r="F86" i="4" s="1"/>
  <c r="S90" i="4"/>
  <c r="O92" i="4"/>
  <c r="M93" i="4"/>
  <c r="K94" i="4"/>
  <c r="J94" i="4" s="1"/>
  <c r="I96" i="4"/>
  <c r="H96" i="4" s="1"/>
  <c r="G98" i="4"/>
  <c r="F98" i="4" s="1"/>
  <c r="S102" i="4"/>
  <c r="O104" i="4"/>
  <c r="M105" i="4"/>
  <c r="K106" i="4"/>
  <c r="J106" i="4" s="1"/>
  <c r="I108" i="4"/>
  <c r="H108" i="4" s="1"/>
  <c r="G110" i="4"/>
  <c r="F110" i="4" s="1"/>
  <c r="I11" i="4"/>
  <c r="H11" i="4" s="1"/>
  <c r="S17" i="4"/>
  <c r="O19" i="4"/>
  <c r="M20" i="4"/>
  <c r="I24" i="4"/>
  <c r="H24" i="4" s="1"/>
  <c r="S31" i="4"/>
  <c r="O33" i="4"/>
  <c r="M34" i="4"/>
  <c r="K35" i="4"/>
  <c r="J35" i="4" s="1"/>
  <c r="I37" i="4"/>
  <c r="H37" i="4" s="1"/>
  <c r="G39" i="4"/>
  <c r="F39" i="4" s="1"/>
  <c r="S43" i="4"/>
  <c r="O45" i="4"/>
  <c r="M46" i="4"/>
  <c r="K47" i="4"/>
  <c r="J47" i="4" s="1"/>
  <c r="I49" i="4"/>
  <c r="H49" i="4" s="1"/>
  <c r="G51" i="4"/>
  <c r="F51" i="4" s="1"/>
  <c r="S55" i="4"/>
  <c r="O57" i="4"/>
  <c r="M58" i="4"/>
  <c r="K59" i="4"/>
  <c r="J59" i="4" s="1"/>
  <c r="I61" i="4"/>
  <c r="H61" i="4" s="1"/>
  <c r="G63" i="4"/>
  <c r="F63" i="4" s="1"/>
  <c r="M10" i="4"/>
  <c r="O15" i="4"/>
  <c r="I19" i="4"/>
  <c r="H19" i="4" s="1"/>
  <c r="S26" i="4"/>
  <c r="G28" i="4"/>
  <c r="F28" i="4" s="1"/>
  <c r="Q34" i="4"/>
  <c r="I39" i="4"/>
  <c r="H39" i="4" s="1"/>
  <c r="S44" i="4"/>
  <c r="G54" i="4"/>
  <c r="F54" i="4" s="1"/>
  <c r="O59" i="4"/>
  <c r="I64" i="4"/>
  <c r="H64" i="4" s="1"/>
  <c r="O69" i="4"/>
  <c r="K73" i="4"/>
  <c r="J73" i="4" s="1"/>
  <c r="I76" i="4"/>
  <c r="H76" i="4" s="1"/>
  <c r="O81" i="4"/>
  <c r="K85" i="4"/>
  <c r="J85" i="4" s="1"/>
  <c r="I88" i="4"/>
  <c r="H88" i="4" s="1"/>
  <c r="O93" i="4"/>
  <c r="K97" i="4"/>
  <c r="J97" i="4" s="1"/>
  <c r="O10" i="4"/>
  <c r="I12" i="4"/>
  <c r="H12" i="4" s="1"/>
  <c r="S15" i="4"/>
  <c r="K17" i="4"/>
  <c r="J17" i="4" s="1"/>
  <c r="S34" i="4"/>
  <c r="O46" i="4"/>
  <c r="K49" i="4"/>
  <c r="J49" i="4" s="1"/>
  <c r="Q59" i="4"/>
  <c r="G61" i="4"/>
  <c r="F61" i="4" s="1"/>
  <c r="Q64" i="4"/>
  <c r="Q69" i="4"/>
  <c r="G75" i="4"/>
  <c r="F75" i="4" s="1"/>
  <c r="Q76" i="4"/>
  <c r="Q81" i="4"/>
  <c r="G87" i="4"/>
  <c r="F87" i="4" s="1"/>
  <c r="Q88" i="4"/>
  <c r="Q93" i="4"/>
  <c r="G99" i="4"/>
  <c r="F99" i="4" s="1"/>
  <c r="Q100" i="4"/>
  <c r="Q105" i="4"/>
  <c r="G109" i="4"/>
  <c r="F109" i="4" s="1"/>
  <c r="G112" i="4"/>
  <c r="F112" i="4" s="1"/>
  <c r="S116" i="4"/>
  <c r="O118" i="4"/>
  <c r="K120" i="4"/>
  <c r="J120" i="4" s="1"/>
  <c r="I122" i="4"/>
  <c r="H122" i="4" s="1"/>
  <c r="G124" i="4"/>
  <c r="F124" i="4" s="1"/>
  <c r="S128" i="4"/>
  <c r="O130" i="4"/>
  <c r="I134" i="4"/>
  <c r="H134" i="4" s="1"/>
  <c r="G136" i="4"/>
  <c r="F136" i="4" s="1"/>
  <c r="S140" i="4"/>
  <c r="O142" i="4"/>
  <c r="K144" i="4"/>
  <c r="J144" i="4" s="1"/>
  <c r="I146" i="4"/>
  <c r="H146" i="4" s="1"/>
  <c r="S152" i="4"/>
  <c r="O154" i="4"/>
  <c r="I158" i="4"/>
  <c r="H158" i="4" s="1"/>
  <c r="G160" i="4"/>
  <c r="F160" i="4" s="1"/>
  <c r="G14" i="4"/>
  <c r="F14" i="4" s="1"/>
  <c r="O17" i="4"/>
  <c r="Q19" i="4"/>
  <c r="M23" i="4"/>
  <c r="O28" i="4"/>
  <c r="I33" i="4"/>
  <c r="H33" i="4" s="1"/>
  <c r="S39" i="4"/>
  <c r="G41" i="4"/>
  <c r="F41" i="4" s="1"/>
  <c r="Q46" i="4"/>
  <c r="I51" i="4"/>
  <c r="H51" i="4" s="1"/>
  <c r="S56" i="4"/>
  <c r="G66" i="4"/>
  <c r="F66" i="4" s="1"/>
  <c r="S69" i="4"/>
  <c r="G78" i="4"/>
  <c r="F78" i="4" s="1"/>
  <c r="S81" i="4"/>
  <c r="G90" i="4"/>
  <c r="F90" i="4" s="1"/>
  <c r="S93" i="4"/>
  <c r="G102" i="4"/>
  <c r="F102" i="4" s="1"/>
  <c r="S105" i="4"/>
  <c r="I109" i="4"/>
  <c r="H109" i="4" s="1"/>
  <c r="I110" i="4"/>
  <c r="H110" i="4" s="1"/>
  <c r="I111" i="4"/>
  <c r="H111" i="4" s="1"/>
  <c r="G113" i="4"/>
  <c r="F113" i="4" s="1"/>
  <c r="S117" i="4"/>
  <c r="Q118" i="4"/>
  <c r="O119" i="4"/>
  <c r="M120" i="4"/>
  <c r="K121" i="4"/>
  <c r="J121" i="4" s="1"/>
  <c r="I123" i="4"/>
  <c r="H123" i="4" s="1"/>
  <c r="G125" i="4"/>
  <c r="F125" i="4" s="1"/>
  <c r="I8" i="4"/>
  <c r="H8" i="4" s="1"/>
  <c r="S19" i="4"/>
  <c r="O23" i="4"/>
  <c r="I25" i="4"/>
  <c r="H25" i="4" s="1"/>
  <c r="S28" i="4"/>
  <c r="K31" i="4"/>
  <c r="J31" i="4" s="1"/>
  <c r="K33" i="4"/>
  <c r="J33" i="4" s="1"/>
  <c r="K36" i="4"/>
  <c r="J36" i="4" s="1"/>
  <c r="S46" i="4"/>
  <c r="O58" i="4"/>
  <c r="K61" i="4"/>
  <c r="J61" i="4" s="1"/>
  <c r="G71" i="4"/>
  <c r="F71" i="4" s="1"/>
  <c r="I75" i="4"/>
  <c r="H75" i="4" s="1"/>
  <c r="G83" i="4"/>
  <c r="F83" i="4" s="1"/>
  <c r="K84" i="4"/>
  <c r="J84" i="4" s="1"/>
  <c r="I87" i="4"/>
  <c r="H87" i="4" s="1"/>
  <c r="G95" i="4"/>
  <c r="F95" i="4" s="1"/>
  <c r="K96" i="4"/>
  <c r="J96" i="4" s="1"/>
  <c r="I99" i="4"/>
  <c r="H99" i="4" s="1"/>
  <c r="I112" i="4"/>
  <c r="H112" i="4" s="1"/>
  <c r="G114" i="4"/>
  <c r="F114" i="4" s="1"/>
  <c r="S118" i="4"/>
  <c r="O120" i="4"/>
  <c r="I124" i="4"/>
  <c r="H124" i="4" s="1"/>
  <c r="G126" i="4"/>
  <c r="F126" i="4" s="1"/>
  <c r="S130" i="4"/>
  <c r="O132" i="4"/>
  <c r="K134" i="4"/>
  <c r="J134" i="4" s="1"/>
  <c r="I136" i="4"/>
  <c r="H136" i="4" s="1"/>
  <c r="S142" i="4"/>
  <c r="O144" i="4"/>
  <c r="I148" i="4"/>
  <c r="H148" i="4" s="1"/>
  <c r="M8" i="4"/>
  <c r="I14" i="4"/>
  <c r="H14" i="4" s="1"/>
  <c r="I22" i="4"/>
  <c r="H22" i="4" s="1"/>
  <c r="O31" i="4"/>
  <c r="Q33" i="4"/>
  <c r="M36" i="4"/>
  <c r="O41" i="4"/>
  <c r="I45" i="4"/>
  <c r="H45" i="4" s="1"/>
  <c r="S51" i="4"/>
  <c r="G53" i="4"/>
  <c r="F53" i="4" s="1"/>
  <c r="Q58" i="4"/>
  <c r="I63" i="4"/>
  <c r="H63" i="4" s="1"/>
  <c r="I71" i="4"/>
  <c r="H71" i="4" s="1"/>
  <c r="M72" i="4"/>
  <c r="I83" i="4"/>
  <c r="H83" i="4" s="1"/>
  <c r="M84" i="4"/>
  <c r="I95" i="4"/>
  <c r="H95" i="4" s="1"/>
  <c r="M96" i="4"/>
  <c r="G107" i="4"/>
  <c r="F107" i="4" s="1"/>
  <c r="K109" i="4"/>
  <c r="J109" i="4" s="1"/>
  <c r="K110" i="4"/>
  <c r="J110" i="4" s="1"/>
  <c r="K111" i="4"/>
  <c r="J111" i="4" s="1"/>
  <c r="I113" i="4"/>
  <c r="H113" i="4" s="1"/>
  <c r="G115" i="4"/>
  <c r="F115" i="4" s="1"/>
  <c r="S119" i="4"/>
  <c r="O121" i="4"/>
  <c r="K123" i="4"/>
  <c r="J123" i="4" s="1"/>
  <c r="I125" i="4"/>
  <c r="H125" i="4" s="1"/>
  <c r="G127" i="4"/>
  <c r="F127" i="4" s="1"/>
  <c r="O8" i="4"/>
  <c r="Q14" i="4"/>
  <c r="M22" i="4"/>
  <c r="S33" i="4"/>
  <c r="G35" i="4"/>
  <c r="F35" i="4" s="1"/>
  <c r="O36" i="4"/>
  <c r="I38" i="4"/>
  <c r="H38" i="4" s="1"/>
  <c r="S41" i="4"/>
  <c r="K43" i="4"/>
  <c r="J43" i="4" s="1"/>
  <c r="K45" i="4"/>
  <c r="J45" i="4" s="1"/>
  <c r="K48" i="4"/>
  <c r="J48" i="4" s="1"/>
  <c r="S58" i="4"/>
  <c r="Q68" i="4"/>
  <c r="K71" i="4"/>
  <c r="J71" i="4" s="1"/>
  <c r="O72" i="4"/>
  <c r="S75" i="4"/>
  <c r="K83" i="4"/>
  <c r="J83" i="4" s="1"/>
  <c r="O84" i="4"/>
  <c r="S87" i="4"/>
  <c r="K95" i="4"/>
  <c r="J95" i="4" s="1"/>
  <c r="O96" i="4"/>
  <c r="S99" i="4"/>
  <c r="I107" i="4"/>
  <c r="H107" i="4" s="1"/>
  <c r="K108" i="4"/>
  <c r="J108" i="4" s="1"/>
  <c r="M110" i="4"/>
  <c r="K112" i="4"/>
  <c r="J112" i="4" s="1"/>
  <c r="I114" i="4"/>
  <c r="H114" i="4" s="1"/>
  <c r="G116" i="4"/>
  <c r="F116" i="4" s="1"/>
  <c r="S120" i="4"/>
  <c r="O122" i="4"/>
  <c r="K124" i="4"/>
  <c r="J124" i="4" s="1"/>
  <c r="I126" i="4"/>
  <c r="H126" i="4" s="1"/>
  <c r="G128" i="4"/>
  <c r="F128" i="4" s="1"/>
  <c r="S132" i="4"/>
  <c r="O134" i="4"/>
  <c r="K136" i="4"/>
  <c r="J136" i="4" s="1"/>
  <c r="I138" i="4"/>
  <c r="H138" i="4" s="1"/>
  <c r="Q8" i="4"/>
  <c r="O22" i="4"/>
  <c r="I27" i="4"/>
  <c r="H27" i="4" s="1"/>
  <c r="I35" i="4"/>
  <c r="H35" i="4" s="1"/>
  <c r="G40" i="4"/>
  <c r="F40" i="4" s="1"/>
  <c r="O43" i="4"/>
  <c r="Q45" i="4"/>
  <c r="M48" i="4"/>
  <c r="O53" i="4"/>
  <c r="I57" i="4"/>
  <c r="H57" i="4" s="1"/>
  <c r="S63" i="4"/>
  <c r="G65" i="4"/>
  <c r="F65" i="4" s="1"/>
  <c r="S68" i="4"/>
  <c r="M71" i="4"/>
  <c r="G77" i="4"/>
  <c r="F77" i="4" s="1"/>
  <c r="S80" i="4"/>
  <c r="M83" i="4"/>
  <c r="G89" i="4"/>
  <c r="F89" i="4" s="1"/>
  <c r="S92" i="4"/>
  <c r="M95" i="4"/>
  <c r="G101" i="4"/>
  <c r="F101" i="4" s="1"/>
  <c r="S104" i="4"/>
  <c r="K107" i="4"/>
  <c r="J107" i="4" s="1"/>
  <c r="M108" i="4"/>
  <c r="O109" i="4"/>
  <c r="O110" i="4"/>
  <c r="O111" i="4"/>
  <c r="K113" i="4"/>
  <c r="J113" i="4" s="1"/>
  <c r="I115" i="4"/>
  <c r="H115" i="4" s="1"/>
  <c r="G117" i="4"/>
  <c r="F117" i="4" s="1"/>
  <c r="S121" i="4"/>
  <c r="O123" i="4"/>
  <c r="K125" i="4"/>
  <c r="J125" i="4" s="1"/>
  <c r="I127" i="4"/>
  <c r="H127" i="4" s="1"/>
  <c r="G129" i="4"/>
  <c r="F129" i="4" s="1"/>
  <c r="S133" i="4"/>
  <c r="O135" i="4"/>
  <c r="I139" i="4"/>
  <c r="H139" i="4" s="1"/>
  <c r="Q22" i="4"/>
  <c r="Q27" i="4"/>
  <c r="M35" i="4"/>
  <c r="K38" i="4"/>
  <c r="J38" i="4" s="1"/>
  <c r="S45" i="4"/>
  <c r="G47" i="4"/>
  <c r="F47" i="4" s="1"/>
  <c r="O48" i="4"/>
  <c r="I50" i="4"/>
  <c r="H50" i="4" s="1"/>
  <c r="S53" i="4"/>
  <c r="K55" i="4"/>
  <c r="J55" i="4" s="1"/>
  <c r="K57" i="4"/>
  <c r="J57" i="4" s="1"/>
  <c r="K60" i="4"/>
  <c r="J60" i="4" s="1"/>
  <c r="O71" i="4"/>
  <c r="I74" i="4"/>
  <c r="H74" i="4" s="1"/>
  <c r="O83" i="4"/>
  <c r="I86" i="4"/>
  <c r="H86" i="4" s="1"/>
  <c r="O95" i="4"/>
  <c r="I98" i="4"/>
  <c r="H98" i="4" s="1"/>
  <c r="M107" i="4"/>
  <c r="O108" i="4"/>
  <c r="Q110" i="4"/>
  <c r="O112" i="4"/>
  <c r="K114" i="4"/>
  <c r="J114" i="4" s="1"/>
  <c r="I116" i="4"/>
  <c r="H116" i="4" s="1"/>
  <c r="G118" i="4"/>
  <c r="F118" i="4" s="1"/>
  <c r="S122" i="4"/>
  <c r="O124" i="4"/>
  <c r="K126" i="4"/>
  <c r="J126" i="4" s="1"/>
  <c r="I128" i="4"/>
  <c r="H128" i="4" s="1"/>
  <c r="G130" i="4"/>
  <c r="F130" i="4" s="1"/>
  <c r="O20" i="4"/>
  <c r="M30" i="4"/>
  <c r="Q35" i="4"/>
  <c r="I81" i="4"/>
  <c r="H81" i="4" s="1"/>
  <c r="Q83" i="4"/>
  <c r="K91" i="4"/>
  <c r="J91" i="4" s="1"/>
  <c r="S103" i="4"/>
  <c r="S112" i="4"/>
  <c r="Q114" i="4"/>
  <c r="M117" i="4"/>
  <c r="I120" i="4"/>
  <c r="H120" i="4" s="1"/>
  <c r="M126" i="4"/>
  <c r="M130" i="4"/>
  <c r="S135" i="4"/>
  <c r="O139" i="4"/>
  <c r="Q140" i="4"/>
  <c r="G144" i="4"/>
  <c r="F144" i="4" s="1"/>
  <c r="O148" i="4"/>
  <c r="O149" i="4"/>
  <c r="M150" i="4"/>
  <c r="K151" i="4"/>
  <c r="J151" i="4" s="1"/>
  <c r="K159" i="4"/>
  <c r="J159" i="4" s="1"/>
  <c r="K160" i="4"/>
  <c r="J160" i="4" s="1"/>
  <c r="I162" i="4"/>
  <c r="H162" i="4" s="1"/>
  <c r="G164" i="4"/>
  <c r="F164" i="4" s="1"/>
  <c r="S168" i="4"/>
  <c r="O170" i="4"/>
  <c r="K172" i="4"/>
  <c r="J172" i="4" s="1"/>
  <c r="I174" i="4"/>
  <c r="H174" i="4" s="1"/>
  <c r="S180" i="4"/>
  <c r="O182" i="4"/>
  <c r="I186" i="4"/>
  <c r="H186" i="4" s="1"/>
  <c r="S192" i="4"/>
  <c r="O194" i="4"/>
  <c r="K196" i="4"/>
  <c r="J196" i="4" s="1"/>
  <c r="Q20" i="4"/>
  <c r="Q30" i="4"/>
  <c r="I47" i="4"/>
  <c r="H47" i="4" s="1"/>
  <c r="I52" i="4"/>
  <c r="H52" i="4" s="1"/>
  <c r="O55" i="4"/>
  <c r="G76" i="4"/>
  <c r="F76" i="4" s="1"/>
  <c r="K81" i="4"/>
  <c r="J81" i="4" s="1"/>
  <c r="O91" i="4"/>
  <c r="O101" i="4"/>
  <c r="S110" i="4"/>
  <c r="S114" i="4"/>
  <c r="O117" i="4"/>
  <c r="G119" i="4"/>
  <c r="F119" i="4" s="1"/>
  <c r="O126" i="4"/>
  <c r="K129" i="4"/>
  <c r="J129" i="4" s="1"/>
  <c r="Q130" i="4"/>
  <c r="M138" i="4"/>
  <c r="Q139" i="4"/>
  <c r="G143" i="4"/>
  <c r="F143" i="4" s="1"/>
  <c r="I145" i="4"/>
  <c r="H145" i="4" s="1"/>
  <c r="M146" i="4"/>
  <c r="O147" i="4"/>
  <c r="O150" i="4"/>
  <c r="K153" i="4"/>
  <c r="J153" i="4" s="1"/>
  <c r="K154" i="4"/>
  <c r="J154" i="4" s="1"/>
  <c r="K155" i="4"/>
  <c r="J155" i="4" s="1"/>
  <c r="I163" i="4"/>
  <c r="H163" i="4" s="1"/>
  <c r="S169" i="4"/>
  <c r="O171" i="4"/>
  <c r="I175" i="4"/>
  <c r="H175" i="4" s="1"/>
  <c r="S181" i="4"/>
  <c r="O183" i="4"/>
  <c r="I187" i="4"/>
  <c r="H187" i="4" s="1"/>
  <c r="G189" i="4"/>
  <c r="F189" i="4" s="1"/>
  <c r="S193" i="4"/>
  <c r="O195" i="4"/>
  <c r="I199" i="4"/>
  <c r="H199" i="4" s="1"/>
  <c r="S205" i="4"/>
  <c r="O207" i="4"/>
  <c r="K209" i="4"/>
  <c r="J209" i="4" s="1"/>
  <c r="I211" i="4"/>
  <c r="H211" i="4" s="1"/>
  <c r="G213" i="4"/>
  <c r="F213" i="4" s="1"/>
  <c r="S217" i="4"/>
  <c r="S20" i="4"/>
  <c r="M47" i="4"/>
  <c r="Q52" i="4"/>
  <c r="K86" i="4"/>
  <c r="J86" i="4" s="1"/>
  <c r="S91" i="4"/>
  <c r="M94" i="4"/>
  <c r="S101" i="4"/>
  <c r="M106" i="4"/>
  <c r="K116" i="4"/>
  <c r="J116" i="4" s="1"/>
  <c r="S124" i="4"/>
  <c r="Q126" i="4"/>
  <c r="M129" i="4"/>
  <c r="I137" i="4"/>
  <c r="H137" i="4" s="1"/>
  <c r="O138" i="4"/>
  <c r="S139" i="4"/>
  <c r="G142" i="4"/>
  <c r="F142" i="4" s="1"/>
  <c r="I144" i="4"/>
  <c r="H144" i="4" s="1"/>
  <c r="O146" i="4"/>
  <c r="S148" i="4"/>
  <c r="S149" i="4"/>
  <c r="Q150" i="4"/>
  <c r="O151" i="4"/>
  <c r="O155" i="4"/>
  <c r="O156" i="4"/>
  <c r="O157" i="4"/>
  <c r="O158" i="4"/>
  <c r="O159" i="4"/>
  <c r="O160" i="4"/>
  <c r="K162" i="4"/>
  <c r="J162" i="4" s="1"/>
  <c r="I164" i="4"/>
  <c r="H164" i="4" s="1"/>
  <c r="G166" i="4"/>
  <c r="F166" i="4" s="1"/>
  <c r="S170" i="4"/>
  <c r="O172" i="4"/>
  <c r="I176" i="4"/>
  <c r="H176" i="4" s="1"/>
  <c r="G178" i="4"/>
  <c r="F178" i="4" s="1"/>
  <c r="S182" i="4"/>
  <c r="O184" i="4"/>
  <c r="I188" i="4"/>
  <c r="H188" i="4" s="1"/>
  <c r="S194" i="4"/>
  <c r="O196" i="4"/>
  <c r="I200" i="4"/>
  <c r="H200" i="4" s="1"/>
  <c r="S206" i="4"/>
  <c r="O208" i="4"/>
  <c r="M24" i="4"/>
  <c r="O47" i="4"/>
  <c r="I69" i="4"/>
  <c r="H69" i="4" s="1"/>
  <c r="Q71" i="4"/>
  <c r="K79" i="4"/>
  <c r="J79" i="4" s="1"/>
  <c r="O89" i="4"/>
  <c r="O94" i="4"/>
  <c r="O106" i="4"/>
  <c r="Q108" i="4"/>
  <c r="M116" i="4"/>
  <c r="I119" i="4"/>
  <c r="H119" i="4" s="1"/>
  <c r="S126" i="4"/>
  <c r="O129" i="4"/>
  <c r="S134" i="4"/>
  <c r="M137" i="4"/>
  <c r="Q138" i="4"/>
  <c r="I143" i="4"/>
  <c r="H143" i="4" s="1"/>
  <c r="O145" i="4"/>
  <c r="Q146" i="4"/>
  <c r="S147" i="4"/>
  <c r="S150" i="4"/>
  <c r="Q151" i="4"/>
  <c r="O152" i="4"/>
  <c r="O153" i="4"/>
  <c r="O161" i="4"/>
  <c r="M162" i="4"/>
  <c r="K163" i="4"/>
  <c r="J163" i="4" s="1"/>
  <c r="I165" i="4"/>
  <c r="H165" i="4" s="1"/>
  <c r="G167" i="4"/>
  <c r="F167" i="4" s="1"/>
  <c r="S171" i="4"/>
  <c r="O173" i="4"/>
  <c r="M174" i="4"/>
  <c r="I177" i="4"/>
  <c r="H177" i="4" s="1"/>
  <c r="S18" i="4"/>
  <c r="Q47" i="4"/>
  <c r="K50" i="4"/>
  <c r="J50" i="4" s="1"/>
  <c r="G59" i="4"/>
  <c r="F59" i="4" s="1"/>
  <c r="G64" i="4"/>
  <c r="F64" i="4" s="1"/>
  <c r="K69" i="4"/>
  <c r="J69" i="4" s="1"/>
  <c r="O79" i="4"/>
  <c r="S89" i="4"/>
  <c r="Q94" i="4"/>
  <c r="G97" i="4"/>
  <c r="F97" i="4" s="1"/>
  <c r="Q106" i="4"/>
  <c r="S108" i="4"/>
  <c r="O113" i="4"/>
  <c r="O116" i="4"/>
  <c r="K128" i="4"/>
  <c r="J128" i="4" s="1"/>
  <c r="S129" i="4"/>
  <c r="I133" i="4"/>
  <c r="H133" i="4" s="1"/>
  <c r="O137" i="4"/>
  <c r="S138" i="4"/>
  <c r="I142" i="4"/>
  <c r="H142" i="4" s="1"/>
  <c r="S146" i="4"/>
  <c r="S151" i="4"/>
  <c r="S153" i="4"/>
  <c r="S154" i="4"/>
  <c r="S155" i="4"/>
  <c r="S156" i="4"/>
  <c r="S157" i="4"/>
  <c r="S158" i="4"/>
  <c r="S159" i="4"/>
  <c r="S160" i="4"/>
  <c r="O162" i="4"/>
  <c r="K164" i="4"/>
  <c r="J164" i="4" s="1"/>
  <c r="I166" i="4"/>
  <c r="H166" i="4" s="1"/>
  <c r="G168" i="4"/>
  <c r="F168" i="4" s="1"/>
  <c r="S172" i="4"/>
  <c r="O174" i="4"/>
  <c r="I178" i="4"/>
  <c r="H178" i="4" s="1"/>
  <c r="S184" i="4"/>
  <c r="O186" i="4"/>
  <c r="I190" i="4"/>
  <c r="H190" i="4" s="1"/>
  <c r="G192" i="4"/>
  <c r="F192" i="4" s="1"/>
  <c r="G42" i="4"/>
  <c r="F42" i="4" s="1"/>
  <c r="I59" i="4"/>
  <c r="H59" i="4" s="1"/>
  <c r="K74" i="4"/>
  <c r="J74" i="4" s="1"/>
  <c r="S79" i="4"/>
  <c r="M82" i="4"/>
  <c r="S94" i="4"/>
  <c r="I97" i="4"/>
  <c r="H97" i="4" s="1"/>
  <c r="S106" i="4"/>
  <c r="G111" i="4"/>
  <c r="F111" i="4" s="1"/>
  <c r="K115" i="4"/>
  <c r="J115" i="4" s="1"/>
  <c r="Q116" i="4"/>
  <c r="K119" i="4"/>
  <c r="J119" i="4" s="1"/>
  <c r="M128" i="4"/>
  <c r="G131" i="4"/>
  <c r="F131" i="4" s="1"/>
  <c r="Q137" i="4"/>
  <c r="I141" i="4"/>
  <c r="H141" i="4" s="1"/>
  <c r="K143" i="4"/>
  <c r="J143" i="4" s="1"/>
  <c r="S145" i="4"/>
  <c r="S161" i="4"/>
  <c r="Q162" i="4"/>
  <c r="O163" i="4"/>
  <c r="I167" i="4"/>
  <c r="H167" i="4" s="1"/>
  <c r="I13" i="4"/>
  <c r="H13" i="4" s="1"/>
  <c r="M42" i="4"/>
  <c r="M59" i="4"/>
  <c r="K67" i="4"/>
  <c r="J67" i="4" s="1"/>
  <c r="O77" i="4"/>
  <c r="O82" i="4"/>
  <c r="S111" i="4"/>
  <c r="S113" i="4"/>
  <c r="M115" i="4"/>
  <c r="I118" i="4"/>
  <c r="H118" i="4" s="1"/>
  <c r="G121" i="4"/>
  <c r="F121" i="4" s="1"/>
  <c r="O125" i="4"/>
  <c r="O128" i="4"/>
  <c r="I132" i="4"/>
  <c r="H132" i="4" s="1"/>
  <c r="O133" i="4"/>
  <c r="S137" i="4"/>
  <c r="K142" i="4"/>
  <c r="J142" i="4" s="1"/>
  <c r="O143" i="4"/>
  <c r="S144" i="4"/>
  <c r="S162" i="4"/>
  <c r="K10" i="4"/>
  <c r="J10" i="4" s="1"/>
  <c r="O34" i="4"/>
  <c r="I62" i="4"/>
  <c r="H62" i="4" s="1"/>
  <c r="O67" i="4"/>
  <c r="S77" i="4"/>
  <c r="Q82" i="4"/>
  <c r="G85" i="4"/>
  <c r="F85" i="4" s="1"/>
  <c r="G100" i="4"/>
  <c r="F100" i="4" s="1"/>
  <c r="I105" i="4"/>
  <c r="H105" i="4" s="1"/>
  <c r="O115" i="4"/>
  <c r="G123" i="4"/>
  <c r="F123" i="4" s="1"/>
  <c r="K127" i="4"/>
  <c r="J127" i="4" s="1"/>
  <c r="Q128" i="4"/>
  <c r="I131" i="4"/>
  <c r="H131" i="4" s="1"/>
  <c r="O136" i="4"/>
  <c r="I140" i="4"/>
  <c r="H140" i="4" s="1"/>
  <c r="M142" i="4"/>
  <c r="S143" i="4"/>
  <c r="S13" i="4"/>
  <c r="I40" i="4"/>
  <c r="H40" i="4" s="1"/>
  <c r="Q57" i="4"/>
  <c r="S67" i="4"/>
  <c r="M70" i="4"/>
  <c r="S82" i="4"/>
  <c r="I85" i="4"/>
  <c r="H85" i="4" s="1"/>
  <c r="K105" i="4"/>
  <c r="J105" i="4" s="1"/>
  <c r="S109" i="4"/>
  <c r="Q115" i="4"/>
  <c r="K118" i="4"/>
  <c r="J118" i="4" s="1"/>
  <c r="I121" i="4"/>
  <c r="H121" i="4" s="1"/>
  <c r="S123" i="4"/>
  <c r="S125" i="4"/>
  <c r="M127" i="4"/>
  <c r="M132" i="4"/>
  <c r="G135" i="4"/>
  <c r="F135" i="4" s="1"/>
  <c r="Q142" i="4"/>
  <c r="I149" i="4"/>
  <c r="H149" i="4" s="1"/>
  <c r="G151" i="4"/>
  <c r="F151" i="4" s="1"/>
  <c r="S164" i="4"/>
  <c r="O166" i="4"/>
  <c r="K168" i="4"/>
  <c r="J168" i="4" s="1"/>
  <c r="I170" i="4"/>
  <c r="H170" i="4" s="1"/>
  <c r="G172" i="4"/>
  <c r="F172" i="4" s="1"/>
  <c r="S176" i="4"/>
  <c r="O178" i="4"/>
  <c r="M179" i="4"/>
  <c r="I182" i="4"/>
  <c r="H182" i="4" s="1"/>
  <c r="S188" i="4"/>
  <c r="O190" i="4"/>
  <c r="M191" i="4"/>
  <c r="K192" i="4"/>
  <c r="J192" i="4" s="1"/>
  <c r="I194" i="4"/>
  <c r="H194" i="4" s="1"/>
  <c r="G196" i="4"/>
  <c r="F196" i="4" s="1"/>
  <c r="Q16" i="4"/>
  <c r="M32" i="4"/>
  <c r="Q40" i="4"/>
  <c r="S57" i="4"/>
  <c r="K62" i="4"/>
  <c r="J62" i="4" s="1"/>
  <c r="O65" i="4"/>
  <c r="O70" i="4"/>
  <c r="I93" i="4"/>
  <c r="H93" i="4" s="1"/>
  <c r="Q95" i="4"/>
  <c r="I100" i="4"/>
  <c r="H100" i="4" s="1"/>
  <c r="O105" i="4"/>
  <c r="O107" i="4"/>
  <c r="S115" i="4"/>
  <c r="I117" i="4"/>
  <c r="H117" i="4" s="1"/>
  <c r="M118" i="4"/>
  <c r="O127" i="4"/>
  <c r="Q70" i="4"/>
  <c r="I73" i="4"/>
  <c r="H73" i="4" s="1"/>
  <c r="S163" i="4"/>
  <c r="S165" i="4"/>
  <c r="K167" i="4"/>
  <c r="J167" i="4" s="1"/>
  <c r="I173" i="4"/>
  <c r="H173" i="4" s="1"/>
  <c r="K178" i="4"/>
  <c r="J178" i="4" s="1"/>
  <c r="S179" i="4"/>
  <c r="S183" i="4"/>
  <c r="Q186" i="4"/>
  <c r="I198" i="4"/>
  <c r="H198" i="4" s="1"/>
  <c r="M199" i="4"/>
  <c r="O200" i="4"/>
  <c r="S202" i="4"/>
  <c r="S203" i="4"/>
  <c r="Q204" i="4"/>
  <c r="O205" i="4"/>
  <c r="O206" i="4"/>
  <c r="S216" i="4"/>
  <c r="S218" i="4"/>
  <c r="O220" i="4"/>
  <c r="M221" i="4"/>
  <c r="K222" i="4"/>
  <c r="J222" i="4" s="1"/>
  <c r="I224" i="4"/>
  <c r="H224" i="4" s="1"/>
  <c r="G226" i="4"/>
  <c r="F226" i="4" s="1"/>
  <c r="S70" i="4"/>
  <c r="K103" i="4"/>
  <c r="J103" i="4" s="1"/>
  <c r="Q127" i="4"/>
  <c r="I130" i="4"/>
  <c r="H130" i="4" s="1"/>
  <c r="Q132" i="4"/>
  <c r="I135" i="4"/>
  <c r="H135" i="4" s="1"/>
  <c r="O167" i="4"/>
  <c r="S173" i="4"/>
  <c r="M178" i="4"/>
  <c r="S186" i="4"/>
  <c r="O189" i="4"/>
  <c r="I193" i="4"/>
  <c r="H193" i="4" s="1"/>
  <c r="M194" i="4"/>
  <c r="I197" i="4"/>
  <c r="H197" i="4" s="1"/>
  <c r="M198" i="4"/>
  <c r="O199" i="4"/>
  <c r="Q200" i="4"/>
  <c r="S201" i="4"/>
  <c r="S204" i="4"/>
  <c r="Q205" i="4"/>
  <c r="G52" i="4"/>
  <c r="F52" i="4" s="1"/>
  <c r="O103" i="4"/>
  <c r="G120" i="4"/>
  <c r="F120" i="4" s="1"/>
  <c r="S127" i="4"/>
  <c r="K135" i="4"/>
  <c r="J135" i="4" s="1"/>
  <c r="M140" i="4"/>
  <c r="Q167" i="4"/>
  <c r="K170" i="4"/>
  <c r="J170" i="4" s="1"/>
  <c r="Q178" i="4"/>
  <c r="K182" i="4"/>
  <c r="J182" i="4" s="1"/>
  <c r="I185" i="4"/>
  <c r="H185" i="4" s="1"/>
  <c r="S189" i="4"/>
  <c r="K193" i="4"/>
  <c r="J193" i="4" s="1"/>
  <c r="O198" i="4"/>
  <c r="Q199" i="4"/>
  <c r="S200" i="4"/>
  <c r="M60" i="4"/>
  <c r="Q107" i="4"/>
  <c r="K130" i="4"/>
  <c r="J130" i="4" s="1"/>
  <c r="Q135" i="4"/>
  <c r="O140" i="4"/>
  <c r="I150" i="4"/>
  <c r="H150" i="4" s="1"/>
  <c r="G154" i="4"/>
  <c r="F154" i="4" s="1"/>
  <c r="S167" i="4"/>
  <c r="M170" i="4"/>
  <c r="O175" i="4"/>
  <c r="S178" i="4"/>
  <c r="I181" i="4"/>
  <c r="H181" i="4" s="1"/>
  <c r="M182" i="4"/>
  <c r="O185" i="4"/>
  <c r="G191" i="4"/>
  <c r="F191" i="4" s="1"/>
  <c r="I192" i="4"/>
  <c r="H192" i="4" s="1"/>
  <c r="O197" i="4"/>
  <c r="Q198" i="4"/>
  <c r="S199" i="4"/>
  <c r="G209" i="4"/>
  <c r="F209" i="4" s="1"/>
  <c r="G210" i="4"/>
  <c r="F210" i="4" s="1"/>
  <c r="G211" i="4"/>
  <c r="F211" i="4" s="1"/>
  <c r="G212" i="4"/>
  <c r="F212" i="4" s="1"/>
  <c r="G215" i="4"/>
  <c r="F215" i="4" s="1"/>
  <c r="G49" i="4"/>
  <c r="F49" i="4" s="1"/>
  <c r="O60" i="4"/>
  <c r="K93" i="4"/>
  <c r="J93" i="4" s="1"/>
  <c r="S107" i="4"/>
  <c r="M114" i="4"/>
  <c r="K117" i="4"/>
  <c r="J117" i="4" s="1"/>
  <c r="I160" i="4"/>
  <c r="H160" i="4" s="1"/>
  <c r="G162" i="4"/>
  <c r="F162" i="4" s="1"/>
  <c r="K166" i="4"/>
  <c r="J166" i="4" s="1"/>
  <c r="I169" i="4"/>
  <c r="H169" i="4" s="1"/>
  <c r="S185" i="4"/>
  <c r="I191" i="4"/>
  <c r="H191" i="4" s="1"/>
  <c r="O193" i="4"/>
  <c r="I196" i="4"/>
  <c r="H196" i="4" s="1"/>
  <c r="S198" i="4"/>
  <c r="G203" i="4"/>
  <c r="F203" i="4" s="1"/>
  <c r="G208" i="4"/>
  <c r="F208" i="4" s="1"/>
  <c r="I212" i="4"/>
  <c r="H212" i="4" s="1"/>
  <c r="I213" i="4"/>
  <c r="H213" i="4" s="1"/>
  <c r="I214" i="4"/>
  <c r="H214" i="4" s="1"/>
  <c r="G216" i="4"/>
  <c r="F216" i="4" s="1"/>
  <c r="O114" i="4"/>
  <c r="M148" i="4"/>
  <c r="I152" i="4"/>
  <c r="H152" i="4" s="1"/>
  <c r="I154" i="4"/>
  <c r="H154" i="4" s="1"/>
  <c r="I156" i="4"/>
  <c r="H156" i="4" s="1"/>
  <c r="O164" i="4"/>
  <c r="M166" i="4"/>
  <c r="I172" i="4"/>
  <c r="H172" i="4" s="1"/>
  <c r="S175" i="4"/>
  <c r="I180" i="4"/>
  <c r="H180" i="4" s="1"/>
  <c r="M181" i="4"/>
  <c r="O188" i="4"/>
  <c r="M192" i="4"/>
  <c r="S197" i="4"/>
  <c r="G207" i="4"/>
  <c r="F207" i="4" s="1"/>
  <c r="I209" i="4"/>
  <c r="H209" i="4" s="1"/>
  <c r="I210" i="4"/>
  <c r="H210" i="4" s="1"/>
  <c r="I215" i="4"/>
  <c r="H215" i="4" s="1"/>
  <c r="G217" i="4"/>
  <c r="F217" i="4" s="1"/>
  <c r="G218" i="4"/>
  <c r="F218" i="4" s="1"/>
  <c r="G219" i="4"/>
  <c r="F219" i="4" s="1"/>
  <c r="S223" i="4"/>
  <c r="O225" i="4"/>
  <c r="K227" i="4"/>
  <c r="J227" i="4" s="1"/>
  <c r="I229" i="4"/>
  <c r="H229" i="4" s="1"/>
  <c r="G231" i="4"/>
  <c r="F231" i="4" s="1"/>
  <c r="S235" i="4"/>
  <c r="I26" i="4"/>
  <c r="H26" i="4" s="1"/>
  <c r="Q166" i="4"/>
  <c r="M169" i="4"/>
  <c r="O177" i="4"/>
  <c r="O181" i="4"/>
  <c r="I184" i="4"/>
  <c r="H184" i="4" s="1"/>
  <c r="K191" i="4"/>
  <c r="J191" i="4" s="1"/>
  <c r="O192" i="4"/>
  <c r="G195" i="4"/>
  <c r="F195" i="4" s="1"/>
  <c r="I202" i="4"/>
  <c r="H202" i="4" s="1"/>
  <c r="I203" i="4"/>
  <c r="H203" i="4" s="1"/>
  <c r="I208" i="4"/>
  <c r="H208" i="4" s="1"/>
  <c r="K210" i="4"/>
  <c r="J210" i="4" s="1"/>
  <c r="K211" i="4"/>
  <c r="J211" i="4" s="1"/>
  <c r="K212" i="4"/>
  <c r="J212" i="4" s="1"/>
  <c r="K213" i="4"/>
  <c r="J213" i="4" s="1"/>
  <c r="K214" i="4"/>
  <c r="J214" i="4" s="1"/>
  <c r="I216" i="4"/>
  <c r="H216" i="4" s="1"/>
  <c r="S224" i="4"/>
  <c r="Q225" i="4"/>
  <c r="O226" i="4"/>
  <c r="K228" i="4"/>
  <c r="J228" i="4" s="1"/>
  <c r="I230" i="4"/>
  <c r="H230" i="4" s="1"/>
  <c r="K131" i="4"/>
  <c r="J131" i="4" s="1"/>
  <c r="S136" i="4"/>
  <c r="O141" i="4"/>
  <c r="S166" i="4"/>
  <c r="I168" i="4"/>
  <c r="H168" i="4" s="1"/>
  <c r="O169" i="4"/>
  <c r="S177" i="4"/>
  <c r="I179" i="4"/>
  <c r="H179" i="4" s="1"/>
  <c r="M180" i="4"/>
  <c r="O191" i="4"/>
  <c r="Q192" i="4"/>
  <c r="I195" i="4"/>
  <c r="H195" i="4" s="1"/>
  <c r="S196" i="4"/>
  <c r="I204" i="4"/>
  <c r="H204" i="4" s="1"/>
  <c r="I207" i="4"/>
  <c r="H207" i="4" s="1"/>
  <c r="K215" i="4"/>
  <c r="J215" i="4" s="1"/>
  <c r="I217" i="4"/>
  <c r="H217" i="4" s="1"/>
  <c r="I218" i="4"/>
  <c r="H218" i="4" s="1"/>
  <c r="I219" i="4"/>
  <c r="H219" i="4" s="1"/>
  <c r="S225" i="4"/>
  <c r="O227" i="4"/>
  <c r="K229" i="4"/>
  <c r="J229" i="4" s="1"/>
  <c r="I231" i="4"/>
  <c r="H231" i="4" s="1"/>
  <c r="S237" i="4"/>
  <c r="O239" i="4"/>
  <c r="K241" i="4"/>
  <c r="J241" i="4" s="1"/>
  <c r="I243" i="4"/>
  <c r="H243" i="4" s="1"/>
  <c r="G245" i="4"/>
  <c r="F245" i="4" s="1"/>
  <c r="S65" i="4"/>
  <c r="O131" i="4"/>
  <c r="S141" i="4"/>
  <c r="Q174" i="4"/>
  <c r="O180" i="4"/>
  <c r="Q184" i="4"/>
  <c r="O187" i="4"/>
  <c r="Q191" i="4"/>
  <c r="G200" i="4"/>
  <c r="F200" i="4" s="1"/>
  <c r="K203" i="4"/>
  <c r="J203" i="4" s="1"/>
  <c r="I205" i="4"/>
  <c r="H205" i="4" s="1"/>
  <c r="I206" i="4"/>
  <c r="H206" i="4" s="1"/>
  <c r="K208" i="4"/>
  <c r="J208" i="4" s="1"/>
  <c r="O209" i="4"/>
  <c r="O210" i="4"/>
  <c r="O211" i="4"/>
  <c r="O212" i="4"/>
  <c r="O213" i="4"/>
  <c r="O214" i="4"/>
  <c r="M215" i="4"/>
  <c r="K216" i="4"/>
  <c r="J216" i="4" s="1"/>
  <c r="I220" i="4"/>
  <c r="H220" i="4" s="1"/>
  <c r="G222" i="4"/>
  <c r="F222" i="4" s="1"/>
  <c r="M11" i="4"/>
  <c r="O35" i="4"/>
  <c r="K98" i="4"/>
  <c r="J98" i="4" s="1"/>
  <c r="Q112" i="4"/>
  <c r="I129" i="4"/>
  <c r="H129" i="4" s="1"/>
  <c r="S131" i="4"/>
  <c r="G134" i="4"/>
  <c r="F134" i="4" s="1"/>
  <c r="M139" i="4"/>
  <c r="G153" i="4"/>
  <c r="F153" i="4" s="1"/>
  <c r="G155" i="4"/>
  <c r="F155" i="4" s="1"/>
  <c r="G159" i="4"/>
  <c r="F159" i="4" s="1"/>
  <c r="M168" i="4"/>
  <c r="I171" i="4"/>
  <c r="H171" i="4" s="1"/>
  <c r="S174" i="4"/>
  <c r="Q180" i="4"/>
  <c r="I183" i="4"/>
  <c r="H183" i="4" s="1"/>
  <c r="Q187" i="4"/>
  <c r="M190" i="4"/>
  <c r="S191" i="4"/>
  <c r="K195" i="4"/>
  <c r="J195" i="4" s="1"/>
  <c r="M202" i="4"/>
  <c r="M203" i="4"/>
  <c r="K207" i="4"/>
  <c r="J207" i="4" s="1"/>
  <c r="O215" i="4"/>
  <c r="K217" i="4"/>
  <c r="J217" i="4" s="1"/>
  <c r="K218" i="4"/>
  <c r="J218" i="4" s="1"/>
  <c r="K219" i="4"/>
  <c r="J219" i="4" s="1"/>
  <c r="I221" i="4"/>
  <c r="H221" i="4" s="1"/>
  <c r="G223" i="4"/>
  <c r="F223" i="4" s="1"/>
  <c r="S227" i="4"/>
  <c r="O229" i="4"/>
  <c r="K231" i="4"/>
  <c r="J231" i="4" s="1"/>
  <c r="I233" i="4"/>
  <c r="H233" i="4" s="1"/>
  <c r="G235" i="4"/>
  <c r="F235" i="4" s="1"/>
  <c r="S239" i="4"/>
  <c r="O241" i="4"/>
  <c r="K243" i="4"/>
  <c r="J243" i="4" s="1"/>
  <c r="I245" i="4"/>
  <c r="H245" i="4" s="1"/>
  <c r="G247" i="4"/>
  <c r="F247" i="4" s="1"/>
  <c r="S251" i="4"/>
  <c r="O253" i="4"/>
  <c r="S187" i="4"/>
  <c r="Q190" i="4"/>
  <c r="M206" i="4"/>
  <c r="S211" i="4"/>
  <c r="O218" i="4"/>
  <c r="Q220" i="4"/>
  <c r="K223" i="4"/>
  <c r="J223" i="4" s="1"/>
  <c r="O224" i="4"/>
  <c r="I227" i="4"/>
  <c r="H227" i="4" s="1"/>
  <c r="O231" i="4"/>
  <c r="G237" i="4"/>
  <c r="F237" i="4" s="1"/>
  <c r="G238" i="4"/>
  <c r="F238" i="4" s="1"/>
  <c r="G239" i="4"/>
  <c r="F239" i="4" s="1"/>
  <c r="I241" i="4"/>
  <c r="H241" i="4" s="1"/>
  <c r="K242" i="4"/>
  <c r="J242" i="4" s="1"/>
  <c r="O243" i="4"/>
  <c r="S245" i="4"/>
  <c r="S249" i="4"/>
  <c r="O251" i="4"/>
  <c r="O252" i="4"/>
  <c r="O254" i="4"/>
  <c r="K256" i="4"/>
  <c r="J256" i="4" s="1"/>
  <c r="I267" i="4"/>
  <c r="H267" i="4" s="1"/>
  <c r="G269" i="4"/>
  <c r="F269" i="4" s="1"/>
  <c r="S244" i="4"/>
  <c r="S250" i="4"/>
  <c r="S252" i="4"/>
  <c r="S253" i="4"/>
  <c r="O255" i="4"/>
  <c r="M256" i="4"/>
  <c r="K257" i="4"/>
  <c r="J257" i="4" s="1"/>
  <c r="I268" i="4"/>
  <c r="H268" i="4" s="1"/>
  <c r="G270" i="4"/>
  <c r="F270" i="4" s="1"/>
  <c r="O256" i="4"/>
  <c r="M257" i="4"/>
  <c r="K267" i="4"/>
  <c r="J267" i="4" s="1"/>
  <c r="S255" i="4"/>
  <c r="Q256" i="4"/>
  <c r="O257" i="4"/>
  <c r="M267" i="4"/>
  <c r="K268" i="4"/>
  <c r="J268" i="4" s="1"/>
  <c r="I151" i="4"/>
  <c r="H151" i="4" s="1"/>
  <c r="G163" i="4"/>
  <c r="F163" i="4" s="1"/>
  <c r="S190" i="4"/>
  <c r="M204" i="4"/>
  <c r="O216" i="4"/>
  <c r="S220" i="4"/>
  <c r="I222" i="4"/>
  <c r="H222" i="4" s="1"/>
  <c r="M223" i="4"/>
  <c r="G230" i="4"/>
  <c r="F230" i="4" s="1"/>
  <c r="Q231" i="4"/>
  <c r="G234" i="4"/>
  <c r="F234" i="4" s="1"/>
  <c r="I236" i="4"/>
  <c r="H236" i="4" s="1"/>
  <c r="I240" i="4"/>
  <c r="H240" i="4" s="1"/>
  <c r="O242" i="4"/>
  <c r="Q243" i="4"/>
  <c r="S254" i="4"/>
  <c r="I269" i="4"/>
  <c r="H269" i="4" s="1"/>
  <c r="I157" i="4"/>
  <c r="H157" i="4" s="1"/>
  <c r="Q163" i="4"/>
  <c r="O204" i="4"/>
  <c r="S209" i="4"/>
  <c r="G214" i="4"/>
  <c r="F214" i="4" s="1"/>
  <c r="Q216" i="4"/>
  <c r="O223" i="4"/>
  <c r="Q227" i="4"/>
  <c r="K230" i="4"/>
  <c r="J230" i="4" s="1"/>
  <c r="S231" i="4"/>
  <c r="I234" i="4"/>
  <c r="H234" i="4" s="1"/>
  <c r="I235" i="4"/>
  <c r="H235" i="4" s="1"/>
  <c r="I237" i="4"/>
  <c r="H237" i="4" s="1"/>
  <c r="I238" i="4"/>
  <c r="H238" i="4" s="1"/>
  <c r="I239" i="4"/>
  <c r="H239" i="4" s="1"/>
  <c r="Q242" i="4"/>
  <c r="S243" i="4"/>
  <c r="O202" i="4"/>
  <c r="S214" i="4"/>
  <c r="M222" i="4"/>
  <c r="Q223" i="4"/>
  <c r="I226" i="4"/>
  <c r="H226" i="4" s="1"/>
  <c r="O230" i="4"/>
  <c r="K236" i="4"/>
  <c r="J236" i="4" s="1"/>
  <c r="K240" i="4"/>
  <c r="J240" i="4" s="1"/>
  <c r="S242" i="4"/>
  <c r="G248" i="4"/>
  <c r="F248" i="4" s="1"/>
  <c r="M176" i="4"/>
  <c r="O179" i="4"/>
  <c r="G182" i="4"/>
  <c r="F182" i="4" s="1"/>
  <c r="Q202" i="4"/>
  <c r="M207" i="4"/>
  <c r="O222" i="4"/>
  <c r="G229" i="4"/>
  <c r="F229" i="4" s="1"/>
  <c r="K234" i="4"/>
  <c r="J234" i="4" s="1"/>
  <c r="K235" i="4"/>
  <c r="J235" i="4" s="1"/>
  <c r="K237" i="4"/>
  <c r="J237" i="4" s="1"/>
  <c r="K238" i="4"/>
  <c r="J238" i="4" s="1"/>
  <c r="K239" i="4"/>
  <c r="J239" i="4" s="1"/>
  <c r="O240" i="4"/>
  <c r="S241" i="4"/>
  <c r="G246" i="4"/>
  <c r="F246" i="4" s="1"/>
  <c r="G249" i="4"/>
  <c r="F249" i="4" s="1"/>
  <c r="G170" i="4"/>
  <c r="F170" i="4" s="1"/>
  <c r="O176" i="4"/>
  <c r="Q179" i="4"/>
  <c r="K200" i="4"/>
  <c r="J200" i="4" s="1"/>
  <c r="S207" i="4"/>
  <c r="S212" i="4"/>
  <c r="O219" i="4"/>
  <c r="Q222" i="4"/>
  <c r="G225" i="4"/>
  <c r="F225" i="4" s="1"/>
  <c r="K226" i="4"/>
  <c r="J226" i="4" s="1"/>
  <c r="S230" i="4"/>
  <c r="M234" i="4"/>
  <c r="M235" i="4"/>
  <c r="O236" i="4"/>
  <c r="M237" i="4"/>
  <c r="S240" i="4"/>
  <c r="I246" i="4"/>
  <c r="H246" i="4" s="1"/>
  <c r="I247" i="4"/>
  <c r="H247" i="4" s="1"/>
  <c r="I248" i="4"/>
  <c r="H248" i="4" s="1"/>
  <c r="G250" i="4"/>
  <c r="F250" i="4" s="1"/>
  <c r="S257" i="4"/>
  <c r="Q267" i="4"/>
  <c r="O268" i="4"/>
  <c r="K270" i="4"/>
  <c r="J270" i="4" s="1"/>
  <c r="S32" i="4"/>
  <c r="M149" i="4"/>
  <c r="I155" i="4"/>
  <c r="H155" i="4" s="1"/>
  <c r="I161" i="4"/>
  <c r="H161" i="4" s="1"/>
  <c r="M200" i="4"/>
  <c r="M217" i="4"/>
  <c r="S219" i="4"/>
  <c r="S222" i="4"/>
  <c r="I225" i="4"/>
  <c r="H225" i="4" s="1"/>
  <c r="S226" i="4"/>
  <c r="H232" i="4"/>
  <c r="M233" i="4"/>
  <c r="O234" i="4"/>
  <c r="O235" i="4"/>
  <c r="O237" i="4"/>
  <c r="O238" i="4"/>
  <c r="I249" i="4"/>
  <c r="H249" i="4" s="1"/>
  <c r="G251" i="4"/>
  <c r="F251" i="4" s="1"/>
  <c r="G252" i="4"/>
  <c r="F252" i="4" s="1"/>
  <c r="G253" i="4"/>
  <c r="F253" i="4" s="1"/>
  <c r="G254" i="4"/>
  <c r="F254" i="4" s="1"/>
  <c r="S267" i="4"/>
  <c r="O269" i="4"/>
  <c r="I189" i="4"/>
  <c r="H189" i="4" s="1"/>
  <c r="M205" i="4"/>
  <c r="S210" i="4"/>
  <c r="O217" i="4"/>
  <c r="O221" i="4"/>
  <c r="G228" i="4"/>
  <c r="F228" i="4" s="1"/>
  <c r="O233" i="4"/>
  <c r="Q234" i="4"/>
  <c r="Q235" i="4"/>
  <c r="S236" i="4"/>
  <c r="Q237" i="4"/>
  <c r="S238" i="4"/>
  <c r="G244" i="4"/>
  <c r="F244" i="4" s="1"/>
  <c r="K246" i="4"/>
  <c r="J246" i="4" s="1"/>
  <c r="K247" i="4"/>
  <c r="J247" i="4" s="1"/>
  <c r="K248" i="4"/>
  <c r="J248" i="4" s="1"/>
  <c r="I250" i="4"/>
  <c r="H250" i="4" s="1"/>
  <c r="G255" i="4"/>
  <c r="F255" i="4" s="1"/>
  <c r="S268" i="4"/>
  <c r="O270" i="4"/>
  <c r="G88" i="4"/>
  <c r="F88" i="4" s="1"/>
  <c r="M186" i="4"/>
  <c r="K189" i="4"/>
  <c r="J189" i="4" s="1"/>
  <c r="S195" i="4"/>
  <c r="O203" i="4"/>
  <c r="Q215" i="4"/>
  <c r="Q221" i="4"/>
  <c r="K225" i="4"/>
  <c r="J225" i="4" s="1"/>
  <c r="S229" i="4"/>
  <c r="M232" i="4"/>
  <c r="Q233" i="4"/>
  <c r="S234" i="4"/>
  <c r="G243" i="4"/>
  <c r="F243" i="4" s="1"/>
  <c r="I244" i="4"/>
  <c r="H244" i="4" s="1"/>
  <c r="K245" i="4"/>
  <c r="J245" i="4" s="1"/>
  <c r="M247" i="4"/>
  <c r="K249" i="4"/>
  <c r="J249" i="4" s="1"/>
  <c r="I251" i="4"/>
  <c r="H251" i="4" s="1"/>
  <c r="I252" i="4"/>
  <c r="H252" i="4" s="1"/>
  <c r="I253" i="4"/>
  <c r="H253" i="4" s="1"/>
  <c r="I254" i="4"/>
  <c r="H254" i="4" s="1"/>
  <c r="G256" i="4"/>
  <c r="F256" i="4" s="1"/>
  <c r="S269" i="4"/>
  <c r="I147" i="4"/>
  <c r="H147" i="4" s="1"/>
  <c r="I159" i="4"/>
  <c r="H159" i="4" s="1"/>
  <c r="M165" i="4"/>
  <c r="O168" i="4"/>
  <c r="Q203" i="4"/>
  <c r="S208" i="4"/>
  <c r="S215" i="4"/>
  <c r="S221" i="4"/>
  <c r="M225" i="4"/>
  <c r="I228" i="4"/>
  <c r="H228" i="4" s="1"/>
  <c r="O232" i="4"/>
  <c r="S233" i="4"/>
  <c r="G242" i="4"/>
  <c r="F242" i="4" s="1"/>
  <c r="K244" i="4"/>
  <c r="J244" i="4" s="1"/>
  <c r="M245" i="4"/>
  <c r="O246" i="4"/>
  <c r="O247" i="4"/>
  <c r="O248" i="4"/>
  <c r="M249" i="4"/>
  <c r="K250" i="4"/>
  <c r="J250" i="4" s="1"/>
  <c r="I255" i="4"/>
  <c r="H255" i="4" s="1"/>
  <c r="G257" i="4"/>
  <c r="F257" i="4" s="1"/>
  <c r="S270" i="4"/>
  <c r="Q249" i="4"/>
  <c r="K254" i="4"/>
  <c r="J254" i="4" s="1"/>
  <c r="S256" i="4"/>
  <c r="O267" i="4"/>
  <c r="K269" i="4"/>
  <c r="J269" i="4" s="1"/>
  <c r="O165" i="4"/>
  <c r="M218" i="4"/>
  <c r="M224" i="4"/>
  <c r="I242" i="4"/>
  <c r="H242" i="4" s="1"/>
  <c r="Q247" i="4"/>
  <c r="M254" i="4"/>
  <c r="S247" i="4"/>
  <c r="K252" i="4"/>
  <c r="J252" i="4" s="1"/>
  <c r="G240" i="4"/>
  <c r="F240" i="4" s="1"/>
  <c r="O245" i="4"/>
  <c r="M252" i="4"/>
  <c r="I257" i="4"/>
  <c r="H257" i="4" s="1"/>
  <c r="G193" i="4"/>
  <c r="F193" i="4" s="1"/>
  <c r="O228" i="4"/>
  <c r="M231" i="4"/>
  <c r="Q245" i="4"/>
  <c r="M250" i="4"/>
  <c r="I270" i="4"/>
  <c r="H270" i="4" s="1"/>
  <c r="M201" i="4"/>
  <c r="S228" i="4"/>
  <c r="O201" i="4"/>
  <c r="M243" i="4"/>
  <c r="Q248" i="4"/>
  <c r="K255" i="4"/>
  <c r="J255" i="4" s="1"/>
  <c r="Q257" i="4"/>
  <c r="M268" i="4"/>
  <c r="G267" i="4"/>
  <c r="F267" i="4" s="1"/>
  <c r="O250" i="4"/>
  <c r="G241" i="4"/>
  <c r="F241" i="4" s="1"/>
  <c r="S248" i="4"/>
  <c r="K253" i="4"/>
  <c r="J253" i="4" s="1"/>
  <c r="I223" i="4"/>
  <c r="H223" i="4" s="1"/>
  <c r="Q232" i="4"/>
  <c r="Q246" i="4"/>
  <c r="M253" i="4"/>
  <c r="S246" i="4"/>
  <c r="G73" i="4"/>
  <c r="F73" i="4" s="1"/>
  <c r="S213" i="4"/>
  <c r="M220" i="4"/>
  <c r="S232" i="4"/>
  <c r="K251" i="4"/>
  <c r="J251" i="4" s="1"/>
  <c r="G268" i="4"/>
  <c r="F268" i="4" s="1"/>
  <c r="G236" i="4"/>
  <c r="F236" i="4" s="1"/>
  <c r="M244" i="4"/>
  <c r="M251" i="4"/>
  <c r="I256" i="4"/>
  <c r="H256" i="4" s="1"/>
  <c r="I153" i="4"/>
  <c r="H153" i="4" s="1"/>
  <c r="Q168" i="4"/>
  <c r="G227" i="4"/>
  <c r="F227" i="4" s="1"/>
  <c r="O244" i="4"/>
  <c r="O249" i="4"/>
  <c r="M269" i="4"/>
  <c r="Q238" i="4"/>
  <c r="Q193" i="4"/>
  <c r="Q240" i="4"/>
  <c r="M210" i="4"/>
  <c r="Q176" i="4"/>
  <c r="Q228" i="4"/>
  <c r="Q122" i="4"/>
  <c r="Q134" i="4"/>
  <c r="Q206" i="4"/>
  <c r="M49" i="4"/>
  <c r="M143" i="4"/>
  <c r="Q120" i="4"/>
  <c r="M19" i="4"/>
  <c r="Q102" i="4"/>
  <c r="Q156" i="4"/>
  <c r="Q39" i="4"/>
  <c r="Q96" i="4"/>
  <c r="M62" i="4"/>
  <c r="M101" i="4"/>
  <c r="M65" i="4"/>
  <c r="M31" i="4"/>
  <c r="M41" i="4"/>
  <c r="Q269" i="4"/>
  <c r="M238" i="4"/>
  <c r="M193" i="4"/>
  <c r="M227" i="4"/>
  <c r="Q164" i="4"/>
  <c r="Q210" i="4"/>
  <c r="M163" i="4"/>
  <c r="M134" i="4"/>
  <c r="M195" i="4"/>
  <c r="M172" i="4"/>
  <c r="M196" i="4"/>
  <c r="Q117" i="4"/>
  <c r="M135" i="4"/>
  <c r="M92" i="4"/>
  <c r="Q155" i="4"/>
  <c r="M18" i="4"/>
  <c r="Q44" i="4"/>
  <c r="Q32" i="4"/>
  <c r="Q101" i="4"/>
  <c r="Q60" i="4"/>
  <c r="Q31" i="4"/>
  <c r="Q36" i="4"/>
  <c r="M239" i="4"/>
  <c r="M248" i="4"/>
  <c r="Q201" i="4"/>
  <c r="Q252" i="4"/>
  <c r="M197" i="4"/>
  <c r="Q209" i="4"/>
  <c r="M161" i="4"/>
  <c r="Q188" i="4"/>
  <c r="Q195" i="4"/>
  <c r="Q172" i="4"/>
  <c r="M189" i="4"/>
  <c r="M80" i="4"/>
  <c r="Q85" i="4"/>
  <c r="Q10" i="4"/>
  <c r="Q154" i="4"/>
  <c r="Q171" i="4"/>
  <c r="M17" i="4"/>
  <c r="Q24" i="4"/>
  <c r="M98" i="4"/>
  <c r="Q143" i="4"/>
  <c r="M25" i="4"/>
  <c r="Q65" i="4"/>
  <c r="Q254" i="4"/>
  <c r="Q239" i="4"/>
  <c r="M213" i="4"/>
  <c r="Q170" i="4"/>
  <c r="Q197" i="4"/>
  <c r="Q208" i="4"/>
  <c r="Q161" i="4"/>
  <c r="M183" i="4"/>
  <c r="M187" i="4"/>
  <c r="Q169" i="4"/>
  <c r="Q181" i="4"/>
  <c r="M54" i="4"/>
  <c r="M85" i="4"/>
  <c r="Q152" i="4"/>
  <c r="Q141" i="4"/>
  <c r="M153" i="4"/>
  <c r="Q17" i="4"/>
  <c r="M13" i="4"/>
  <c r="Q90" i="4"/>
  <c r="Q131" i="4"/>
  <c r="M99" i="4"/>
  <c r="Q53" i="4"/>
  <c r="M230" i="4"/>
  <c r="Q213" i="4"/>
  <c r="M167" i="4"/>
  <c r="M214" i="4"/>
  <c r="Q189" i="4"/>
  <c r="M159" i="4"/>
  <c r="Q183" i="4"/>
  <c r="Q207" i="4"/>
  <c r="M160" i="4"/>
  <c r="M175" i="4"/>
  <c r="Q54" i="4"/>
  <c r="Q72" i="4"/>
  <c r="M131" i="4"/>
  <c r="M136" i="4"/>
  <c r="Q147" i="4"/>
  <c r="M103" i="4"/>
  <c r="Q13" i="4"/>
  <c r="M89" i="4"/>
  <c r="Q119" i="4"/>
  <c r="Q99" i="4"/>
  <c r="Q41" i="4"/>
  <c r="Q230" i="4"/>
  <c r="Q251" i="4"/>
  <c r="M255" i="4"/>
  <c r="M211" i="4"/>
  <c r="M208" i="4"/>
  <c r="Q241" i="4"/>
  <c r="Q214" i="4"/>
  <c r="Q182" i="4"/>
  <c r="Q159" i="4"/>
  <c r="M171" i="4"/>
  <c r="M184" i="4"/>
  <c r="Q160" i="4"/>
  <c r="Q113" i="4"/>
  <c r="Q23" i="4"/>
  <c r="Q37" i="4"/>
  <c r="M121" i="4"/>
  <c r="M113" i="4"/>
  <c r="M61" i="4"/>
  <c r="Q103" i="4"/>
  <c r="Q104" i="4"/>
  <c r="Q89" i="4"/>
  <c r="M43" i="4"/>
  <c r="M87" i="4"/>
  <c r="Q28" i="4"/>
  <c r="M229" i="4"/>
  <c r="M219" i="4"/>
  <c r="Q211" i="4"/>
  <c r="M177" i="4"/>
  <c r="Q219" i="4"/>
  <c r="Q255" i="4"/>
  <c r="M173" i="4"/>
  <c r="M157" i="4"/>
  <c r="M141" i="4"/>
  <c r="Q177" i="4"/>
  <c r="M158" i="4"/>
  <c r="M44" i="4"/>
  <c r="M16" i="4"/>
  <c r="M37" i="4"/>
  <c r="Q121" i="4"/>
  <c r="M104" i="4"/>
  <c r="M15" i="4"/>
  <c r="M91" i="4"/>
  <c r="Q92" i="4"/>
  <c r="M86" i="4"/>
  <c r="Q43" i="4"/>
  <c r="Q87" i="4"/>
  <c r="Q15" i="4"/>
  <c r="M246" i="4"/>
  <c r="Q196" i="4"/>
  <c r="M242" i="4"/>
  <c r="M212" i="4"/>
  <c r="M226" i="4"/>
  <c r="Q173" i="4"/>
  <c r="M151" i="4"/>
  <c r="Q136" i="4"/>
  <c r="M164" i="4"/>
  <c r="Q158" i="4"/>
  <c r="M112" i="4"/>
  <c r="M155" i="4"/>
  <c r="M28" i="4"/>
  <c r="M111" i="4"/>
  <c r="Q97" i="4"/>
  <c r="M12" i="4"/>
  <c r="Q91" i="4"/>
  <c r="Q80" i="4"/>
  <c r="Q78" i="4"/>
  <c r="M38" i="4"/>
  <c r="M75" i="4"/>
  <c r="Q250" i="4"/>
  <c r="Q217" i="4"/>
  <c r="M122" i="4"/>
  <c r="Q194" i="4"/>
  <c r="Q148" i="4"/>
  <c r="Q26" i="4"/>
  <c r="Q157" i="4"/>
  <c r="M39" i="4"/>
  <c r="Q18" i="4"/>
  <c r="Q66" i="4"/>
  <c r="Q244" i="4"/>
  <c r="M270" i="4"/>
  <c r="Q229" i="4"/>
  <c r="Q212" i="4"/>
  <c r="Q226" i="4"/>
  <c r="Q165" i="4"/>
  <c r="Q149" i="4"/>
  <c r="Q125" i="4"/>
  <c r="M124" i="4"/>
  <c r="M156" i="4"/>
  <c r="Q73" i="4"/>
  <c r="Q153" i="4"/>
  <c r="M125" i="4"/>
  <c r="Q111" i="4"/>
  <c r="M97" i="4"/>
  <c r="M66" i="4"/>
  <c r="M79" i="4"/>
  <c r="M55" i="4"/>
  <c r="M77" i="4"/>
  <c r="M63" i="4"/>
  <c r="Q75" i="4"/>
  <c r="Q175" i="4"/>
  <c r="M68" i="4"/>
  <c r="M90" i="4"/>
  <c r="M119" i="4"/>
  <c r="Q48" i="4"/>
  <c r="M236" i="4"/>
  <c r="Q270" i="4"/>
  <c r="Q224" i="4"/>
  <c r="M188" i="4"/>
  <c r="M216" i="4"/>
  <c r="M145" i="4"/>
  <c r="M147" i="4"/>
  <c r="M144" i="4"/>
  <c r="Q124" i="4"/>
  <c r="M154" i="4"/>
  <c r="M73" i="4"/>
  <c r="M109" i="4"/>
  <c r="M123" i="4"/>
  <c r="Q56" i="4"/>
  <c r="Q84" i="4"/>
  <c r="M133" i="4"/>
  <c r="Q79" i="4"/>
  <c r="Q55" i="4"/>
  <c r="Q77" i="4"/>
  <c r="Q63" i="4"/>
  <c r="Q61" i="4"/>
  <c r="M241" i="4"/>
  <c r="Q185" i="4"/>
  <c r="Q49" i="4"/>
  <c r="M102" i="4"/>
  <c r="Q67" i="4"/>
  <c r="Q51" i="4"/>
  <c r="Q236" i="4"/>
  <c r="Q253" i="4"/>
  <c r="Q268" i="4"/>
  <c r="Q218" i="4"/>
  <c r="M228" i="4"/>
  <c r="M185" i="4"/>
  <c r="M209" i="4"/>
  <c r="Q145" i="4"/>
  <c r="Q129" i="4"/>
  <c r="Q144" i="4"/>
  <c r="M78" i="4"/>
  <c r="M152" i="4"/>
  <c r="M26" i="4"/>
  <c r="Q109" i="4"/>
  <c r="Q123" i="4"/>
  <c r="M56" i="4"/>
  <c r="Q42" i="4"/>
  <c r="Q133" i="4"/>
  <c r="M67" i="4"/>
  <c r="M50" i="4"/>
  <c r="M74" i="4"/>
  <c r="M53" i="4"/>
  <c r="M51" i="4"/>
  <c r="M240" i="4"/>
  <c r="I7" i="4"/>
  <c r="Q2" i="1"/>
  <c r="E279" i="4" s="1"/>
  <c r="V4" i="1"/>
  <c r="Z4" i="1"/>
  <c r="O258" i="4" l="1"/>
  <c r="I9" i="27"/>
  <c r="K9" i="27" s="1"/>
  <c r="O27" i="4"/>
  <c r="O9" i="4"/>
  <c r="AA4" i="1"/>
  <c r="AD4" i="1" s="1"/>
  <c r="O9" i="27" l="1"/>
  <c r="O31" i="27" s="1"/>
  <c r="F33" i="17" s="1"/>
  <c r="F35" i="17" s="1"/>
  <c r="N9" i="27"/>
  <c r="R9" i="27" s="1"/>
  <c r="G38" i="6"/>
  <c r="G37" i="6"/>
  <c r="G36" i="6"/>
  <c r="G35" i="6"/>
  <c r="G34" i="6"/>
  <c r="G33" i="6"/>
  <c r="G32" i="6"/>
  <c r="G31" i="6"/>
  <c r="R31" i="27" l="1"/>
  <c r="F12" i="17"/>
  <c r="E107" i="6"/>
  <c r="F89" i="6" l="1"/>
  <c r="F88" i="6"/>
  <c r="F86" i="6"/>
  <c r="G82" i="6"/>
  <c r="F73" i="6"/>
  <c r="G73" i="6" s="1"/>
  <c r="F72" i="6"/>
  <c r="F71" i="6"/>
  <c r="G71" i="6" s="1"/>
  <c r="F69" i="6"/>
  <c r="F63" i="6"/>
  <c r="F60" i="6"/>
  <c r="F59" i="6"/>
  <c r="F57" i="6"/>
  <c r="F55" i="6"/>
  <c r="G26" i="6"/>
  <c r="G25" i="6"/>
  <c r="G99" i="6"/>
  <c r="G98" i="6"/>
  <c r="E103" i="6"/>
  <c r="E7" i="4" l="1"/>
  <c r="H7" i="4" s="1"/>
  <c r="Q7" i="4" l="1"/>
  <c r="M7" i="4"/>
  <c r="O7" i="4"/>
  <c r="S7" i="4"/>
  <c r="A16" i="6" l="1"/>
  <c r="A17" i="6" s="1"/>
  <c r="D14" i="6" s="1"/>
  <c r="F14" i="6" s="1"/>
  <c r="E40" i="6" l="1"/>
  <c r="D17" i="6" s="1"/>
  <c r="E22" i="6"/>
  <c r="W2" i="14"/>
  <c r="E65" i="6" l="1"/>
  <c r="E51" i="6"/>
  <c r="G17" i="6"/>
  <c r="E91" i="6"/>
  <c r="E88" i="6"/>
  <c r="D15" i="6"/>
  <c r="D16" i="6"/>
  <c r="E56" i="6" s="1"/>
  <c r="S2" i="1"/>
  <c r="E281" i="4" s="1"/>
  <c r="G15" i="6" l="1"/>
  <c r="E48" i="6"/>
  <c r="G48" i="6" s="1"/>
  <c r="G47" i="6" s="1"/>
  <c r="E97" i="6"/>
  <c r="E93" i="6"/>
  <c r="G93" i="6" s="1"/>
  <c r="G92" i="6" s="1"/>
  <c r="G16" i="6"/>
  <c r="E66" i="6"/>
  <c r="E63" i="6"/>
  <c r="E60" i="6"/>
  <c r="Y2" i="1"/>
  <c r="E285" i="4" s="1"/>
  <c r="E282" i="4" s="1"/>
  <c r="V2" i="1"/>
  <c r="E284" i="4" s="1"/>
  <c r="E280" i="4" l="1"/>
  <c r="E283" i="4" s="1"/>
  <c r="AA2" i="1"/>
  <c r="G79" i="6" l="1"/>
  <c r="I38" i="6"/>
  <c r="I32" i="6"/>
  <c r="I30" i="6"/>
  <c r="I33" i="6"/>
  <c r="I37" i="6"/>
  <c r="I31" i="6"/>
  <c r="I36" i="6"/>
  <c r="I35" i="6"/>
  <c r="I34" i="6"/>
  <c r="G80" i="6"/>
  <c r="G89" i="6"/>
  <c r="I39" i="6"/>
  <c r="I29" i="6"/>
  <c r="I23" i="6"/>
  <c r="I28" i="6"/>
  <c r="F84" i="6"/>
  <c r="G86" i="6" l="1"/>
  <c r="G75" i="6" l="1"/>
  <c r="G28" i="6" l="1"/>
  <c r="G29" i="6"/>
  <c r="G39" i="6"/>
  <c r="G41" i="6"/>
  <c r="G42" i="6"/>
  <c r="F27" i="6" l="1"/>
  <c r="F40" i="6"/>
  <c r="G76" i="6"/>
  <c r="G74" i="6" s="1"/>
  <c r="G85" i="6" l="1"/>
  <c r="E292" i="4" l="1"/>
  <c r="C15" i="18"/>
  <c r="G78" i="6"/>
  <c r="E296" i="4"/>
  <c r="C19" i="18" l="1"/>
  <c r="B2" i="15" l="1"/>
  <c r="I26" i="6" l="1"/>
  <c r="I25" i="6"/>
  <c r="G55" i="6"/>
  <c r="E293" i="4" s="1"/>
  <c r="C16" i="18" l="1"/>
  <c r="G65" i="6" l="1"/>
  <c r="G59" i="6"/>
  <c r="G62" i="6"/>
  <c r="F17" i="6"/>
  <c r="G40" i="6"/>
  <c r="G27" i="6"/>
  <c r="G51" i="6" l="1"/>
  <c r="G50" i="6" s="1"/>
  <c r="F16" i="6"/>
  <c r="F18" i="6" l="1"/>
  <c r="E295" i="4" l="1"/>
  <c r="C18" i="18"/>
  <c r="G88" i="6" l="1"/>
  <c r="G90" i="6"/>
  <c r="G97" i="6"/>
  <c r="G96" i="6" s="1"/>
  <c r="G56" i="6"/>
  <c r="G91" i="6"/>
  <c r="F15" i="6"/>
  <c r="G72" i="6"/>
  <c r="G69" i="6"/>
  <c r="F22" i="6"/>
  <c r="G22" i="6" s="1"/>
  <c r="G57" i="6"/>
  <c r="G87" i="6" l="1"/>
  <c r="E294" i="4"/>
  <c r="G46" i="6"/>
  <c r="G45" i="6" s="1"/>
  <c r="G84" i="6"/>
  <c r="G81" i="6" s="1"/>
  <c r="G63" i="6"/>
  <c r="G61" i="6" s="1"/>
  <c r="E291" i="4" s="1"/>
  <c r="G66" i="6"/>
  <c r="G64" i="6" s="1"/>
  <c r="G53" i="6"/>
  <c r="G52" i="6" s="1"/>
  <c r="G49" i="6" s="1"/>
  <c r="G60" i="6"/>
  <c r="G58" i="6" s="1"/>
  <c r="E290" i="4" s="1"/>
  <c r="G54" i="6"/>
  <c r="C17" i="18"/>
  <c r="G68" i="6"/>
  <c r="G67" i="6" s="1"/>
  <c r="E288" i="4" s="1"/>
  <c r="G77" i="6" l="1"/>
  <c r="G44" i="6"/>
  <c r="G43" i="6" s="1"/>
  <c r="E289" i="4"/>
  <c r="C13" i="18"/>
  <c r="C14" i="18"/>
  <c r="C11" i="18"/>
  <c r="G21" i="6" l="1"/>
  <c r="C10" i="18" s="1"/>
  <c r="G108" i="6"/>
  <c r="G105" i="6" s="1"/>
  <c r="E110" i="6"/>
  <c r="G112" i="6" s="1"/>
  <c r="G109" i="6" s="1"/>
  <c r="G104" i="6"/>
  <c r="G101" i="6" s="1"/>
  <c r="C12" i="18"/>
  <c r="E287" i="4" l="1"/>
  <c r="G100" i="6"/>
  <c r="G20" i="6" s="1"/>
  <c r="H94" i="6" s="1"/>
  <c r="C20" i="18" l="1"/>
  <c r="C21" i="18" s="1"/>
  <c r="F39" i="17" s="1"/>
  <c r="E297" i="4"/>
  <c r="E286" i="4" s="1"/>
  <c r="H100" i="6"/>
  <c r="H61" i="6"/>
  <c r="H49" i="6"/>
  <c r="H67" i="6"/>
  <c r="H77" i="6"/>
  <c r="H21" i="6"/>
  <c r="H20" i="6"/>
  <c r="H58" i="6"/>
  <c r="H54" i="6"/>
  <c r="H96" i="6"/>
  <c r="H64" i="6"/>
  <c r="E299" i="4" l="1"/>
  <c r="AE17" i="1" s="1"/>
  <c r="AG17" i="1" s="1"/>
  <c r="K185" i="4"/>
  <c r="J185" i="4" s="1"/>
  <c r="K147" i="4"/>
  <c r="J147" i="4" s="1"/>
  <c r="G264" i="4"/>
  <c r="F264" i="4" s="1"/>
  <c r="K145" i="4"/>
  <c r="J145" i="4" s="1"/>
  <c r="AE18" i="1"/>
  <c r="AG18" i="1" s="1"/>
  <c r="K181" i="4" s="1"/>
  <c r="J181" i="4" s="1"/>
  <c r="AE22" i="1"/>
  <c r="AG22" i="1" s="1"/>
  <c r="G21" i="4"/>
  <c r="F21" i="4" s="1"/>
  <c r="K198" i="4"/>
  <c r="J198" i="4" s="1"/>
  <c r="AE13" i="1"/>
  <c r="G30" i="4" s="1"/>
  <c r="F30" i="4" s="1"/>
  <c r="AE4" i="1"/>
  <c r="AE25" i="1"/>
  <c r="AG25" i="1" s="1"/>
  <c r="AE28" i="1"/>
  <c r="AG28" i="1" s="1"/>
  <c r="AE11" i="1"/>
  <c r="G29" i="4"/>
  <c r="F29" i="4" s="1"/>
  <c r="K187" i="4"/>
  <c r="J187" i="4" s="1"/>
  <c r="AE27" i="1"/>
  <c r="AG27" i="1" s="1"/>
  <c r="K141" i="4" s="1"/>
  <c r="J141" i="4" s="1"/>
  <c r="AE20" i="1"/>
  <c r="AE26" i="1"/>
  <c r="AG26" i="1" s="1"/>
  <c r="AE7" i="1"/>
  <c r="K22" i="4"/>
  <c r="J22" i="4" s="1"/>
  <c r="K183" i="4"/>
  <c r="J183" i="4" s="1"/>
  <c r="G262" i="4"/>
  <c r="F262" i="4" s="1"/>
  <c r="AE6" i="1"/>
  <c r="E298" i="4"/>
  <c r="E302" i="4"/>
  <c r="K202" i="4"/>
  <c r="J202" i="4" s="1"/>
  <c r="K165" i="4"/>
  <c r="J165" i="4" s="1"/>
  <c r="K140" i="4"/>
  <c r="J140" i="4" s="1"/>
  <c r="G138" i="4"/>
  <c r="F138" i="4" s="1"/>
  <c r="K177" i="4"/>
  <c r="J177" i="4" s="1"/>
  <c r="K176" i="4"/>
  <c r="J176" i="4" s="1"/>
  <c r="G190" i="4"/>
  <c r="F190" i="4" s="1"/>
  <c r="G32" i="4"/>
  <c r="F32" i="4" s="1"/>
  <c r="G232" i="4"/>
  <c r="F232" i="4" s="1"/>
  <c r="K148" i="4"/>
  <c r="J148" i="4" s="1"/>
  <c r="K56" i="4"/>
  <c r="J56" i="4" s="1"/>
  <c r="G133" i="4"/>
  <c r="F133" i="4" s="1"/>
  <c r="K179" i="4"/>
  <c r="J179" i="4" s="1"/>
  <c r="K157" i="4"/>
  <c r="J157" i="4" s="1"/>
  <c r="K224" i="4"/>
  <c r="J224" i="4" s="1"/>
  <c r="G122" i="4"/>
  <c r="F122" i="4" s="1"/>
  <c r="K173" i="4"/>
  <c r="J173" i="4" s="1"/>
  <c r="K188" i="4"/>
  <c r="J188" i="4" s="1"/>
  <c r="K199" i="4"/>
  <c r="J199" i="4" s="1"/>
  <c r="K197" i="4"/>
  <c r="J197" i="4" s="1"/>
  <c r="G204" i="4"/>
  <c r="F204" i="4" s="1"/>
  <c r="G233" i="4"/>
  <c r="F233" i="4" s="1"/>
  <c r="K206" i="4"/>
  <c r="J206" i="4" s="1"/>
  <c r="K161" i="4"/>
  <c r="J161" i="4" s="1"/>
  <c r="K180" i="4"/>
  <c r="J180" i="4" s="1"/>
  <c r="AE29" i="1"/>
  <c r="AG29" i="1" s="1"/>
  <c r="K194" i="4"/>
  <c r="J194" i="4" s="1"/>
  <c r="G72" i="4"/>
  <c r="F72" i="4" s="1"/>
  <c r="G37" i="4"/>
  <c r="F37" i="4" s="1"/>
  <c r="AE5" i="1"/>
  <c r="G11" i="4" s="1"/>
  <c r="F11" i="4" s="1"/>
  <c r="AE24" i="1"/>
  <c r="AG24" i="1" s="1"/>
  <c r="K132" i="4"/>
  <c r="J132" i="4" s="1"/>
  <c r="K220" i="4"/>
  <c r="J220" i="4" s="1"/>
  <c r="K149" i="4"/>
  <c r="J149" i="4" s="1"/>
  <c r="E301" i="4"/>
  <c r="K265" i="4"/>
  <c r="J265" i="4" s="1"/>
  <c r="K152" i="4"/>
  <c r="J152" i="4" s="1"/>
  <c r="G266" i="4"/>
  <c r="F266" i="4" s="1"/>
  <c r="K205" i="4"/>
  <c r="J205" i="4" s="1"/>
  <c r="K221" i="4"/>
  <c r="J221" i="4" s="1"/>
  <c r="G206" i="4"/>
  <c r="F206" i="4" s="1"/>
  <c r="C22" i="18"/>
  <c r="F40" i="17" s="1"/>
  <c r="G161" i="4"/>
  <c r="F161" i="4" s="1"/>
  <c r="G16" i="4"/>
  <c r="F16" i="4" s="1"/>
  <c r="G22" i="4"/>
  <c r="F22" i="4" s="1"/>
  <c r="G261" i="4"/>
  <c r="F261" i="4" s="1"/>
  <c r="G260" i="4"/>
  <c r="F260" i="4" s="1"/>
  <c r="G265" i="4"/>
  <c r="F265" i="4" s="1"/>
  <c r="G183" i="4"/>
  <c r="F183" i="4" s="1"/>
  <c r="G176" i="4"/>
  <c r="F176" i="4" s="1"/>
  <c r="G177" i="4"/>
  <c r="F177" i="4" s="1"/>
  <c r="G140" i="4"/>
  <c r="F140" i="4" s="1"/>
  <c r="G26" i="4"/>
  <c r="F26" i="4" s="1"/>
  <c r="G56" i="4"/>
  <c r="F56" i="4" s="1"/>
  <c r="G19" i="4"/>
  <c r="F19" i="4" s="1"/>
  <c r="G165" i="4"/>
  <c r="F165" i="4" s="1"/>
  <c r="G202" i="4"/>
  <c r="F202" i="4" s="1"/>
  <c r="G224" i="4"/>
  <c r="F224" i="4" s="1"/>
  <c r="G149" i="4"/>
  <c r="F149" i="4" s="1"/>
  <c r="G158" i="4"/>
  <c r="F158" i="4" s="1"/>
  <c r="G187" i="4"/>
  <c r="F187" i="4" s="1"/>
  <c r="G198" i="4"/>
  <c r="F198" i="4" s="1"/>
  <c r="G132" i="4"/>
  <c r="F132" i="4" s="1"/>
  <c r="G185" i="4"/>
  <c r="F185" i="4" s="1"/>
  <c r="G25" i="4"/>
  <c r="F25" i="4" s="1"/>
  <c r="G194" i="4"/>
  <c r="F194" i="4" s="1"/>
  <c r="G201" i="4"/>
  <c r="F201" i="4" s="1"/>
  <c r="G205" i="4"/>
  <c r="F205" i="4" s="1"/>
  <c r="G221" i="4"/>
  <c r="F221" i="4" s="1"/>
  <c r="G180" i="4"/>
  <c r="F180" i="4" s="1"/>
  <c r="G145" i="4"/>
  <c r="F145" i="4" s="1"/>
  <c r="G197" i="4"/>
  <c r="F197" i="4" s="1"/>
  <c r="G199" i="4"/>
  <c r="F199" i="4" s="1"/>
  <c r="G188" i="4"/>
  <c r="F188" i="4" s="1"/>
  <c r="G220" i="4"/>
  <c r="F220" i="4" s="1"/>
  <c r="G147" i="4"/>
  <c r="F147" i="4" s="1"/>
  <c r="G18" i="4"/>
  <c r="F18" i="4" s="1"/>
  <c r="G171" i="4"/>
  <c r="F171" i="4" s="1"/>
  <c r="G173" i="4"/>
  <c r="F173" i="4" s="1"/>
  <c r="G186" i="4"/>
  <c r="F186" i="4" s="1"/>
  <c r="G157" i="4"/>
  <c r="F157" i="4" s="1"/>
  <c r="G152" i="4"/>
  <c r="F152" i="4" s="1"/>
  <c r="G24" i="4"/>
  <c r="F24" i="4" s="1"/>
  <c r="G15" i="4"/>
  <c r="F15" i="4" s="1"/>
  <c r="G184" i="4"/>
  <c r="F184" i="4" s="1"/>
  <c r="G179" i="4"/>
  <c r="F179" i="4" s="1"/>
  <c r="G148" i="4"/>
  <c r="F148" i="4" s="1"/>
  <c r="K158" i="4"/>
  <c r="J158" i="4" s="1"/>
  <c r="G7" i="4"/>
  <c r="F7" i="4" s="1"/>
  <c r="E303" i="4"/>
  <c r="AE10" i="1" l="1"/>
  <c r="AG10" i="1" s="1"/>
  <c r="AE12" i="1"/>
  <c r="G263" i="4" s="1"/>
  <c r="F263" i="4" s="1"/>
  <c r="AE14" i="1"/>
  <c r="AG14" i="1" s="1"/>
  <c r="AE19" i="1"/>
  <c r="G175" i="4" s="1"/>
  <c r="F175" i="4" s="1"/>
  <c r="AE8" i="1"/>
  <c r="G27" i="4" s="1"/>
  <c r="F27" i="4" s="1"/>
  <c r="AE15" i="1"/>
  <c r="AG15" i="1" s="1"/>
  <c r="AE16" i="1"/>
  <c r="AG16" i="1" s="1"/>
  <c r="AE21" i="1"/>
  <c r="AG21" i="1" s="1"/>
  <c r="K139" i="4" s="1"/>
  <c r="J139" i="4" s="1"/>
  <c r="AE9" i="1"/>
  <c r="AE23" i="1"/>
  <c r="G141" i="4"/>
  <c r="F141" i="4" s="1"/>
  <c r="G174" i="4"/>
  <c r="F174" i="4" s="1"/>
  <c r="K156" i="4"/>
  <c r="J156" i="4" s="1"/>
  <c r="G150" i="4"/>
  <c r="F150" i="4" s="1"/>
  <c r="G169" i="4"/>
  <c r="F169" i="4" s="1"/>
  <c r="G181" i="4"/>
  <c r="F181" i="4" s="1"/>
  <c r="G156" i="4"/>
  <c r="F156" i="4" s="1"/>
  <c r="G12" i="4"/>
  <c r="F12" i="4" s="1"/>
  <c r="K138" i="4"/>
  <c r="J138" i="4" s="1"/>
  <c r="K262" i="4"/>
  <c r="J262" i="4" s="1"/>
  <c r="K264" i="4"/>
  <c r="J264" i="4" s="1"/>
  <c r="G258" i="4"/>
  <c r="F258" i="4" s="1"/>
  <c r="K29" i="4"/>
  <c r="J29" i="4" s="1"/>
  <c r="K21" i="4"/>
  <c r="J21" i="4" s="1"/>
  <c r="G23" i="4"/>
  <c r="F23" i="4" s="1"/>
  <c r="K190" i="4"/>
  <c r="J190" i="4" s="1"/>
  <c r="K32" i="4"/>
  <c r="J32" i="4" s="1"/>
  <c r="K133" i="4"/>
  <c r="J133" i="4" s="1"/>
  <c r="K122" i="4"/>
  <c r="J122" i="4" s="1"/>
  <c r="K204" i="4"/>
  <c r="J204" i="4" s="1"/>
  <c r="K233" i="4"/>
  <c r="J233" i="4" s="1"/>
  <c r="K72" i="4"/>
  <c r="J72" i="4" s="1"/>
  <c r="K169" i="4"/>
  <c r="J169" i="4" s="1"/>
  <c r="G13" i="4"/>
  <c r="F13" i="4" s="1"/>
  <c r="G9" i="4"/>
  <c r="F9" i="4" s="1"/>
  <c r="K37" i="4"/>
  <c r="J37" i="4" s="1"/>
  <c r="K232" i="4"/>
  <c r="J232" i="4" s="1"/>
  <c r="K266" i="4"/>
  <c r="J266" i="4" s="1"/>
  <c r="C23" i="18"/>
  <c r="K12" i="4"/>
  <c r="J12" i="4" s="1"/>
  <c r="K260" i="4"/>
  <c r="J260" i="4" s="1"/>
  <c r="K261" i="4"/>
  <c r="J261" i="4" s="1"/>
  <c r="K186" i="4"/>
  <c r="J186" i="4" s="1"/>
  <c r="K150" i="4"/>
  <c r="J150" i="4" s="1"/>
  <c r="K184" i="4"/>
  <c r="J184" i="4" s="1"/>
  <c r="K171" i="4"/>
  <c r="J171" i="4" s="1"/>
  <c r="K24" i="4"/>
  <c r="J24" i="4" s="1"/>
  <c r="K26" i="4"/>
  <c r="J26" i="4" s="1"/>
  <c r="AG4" i="1"/>
  <c r="AG5" i="1"/>
  <c r="AG7" i="1"/>
  <c r="AG19" i="1"/>
  <c r="K175" i="4" s="1"/>
  <c r="J175" i="4" s="1"/>
  <c r="AG20" i="1"/>
  <c r="K174" i="4" s="1"/>
  <c r="J174" i="4" s="1"/>
  <c r="AG6" i="1"/>
  <c r="AG11" i="1"/>
  <c r="AG13" i="1"/>
  <c r="K30" i="4" s="1"/>
  <c r="J30" i="4" s="1"/>
  <c r="G137" i="4" l="1"/>
  <c r="F137" i="4" s="1"/>
  <c r="AG12" i="1"/>
  <c r="G20" i="4"/>
  <c r="F20" i="4" s="1"/>
  <c r="G259" i="4"/>
  <c r="F259" i="4" s="1"/>
  <c r="K137" i="4"/>
  <c r="J137" i="4" s="1"/>
  <c r="AG8" i="1"/>
  <c r="K27" i="4" s="1"/>
  <c r="J27" i="4" s="1"/>
  <c r="G139" i="4"/>
  <c r="F139" i="4" s="1"/>
  <c r="AE2" i="1"/>
  <c r="AG9" i="1"/>
  <c r="K20" i="4" s="1"/>
  <c r="J20" i="4" s="1"/>
  <c r="G8" i="4"/>
  <c r="F8" i="4" s="1"/>
  <c r="AG23" i="1"/>
  <c r="G146" i="4"/>
  <c r="F146" i="4" s="1"/>
  <c r="K9" i="4"/>
  <c r="J9" i="4" s="1"/>
  <c r="K7" i="4"/>
  <c r="J7" i="4" s="1"/>
  <c r="K11" i="4"/>
  <c r="J11" i="4" s="1"/>
  <c r="K25" i="4"/>
  <c r="J25" i="4" s="1"/>
  <c r="K16" i="4"/>
  <c r="J16" i="4" s="1"/>
  <c r="K23" i="4"/>
  <c r="J23" i="4" s="1"/>
  <c r="K263" i="4"/>
  <c r="J263" i="4" s="1"/>
  <c r="K13" i="4"/>
  <c r="J13" i="4" s="1"/>
  <c r="K259" i="4"/>
  <c r="J259" i="4" s="1"/>
  <c r="K15" i="4"/>
  <c r="J15" i="4" s="1"/>
  <c r="K19" i="4"/>
  <c r="J19" i="4" s="1"/>
  <c r="K258" i="4"/>
  <c r="J258" i="4" s="1"/>
  <c r="K18" i="4"/>
  <c r="J18" i="4" s="1"/>
  <c r="AF17" i="1" l="1"/>
  <c r="G271" i="4"/>
  <c r="AF16" i="1"/>
  <c r="K8" i="4"/>
  <c r="J8" i="4" s="1"/>
  <c r="K146" i="4"/>
  <c r="J146" i="4" s="1"/>
  <c r="I201" i="4" l="1"/>
  <c r="H201" i="4" s="1"/>
  <c r="AC2" i="1"/>
  <c r="K201" i="4" l="1"/>
  <c r="J201" i="4" s="1"/>
  <c r="AD2" i="1"/>
  <c r="AF10" i="1"/>
  <c r="AG2" i="1"/>
  <c r="AF26" i="1"/>
  <c r="AF15" i="1"/>
  <c r="AF28" i="1"/>
  <c r="AF9" i="1"/>
  <c r="AF24" i="1"/>
  <c r="AF7" i="1"/>
  <c r="AF27" i="1"/>
  <c r="AF11" i="1"/>
  <c r="AF20" i="1"/>
  <c r="AF12" i="1"/>
  <c r="AF14" i="1"/>
  <c r="AF25" i="1"/>
  <c r="AF21" i="1"/>
  <c r="AF8" i="1"/>
  <c r="AF29" i="1"/>
  <c r="AF23" i="1"/>
  <c r="AF13" i="1"/>
  <c r="AF18" i="1"/>
  <c r="AF5" i="1"/>
  <c r="AF22" i="1"/>
  <c r="AF6" i="1"/>
  <c r="AF19" i="1"/>
  <c r="AF4" i="1"/>
  <c r="I271" i="4"/>
  <c r="E304" i="4" s="1"/>
  <c r="E305" i="4" l="1"/>
  <c r="E312" i="4" s="1"/>
  <c r="K271" i="4"/>
  <c r="F32" i="17" l="1"/>
  <c r="F41" i="17" s="1"/>
  <c r="F46" i="17" l="1"/>
  <c r="F47" i="17" s="1"/>
  <c r="F48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Загоняч Александр Николаевич</author>
  </authors>
  <commentList>
    <comment ref="D23" authorId="0" shapeId="0" xr:uid="{00000000-0006-0000-0900-000001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24" authorId="0" shapeId="0" xr:uid="{E4B191A9-BDE4-4509-AFA3-A91C2DCEBCB3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25" authorId="0" shapeId="0" xr:uid="{00000000-0006-0000-0900-000002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26" authorId="0" shapeId="0" xr:uid="{00000000-0006-0000-0900-000003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28" authorId="0" shapeId="0" xr:uid="{00000000-0006-0000-0900-000004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29" authorId="0" shapeId="0" xr:uid="{00000000-0006-0000-0900-000005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0" authorId="0" shapeId="0" xr:uid="{00000000-0006-0000-0900-000006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1" authorId="0" shapeId="0" xr:uid="{00000000-0006-0000-0900-000007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2" authorId="0" shapeId="0" xr:uid="{00000000-0006-0000-0900-000008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3" authorId="0" shapeId="0" xr:uid="{00000000-0006-0000-0900-000009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4" authorId="0" shapeId="0" xr:uid="{00000000-0006-0000-0900-00000A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5" authorId="0" shapeId="0" xr:uid="{00000000-0006-0000-0900-00000B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6" authorId="0" shapeId="0" xr:uid="{00000000-0006-0000-0900-00000C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7" authorId="0" shapeId="0" xr:uid="{00000000-0006-0000-0900-00000D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8" authorId="0" shapeId="0" xr:uid="{00000000-0006-0000-0900-00000E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39" authorId="0" shapeId="0" xr:uid="{00000000-0006-0000-0900-00000F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41" authorId="0" shapeId="0" xr:uid="{00000000-0006-0000-0900-000010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42" authorId="0" shapeId="0" xr:uid="{00000000-0006-0000-0900-000011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48" authorId="0" shapeId="0" xr:uid="{00000000-0006-0000-0900-000012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51" authorId="0" shapeId="0" xr:uid="{00000000-0006-0000-0900-000013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53" authorId="0" shapeId="0" xr:uid="{00000000-0006-0000-0900-000014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55" authorId="0" shapeId="0" xr:uid="{00000000-0006-0000-0900-000015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56" authorId="0" shapeId="0" xr:uid="{00000000-0006-0000-0900-000016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57" authorId="0" shapeId="0" xr:uid="{00000000-0006-0000-0900-000017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59" authorId="0" shapeId="0" xr:uid="{00000000-0006-0000-0900-000018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60" authorId="0" shapeId="0" xr:uid="{00000000-0006-0000-0900-000019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62" authorId="0" shapeId="0" xr:uid="{00000000-0006-0000-0900-00001A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63" authorId="0" shapeId="0" xr:uid="{00000000-0006-0000-0900-00001B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65" authorId="0" shapeId="0" xr:uid="{00000000-0006-0000-0900-00001C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66" authorId="0" shapeId="0" xr:uid="{00000000-0006-0000-0900-00001D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69" authorId="0" shapeId="0" xr:uid="{00000000-0006-0000-0900-00001E000000}">
      <text>
        <r>
          <rPr>
            <sz val="9"/>
            <color indexed="81"/>
            <rFont val="Tahoma"/>
            <family val="2"/>
            <charset val="204"/>
          </rPr>
          <t xml:space="preserve">
Выбрать "Покупка (строительство)" / "Аренда", если необходим расчет затрат</t>
        </r>
      </text>
    </comment>
    <comment ref="D70" authorId="0" shapeId="0" xr:uid="{00000000-0006-0000-0900-00001F000000}">
      <text>
        <r>
          <rPr>
            <sz val="9"/>
            <color indexed="81"/>
            <rFont val="Tahoma"/>
            <family val="2"/>
            <charset val="204"/>
          </rPr>
          <t xml:space="preserve">
Выбрать "Покупка (строительство)" / "Аренда", если необходим расчет затрат</t>
        </r>
      </text>
    </comment>
    <comment ref="D71" authorId="0" shapeId="0" xr:uid="{00000000-0006-0000-0900-000020000000}">
      <text>
        <r>
          <rPr>
            <sz val="9"/>
            <color indexed="81"/>
            <rFont val="Tahoma"/>
            <family val="2"/>
            <charset val="204"/>
          </rPr>
          <t xml:space="preserve">
Выбрать "Покупка (строительство)" / "Аренда", если необходим расчет затрат</t>
        </r>
      </text>
    </comment>
    <comment ref="D72" authorId="0" shapeId="0" xr:uid="{00000000-0006-0000-0900-000021000000}">
      <text>
        <r>
          <rPr>
            <sz val="9"/>
            <color indexed="81"/>
            <rFont val="Tahoma"/>
            <family val="2"/>
            <charset val="204"/>
          </rPr>
          <t xml:space="preserve">
Выбрать "Покупка (строительство)" / "Аренда", если необходим расчет затрат</t>
        </r>
      </text>
    </comment>
    <comment ref="D73" authorId="0" shapeId="0" xr:uid="{00000000-0006-0000-0900-000022000000}">
      <text>
        <r>
          <rPr>
            <sz val="9"/>
            <color indexed="81"/>
            <rFont val="Tahoma"/>
            <family val="2"/>
            <charset val="204"/>
          </rPr>
          <t xml:space="preserve">
Выбрать "Покупка (строительство)" / "Аренда", если необходим расчет затрат</t>
        </r>
      </text>
    </comment>
    <comment ref="D75" authorId="0" shapeId="0" xr:uid="{00000000-0006-0000-0900-000023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76" authorId="0" shapeId="0" xr:uid="{00000000-0006-0000-0900-000024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79" authorId="0" shapeId="0" xr:uid="{00000000-0006-0000-0900-000025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80" authorId="0" shapeId="0" xr:uid="{00000000-0006-0000-0900-000026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82" authorId="0" shapeId="0" xr:uid="{00000000-0006-0000-0900-000027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84" authorId="0" shapeId="0" xr:uid="{00000000-0006-0000-0900-000028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86" authorId="0" shapeId="0" xr:uid="{00000000-0006-0000-0900-000029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88" authorId="0" shapeId="0" xr:uid="{00000000-0006-0000-0900-00002A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89" authorId="0" shapeId="0" xr:uid="{00000000-0006-0000-0900-00002B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90" authorId="0" shapeId="0" xr:uid="{00000000-0006-0000-0900-00002C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91" authorId="0" shapeId="0" xr:uid="{00000000-0006-0000-0900-00002D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93" authorId="0" shapeId="0" xr:uid="{00000000-0006-0000-0900-00002E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95" authorId="0" shapeId="0" xr:uid="{00000000-0006-0000-0900-00002F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97" authorId="0" shapeId="0" xr:uid="{00000000-0006-0000-0900-000030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98" authorId="0" shapeId="0" xr:uid="{00000000-0006-0000-0900-000031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99" authorId="0" shapeId="0" xr:uid="{00000000-0006-0000-0900-000032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102" authorId="0" shapeId="0" xr:uid="{00000000-0006-0000-0900-000033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106" authorId="0" shapeId="0" xr:uid="{00000000-0006-0000-0900-000034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  <comment ref="D110" authorId="0" shapeId="0" xr:uid="{00000000-0006-0000-0900-000035000000}">
      <text>
        <r>
          <rPr>
            <sz val="9"/>
            <color indexed="81"/>
            <rFont val="Tahoma"/>
            <family val="2"/>
            <charset val="204"/>
          </rPr>
          <t xml:space="preserve">
Выбрать "Да", если необходим расчет затрат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OQ!$A$1:$AY$1004" type="102" refreshedVersion="6" minRefreshableVersion="5">
    <extLst>
      <ext xmlns:x15="http://schemas.microsoft.com/office/spreadsheetml/2010/11/main" uri="{DE250136-89BD-433C-8126-D09CA5730AF9}">
        <x15:connection id="Диапазон" autoDelete="1">
          <x15:rangePr sourceName="_xlcn.WorksheetConnection_BOQA1AY10041"/>
        </x15:connection>
      </ext>
    </extLst>
  </connection>
  <connection id="3" xr16:uid="{00000000-0015-0000-FFFF-FFFF02000000}" keepAlive="1" name="Запрос — BOD" description="Соединение с запросом &quot;BOD&quot; в книге." type="5" refreshedVersion="0" background="1">
    <dbPr connection="Provider=Microsoft.Mashup.OleDb.1;Data Source=$Workbook$;Location=BOD;Extended Properties=&quot;&quot;" command="SELECT * FROM [BOD]"/>
  </connection>
  <connection id="4" xr16:uid="{00000000-0015-0000-FFFF-FFFF03000000}" keepAlive="1" name="Запрос — BOM" description="Соединение с запросом &quot;BOM&quot; в книге." type="5" refreshedVersion="0" background="1">
    <dbPr connection="Provider=Microsoft.Mashup.OleDb.1;Data Source=$Workbook$;Location=BOM;Extended Properties=&quot;&quot;" command="SELECT * FROM [BOM]"/>
  </connection>
  <connection id="5" xr16:uid="{00000000-0015-0000-FFFF-FFFF04000000}" keepAlive="1" name="Запрос — BOQ" description="Соединение с запросом &quot;BOQ&quot; в книге." type="5" refreshedVersion="0" background="1">
    <dbPr connection="Provider=Microsoft.Mashup.OleDb.1;Data Source=$Workbook$;Location=BOQ;Extended Properties=&quot;&quot;" command="SELECT * FROM [BOQ]"/>
  </connection>
  <connection id="6" xr16:uid="{00000000-0015-0000-FFFF-FFFF05000000}" keepAlive="1" name="Запрос — fnGetParameter" description="Соединение с запросом &quot;fnGetParameter&quot; в книге." type="5" refreshedVersion="0" background="1">
    <dbPr connection="Provider=Microsoft.Mashup.OleDb.1;Data Source=$Workbook$;Location=fnGetParameter;Extended Properties=&quot;&quot;" command="SELECT * FROM [fnGetParameter]"/>
  </connection>
  <connection id="7" xr16:uid="{00000000-0015-0000-FFFF-FFFF06000000}" keepAlive="1" name="Запрос — getBOD" description="Соединение с запросом &quot;getBOD&quot; в книге." type="5" refreshedVersion="0" background="1">
    <dbPr connection="Provider=Microsoft.Mashup.OleDb.1;Data Source=$Workbook$;Location=getBOD;Extended Properties=&quot;&quot;" command="SELECT * FROM [getBOD]"/>
  </connection>
  <connection id="8" xr16:uid="{00000000-0015-0000-FFFF-FFFF07000000}" keepAlive="1" name="Запрос — getBOE" description="Соединение с запросом &quot;getBOE&quot; в книге." type="5" refreshedVersion="0" background="1">
    <dbPr connection="Provider=Microsoft.Mashup.OleDb.1;Data Source=$Workbook$;Location=getBOE;Extended Properties=&quot;&quot;" command="SELECT * FROM [getBOE]"/>
  </connection>
  <connection id="9" xr16:uid="{00000000-0015-0000-FFFF-FFFF08000000}" keepAlive="1" name="Запрос — getBOM" description="Соединение с запросом &quot;getBOM&quot; в книге." type="5" refreshedVersion="0" background="1">
    <dbPr connection="Provider=Microsoft.Mashup.OleDb.1;Data Source=$Workbook$;Location=getBOM;Extended Properties=&quot;&quot;" command="SELECT * FROM [getBOM]"/>
  </connection>
  <connection id="10" xr16:uid="{00000000-0015-0000-FFFF-FFFF09000000}" keepAlive="1" name="Запрос — getBOQ" description="Соединение с запросом &quot;getBOQ&quot; в книге." type="5" refreshedVersion="0" background="1">
    <dbPr connection="Provider=Microsoft.Mashup.OleDb.1;Data Source=$Workbook$;Location=getBOQ;Extended Properties=&quot;&quot;" command="SELECT * FROM [getBOQ]"/>
  </connection>
  <connection id="11" xr16:uid="{00000000-0015-0000-FFFF-FFFF0A000000}" keepAlive="1" name="Запрос — getПриложение №1" description="Соединение с запросом &quot;getПриложение №1&quot; в книге." type="5" refreshedVersion="0" background="1">
    <dbPr connection="Provider=Microsoft.Mashup.OleDb.1;Data Source=$Workbook$;Location=&quot;getПриложение №1&quot;;Extended Properties=&quot;&quot;" command="SELECT * FROM [getПриложение №1]"/>
  </connection>
  <connection id="12" xr16:uid="{00000000-0015-0000-FFFF-FFFF0B000000}" keepAlive="1" name="Запрос — getПриложение №13" description="Соединение с запросом &quot;getПриложение №13&quot; в книге." type="5" refreshedVersion="0" background="1">
    <dbPr connection="Provider=Microsoft.Mashup.OleDb.1;Data Source=$Workbook$;Location=&quot;getПриложение №13&quot;;Extended Properties=&quot;&quot;" command="SELECT * FROM [getПриложение №13]"/>
  </connection>
  <connection id="13" xr16:uid="{00000000-0015-0000-FFFF-FFFF0C000000}" keepAlive="1" name="Запрос — getПриложение №3" description="Соединение с запросом &quot;getПриложение №3&quot; в книге." type="5" refreshedVersion="0" background="1">
    <dbPr connection="Provider=Microsoft.Mashup.OleDb.1;Data Source=$Workbook$;Location=&quot;getПриложение №3&quot;;Extended Properties=&quot;&quot;" command="SELECT * FROM [getПриложение №3]"/>
  </connection>
  <connection id="14" xr16:uid="{00000000-0015-0000-FFFF-FFFF0D000000}" keepAlive="1" name="Запрос — getПриложение №3 1" description="Соединение с запросом &quot;getПриложение №3 1&quot; в книге." type="5" refreshedVersion="0" background="1">
    <dbPr connection="Provider=Microsoft.Mashup.OleDb.1;Data Source=$Workbook$;Location=&quot;getПриложение №3 1&quot;;Extended Properties=&quot;&quot;" command="SELECT * FROM [getПриложение №3 1]"/>
  </connection>
  <connection id="15" xr16:uid="{00000000-0015-0000-FFFF-FFFF0E000000}" keepAlive="1" name="Запрос — getПриложение №4" description="Соединение с запросом &quot;getПриложение №4&quot; в книге." type="5" refreshedVersion="0" background="1">
    <dbPr connection="Provider=Microsoft.Mashup.OleDb.1;Data Source=$Workbook$;Location=&quot;getПриложение №4&quot;;Extended Properties=&quot;&quot;" command="SELECT * FROM [getПриложение №4]"/>
  </connection>
  <connection id="16" xr16:uid="{00000000-0015-0000-FFFF-FFFF0F000000}" keepAlive="1" name="Запрос — getПриложение №5" description="Соединение с запросом &quot;getПриложение №5&quot; в книге." type="5" refreshedVersion="0" background="1">
    <dbPr connection="Provider=Microsoft.Mashup.OleDb.1;Data Source=$Workbook$;Location=&quot;getПриложение №5&quot;;Extended Properties=&quot;&quot;" command="SELECT * FROM [getПриложение №5]"/>
  </connection>
  <connection id="17" xr16:uid="{00000000-0015-0000-FFFF-FFFF10000000}" keepAlive="1" name="Запрос — Приложение №1" description="Соединение с запросом &quot;Приложение №1&quot; в книге." type="5" refreshedVersion="0" background="1">
    <dbPr connection="Provider=Microsoft.Mashup.OleDb.1;Data Source=$Workbook$;Location=&quot;Приложение №1&quot;;Extended Properties=&quot;&quot;" command="SELECT * FROM [Приложение №1]"/>
  </connection>
  <connection id="18" xr16:uid="{00000000-0015-0000-FFFF-FFFF11000000}" keepAlive="1" name="Запрос — Приложение №13" description="Соединение с запросом &quot;Приложение №13&quot; в книге." type="5" refreshedVersion="0" background="1">
    <dbPr connection="Provider=Microsoft.Mashup.OleDb.1;Data Source=$Workbook$;Location=&quot;Приложение №13&quot;;Extended Properties=&quot;&quot;" command="SELECT * FROM [Приложение №13]"/>
  </connection>
  <connection id="19" xr16:uid="{00000000-0015-0000-FFFF-FFFF12000000}" keepAlive="1" name="Запрос — Приложение №3" description="Соединение с запросом &quot;Приложение №3&quot; в книге." type="5" refreshedVersion="0" background="1">
    <dbPr connection="Provider=Microsoft.Mashup.OleDb.1;Data Source=$Workbook$;Location=&quot;Приложение №3&quot;;Extended Properties=&quot;&quot;" command="SELECT * FROM [Приложение №3]"/>
  </connection>
  <connection id="20" xr16:uid="{00000000-0015-0000-FFFF-FFFF13000000}" keepAlive="1" name="Запрос — Приложение №4" description="Соединение с запросом &quot;Приложение №4&quot; в книге." type="5" refreshedVersion="0" background="1">
    <dbPr connection="Provider=Microsoft.Mashup.OleDb.1;Data Source=$Workbook$;Location=&quot;Приложение №4&quot;;Extended Properties=&quot;&quot;" command="SELECT * FROM [Приложение №4]"/>
  </connection>
  <connection id="21" xr16:uid="{00000000-0015-0000-FFFF-FFFF14000000}" keepAlive="1" name="Запрос — Приложение №5" description="Соединение с запросом &quot;Приложение №5&quot; в книге." type="5" refreshedVersion="0" background="1">
    <dbPr connection="Provider=Microsoft.Mashup.OleDb.1;Data Source=$Workbook$;Location=&quot;Приложение №5&quot;;Extended Properties=&quot;&quot;" command="SELECT * FROM [Приложение №5]"/>
  </connection>
  <connection id="22" xr16:uid="{00000000-0015-0000-FFFF-FFFF15000000}" keepAlive="1" name="Запрос — СтавкиМиМ" description="Соединение с запросом &quot;СтавкиМиМ&quot; в книге." type="5" refreshedVersion="0" background="1">
    <dbPr connection="Provider=Microsoft.Mashup.OleDb.1;Data Source=$Workbook$;Location=СтавкиМиМ;Extended Properties=&quot;&quot;" command="SELECT * FROM [СтавкиМиМ]"/>
  </connection>
  <connection id="23" xr16:uid="{00000000-0015-0000-FFFF-FFFF16000000}" keepAlive="1" name="Запрос — СтавкиОР" description="Соединение с запросом &quot;СтавкиОР&quot; в книге." type="5" refreshedVersion="0" background="1">
    <dbPr connection="Provider=Microsoft.Mashup.OleDb.1;Data Source=$Workbook$;Location=СтавкиОР;Extended Properties=&quot;&quot;" command="SELECT * FROM [СтавкиОР]"/>
  </connection>
  <connection id="24" xr16:uid="{00000000-0015-0000-FFFF-FFFF17000000}" keepAlive="1" name="Запрос — СтавкиОР&amp;МиМ" description="Соединение с запросом &quot;СтавкиОР&amp;МиМ&quot; в книге." type="5" refreshedVersion="0" background="1">
    <dbPr connection="Provider=Microsoft.Mashup.OleDb.1;Data Source=$Workbook$;Location=СтавкиОР&amp;МиМ;Extended Properties=&quot;&quot;" command="SELECT * FROM [СтавкиОР&amp;МиМ]"/>
  </connection>
  <connection id="25" xr16:uid="{00000000-0015-0000-FFFF-FFFF18000000}" keepAlive="1" name="Запрос — ТЗ&amp;ТЗМ" description="Соединение с запросом &quot;ТЗ&amp;ТЗМ&quot; в книге." type="5" refreshedVersion="0" background="1">
    <dbPr connection="Provider=Microsoft.Mashup.OleDb.1;Data Source=$Workbook$;Location=ТЗ&amp;ТЗМ;Extended Properties=&quot;&quot;" command="SELECT * FROM [ТЗ&amp;ТЗМ]"/>
  </connection>
</connections>
</file>

<file path=xl/sharedStrings.xml><?xml version="1.0" encoding="utf-8"?>
<sst xmlns="http://schemas.openxmlformats.org/spreadsheetml/2006/main" count="5099" uniqueCount="1621">
  <si>
    <t>№ п/п</t>
  </si>
  <si>
    <t>Наименование титула</t>
  </si>
  <si>
    <t>Марка / Том</t>
  </si>
  <si>
    <t>Ревизия</t>
  </si>
  <si>
    <t>Наименование работ</t>
  </si>
  <si>
    <t>Кол-во</t>
  </si>
  <si>
    <t>м3</t>
  </si>
  <si>
    <t>м2</t>
  </si>
  <si>
    <t>Кол-во по BoQ</t>
  </si>
  <si>
    <t>м</t>
  </si>
  <si>
    <t>шт.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</si>
  <si>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</si>
  <si>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</si>
  <si>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</si>
  <si>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</si>
  <si>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</si>
  <si>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</si>
  <si>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</si>
  <si>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</si>
  <si>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</si>
  <si>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2.10</t>
  </si>
  <si>
    <t>№</t>
  </si>
  <si>
    <t>Ед. измерения</t>
  </si>
  <si>
    <t>Трудоемкость 
на ед. изм. ЕР</t>
  </si>
  <si>
    <t>СТАВКА Ч/Ч</t>
  </si>
  <si>
    <t>Машиноемкость 
на ед. изм. ЕР</t>
  </si>
  <si>
    <t>Цена за ед. с учетом косвенных</t>
  </si>
  <si>
    <t>Стоимость СМР с учетом косвенных</t>
  </si>
  <si>
    <t>%</t>
  </si>
  <si>
    <t>РУБ</t>
  </si>
  <si>
    <t>чел.час</t>
  </si>
  <si>
    <t>маш.час</t>
  </si>
  <si>
    <t>ИТОГО</t>
  </si>
  <si>
    <t>АНАЛИЗ ОСНОВНЫХ ПАРАМЕТРОВ</t>
  </si>
  <si>
    <t>Статья</t>
  </si>
  <si>
    <t>Ед.изм.</t>
  </si>
  <si>
    <t>ПАРАМЕТРЫ</t>
  </si>
  <si>
    <t>a</t>
  </si>
  <si>
    <t>Трудозатраты основных рабочих</t>
  </si>
  <si>
    <t>b</t>
  </si>
  <si>
    <t>Средняя стоимость чел.часа</t>
  </si>
  <si>
    <t>c</t>
  </si>
  <si>
    <t>Общее кол-во часов работы техники</t>
  </si>
  <si>
    <t>d</t>
  </si>
  <si>
    <t>Средняя стоимость маш.часа</t>
  </si>
  <si>
    <t>КОСВЕННЫЕ ЗАТРАТЫ</t>
  </si>
  <si>
    <t>Расходы на персонал</t>
  </si>
  <si>
    <t>Временные здания и сооружения</t>
  </si>
  <si>
    <t>Общепроизводственные расходы</t>
  </si>
  <si>
    <t>Проживание</t>
  </si>
  <si>
    <t>Питание</t>
  </si>
  <si>
    <t>Мобилизация/ демобилизация техники</t>
  </si>
  <si>
    <t>Транспортировка рабочего персонала</t>
  </si>
  <si>
    <t>Транспортировка управленческого персонала</t>
  </si>
  <si>
    <t xml:space="preserve">Подготовка к производству работ в зимний период </t>
  </si>
  <si>
    <t>Строительные леса</t>
  </si>
  <si>
    <t>Прочие косвенные расходы</t>
  </si>
  <si>
    <t>Прибыль, риски</t>
  </si>
  <si>
    <t>Наименование проекта</t>
  </si>
  <si>
    <t>дата заполнения</t>
  </si>
  <si>
    <t xml:space="preserve">Ключевая информация по проекту </t>
  </si>
  <si>
    <t>Дата начала проекта</t>
  </si>
  <si>
    <t>Продолжительность строительства, мес.</t>
  </si>
  <si>
    <t>Режим работы ОР, часов в месяц</t>
  </si>
  <si>
    <t>Т/З основного персонала (всего) из BOQ, чел-часов</t>
  </si>
  <si>
    <t>Т/З основного персонала (всего), человеко-мес.</t>
  </si>
  <si>
    <t>N п/п</t>
  </si>
  <si>
    <t>Статья затрат</t>
  </si>
  <si>
    <t>Наименование параметра</t>
  </si>
  <si>
    <t>Кол-во параметра</t>
  </si>
  <si>
    <t>Цена за ед., руб</t>
  </si>
  <si>
    <t>ИТОГО, руб</t>
  </si>
  <si>
    <t>Комментарии</t>
  </si>
  <si>
    <t>РАСХОДЫ НА ПЕРСОНАЛ</t>
  </si>
  <si>
    <t>1.1.</t>
  </si>
  <si>
    <t>ФОТ - ЛИНЕЙНЫЙ ИТР</t>
  </si>
  <si>
    <t>человеко-мес.</t>
  </si>
  <si>
    <t>Кол-во человеко-месяцев должно совпадать с данными плана мобилизации людей</t>
  </si>
  <si>
    <t>1.2.</t>
  </si>
  <si>
    <t>ФОТ - ГРУППА УПРАВЛЕНИЯ ПРОЕКТОМ</t>
  </si>
  <si>
    <t>1.3.</t>
  </si>
  <si>
    <t>ФОТ - ВСПОМОГАТЕЛЬНЫЙ ПЕРСОНАЛ</t>
  </si>
  <si>
    <t>1.4.</t>
  </si>
  <si>
    <t>РЕЗЕРВ НА ОТПУСК</t>
  </si>
  <si>
    <t>1.5.</t>
  </si>
  <si>
    <t>СТРАХОВЫЕ ВЗНОСЫ</t>
  </si>
  <si>
    <t>Страховые взносы по обязательному страхованию проектной команды</t>
  </si>
  <si>
    <t>РАСХОДЫ НА МОБИЛИЗАЦИЮ ПЕРСОНАЛА</t>
  </si>
  <si>
    <t>Путевые расходы включают в себя расходы на перевозку от пункта сбора до вахтового поселка/места проживания вблизи объекта работ и обратно, в том числе суммы, выплачиваемые работникам за дни нахождения в пути, затраты на проживание в гостиницах в пунктах сбора и пересадки.</t>
  </si>
  <si>
    <t>2.1.</t>
  </si>
  <si>
    <t>МОБИЛИЗАЦИЯ ОСНОВНОГО И ВСПОМОГАТ. ПЕРСОНАЛА</t>
  </si>
  <si>
    <t>Перевозка основного и вспомогательного персонала от пункта сбора до вахтового поселка и обратно</t>
  </si>
  <si>
    <t>кол-во перевахтовок, туда-обратно</t>
  </si>
  <si>
    <t>Кол-во перевахтовок рассчитывается исходя из продолжительности межвахтового интервала и численности основного и вспомогательного персонала, работающего вахтовым/командировочным методом.</t>
  </si>
  <si>
    <t>2.2.</t>
  </si>
  <si>
    <t>МОБИЛИЗАЦИЯ ПРОЕКТНОГО ОФИСА</t>
  </si>
  <si>
    <t>Перевозка группы управления проектом и лин.ИТР от пункта сбора до вахтового поселка и обратно</t>
  </si>
  <si>
    <t>Кол-во перевахтовок рассчитывается исходя из продолжительности межвахтового интервала и численности персонала группы управления проектом и лин.ИТР, работающих вахтовым/командировочным методом</t>
  </si>
  <si>
    <t>Расходы на ежедневную перевозку персонала к месту работы и обратно автомобильным транспортом (собственным или арендованным), если общественный транспорт не обеспечивает их перевозку. В данный раздел входят все расходы по аренде и эксплуатации автобусов, легковых автомобилей и др. транспорта для перевозки работников в том числе заработная плата водителей.</t>
  </si>
  <si>
    <t>маш-мес</t>
  </si>
  <si>
    <t>Служебные автомобили руководителей</t>
  </si>
  <si>
    <t>ПРОЖИВАНИЕ</t>
  </si>
  <si>
    <t>В случае аренды жилых помещений по данной статье учитываются расходы на наём жилых помещений, в случае организации вахтового поселка, по данной статье учитываются расходы на обслуживание жилых помещений (в т.ч. мобильных, а также приспосабливаемых на период строительства, существующих и возводимых), расходы на предоставление необходимых принадлежностей (постельные принадлежности, необходимые предметы быта, предметы гигиены и др.). Расходы на сооружение вахтового поселка учитываются по статье «Временные здания и сооружения».</t>
  </si>
  <si>
    <t>Проживание основного и вспомогательного персонала</t>
  </si>
  <si>
    <t>Проживание группы управления проектом и лин.ИТР</t>
  </si>
  <si>
    <t>Расходы на обеспечение питанием включают расходы на организацию пунктов горячего питания как с привлечением сторонних организаций, так и собственными силами, в том числе расходы на поставку и транспортировку продуктов питания, приготовление пищи, поставку готовых блюд, заработную плату персонала, обслуживающего пункты питания и др. По данной статье также учитывается стоимость предоставляемых продуктов и готовых блюд. В случае, если проектом предусматривается сооружение пунктов приема пищи, то расходы на их сооружение учитываются по статье «Временные здания и сооружения».</t>
  </si>
  <si>
    <t>Питание основного и вспомогательного персонала</t>
  </si>
  <si>
    <t>Питание группы управления проектом и лин.ИТР</t>
  </si>
  <si>
    <t>СПЕЦОДЕЖДА</t>
  </si>
  <si>
    <t>Износ и расходы по ремонту и стирке выдаваемых работникам специальной одежды, специальной обуви и средств индивидуальной защиты.</t>
  </si>
  <si>
    <t>Спецодежда для основного и вспомогательного персонала</t>
  </si>
  <si>
    <t>Спецодежда для группы управления проектом и лин.ИТР</t>
  </si>
  <si>
    <t>ВРЕМЕННЫЕ ЗДАНИЯ И СООРУЖЕНИЯ</t>
  </si>
  <si>
    <t>7.1.</t>
  </si>
  <si>
    <t>Стоимость м2 должна включать расходы на возведение, разборку, демонтаж, амортизацию, текущий ремонт, подготовку площадей под служебные помещения и временные сооружения (планировка, отсыпка и т.п.), восстановление первоначального состояния площадки после завершения работ, мебель. По данной статье учтываются расходы на возведение нетитульных ВЗиС.</t>
  </si>
  <si>
    <t>Офисы и служебные помещения</t>
  </si>
  <si>
    <t>Туалеты</t>
  </si>
  <si>
    <t>7.2.</t>
  </si>
  <si>
    <t>РАСХОДЫ НА ВРЕМЕННОЕ ПОДКЛЮЧЕНИЕ К СЕТЯМ</t>
  </si>
  <si>
    <t>Расходы на подключение к электрическим сетям, водоснабжению, канализации и др.</t>
  </si>
  <si>
    <t>всего расходов</t>
  </si>
  <si>
    <t>Расходы на обслужвивание электрических сетей, водоснабжения, канализации и др.</t>
  </si>
  <si>
    <t>срок проекта, мес</t>
  </si>
  <si>
    <t>ОБЩЕПРОИЗВОДСТВЕННЫЕ РАСХОДЫ</t>
  </si>
  <si>
    <t>8.1.</t>
  </si>
  <si>
    <t>ОБСЛУЖИВАНИЕ СТРОИТЕЛЬНЫХ ПЛОЩАДОК И ВЗиС</t>
  </si>
  <si>
    <t>Уборка и очистка территории строительства</t>
  </si>
  <si>
    <t>месяцев</t>
  </si>
  <si>
    <t>8.2.</t>
  </si>
  <si>
    <t>КОММУНАЛЬНЫЕ РАСХОДЫ</t>
  </si>
  <si>
    <t>Электроэнергия от постоянного источника подключения</t>
  </si>
  <si>
    <t>кВт</t>
  </si>
  <si>
    <t>Питьева вода</t>
  </si>
  <si>
    <t>8.3.</t>
  </si>
  <si>
    <t>ТЕХНИКА ДЛЯ ОСУЩЕСТВЛЕНИЯ ЛОГИСТИКИ И СКЛАДСКИХ ОПЕРАЦИЙ</t>
  </si>
  <si>
    <t>КМУ</t>
  </si>
  <si>
    <t>8.4.</t>
  </si>
  <si>
    <t>ПРОЧИЕ ОБЩЕПРОИЗВОДСТВЕННЫЕ РАСХОДЫ</t>
  </si>
  <si>
    <t>Мобильная связь</t>
  </si>
  <si>
    <t>Интернет</t>
  </si>
  <si>
    <t>кол-во мес. подключения</t>
  </si>
  <si>
    <t>Амортизация оргтехники (с учетом необходимого программного обеспечения) за время проекта</t>
  </si>
  <si>
    <t>кол-во рабочих мест, обеспеченных оргтехникой</t>
  </si>
  <si>
    <t>Канцелярские товары</t>
  </si>
  <si>
    <t>СТРОИТЕЛЬНЫЕ ЛЕСА</t>
  </si>
  <si>
    <t>Кол-во единиц мобилизуемой техники должно совпадать с планом мобилизации техники на объект проведения работ.</t>
  </si>
  <si>
    <t>Мобилизация габаритной строительной техники</t>
  </si>
  <si>
    <t>кол-во един.</t>
  </si>
  <si>
    <t>РАСХОДЫ НА СТРАХОВАНИЕ</t>
  </si>
  <si>
    <t>Страхование работников от несчастных случаев</t>
  </si>
  <si>
    <t>Страхование имущества</t>
  </si>
  <si>
    <t>Страхование ответственности</t>
  </si>
  <si>
    <t>ОБСЛУЖИВАНИЕ БАНКОВСКИХ ГАРАНТИЙ (БГ)</t>
  </si>
  <si>
    <t>БГ НА АВАНС</t>
  </si>
  <si>
    <t>Сумма БГ на аванс</t>
  </si>
  <si>
    <t>Срок действия БГ</t>
  </si>
  <si>
    <t>Размер комиссии</t>
  </si>
  <si>
    <t>%, годовых</t>
  </si>
  <si>
    <t>БГ НА ИСПОЛНЕНИЕ ДОГОВОРНЫХ ОБЯЗАТЕЛЬСТВ</t>
  </si>
  <si>
    <t>Сумма БГ на исполнение договорных обязательств</t>
  </si>
  <si>
    <t>БГ НА ИСПОЛНЕНИЕ ОБЯЗАТЕЛЬСТВ В ГАРАНТИЙНИЙ ПЕРИОД</t>
  </si>
  <si>
    <t>Сумма БГ на исполнение обязательств в гарантийный период</t>
  </si>
  <si>
    <t>ПРОЧИЕ КОСВЕННЫЕ РАСХОДЫ</t>
  </si>
  <si>
    <t>ПЗ справочно</t>
  </si>
  <si>
    <t>Среднесписочная численность</t>
  </si>
  <si>
    <t>ОР</t>
  </si>
  <si>
    <t>ИТР</t>
  </si>
  <si>
    <t>ГУП</t>
  </si>
  <si>
    <t>ВСП</t>
  </si>
  <si>
    <t>Резерв на отпуск</t>
  </si>
  <si>
    <t>комплект</t>
  </si>
  <si>
    <t>Пиковая численность</t>
  </si>
  <si>
    <t>Количество смен в сутки</t>
  </si>
  <si>
    <t>при числености ОР &gt;=250</t>
  </si>
  <si>
    <t>при числености ОР &lt;250</t>
  </si>
  <si>
    <t>Кол-во косвенного персонала (справочно)</t>
  </si>
  <si>
    <t>Примечание</t>
  </si>
  <si>
    <t>руб/м2</t>
  </si>
  <si>
    <t>Спецодежда и обувь ЛЕТНЯЯ, средства индивидуальной защиты в соответствии с требованиями Генподрядчика для всего персонала</t>
  </si>
  <si>
    <t>Наименование затрат</t>
  </si>
  <si>
    <t>руб./мес.</t>
  </si>
  <si>
    <t>Параметр</t>
  </si>
  <si>
    <t>Проживание ОР+ВСП</t>
  </si>
  <si>
    <t>Проживание ИТР+ГУП</t>
  </si>
  <si>
    <t>руб./сутки.</t>
  </si>
  <si>
    <t>Питание ОР+ВСП</t>
  </si>
  <si>
    <t>Питание ИТР+ГУП</t>
  </si>
  <si>
    <t>Автобус 45 мест</t>
  </si>
  <si>
    <t>Микроавтобус 17 мест</t>
  </si>
  <si>
    <t>№ п.п</t>
  </si>
  <si>
    <t>ОБЩАЯ ИНФОРМАЦИЯ ДЛЯ ЗАПОЛНЕНИЯ ФОРМЫ</t>
  </si>
  <si>
    <r>
      <t>Состав работ с указанием физ. объемов (в соотвтетсвии с принятой в Компании структурой единичных расценок) представлен на листе "</t>
    </r>
    <r>
      <rPr>
        <b/>
        <sz val="11"/>
        <rFont val="Calibri"/>
        <family val="2"/>
        <charset val="204"/>
        <scheme val="minor"/>
      </rPr>
      <t>BoQ"</t>
    </r>
    <r>
      <rPr>
        <sz val="11"/>
        <rFont val="Calibri"/>
        <family val="2"/>
        <charset val="204"/>
        <scheme val="minor"/>
      </rPr>
      <t>.</t>
    </r>
  </si>
  <si>
    <t>Информация о человеко-часах представляется без учета непроизводительного времени (выходные, отпуск, официальные праздники, дни болезни). Непроизводительное время учтено в ставке человеко-часа</t>
  </si>
  <si>
    <t xml:space="preserve">Подробное описание единичных расценок представлено в Приложении №3 (отдельный архив). </t>
  </si>
  <si>
    <r>
      <t>Прямые затраты на СМР и ПНР определяются как совокупность затрат по строительству</t>
    </r>
    <r>
      <rPr>
        <b/>
        <sz val="11"/>
        <rFont val="Calibri"/>
        <family val="2"/>
        <charset val="204"/>
        <scheme val="minor"/>
      </rPr>
      <t>:</t>
    </r>
  </si>
  <si>
    <t>−     на оплату труда рабочей силы</t>
  </si>
  <si>
    <t>−     на строительную технику, машины и механизмы (за исключением расходов на инвентарь и средства малой механизации, которые включены в расчет расходов на оплату труда рабочей силы)</t>
  </si>
  <si>
    <t>Расходы на материалы и оборудование поставки Подрядчика  (в том числе основные материалы, опалубка для бетонных работ, мебель и т.д.) предоставляются в отдельном расчете ВоМ (bill of materials) и BoE (bill of equipment). Расходы на вспомогательные материалы учитываются в ставке человеко-часа.</t>
  </si>
  <si>
    <t>Прямые затраты на оплату труда покрывают все расходы, связанные с трудом основных производственных рабочих, необходимых для выполнения СМР, такие как, но не ограничиваясь:</t>
  </si>
  <si>
    <t>−     заработная плата, получаемая рабочими "на руки" (в т.ч.  с учетом всех возможных надбавок (в т.ч. связанных с производством работ в стесненных условиях и т.д.). Заработная плата должна учитывать основное рабочее время, время производства работ в выходные дни и официальные праздники, ночные смены, все возможные переработки, оплату непроизводительного времени, премии, выплаты, связанные с оплатой больничных листов и материальной помощью;  и т.д.;</t>
  </si>
  <si>
    <t xml:space="preserve">−     налоги и сборы, которыми облагается заработная плата по законодательству страны, где зарегистрирован Подрядчик, а также согласно законодательству РФ. </t>
  </si>
  <si>
    <t>−     все социальные выплаты, например, в фонд пенсионного страхования и т.д.</t>
  </si>
  <si>
    <t>−     выплаты, связанные с оплатой отпусков;</t>
  </si>
  <si>
    <t>−     сертификация, обучение, квалификация основных производственных рабочих по действующему законодательству и правилам РФ</t>
  </si>
  <si>
    <t>−     все расходы, связанные с оформлением разрешений на работу в РФ для иностранных основных производственных рабочих, оформление виз для иностранных основных производственных рабочих/ расходы на получение (продление) патента для иностранных граждан ;</t>
  </si>
  <si>
    <t>−     расходы на инвентарь и средства малой механизации ( в т.ч., но не ограничиваясь: сварочные аппараты, болгарки, дрели, шлифовальные машинки, вибротромбовки, маркераторы, кромкорезы, компрессоры для окрасочных и огнезащитных работ, окрасочные аппараты, центраторы, вальцовочные машинки, оборудование для пескоструйных работ, лабораторное оборудование и т.д.)</t>
  </si>
  <si>
    <t>−     расходы на вспомогательные материалы (электроды, газы, отрезные, зачистные, алмазные круги, проволока, наконечники, уплотнители, манжеты, строповка, герметики и т.д.)</t>
  </si>
  <si>
    <r>
      <t>Прямые затраты на строительную технику, машины и механизмы включают все расходы, такие как, но не ограничиваясь</t>
    </r>
    <r>
      <rPr>
        <b/>
        <sz val="11"/>
        <rFont val="Calibri"/>
        <family val="2"/>
        <charset val="204"/>
        <scheme val="minor"/>
      </rPr>
      <t>:</t>
    </r>
  </si>
  <si>
    <t>−     заработная плата машинистов и механизаторов (в т.ч. все социальные выплаты, например, в фонд пенсионного страхования РФ и т.д.) с учетом всех возможных надбавок (в т.ч. связанных с производством работ в стесненных условиях и т.д.), налоги и сборы, которыми облагается заработная плата по законодательству страны, где зарегистрирован Подрядчик, а также согласно законодательству РФ). Заработная плата должна учитывать основное рабочее время, время производства работ в выходные дни и официальные праздники, ночные смены, все возможные переработки, оплату непроизводительного времени, премии и т.д.;</t>
  </si>
  <si>
    <t xml:space="preserve">−     выплаты, связанные с оплатой отпусков, больничных листов и материальная помощь; </t>
  </si>
  <si>
    <t>−     все расходы, связанные с оформлением разрешений на работу в РФ для иностранных машинистов и механизаторов, оформление виз для иностранных машинистов и механизаторов / расходы на получение патента для иностранных машинистов и механизаторов;</t>
  </si>
  <si>
    <t>−     расходы на аттестацию и обучение машинистов и механизаторов, затраты на медосмотр машинистов и механизаторов;</t>
  </si>
  <si>
    <t xml:space="preserve">−     все затраты, связанные с эксплуатацией строительной техники, машин и механизмов, необходимых для выполнения полного комплекса работ в соответствии с описанием единиц работ (с учетом топлива, горюче-смазочных материалов, запасных частей, технического обслуживания, капитального ремонта, амортизации, транспортного налога, технологических простоев, связанных с технологией производства работ и т.д.); </t>
  </si>
  <si>
    <t>−     все затраты, связанные с перемещением строительной техники, машин и механизмов внутри Площадки;</t>
  </si>
  <si>
    <t>−     сборка, монтаж, переоборудование и демонтаж строительной техники, машин и механизмов при перемещении внутри Площадки;</t>
  </si>
  <si>
    <t>−     страхование ответственности владельцев строительной техники;</t>
  </si>
  <si>
    <t>−     затраты на модернизацию строительной техники (датчики, тахографы, GPS-навигация с учетом абонентской платы, видеонаблюдение и т.д.) если применимо;</t>
  </si>
  <si>
    <t>−     расходы на перевозку машинистов и механизаторов от пункта сбора до вахтового поселка / места проживания вблизи объекта работ и обратно (при значительном удалении места производства работ от места постоянного проживания работников), в том числе суммы, выплачиваемые за дни нахождения в пути, затраты на проживание в гостиницах в пунктах сбора и пересадки;</t>
  </si>
  <si>
    <t>−     расходы на ежедневную перевозку машинистов и механизаторов от места проживания до места производства работ и обратно автомобильным транспортом (собственным или арендованным), если общественный транспорт не обеспечивает их перевозку;</t>
  </si>
  <si>
    <t>−     расходы, связанные с проживанием машинистов и механизаторов: в случае аренды жилых помещений по данной статье учитываются расходы на наём жилых помещений, в случае организации вахтового поселка, по данной статье учитываются расходы на обслуживание жилых помещений (в т.ч. мобильных, а также приспосабливаемых на период строительства, существующих и возводимых), расходы на предоставление необходимых принадлежностей (постельные принадлежности, необходимые предметы быта, предметы гигиены и др.);</t>
  </si>
  <si>
    <t>−     расходы на обеспечение питанием машинистов и механизаторов. Расходы на обеспечение питанием включают расходы на организацию пунктов горячего питания как с привлечением сторонних организаций, так и собственными силами, в том числе расходы на поставку и транспортировку продуктов питания, приготовление пищи, поставку готовых блюд, заработную плату персонала, обслуживающего пункты питания и др. По данной статье также учитывается стоимость продуктов и готовых блюд. В случае, если проектом предусматривается сооружение пунктов приема пищи, то расходы на их сооружение учитываются по статье «Временные здания и сооружения»;</t>
  </si>
  <si>
    <t>−     Износ и расходы по ремонту и стирке выдаваемых машинистам и механизаторам специальной одежды, специальной обуви (зимних, летних комплектов) и средств индивидуальной защиты;</t>
  </si>
  <si>
    <t>−    Расходы на проведение специальных мероприятии по предотвращению распространения вирусных инфекций (такие как, но не ограничиваясь: проведение тестирования машинистов и механизаторов на наличие инфекции, расходы на обеспечение средствами индивидуальной защиты органов дыхания (маски, респираторы), кожными антисептиками для обработки рук и/или перчатками, расходы на карантинные мероприятия при необходимости таковых (расходы на проживание в специально отведенных местах/обсерваторах, выплаты за простой на время карантина и др.)</t>
  </si>
  <si>
    <t>Затраты на материалы и оборудование предоставляются в отдельном расчете ВоМ (bill of materials) и BoE (bill of equipment) и включают в себя:</t>
  </si>
  <si>
    <t xml:space="preserve">         −    стоимость закупки основных материалов и обрудования;</t>
  </si>
  <si>
    <t xml:space="preserve">−    упаковку, транспортировку (до конечной точки – зоны монтажа, включая все промежуточные перемещения (включая перевалочные базы); </t>
  </si>
  <si>
    <t>−    любые погрузо-разгрузочные работы с использованием необходимой техники и   механизмов;</t>
  </si>
  <si>
    <t>−    подачу/уборку железнодорожных вагонов, хранение, ревизию материалов</t>
  </si>
  <si>
    <t>−    таможенное оформление и пошлины, вывоз с Площадки контейнеров и упаковки материалов и оборудования, налоги и сборы, которые могут применяться в рамках данного пункта 4.3.</t>
  </si>
  <si>
    <t>−    стоимость опалубки для бетонных работ с учетом её оборачиваемости</t>
  </si>
  <si>
    <t xml:space="preserve">−    Потребность в материалах должна учитывать величину трудноустранимых потерь и отходов в пределах норм, закрепленных в описательной части Единичных расценок на СМР. </t>
  </si>
  <si>
    <t xml:space="preserve">Цена СМР, и как следствие, прямые затраты и косвенные затраты должны суммарно покрывать все затраты, необходимые для выполнения работ в соответствии с требованиями и условиями тех.задания. </t>
  </si>
  <si>
    <t>Сфромированные Единичные расценки  являются фиксированными и не подлежат изменению в течение всего срока выполнения СМР. Стоимость материалов и оборудования также фиксируются и не подлежат изменению в течение всего срока выполнения СМР.</t>
  </si>
  <si>
    <t>Все суммы указываются в российских рублях без учета НДС.</t>
  </si>
  <si>
    <t>РЕКОМЕНДУЕМАЯ ПОСЛЕДОВАТЕЛЬНОСТЬ ЗАПОЛНЕНИЯ</t>
  </si>
  <si>
    <t xml:space="preserve">Доступные листы и ячейки для заполнения Подрядчиком выделены заливкой </t>
  </si>
  <si>
    <t>Расчет косвенных затрат Подрядчика должен быть предоставлен на листе "Косвенные затраты_Подрядчик"</t>
  </si>
  <si>
    <t>ПРИМЕЧАНИЯ И ЦВЕТОВОЕ ОФОРМЛЕНИЕ</t>
  </si>
  <si>
    <t xml:space="preserve"> - ячейки, доступные для заполнения, окрашены соответствующим светло-оранжевым цветом.</t>
  </si>
  <si>
    <t>Дополнительно над заголовками столбцов содержатся следующие указания:</t>
  </si>
  <si>
    <t>к заполнению</t>
  </si>
  <si>
    <t>- необходимо заполнить данные в столбце</t>
  </si>
  <si>
    <t>формула</t>
  </si>
  <si>
    <t>- рассчитывается автоматически</t>
  </si>
  <si>
    <t>Главный инженер</t>
  </si>
  <si>
    <t>Руководитель проекта</t>
  </si>
  <si>
    <t>Бухгалтер</t>
  </si>
  <si>
    <t>Разнорабочий</t>
  </si>
  <si>
    <t>Кладовщик</t>
  </si>
  <si>
    <t>Водитель</t>
  </si>
  <si>
    <t>Начальник участка</t>
  </si>
  <si>
    <t>Прораб</t>
  </si>
  <si>
    <t>Комментарий</t>
  </si>
  <si>
    <t>Инженер-строитель</t>
  </si>
  <si>
    <t>Инженер-механик</t>
  </si>
  <si>
    <t>Инженер-электрик</t>
  </si>
  <si>
    <t>Инженер КИП и А</t>
  </si>
  <si>
    <t>Специалист по ОТ, ПБ и ООС</t>
  </si>
  <si>
    <t>Инженер ПТО</t>
  </si>
  <si>
    <t>Инженер МТО</t>
  </si>
  <si>
    <t>Инженер КСП</t>
  </si>
  <si>
    <t>11 (1)</t>
  </si>
  <si>
    <t>Расчет затрат</t>
  </si>
  <si>
    <t>комплекс работ</t>
  </si>
  <si>
    <t>Мобилизация/демобилизация техники</t>
  </si>
  <si>
    <t>Наименование техники</t>
  </si>
  <si>
    <t>Время в пути,
час</t>
  </si>
  <si>
    <t>Кол-во
ресурса, шт.</t>
  </si>
  <si>
    <t>Погрузка,
час</t>
  </si>
  <si>
    <t>Разгрузка,
час</t>
  </si>
  <si>
    <t>Кол-во
тралов, шт</t>
  </si>
  <si>
    <t>Перебазировка
ед., руб.</t>
  </si>
  <si>
    <t>Расходы на негабарит, руб.</t>
  </si>
  <si>
    <t>Итого перебазировка,
руб.</t>
  </si>
  <si>
    <t>Стоимость
маш.-.час, руб.</t>
  </si>
  <si>
    <t>Стоимость
трала маш.-час, руб.</t>
  </si>
  <si>
    <t>Код KQ-2</t>
  </si>
  <si>
    <t>Стропальщик</t>
  </si>
  <si>
    <t>Заработная плата в месяц, руб</t>
  </si>
  <si>
    <t>з/п + НДФЛ</t>
  </si>
  <si>
    <t>РАСХОДЫ НА ТРАНСПОРТИРОВКУ ПЕРСОНАЛА</t>
  </si>
  <si>
    <t>РАСХОДЫ НА ПРОЖИВАНИЕ</t>
  </si>
  <si>
    <t>РАСХОДЫ НА ОБЕСПЕЧЕНИЕ ПИТАНИЕМ</t>
  </si>
  <si>
    <t>РАСХОДЫ НА ВРЕМЕННЫЕ ЗДАНИЯ И СООРУЖЕНИЯ (ВЗиС)</t>
  </si>
  <si>
    <t>МОБИЛИЗАЦИЯ/ДЕМОБИЛИЗАЦИЯ СТРОИТЕЛЬНЫХ МАШИН И МЕХАНИЗМОВ ДЛЯ ПРОИЗВОДСТВА СМР</t>
  </si>
  <si>
    <t>т</t>
  </si>
  <si>
    <t>Шифр титула</t>
  </si>
  <si>
    <t>Строительная зона / Система / № помещения / Оси</t>
  </si>
  <si>
    <t>Раздел ЕР</t>
  </si>
  <si>
    <t>Шифр ЕР</t>
  </si>
  <si>
    <t>Наименование ЕР</t>
  </si>
  <si>
    <t>Ед. изм. ЕР</t>
  </si>
  <si>
    <t>Кол-во по ЕР</t>
  </si>
  <si>
    <t>Кол-во KQ-1</t>
  </si>
  <si>
    <t>Наименование KQ-2</t>
  </si>
  <si>
    <t>Кол-во KQ-2</t>
  </si>
  <si>
    <t>Ставка основных рабочих, руб./час.</t>
  </si>
  <si>
    <t>Машины и механизмы за ед., маш.-час.</t>
  </si>
  <si>
    <t>Машины и механизмы всего, маш.-час</t>
  </si>
  <si>
    <t>Ставка машин и механизмов, руб./час.</t>
  </si>
  <si>
    <t>Един. расценка на оплату труда за ед., руб.</t>
  </si>
  <si>
    <t>Общая стоимость труда, руб.</t>
  </si>
  <si>
    <r>
      <t>Един. расценка на машины и механизмы</t>
    </r>
    <r>
      <rPr>
        <i/>
        <sz val="10"/>
        <color theme="0"/>
        <rFont val="Arial"/>
        <family val="2"/>
        <charset val="204"/>
      </rPr>
      <t xml:space="preserve">, </t>
    </r>
    <r>
      <rPr>
        <b/>
        <i/>
        <sz val="10"/>
        <color theme="0"/>
        <rFont val="Arial"/>
        <family val="2"/>
        <charset val="204"/>
      </rPr>
      <t>руб.</t>
    </r>
  </si>
  <si>
    <t>Общая стоимость затрат на машины и механизмы, руб.</t>
  </si>
  <si>
    <t>Стадия проектирования</t>
  </si>
  <si>
    <t>ориентировочно 
% увеличения в пик мобилизации</t>
  </si>
  <si>
    <t>Мастер (либо бригадир)</t>
  </si>
  <si>
    <t>Един. расценка на СМР прямые затраты, руб.</t>
  </si>
  <si>
    <t>Прямые затраты на СМР всего, руб.</t>
  </si>
  <si>
    <t>Прямые затраты СМР + МТР всего, руб.</t>
  </si>
  <si>
    <t>Прямые затраты на СМР (без учета МТР) + Косвенные затраты всего, руб.</t>
  </si>
  <si>
    <t>Ед. расценка СМР + МТР 
Прямые затраты + Косвенные затраты, руб.</t>
  </si>
  <si>
    <t>Прямые затраты + Косвенные затраты на СМР + МТР всего, руб.</t>
  </si>
  <si>
    <t>Цена за ед. МТР</t>
  </si>
  <si>
    <t>Стоимость МТР</t>
  </si>
  <si>
    <t>Ед. расценка 
СМР + МТР 
с учетом косвенных</t>
  </si>
  <si>
    <t>Стоимость 
СМР + МТР 
с учетом косвенных</t>
  </si>
  <si>
    <t>Разделение поставки</t>
  </si>
  <si>
    <t>Позиция по спецификации</t>
  </si>
  <si>
    <t>Наименование и техническая характеристика</t>
  </si>
  <si>
    <t>Тип, марка, обозначение  документа / опросного листа</t>
  </si>
  <si>
    <t>Код продукции</t>
  </si>
  <si>
    <t>Завод изготовитель / Поставщик</t>
  </si>
  <si>
    <t>Кол-во по проекту</t>
  </si>
  <si>
    <t>Норма расхода, %</t>
  </si>
  <si>
    <t>Кол-во с учетом нормы расхода</t>
  </si>
  <si>
    <t>Масса 1 ед., кг</t>
  </si>
  <si>
    <t>Номер (шифр) тех. спецификации / чертежа</t>
  </si>
  <si>
    <t>Тип МТР (оборудование / материал)</t>
  </si>
  <si>
    <t>Номенклатурная группа АСВ НСИ</t>
  </si>
  <si>
    <t>Ед. изм.</t>
  </si>
  <si>
    <t xml:space="preserve">Доля КЗ от ПЗ </t>
  </si>
  <si>
    <t>СТАВКА М/Ч</t>
  </si>
  <si>
    <t>KQ в «СВОДе»</t>
  </si>
  <si>
    <t>4</t>
  </si>
  <si>
    <t>1</t>
  </si>
  <si>
    <t>2</t>
  </si>
  <si>
    <t>3</t>
  </si>
  <si>
    <t>5</t>
  </si>
  <si>
    <t>6</t>
  </si>
  <si>
    <t>7</t>
  </si>
  <si>
    <t>8</t>
  </si>
  <si>
    <t>9</t>
  </si>
  <si>
    <t>Коэф. ФО KQ-2</t>
  </si>
  <si>
    <t>Трудозатраты всего, чел.-час</t>
  </si>
  <si>
    <t>Трудозатраты за ед., чел.-час.</t>
  </si>
  <si>
    <t>Parameter</t>
  </si>
  <si>
    <t>Value</t>
  </si>
  <si>
    <t>File Path</t>
  </si>
  <si>
    <t>Код KQ-1</t>
  </si>
  <si>
    <t>Наименование KQ-1</t>
  </si>
  <si>
    <t>Коэф. ФО KQ-1</t>
  </si>
  <si>
    <t>Общая стоимость материалов и оборудования, руб.</t>
  </si>
  <si>
    <t>Един. расценка стоимости материалов и оборудования, руб.</t>
  </si>
  <si>
    <t>Общая стоимость труда</t>
  </si>
  <si>
    <t>Общая стоимость затрат на машины и механизмы</t>
  </si>
  <si>
    <r>
      <t xml:space="preserve">СТОИМОСТЬ МТР </t>
    </r>
    <r>
      <rPr>
        <sz val="10"/>
        <color rgb="FF000000"/>
        <rFont val="Arial Narrow"/>
        <family val="2"/>
        <charset val="204"/>
      </rPr>
      <t>поставки Подрядчика</t>
    </r>
  </si>
  <si>
    <t>Приложение № 2</t>
  </si>
  <si>
    <t>к Договору __________</t>
  </si>
  <si>
    <t>Расчет договорной цены (РДЦ)</t>
  </si>
  <si>
    <t>Ключевой показатель</t>
  </si>
  <si>
    <t xml:space="preserve">Наименование работ </t>
  </si>
  <si>
    <t xml:space="preserve">ПРЯМЫЕ ЗАТРАТЫ </t>
  </si>
  <si>
    <t>ВСЕГО СТОИМОСТЬ РАБОТ, руб. без учета НДС:</t>
  </si>
  <si>
    <t>ВСЕГО С НДС, руб.:</t>
  </si>
  <si>
    <t>Приложение №2.2</t>
  </si>
  <si>
    <t>к договору __________</t>
  </si>
  <si>
    <t>Ориентировочная стоимость Косвенных расходов Подрядчика</t>
  </si>
  <si>
    <t>Стоимость, 
руб. без НДС</t>
  </si>
  <si>
    <t>ПИТАНИЕ</t>
  </si>
  <si>
    <t>МОБИЛИЗАЦИЯ/ ДЕМОБИЛИЗАЦИЯ ТЕХНИКИ</t>
  </si>
  <si>
    <t>ТРАНСПОРТИРОВКА РАБОЧЕГО ПЕРСОНАЛА</t>
  </si>
  <si>
    <t>ТРАНСПОРТИРОВКА УПРАВЛЕНЧЕСКОГО ПЕРСОНАЛА</t>
  </si>
  <si>
    <t xml:space="preserve">ПОДГОТОВКА К ПРОИЗВОДСТВУ РАБОТ В ЗИМНИЙ ПЕРИОД </t>
  </si>
  <si>
    <t>Итого Косвенные Затраты, без НДС:</t>
  </si>
  <si>
    <t>ПРИБЫЛЬ ДО НАЛОГООБЛОЖЕНИЯ, РИСКИ</t>
  </si>
  <si>
    <t>ВСЕГО, без НДС:</t>
  </si>
  <si>
    <t>Подрядчик</t>
  </si>
  <si>
    <t>Заказчик</t>
  </si>
  <si>
    <t xml:space="preserve">___________________ </t>
  </si>
  <si>
    <t xml:space="preserve">                        (подпись)          </t>
  </si>
  <si>
    <t>М.П.</t>
  </si>
  <si>
    <t>Приложение № 2.1</t>
  </si>
  <si>
    <t>Код сборника</t>
  </si>
  <si>
    <t>Код единичной расценки (ЕР)</t>
  </si>
  <si>
    <t>Наименование единичной расценки (ЕР)</t>
  </si>
  <si>
    <t>Объем</t>
  </si>
  <si>
    <t>Твердая единичная расценка (сумма прямых затрат на единицу работ), руб. без НДС</t>
  </si>
  <si>
    <t>Итого сумма прямых затрат, руб. без НДС</t>
  </si>
  <si>
    <t>Код KQ</t>
  </si>
  <si>
    <t>Общая трудоемкость работ, чел.час.</t>
  </si>
  <si>
    <t>Общая машиноемкость, маш.час</t>
  </si>
  <si>
    <t>Итого прямые затраты без учета НДС:</t>
  </si>
  <si>
    <t>Наименование KQ</t>
  </si>
  <si>
    <t>15</t>
  </si>
  <si>
    <t>16</t>
  </si>
  <si>
    <t>17</t>
  </si>
  <si>
    <t>1.1</t>
  </si>
  <si>
    <t>Стоимость материалов и оборудования на ед. изм. ЕР, руб. без НДС</t>
  </si>
  <si>
    <t>Итого стоимость  материалов и оборудования, руб. без НДС</t>
  </si>
  <si>
    <t>Трудоемкость, чел/час</t>
  </si>
  <si>
    <t>Машиноемкость,
маш/час</t>
  </si>
  <si>
    <t>оплата труда</t>
  </si>
  <si>
    <t>стоимость машин и механизмов</t>
  </si>
  <si>
    <t>1.2</t>
  </si>
  <si>
    <t>ИТОГО ПРЯМЫЕ ЗАТРАТЫ, в т.ч.:</t>
  </si>
  <si>
    <t>средняя стоимость чел.часа</t>
  </si>
  <si>
    <t>средняя стоимость маш.часа</t>
  </si>
  <si>
    <t>КОСВЕННЫЕ ЗАТРАТЫ:</t>
  </si>
  <si>
    <t>Стоимость,
руб. без учета НДС</t>
  </si>
  <si>
    <t>руб./час.</t>
  </si>
  <si>
    <t>Расходы на вывоз и утилизацию ТБО, ЖБО</t>
  </si>
  <si>
    <t>руб./шт</t>
  </si>
  <si>
    <t>ID</t>
  </si>
  <si>
    <t>Показатель</t>
  </si>
  <si>
    <t>СТОИМОСТЬ ИТОГО Работ и МТР поставки Подрядчика</t>
  </si>
  <si>
    <t>ИТОГО СТОИМОСТЬ косвенных затрат, прибыли и рисков</t>
  </si>
  <si>
    <t>доля косвенных затрат, прибыли и рисков от прямых затрат (без учета стоимости МТР)</t>
  </si>
  <si>
    <t>доля прибыли и рисков от прямых (без учета стоимости МТР) и косвенных затрат</t>
  </si>
  <si>
    <r>
      <t>ПРЯМЫЕ ЗАТРАТЫ</t>
    </r>
    <r>
      <rPr>
        <sz val="10"/>
        <color rgb="FF000000"/>
        <rFont val="Arial Narrow"/>
        <family val="2"/>
        <charset val="204"/>
      </rPr>
      <t xml:space="preserve"> без учета стоимости МТР</t>
    </r>
  </si>
  <si>
    <t>доля косвенных затрат от прямых затрат (без учета стоимости МТР)</t>
  </si>
  <si>
    <r>
      <t xml:space="preserve">ИТОГО СТОИМОСТЬ Работ </t>
    </r>
    <r>
      <rPr>
        <sz val="10"/>
        <color rgb="FF000000"/>
        <rFont val="Arial Narrow"/>
        <family val="2"/>
        <charset val="204"/>
      </rPr>
      <t>без учета стоимости МТР</t>
    </r>
  </si>
  <si>
    <t>1.1. ФОТ - ЛИНЕЙНЫЙ ИТР</t>
  </si>
  <si>
    <t>1.2. ФОТ - ГРУППА УПРАВЛЕНИЯ ПРОЕКТОМ</t>
  </si>
  <si>
    <t>1.3. ФОТ - ВСПОМОГАТЕЛЬНЫЙ ПЕРСОНАЛ</t>
  </si>
  <si>
    <t>3. РАСХОДЫ НА ТРАНСПОРТИРОВКУ ПЕРСОНАЛА</t>
  </si>
  <si>
    <t>6. СПЕЦОДЕЖДА</t>
  </si>
  <si>
    <t>Цена за ед., руб.</t>
  </si>
  <si>
    <t>РАСХОДЫ НА СТРОИТЕЛЬСТВО/АРЕНДУ ВЗиС</t>
  </si>
  <si>
    <t>7.1. РАСХОДЫ НА СТРОИТЕЛЬСТВО/АРЕНДУ ВЗиС</t>
  </si>
  <si>
    <t>Цена за ед. изм. (строительство), руб.</t>
  </si>
  <si>
    <t>Цена за ед. изм. (аренда), руб.</t>
  </si>
  <si>
    <t>8.2. КОММУНАЛЬНЫЕ РАСХОДЫ</t>
  </si>
  <si>
    <t>8.3. ТЕХНИКА ДЛЯ ОСУЩЕСТВЛЕНИЯ ЛОГИСТИКИ И СКЛАДСКИХ ОПЕРАЦИЙ</t>
  </si>
  <si>
    <t>8.6. ПРОЧИЕ ОБЩЕПРОИЗВОДСТВЕННЫЕ РАСХОДЫ</t>
  </si>
  <si>
    <t>Справочник исходных данных для расчета Косвенных Затрат</t>
  </si>
  <si>
    <t>Общая масса, кг</t>
  </si>
  <si>
    <t>Нет</t>
  </si>
  <si>
    <t>13</t>
  </si>
  <si>
    <t>18</t>
  </si>
  <si>
    <t>10</t>
  </si>
  <si>
    <t>11=7*8</t>
  </si>
  <si>
    <t>12=8*10</t>
  </si>
  <si>
    <t>14=11+12+13</t>
  </si>
  <si>
    <t>15=6*11</t>
  </si>
  <si>
    <t>16=6*12</t>
  </si>
  <si>
    <t>17=6*13</t>
  </si>
  <si>
    <t>18=6*14</t>
  </si>
  <si>
    <t>(Переменная часть цены - Прямые затраты)</t>
  </si>
  <si>
    <t>ПЕРЕЧЕНЬ ОРИЕНТИРОВОЧНЫХ ОБЪЕМОВ РАБОТ и ТВЕРДЫХ ЕДИНИЧНЫХ РАСЦЕНОК</t>
  </si>
  <si>
    <t>Стоимость чел./часа, 
руб. без НДС</t>
  </si>
  <si>
    <t>Машиноемкость на ед. изм. ЕР, 
маш./час.</t>
  </si>
  <si>
    <t>Трудоемкость на ед. изм. ЕР, чел./час.</t>
  </si>
  <si>
    <t>Стоимость маш./часа, руб. без НДС</t>
  </si>
  <si>
    <t>Стоимость оплаты труда на ед. изм. ЕР, 
руб. без НДС</t>
  </si>
  <si>
    <t>Стоимость машин и механизмов на ед. изм. ЕР, 
руб. без НДС</t>
  </si>
  <si>
    <t>Итого стоимость оплаты труда, 
руб. без НДС</t>
  </si>
  <si>
    <t>Итого стоимость машин и механизмов, 
руб. без НДС</t>
  </si>
  <si>
    <t>руб. / чел.час</t>
  </si>
  <si>
    <t>руб. / маш.час</t>
  </si>
  <si>
    <t>Инженер по контролю качества</t>
  </si>
  <si>
    <t>Стоимость всего, без НДС, руб.</t>
  </si>
  <si>
    <r>
      <t xml:space="preserve">заполняется </t>
    </r>
    <r>
      <rPr>
        <b/>
        <sz val="10"/>
        <color theme="1" tint="0.14999847407452621"/>
        <rFont val="Arial Narrow"/>
        <family val="2"/>
        <charset val="204"/>
      </rPr>
      <t>Претендентом</t>
    </r>
  </si>
  <si>
    <r>
      <t xml:space="preserve">Косвенные затраты представляют собой совокупность затрат, не включённых в прямые затраты на СМР и ПНР и затраты на материалы и оборудование поставки Подрядчика, но необходимых для производства, организации и управления СМР на Площадке. </t>
    </r>
    <r>
      <rPr>
        <sz val="10"/>
        <color theme="1"/>
        <rFont val="Arial"/>
        <family val="2"/>
        <charset val="204"/>
      </rPr>
      <t xml:space="preserve"> Подрядчик осуществляет расчет косвенных затрат  на листе "</t>
    </r>
    <r>
      <rPr>
        <b/>
        <sz val="11"/>
        <color rgb="FF008C95"/>
        <rFont val="Calibri"/>
        <family val="2"/>
        <charset val="204"/>
        <scheme val="minor"/>
      </rPr>
      <t>ПОДРЯДЧИК_Косвенные затраты</t>
    </r>
    <r>
      <rPr>
        <sz val="10"/>
        <color theme="1"/>
        <rFont val="Arial"/>
        <family val="2"/>
        <charset val="204"/>
      </rPr>
      <t>"</t>
    </r>
  </si>
  <si>
    <t>Материал</t>
  </si>
  <si>
    <t>компл.</t>
  </si>
  <si>
    <t>кг</t>
  </si>
  <si>
    <t>DW00</t>
  </si>
  <si>
    <t>100 м</t>
  </si>
  <si>
    <t>KQ-03-00</t>
  </si>
  <si>
    <t>13.2</t>
  </si>
  <si>
    <t>Требования к качественно-количественному составу персонала Подрядчика, технике, СИЗ, производственным базам</t>
  </si>
  <si>
    <t>Кадровый персонал</t>
  </si>
  <si>
    <t>Количество сотрудников</t>
  </si>
  <si>
    <t>Примечание: При формировании просим ознакомиться с инструкцией</t>
  </si>
  <si>
    <t>13.3</t>
  </si>
  <si>
    <t>Требования к техническому вооружению и наличию производственной базы</t>
  </si>
  <si>
    <t>Подрядчик должен обладать (в собственности или аренде) всем необходимым оборудованием и техникой для выполнения работ. Оборудование и материалы должны быть исправленными и не задействованы на других объектах.
Использование оборудования и техники  должно осуществляться в соответствии с его целевым назначением, с соблюдением установленных правил эксплуатации и техники безопасности, требований действующего законодательства РФ.  
В случае необходимости, по требованию Заказчика, Подрядчик обязан предоставить разрешительную документацию(паспорта, сертификаты, декларации и т.д.) на применяемое оборудование, технику и инструмент.
Подрядчик обязан предоставить подтверждение наличия оборудования и инструмента:</t>
  </si>
  <si>
    <t>Техническое обеспечение</t>
  </si>
  <si>
    <t>Количество техники</t>
  </si>
  <si>
    <t>Примечание: При формировании просим ознакомиться с инструкцией.</t>
  </si>
  <si>
    <t>DW00-03-01-01-02</t>
  </si>
  <si>
    <t>Демонтаж элементов второстепенных металлоконструкций</t>
  </si>
  <si>
    <t>Демонтаж элементов зданий и сооружений, без ед. изм.</t>
  </si>
  <si>
    <t>KQ-03-01</t>
  </si>
  <si>
    <t>Демонтаж элементов металлоконструкций, т</t>
  </si>
  <si>
    <t>KQ-03-08</t>
  </si>
  <si>
    <t>Демонтаж черновой отделки, м2</t>
  </si>
  <si>
    <t>KQ-01-01</t>
  </si>
  <si>
    <t>Демонтаж дорог, площадок и тротуаров, м3</t>
  </si>
  <si>
    <t>KQ-03-05</t>
  </si>
  <si>
    <t>Демонтаж легковозводимых перегородок, м2</t>
  </si>
  <si>
    <t>KQ-03-02</t>
  </si>
  <si>
    <t>Демонтаж перекрытий, стен и перегородок, м3</t>
  </si>
  <si>
    <t>KQ-03-09</t>
  </si>
  <si>
    <t>Демонтаж чистовой отделки, м2</t>
  </si>
  <si>
    <t>KQ-03-06</t>
  </si>
  <si>
    <t>Демонтаж элементов заполнения проемов зданий и сооружений, м2</t>
  </si>
  <si>
    <t>KQ-03-26</t>
  </si>
  <si>
    <t>Демонтаж электроустановочных изделий и компонентов КИПиА и слаботочных систем, шт.</t>
  </si>
  <si>
    <t>KQ-03-25</t>
  </si>
  <si>
    <t>KQ-03-13</t>
  </si>
  <si>
    <t>Демонтаж инженерных и технологических трубопроводов, м</t>
  </si>
  <si>
    <t>KQ-03-10</t>
  </si>
  <si>
    <t>Демонтаж инженерного и технологического оборудования, т</t>
  </si>
  <si>
    <t>KQ-03-21</t>
  </si>
  <si>
    <t>KQ-03-22</t>
  </si>
  <si>
    <t>KQ-03-23</t>
  </si>
  <si>
    <t>KQ-03-16</t>
  </si>
  <si>
    <t>Демонтаж отопительных приборов, шт.</t>
  </si>
  <si>
    <t>KQ-03-18</t>
  </si>
  <si>
    <t>Демонтаж элементов воздухозабора и воздухораспредения, шт.</t>
  </si>
  <si>
    <t>KQ-03-17</t>
  </si>
  <si>
    <t>KQ-03-14</t>
  </si>
  <si>
    <t>KQ-03-12</t>
  </si>
  <si>
    <t>Демонтаж оборудования пожаротушения, шт.</t>
  </si>
  <si>
    <t>KQ-03-15</t>
  </si>
  <si>
    <t>Демонтаж сантехнических приборов и оборудования, шт.</t>
  </si>
  <si>
    <t>KQ-61-01</t>
  </si>
  <si>
    <t>Монтаж основного вентиляционного оборудования, шт.</t>
  </si>
  <si>
    <t>KQ-61-02</t>
  </si>
  <si>
    <t>Монтаж основного оборудования кондиционирования, шт.</t>
  </si>
  <si>
    <t>KQ-49-01</t>
  </si>
  <si>
    <t>Монтаж силового кабеля до 1 кВ, м</t>
  </si>
  <si>
    <t>KQ-57-03</t>
  </si>
  <si>
    <t>Монтаж щитового оборудования РУ, ВРУ, шт.</t>
  </si>
  <si>
    <t>KQ-55-01</t>
  </si>
  <si>
    <t>Монтаж ИБП, шт.</t>
  </si>
  <si>
    <t>KQ-59-01</t>
  </si>
  <si>
    <t>Монтаж оконечных и распределительных устройств силовых сетей, шт.</t>
  </si>
  <si>
    <t>KQ-57-01</t>
  </si>
  <si>
    <t>Монтаж малых силовых шкафов, шт.</t>
  </si>
  <si>
    <t>KQ-62-01</t>
  </si>
  <si>
    <t>Монтаж воздуховодов, м2</t>
  </si>
  <si>
    <t>KQ-62-03</t>
  </si>
  <si>
    <t>Монтаж оконечных устройств воздухораспределения, шт.</t>
  </si>
  <si>
    <t>KQ-62-02</t>
  </si>
  <si>
    <t>Монтаж вентиляционных клапанов и заслонок, шт.</t>
  </si>
  <si>
    <t>KQ-62-05</t>
  </si>
  <si>
    <t>Тепловая изоляция воздуховодов, м2</t>
  </si>
  <si>
    <t>KQ-64-05</t>
  </si>
  <si>
    <t>Монтаж запорно-регулирующей и распределительной арматуры внутр. инженерных сетей, шт.</t>
  </si>
  <si>
    <t>KQ-64-02</t>
  </si>
  <si>
    <t>Монтаж стальных трубопроводов внутренних инженерных сетей, м</t>
  </si>
  <si>
    <t>KQ-38-02</t>
  </si>
  <si>
    <t>АКЗ трубопроводов, м2</t>
  </si>
  <si>
    <t>KQ-65-02</t>
  </si>
  <si>
    <t>Монтаж радиаторов, конвекторов и регистров, шт.</t>
  </si>
  <si>
    <t>KQ-60-04</t>
  </si>
  <si>
    <t>Монтаж оборудования оповещения и связи, шт.</t>
  </si>
  <si>
    <t>KQ-48-04</t>
  </si>
  <si>
    <t>Расключение кабеля КИПиА, шт. (конец кабеля)</t>
  </si>
  <si>
    <t>KQ-48-01</t>
  </si>
  <si>
    <t>Монтаж кабеля КИПиА, м</t>
  </si>
  <si>
    <t>KQ-51-01</t>
  </si>
  <si>
    <t>Монтаж проводника заземления (провод), м</t>
  </si>
  <si>
    <t>KQ-46-02</t>
  </si>
  <si>
    <t>Монтаж металлорукавов, м</t>
  </si>
  <si>
    <t>KQ-45-03</t>
  </si>
  <si>
    <t>Устройство кабельных проходок, шт.</t>
  </si>
  <si>
    <t>KQ-52-02</t>
  </si>
  <si>
    <t>Монтаж опор и мачт высотой свыше 12м, шт.</t>
  </si>
  <si>
    <t>KQ-60-03</t>
  </si>
  <si>
    <t>Монтаж приборов охранно-пожарной сигнализации, оповещения и связи, шт.</t>
  </si>
  <si>
    <t>KQ-58-02</t>
  </si>
  <si>
    <t>Монтаж щитового оборудования телекоммуникационных сетей, шт.</t>
  </si>
  <si>
    <t>KQ-59-02</t>
  </si>
  <si>
    <t>Монтаж оконечных и распределительных устройств слаботочных сетей, шт.</t>
  </si>
  <si>
    <t>KQ-58-01</t>
  </si>
  <si>
    <t>Монтаж щитового оборудования КИПиА, шт.</t>
  </si>
  <si>
    <t>KQ-48-03</t>
  </si>
  <si>
    <t>Монтаж и подключение патч-кордов, м</t>
  </si>
  <si>
    <t>KQ-66-02</t>
  </si>
  <si>
    <t>Монтаж дверей, люков и решеток, м2</t>
  </si>
  <si>
    <t>KQ-45-02</t>
  </si>
  <si>
    <t>Монтаж стальных кабелепроводов, м</t>
  </si>
  <si>
    <t>KQ-45-01</t>
  </si>
  <si>
    <t>Монтаж кабельных лотков, м</t>
  </si>
  <si>
    <t>KQ-46-01</t>
  </si>
  <si>
    <t>Монтаж пластиковых коробов, м</t>
  </si>
  <si>
    <t>KQ-23-01</t>
  </si>
  <si>
    <t>Монтаж второстепенных металлоконструкций, т</t>
  </si>
  <si>
    <t>KQ-51-03</t>
  </si>
  <si>
    <t>Монтаж проводника молниезащиты, м</t>
  </si>
  <si>
    <t>KQ-51-02</t>
  </si>
  <si>
    <t>Монтаж проводника заземления (полоса), м</t>
  </si>
  <si>
    <t>KQ-60-01</t>
  </si>
  <si>
    <t>Монтаж приборов КИПиА, шт.</t>
  </si>
  <si>
    <t>KQ-60-07</t>
  </si>
  <si>
    <t>Монтаж мультимедийного оборудования и оргтехники, шт.</t>
  </si>
  <si>
    <t>KQ-48-02</t>
  </si>
  <si>
    <t>Монтаж оптического кабеля, м</t>
  </si>
  <si>
    <t>KQ-60-05</t>
  </si>
  <si>
    <t>Монтаж оборудования видеонаблюдения, шт.</t>
  </si>
  <si>
    <t>KQ-42-01</t>
  </si>
  <si>
    <t>Тепловая изоляция трубопроводов внутр. инж. систем, м2</t>
  </si>
  <si>
    <t>KQ-64-01</t>
  </si>
  <si>
    <t>Монтаж пластиковых трубопроводов внутренних инженерных сетей, м</t>
  </si>
  <si>
    <t>KQ-64-06</t>
  </si>
  <si>
    <t>Монтаж сантехнических приборов, шт.</t>
  </si>
  <si>
    <t>KQ-63-06</t>
  </si>
  <si>
    <t>Монтаж противопожарного оборудования, шт.</t>
  </si>
  <si>
    <t>KQ-63-03</t>
  </si>
  <si>
    <t>Монтаж емкостного оборудования инженерных систем, шт.</t>
  </si>
  <si>
    <t>KQ-18-05</t>
  </si>
  <si>
    <t>Монтаж люков колодцев, шт.</t>
  </si>
  <si>
    <t>KQ-41-02</t>
  </si>
  <si>
    <t>Холодоизоляция технологических трубопроводов (пеностеклом), м2</t>
  </si>
  <si>
    <t>KQ-49-04</t>
  </si>
  <si>
    <t>Расключение силового кабеля до 1 кВ, шт. (конец кабеля)</t>
  </si>
  <si>
    <t>KQ-63-07</t>
  </si>
  <si>
    <t>KQ-69-02</t>
  </si>
  <si>
    <t>Отделка стен, м2</t>
  </si>
  <si>
    <t>KQ-69-01</t>
  </si>
  <si>
    <t>Кладка стен и перегородок, м3</t>
  </si>
  <si>
    <t>KQ-66-01</t>
  </si>
  <si>
    <t>Монтаж окон и витражей, м2</t>
  </si>
  <si>
    <t>KQ-23-02</t>
  </si>
  <si>
    <t>KQ-48-05</t>
  </si>
  <si>
    <t>Расключение оптического кабеля, шт. (конец кабеля)</t>
  </si>
  <si>
    <t>KQ-69-05</t>
  </si>
  <si>
    <t>Внутреннее утепление стен, полов и потолков помещений, м3</t>
  </si>
  <si>
    <t>руб/л</t>
  </si>
  <si>
    <t>руб/кВт</t>
  </si>
  <si>
    <t>Расходы на утилизацию строительных отходов IV-V класса (возмещаются на основании фактически произведенных расходов, подтвержденных куратором строительства)</t>
  </si>
  <si>
    <t>Количество отходов</t>
  </si>
  <si>
    <t>Утилизация (тариф)</t>
  </si>
  <si>
    <r>
      <t>заполняется</t>
    </r>
    <r>
      <rPr>
        <b/>
        <sz val="10"/>
        <color theme="1" tint="0.14999847407452621"/>
        <rFont val="Arial Narrow"/>
        <family val="2"/>
        <charset val="204"/>
      </rPr>
      <t xml:space="preserve"> Претендентом</t>
    </r>
  </si>
  <si>
    <t>Спецодежда и обувь Зимняя, средства индивидуальной защиты в соответствии с требованиями Генподрядчика для всего персонала</t>
  </si>
  <si>
    <t>Техническая вода</t>
  </si>
  <si>
    <t>руб/м3</t>
  </si>
  <si>
    <t>м3-мес.</t>
  </si>
  <si>
    <t>11.1.</t>
  </si>
  <si>
    <t>11.3.</t>
  </si>
  <si>
    <t>11.2.</t>
  </si>
  <si>
    <t xml:space="preserve">Фиксированный процент косвенных затрат с учетом прибыли и рисков от Прямых Затрат (без учета стоимости материалов и оборудования) 
</t>
  </si>
  <si>
    <t>Прибыль и Риски</t>
  </si>
  <si>
    <t>KQ-01-04</t>
  </si>
  <si>
    <t>KQ-02-02</t>
  </si>
  <si>
    <t>KQ-02-03</t>
  </si>
  <si>
    <t>KQ-02-04</t>
  </si>
  <si>
    <t>KQ-03-03</t>
  </si>
  <si>
    <t>KQ-03-07</t>
  </si>
  <si>
    <t>KQ-03-29</t>
  </si>
  <si>
    <t>KQ-04-02</t>
  </si>
  <si>
    <t>KQ-04-03</t>
  </si>
  <si>
    <t>KQ-05-01</t>
  </si>
  <si>
    <t>KQ-07-01</t>
  </si>
  <si>
    <t>KQ-09-01</t>
  </si>
  <si>
    <t>KQ-09-02</t>
  </si>
  <si>
    <t>KQ-09-03</t>
  </si>
  <si>
    <t>KQ-10-01</t>
  </si>
  <si>
    <t>KQ-11-01</t>
  </si>
  <si>
    <t>KQ-11-02</t>
  </si>
  <si>
    <t>KQ-11-03</t>
  </si>
  <si>
    <t>KQ-11-06</t>
  </si>
  <si>
    <t>KQ-11-07</t>
  </si>
  <si>
    <t>KQ-12/13-00</t>
  </si>
  <si>
    <t>KQ-12-01</t>
  </si>
  <si>
    <t>KQ-12-02</t>
  </si>
  <si>
    <t>KQ-12-03</t>
  </si>
  <si>
    <t>KQ-13-01</t>
  </si>
  <si>
    <t>KQ-15-01</t>
  </si>
  <si>
    <t>KQ-15-02</t>
  </si>
  <si>
    <t>KQ-16-01</t>
  </si>
  <si>
    <t>KQ-17-01</t>
  </si>
  <si>
    <t>KQ-18-01</t>
  </si>
  <si>
    <t>KQ-18-02</t>
  </si>
  <si>
    <t>KQ-18-03</t>
  </si>
  <si>
    <t>KQ-18-04</t>
  </si>
  <si>
    <t>KQ-18-06</t>
  </si>
  <si>
    <t>KQ-19-01</t>
  </si>
  <si>
    <t>KQ-19-02</t>
  </si>
  <si>
    <t>KQ-19-03</t>
  </si>
  <si>
    <t>KQ-19-04</t>
  </si>
  <si>
    <t>KQ-19-05</t>
  </si>
  <si>
    <t>KQ-20-01</t>
  </si>
  <si>
    <t>KQ-20-02</t>
  </si>
  <si>
    <t>KQ-20-03</t>
  </si>
  <si>
    <t>KQ-20-04</t>
  </si>
  <si>
    <t>KQ-21-01</t>
  </si>
  <si>
    <t>KQ-22/23-00</t>
  </si>
  <si>
    <t>KQ-22-01</t>
  </si>
  <si>
    <t>KQ-22-02</t>
  </si>
  <si>
    <t>KQ-22-03</t>
  </si>
  <si>
    <t>KQ-24-01</t>
  </si>
  <si>
    <t>KQ-25-01</t>
  </si>
  <si>
    <t>KQ-25-02</t>
  </si>
  <si>
    <t>KQ-27-02</t>
  </si>
  <si>
    <t>KQ-27-03</t>
  </si>
  <si>
    <t>KQ-27-04</t>
  </si>
  <si>
    <t>KQ-27-05</t>
  </si>
  <si>
    <t>KQ-27-06</t>
  </si>
  <si>
    <t>KQ-27-07</t>
  </si>
  <si>
    <t>KQ-27-08</t>
  </si>
  <si>
    <t>KQ-27-09</t>
  </si>
  <si>
    <t>KQ-27-10</t>
  </si>
  <si>
    <t>KQ-27-11</t>
  </si>
  <si>
    <t>KQ-27-12</t>
  </si>
  <si>
    <t>KQ-27-13</t>
  </si>
  <si>
    <t>KQ-27-14</t>
  </si>
  <si>
    <t>KQ-27-15</t>
  </si>
  <si>
    <t>KQ-27-18</t>
  </si>
  <si>
    <t>KQ-27-19</t>
  </si>
  <si>
    <t>KQ-27-21</t>
  </si>
  <si>
    <t>KQ-27-23</t>
  </si>
  <si>
    <t>KQ-27-26</t>
  </si>
  <si>
    <t>KQ-27-27</t>
  </si>
  <si>
    <t>KQ-28-01</t>
  </si>
  <si>
    <t>KQ-28-02</t>
  </si>
  <si>
    <t>KQ-28-03</t>
  </si>
  <si>
    <t>KQ-29-01</t>
  </si>
  <si>
    <t>KQ-32/33-00</t>
  </si>
  <si>
    <t>KQ-32-01</t>
  </si>
  <si>
    <t>KQ-32-02</t>
  </si>
  <si>
    <t>KQ-32-03</t>
  </si>
  <si>
    <t>KQ-33-01</t>
  </si>
  <si>
    <t>KQ-33-02</t>
  </si>
  <si>
    <t>KQ-33-04</t>
  </si>
  <si>
    <t>KQ-33-05</t>
  </si>
  <si>
    <t>KQ-33-06</t>
  </si>
  <si>
    <t>KQ-33-07</t>
  </si>
  <si>
    <t>KQ-33-08</t>
  </si>
  <si>
    <t>KQ-34-01</t>
  </si>
  <si>
    <t>KQ-34-02</t>
  </si>
  <si>
    <t>KQ-34-03</t>
  </si>
  <si>
    <t>KQ-34-04</t>
  </si>
  <si>
    <t>KQ-35-01</t>
  </si>
  <si>
    <t>KQ-35-02</t>
  </si>
  <si>
    <t>KQ-36-01</t>
  </si>
  <si>
    <t>KQ-36-02</t>
  </si>
  <si>
    <t>KQ-37-01</t>
  </si>
  <si>
    <t>KQ-37-02</t>
  </si>
  <si>
    <t>KQ-38-01</t>
  </si>
  <si>
    <t>KQ-38-03</t>
  </si>
  <si>
    <t>KQ-38-04</t>
  </si>
  <si>
    <t>KQ-38-05</t>
  </si>
  <si>
    <t>KQ-39-01</t>
  </si>
  <si>
    <t>KQ-39-02</t>
  </si>
  <si>
    <t>KQ-40-01</t>
  </si>
  <si>
    <t>KQ-40-02</t>
  </si>
  <si>
    <t>KQ-40-03</t>
  </si>
  <si>
    <t>KQ-41-01</t>
  </si>
  <si>
    <t>KQ-42-02</t>
  </si>
  <si>
    <t>KQ-43-01</t>
  </si>
  <si>
    <t>KQ-44-01</t>
  </si>
  <si>
    <t>KQ-46-03</t>
  </si>
  <si>
    <t>KQ-47-01</t>
  </si>
  <si>
    <t>KQ-47-02</t>
  </si>
  <si>
    <t>KQ-49-02</t>
  </si>
  <si>
    <t>KQ-49-05</t>
  </si>
  <si>
    <t>KQ-50-01</t>
  </si>
  <si>
    <t>KQ-50-02</t>
  </si>
  <si>
    <t>KQ-51-04</t>
  </si>
  <si>
    <t>KQ-52-01</t>
  </si>
  <si>
    <t>KQ-53-01</t>
  </si>
  <si>
    <t>KQ-53-04</t>
  </si>
  <si>
    <t>KQ-54-01</t>
  </si>
  <si>
    <t>KQ-56-01</t>
  </si>
  <si>
    <t>KQ-56-02</t>
  </si>
  <si>
    <t>KQ-56-03</t>
  </si>
  <si>
    <t>KQ-57-02</t>
  </si>
  <si>
    <t>KQ-57-04</t>
  </si>
  <si>
    <t>KQ-60-02</t>
  </si>
  <si>
    <t>KQ-60-06</t>
  </si>
  <si>
    <t>KQ-62-04</t>
  </si>
  <si>
    <t>KQ-62-06</t>
  </si>
  <si>
    <t>KQ-63-01</t>
  </si>
  <si>
    <t>KQ-63-02</t>
  </si>
  <si>
    <t>KQ-63-04</t>
  </si>
  <si>
    <t>KQ-63-05</t>
  </si>
  <si>
    <t>KQ-64-03</t>
  </si>
  <si>
    <t>KQ-65-01</t>
  </si>
  <si>
    <t>KQ-66-03</t>
  </si>
  <si>
    <t>KQ-67-01</t>
  </si>
  <si>
    <t>KQ-67-03</t>
  </si>
  <si>
    <t>KQ-67-04</t>
  </si>
  <si>
    <t>KQ-67-05</t>
  </si>
  <si>
    <t>KQ-67-07</t>
  </si>
  <si>
    <t>KQ-67-08</t>
  </si>
  <si>
    <t>KQ-68-01</t>
  </si>
  <si>
    <t>KQ-68-02</t>
  </si>
  <si>
    <t>KQ-68-03</t>
  </si>
  <si>
    <t>KQ-68-04</t>
  </si>
  <si>
    <t>KQ-68-05</t>
  </si>
  <si>
    <t>KQ-68-07</t>
  </si>
  <si>
    <t>KQ-69-03</t>
  </si>
  <si>
    <t>KQ-69-04</t>
  </si>
  <si>
    <t>KQ-69-06</t>
  </si>
  <si>
    <t>KQ-69-07</t>
  </si>
  <si>
    <t>KQ-69-08</t>
  </si>
  <si>
    <t>KQ-70-01</t>
  </si>
  <si>
    <t>KQ-70-02</t>
  </si>
  <si>
    <t>KQ-70-03</t>
  </si>
  <si>
    <t>KQ-70-05</t>
  </si>
  <si>
    <t>KQ-71-01</t>
  </si>
  <si>
    <t>KQ-71-02</t>
  </si>
  <si>
    <t>KQ-71-03</t>
  </si>
  <si>
    <t>KQ-71-04</t>
  </si>
  <si>
    <t>KQ-71-05</t>
  </si>
  <si>
    <t>KQ-71-06</t>
  </si>
  <si>
    <t>KQ-71-07</t>
  </si>
  <si>
    <t>KQ-71-08</t>
  </si>
  <si>
    <t>KQ-71-09</t>
  </si>
  <si>
    <t>KQ-71-10</t>
  </si>
  <si>
    <t>KQ-72-01</t>
  </si>
  <si>
    <t>KQ-72-02</t>
  </si>
  <si>
    <t>KQ-97-04</t>
  </si>
  <si>
    <t>KQ-97-05</t>
  </si>
  <si>
    <t>KQ-97-06</t>
  </si>
  <si>
    <t>KQ-97-07</t>
  </si>
  <si>
    <t>KQ-97-08</t>
  </si>
  <si>
    <t>KQ-97-09</t>
  </si>
  <si>
    <t>KQ-97-10</t>
  </si>
  <si>
    <t>KQ-97-11</t>
  </si>
  <si>
    <t>KQ-97-12</t>
  </si>
  <si>
    <t>KQ-97-14</t>
  </si>
  <si>
    <t>KQ-97-16</t>
  </si>
  <si>
    <t>KQ-98-02</t>
  </si>
  <si>
    <t>KQ-98-06</t>
  </si>
  <si>
    <t>KQ-98-09</t>
  </si>
  <si>
    <t>KQ-98-10</t>
  </si>
  <si>
    <t>KQ-98-13</t>
  </si>
  <si>
    <t>KQ-98-22</t>
  </si>
  <si>
    <t>KQ-98-23</t>
  </si>
  <si>
    <t>Демонтаж периметрального ограждения, м</t>
  </si>
  <si>
    <t>Демонтаж подземных сооружений (строит. объем), м3</t>
  </si>
  <si>
    <t>Демонтаж подземных конструкций (констр. объем), м3</t>
  </si>
  <si>
    <t>Демонтаж надземных металлокаркасных сооружений, т</t>
  </si>
  <si>
    <t>Демонтаж кровельных покрытий, м2</t>
  </si>
  <si>
    <t>Алмазное бурение, м3</t>
  </si>
  <si>
    <t>Демонтаж блочно-модульных зданий, модуль</t>
  </si>
  <si>
    <t>Транспортировка отходов на полигон или площадку складирования, т*км</t>
  </si>
  <si>
    <t>т*км</t>
  </si>
  <si>
    <t>Вывоз инертных материалов на склад или полигон, т*км</t>
  </si>
  <si>
    <t>Расчистка и планировка площадки строительства, м2</t>
  </si>
  <si>
    <t>Устройство периметрального ограждения, м</t>
  </si>
  <si>
    <t>Разработка грунта с погрузкой, м3</t>
  </si>
  <si>
    <t>Шпунтовое ограждение котлованов и траншей, т</t>
  </si>
  <si>
    <t>Щитовое ограждение котлованов и траншей, м2</t>
  </si>
  <si>
    <t>Обратная засыпка грунта с уплотнением, м3</t>
  </si>
  <si>
    <t>Погружение забивных свай (ж/б), м</t>
  </si>
  <si>
    <t>Устройство буронабивных свай, м</t>
  </si>
  <si>
    <t>Погружение забивных свай (металлические), м</t>
  </si>
  <si>
    <t>Погружение винтовых свай, м</t>
  </si>
  <si>
    <t>Испытание свай, шт.</t>
  </si>
  <si>
    <t>Монолитные конструкции, м3</t>
  </si>
  <si>
    <t>Устройство подбетонки, м3</t>
  </si>
  <si>
    <t>Устройство монолитных конструкций ниже 0 (за исключением колодцев), м3</t>
  </si>
  <si>
    <t>Утепление строительных конструкций ниже 0, м3</t>
  </si>
  <si>
    <t>Устройство монолитных конструкций выше 0, м3</t>
  </si>
  <si>
    <t>Монтаж сборного ж/б ниже 0, м3</t>
  </si>
  <si>
    <t>Монтаж сборного ж/б выше 0, м3</t>
  </si>
  <si>
    <t>Устройство безусадочной подливки, м3</t>
  </si>
  <si>
    <t>Монтаж канализационных насосных станций, шт.</t>
  </si>
  <si>
    <t>Устройство монолитных колодцев, м3</t>
  </si>
  <si>
    <t>Монтаж сборных ж/б колодцев, м3</t>
  </si>
  <si>
    <t>Монтаж стальных колодцев, т</t>
  </si>
  <si>
    <t>Монтаж пластиковых колодцев, шт.</t>
  </si>
  <si>
    <t>Гидроиспытания колодцев, м3</t>
  </si>
  <si>
    <t>Монтаж трубопроводов подземных сетей (стальные), м</t>
  </si>
  <si>
    <t>Монтаж трубопроводов подземных сетей (пластиковые), м</t>
  </si>
  <si>
    <t>Монтаж трубопроводов подземных сетей (ж/б), м</t>
  </si>
  <si>
    <t>Монтаж трубопроводов подземных сетей (чугунные), м</t>
  </si>
  <si>
    <t>Монтаж запорно-регулирующей арматуры наружн. инженерных сетей, шт.</t>
  </si>
  <si>
    <t>Устройство закрытого подземного перехода, м</t>
  </si>
  <si>
    <t>Устройство открытого подземного перехода (футляра), м</t>
  </si>
  <si>
    <t>Протаскивание труб в футляр, м</t>
  </si>
  <si>
    <t>Испытание подземных переходов, компл.</t>
  </si>
  <si>
    <t>Изготовление металлоконструкций на площадке, т</t>
  </si>
  <si>
    <t>Металлоконструкции, т</t>
  </si>
  <si>
    <t>Монтаж основных металлоконструкций зданий, т</t>
  </si>
  <si>
    <t>Монтаж основных металлоконструкций этажерок и структур, т</t>
  </si>
  <si>
    <t>Монтаж основных металлоконструкций эстакад, т</t>
  </si>
  <si>
    <t>Монтаж решетчатого настила, м2</t>
  </si>
  <si>
    <t>Монтаж стеновых сэндвич панелей, м2</t>
  </si>
  <si>
    <t>Монтаж кровельных сэндвич панелей, м2</t>
  </si>
  <si>
    <t>Монтаж статического колонного и емкостного оборудования, т</t>
  </si>
  <si>
    <t>Монтаж динамического колонного и емкостного оборудования, т</t>
  </si>
  <si>
    <t>Монтаж теплообменников, холодильников и пароводяных подогревателей, т</t>
  </si>
  <si>
    <t>Монтаж блочных и комплектных установок, т</t>
  </si>
  <si>
    <t>Монтаж силосов, бункеров, контейнеров, т</t>
  </si>
  <si>
    <t>Монтаж аппаратов воздушного охлаждения, т</t>
  </si>
  <si>
    <t>Монтаж котлов-утилизаторов и огневых подогревателей, т</t>
  </si>
  <si>
    <t>Монтаж электрических нагревателей, т</t>
  </si>
  <si>
    <t>Монтаж градирен, т</t>
  </si>
  <si>
    <t>Монтаж газодувок, вентиляторов и дымососов, т</t>
  </si>
  <si>
    <t>Монтаж компрессоров, турбин, ДЭС И ГТЭС, т</t>
  </si>
  <si>
    <t>Монтаж насосов, т</t>
  </si>
  <si>
    <t>Монтаж механических фильтров и циклонов, т</t>
  </si>
  <si>
    <t>Монтаж электрофильтров, т</t>
  </si>
  <si>
    <t>Монтаж закрытых факелов, т</t>
  </si>
  <si>
    <t>Монтаж ВКУ технологического оборудования, т</t>
  </si>
  <si>
    <t>Монтаж цилиндрических резервуаров, т</t>
  </si>
  <si>
    <t>Монтаж нагревательных печей, т</t>
  </si>
  <si>
    <t>Монтаж горелок реакционно-нагревательных печей, т</t>
  </si>
  <si>
    <t>Футеровка реакционно-нагревательных печей, м3</t>
  </si>
  <si>
    <t>Монтаж грузоподъемного оборудования, шт.</t>
  </si>
  <si>
    <t>Монтаж сервисного оборудования, шт.</t>
  </si>
  <si>
    <t>Монтаж весоизмерительного оборудования, шт.</t>
  </si>
  <si>
    <t>Монтаж конвейерных и транспортировочных систем, м</t>
  </si>
  <si>
    <t>Технологические трубопроводы, DI</t>
  </si>
  <si>
    <t>DI</t>
  </si>
  <si>
    <t>Сварка технологических трубопроводов (черн. стали), DI</t>
  </si>
  <si>
    <t>Сварка технологических трубопроводов (нерж. стали и сплавы), DI</t>
  </si>
  <si>
    <t>ПСТО трубопроводов, стык</t>
  </si>
  <si>
    <t>стык</t>
  </si>
  <si>
    <t>Монтаж технологических трубопроводов обвязки этажерок и структур (стальные), м</t>
  </si>
  <si>
    <t>Монтаж технологических трубопроводов на эстакаде (стальные), м</t>
  </si>
  <si>
    <t>Монтаж технологических трубопроводов (пластиковые), м</t>
  </si>
  <si>
    <t>Изготовление опор технологических трубопроводов, т</t>
  </si>
  <si>
    <t>Монтаж опор технологических трубопроводов, т</t>
  </si>
  <si>
    <t>Монтаж арматуры технологических трубопроводов, шт.</t>
  </si>
  <si>
    <t>Резьбовые соединения технологических трубопроводов, DI</t>
  </si>
  <si>
    <t>Монтаж теплоспутников трубопроводов, м</t>
  </si>
  <si>
    <t>Монтаж теплоспутников оборудования, м</t>
  </si>
  <si>
    <t>Монтаж стальных трубопроводов теплых полов технологических зон, м</t>
  </si>
  <si>
    <t>Монтаж манифольдов теплоспутников, шт.</t>
  </si>
  <si>
    <t>Неразрушающий контроль стыков (РК), стык</t>
  </si>
  <si>
    <t>Неразрушающий контроль стыков (все виды, кроме РК), стык</t>
  </si>
  <si>
    <t>Неразрушающий контроль линейных швов (РК), м</t>
  </si>
  <si>
    <t>Неразрушающий контроль линейных швов (все виды, кроме РК), м</t>
  </si>
  <si>
    <t>ОГЗ металлоконструкций (конструктивная), м2</t>
  </si>
  <si>
    <t>ОГЗ металлоконструкций (окрасочная), м2</t>
  </si>
  <si>
    <t>АКЗ оборудования, м2</t>
  </si>
  <si>
    <t>АКЗ металлоконструкций, м2</t>
  </si>
  <si>
    <t>АКЗ ж/б конструкций, м2</t>
  </si>
  <si>
    <t>Опознавательная окраска трубопроводов и оборудования, м2</t>
  </si>
  <si>
    <t>Гидроизоляция подземного оборудования, м2</t>
  </si>
  <si>
    <t>Гидроизоляция подземных трубопроводов, м2</t>
  </si>
  <si>
    <t>Тепловая изоляция технологического оборудования, м2</t>
  </si>
  <si>
    <t>Тепловая изоляция технологических трубопроводов, м2</t>
  </si>
  <si>
    <t>Изоляция технологических трубопроводов перф. листом или сеткой, м2</t>
  </si>
  <si>
    <t>Холодоизоляция технологического оборудования (пеностеклом), м2</t>
  </si>
  <si>
    <t>Огнезащитная изоляция кабельных лотков, м2</t>
  </si>
  <si>
    <t>Изоляция запорной арматуры термочехлами, шт.</t>
  </si>
  <si>
    <t>Монтаж вспомогательных опорных металлоконструкций для кабеленесущих систем и оборудования ЭОМ и КИПиА, т</t>
  </si>
  <si>
    <t>Монтаж полимерных труб и гофр, м</t>
  </si>
  <si>
    <t>Монтаж шинопроводов и токопроводов до 1 кВ, м</t>
  </si>
  <si>
    <t>Монтаж шинопроводов и токопроводов от 1 до 35 кВ, м</t>
  </si>
  <si>
    <t>Монтаж силового кабеля от 1 до 35 кВ, м</t>
  </si>
  <si>
    <t>Расключение силового кабеля от 1 до 35 кВ, шт. (конец кабеля)</t>
  </si>
  <si>
    <t>Монтаж греющего кабеля, м</t>
  </si>
  <si>
    <t>Расключение греющего кабеля, шт. (конец кабеля)</t>
  </si>
  <si>
    <t>Монтаж проводника электрохимзащиты, м</t>
  </si>
  <si>
    <t>Монтаж опор и мачт высотой до 12м, шт.</t>
  </si>
  <si>
    <t>Монтаж проводника воздушной линии электропередач до 1 кВ, м</t>
  </si>
  <si>
    <t>Монтаж оптического кабеля воздушной линии, м</t>
  </si>
  <si>
    <t>Монтаж оборудования трансформаторных подстанций от 1 до 35 кВ, шт. (трансформатор)</t>
  </si>
  <si>
    <t>Монтаж осветительных приборов наружного исполнения, шт.</t>
  </si>
  <si>
    <t>Монтаж осветительных приборов внутреннего исполнения (штучные), шт.</t>
  </si>
  <si>
    <t>Монтаж осветительных приборов внутреннего исполнения (линейные), м</t>
  </si>
  <si>
    <t>Монтаж силовых шкафов электрообогрева, шт.</t>
  </si>
  <si>
    <t>Монтаж конденсаторных батарей, шт.</t>
  </si>
  <si>
    <t>Монтаж импульсных трубок, м</t>
  </si>
  <si>
    <t>Монтаж преграждающих исполнительных устройств СКУД, шт.</t>
  </si>
  <si>
    <t>Устройство проходов воздуховодов через кровлю, шт.</t>
  </si>
  <si>
    <t>Монтаж огнезащитных кожухов воздуховодов, шт.</t>
  </si>
  <si>
    <t>Монтаж блочных тепловых пунктов, компл.</t>
  </si>
  <si>
    <t>Монтаж узлов учета и регулирования инженерных систем, компл.</t>
  </si>
  <si>
    <t>Монтаж насосного оборудования инженерных систем, шт.</t>
  </si>
  <si>
    <t>Монтаж оборудования водоподготовки и очистки стоков, шт.</t>
  </si>
  <si>
    <t>Монтаж чугунных трубопроводов внутренних инженерных сетей, м</t>
  </si>
  <si>
    <t>Монтаж воздушно-отопительных агрегатов, шт.</t>
  </si>
  <si>
    <t>Монтаж ворот на зданиях, м2</t>
  </si>
  <si>
    <t>Монтаж кровли из профлиста, м2</t>
  </si>
  <si>
    <t>Устройство стяжки или цементно-стружечных плит на кровле, м2</t>
  </si>
  <si>
    <t>Устройство покрытий кровли из ПВХ мембраны или наплавляемых материалов, м2</t>
  </si>
  <si>
    <t>Устройство балластного слоя на кровле, м2</t>
  </si>
  <si>
    <t>Устройство кровельной водосточной системы, м</t>
  </si>
  <si>
    <t>Устройство перильного ограждения кровли, м</t>
  </si>
  <si>
    <t>Облицовка стен профлистом, м2</t>
  </si>
  <si>
    <t>Утепление фасадов, м3</t>
  </si>
  <si>
    <t>Устройство вентилируемых фасадов с облицовкой, м2</t>
  </si>
  <si>
    <t>Штукатурка фасадов, м2</t>
  </si>
  <si>
    <t>Облицовка фасадов плиткой, м2</t>
  </si>
  <si>
    <t>Устройство декоративных фасадных конструкций, м2</t>
  </si>
  <si>
    <t>Устройство полов, м2</t>
  </si>
  <si>
    <t>Устройство потолков, м2</t>
  </si>
  <si>
    <t>Устройство фальшпола, м2</t>
  </si>
  <si>
    <t>Устройство стеклянных перегородок, м2</t>
  </si>
  <si>
    <t>Монтаж перильных ограждений, м</t>
  </si>
  <si>
    <t>Установка свободностоящей мебели, шт.</t>
  </si>
  <si>
    <t>Монтаж систем хранения, м2</t>
  </si>
  <si>
    <t>Установка корпусной мебели, м2</t>
  </si>
  <si>
    <t>Оснащение помещений элементами интерьера, без ед. изм.</t>
  </si>
  <si>
    <t>без ед. изм.</t>
  </si>
  <si>
    <t>Укладка геоматериалов, м2</t>
  </si>
  <si>
    <t>Устройство щебеночных оснований и покрытий, м3</t>
  </si>
  <si>
    <t>Устройство бетонных покрытий, м3</t>
  </si>
  <si>
    <t>Устройство асфальтобетонных покрытий, м2</t>
  </si>
  <si>
    <t>Устройство покрытий из сборных ж/б плит, м2</t>
  </si>
  <si>
    <t>Устройство бордюров, м</t>
  </si>
  <si>
    <t>Устройство каменных укреплений, м3</t>
  </si>
  <si>
    <t>Устройство водоотводных лотков, м</t>
  </si>
  <si>
    <t>Устройство водопропускных труб, компл.</t>
  </si>
  <si>
    <t>Устройство элементов обеспечения БДД, шт.</t>
  </si>
  <si>
    <t>Устройство газона и озеленение, м2</t>
  </si>
  <si>
    <t>Устройство пешеходных площадок и тротуаров, м2</t>
  </si>
  <si>
    <t>Консервация инертным газом, м3</t>
  </si>
  <si>
    <t>Загрузка сыпучих материалов, кг</t>
  </si>
  <si>
    <t>Дополнительная ревизия ЗРА и СППК, шт.</t>
  </si>
  <si>
    <t>Зарядка гидроаккумулятора, м3</t>
  </si>
  <si>
    <t>Индивидуальные испытания электрооборудования, шт.</t>
  </si>
  <si>
    <t>Тестирование и проверка кабельных линий, шт.</t>
  </si>
  <si>
    <t>Тестирование и проверка заземления и молниезащиты, шт.</t>
  </si>
  <si>
    <t>Контурные тестирования КИПиА (технологические системы), шт.</t>
  </si>
  <si>
    <t>Контурные тестирования КИПиА (нетехнологические системы), шт.</t>
  </si>
  <si>
    <t>Конфигурирование и настройка оборудования, шт.</t>
  </si>
  <si>
    <t>Вакуумирование и заправка систем кондиционирования, кг</t>
  </si>
  <si>
    <t>Дополнительные испытания на герметичность, система</t>
  </si>
  <si>
    <t>система</t>
  </si>
  <si>
    <t>Функциональные испытания КИПиА, шт.</t>
  </si>
  <si>
    <t>Аэродинамические испытания ОВКВ, шт.</t>
  </si>
  <si>
    <t>Индивидуальные испытания ОВКВ, шт.</t>
  </si>
  <si>
    <t>ПНР оборудования установок полимеризации и логистических платформ, шт.</t>
  </si>
  <si>
    <t>Включение и настройка электрообогрева, шт.</t>
  </si>
  <si>
    <t>Комплексное опробование, шт.</t>
  </si>
  <si>
    <t>Условие производства работ</t>
  </si>
  <si>
    <t>Примечание (Коэффициент применяется в случае подтверждения усложняющих факторов)</t>
  </si>
  <si>
    <t>Производство работ: 
- в зоне действующего технологического оборудования, технологических трубопроводов 
- в охранной зоне действующей воздушной линии электропередачи 
- на объектах реконструкции, модернизации или капитального ремонта объектов капитального строительства</t>
  </si>
  <si>
    <t>заполняется Заказчиком</t>
  </si>
  <si>
    <t>KQ-02-01</t>
  </si>
  <si>
    <t>Демонтаж надземных сооружений (строит.объем), м3</t>
  </si>
  <si>
    <t>KQ-03-11</t>
  </si>
  <si>
    <t>Демонтаж внутрикорпусных устройств и наполнителей технологического оборудования, т</t>
  </si>
  <si>
    <t>KQ-04-00</t>
  </si>
  <si>
    <t>Транспортировка МТР и инертных материалов, т*км</t>
  </si>
  <si>
    <t>KQ-04-01</t>
  </si>
  <si>
    <t>Работы на полигоне или площадке складирования, м3</t>
  </si>
  <si>
    <t>Дата окончания проекта</t>
  </si>
  <si>
    <t>Радевалки (Блок-контейнер 2,5*6, на 12 ОР)</t>
  </si>
  <si>
    <t>Пункты мойки колес</t>
  </si>
  <si>
    <t>Временные подъездные пути и дороги, пешеходные дорожки</t>
  </si>
  <si>
    <t>руб/шт.</t>
  </si>
  <si>
    <t>8.5.</t>
  </si>
  <si>
    <t>РАСХОДЫ НА ОХРАНУ ТРУДА И ТЕХНИКУ БЕЗОПАСНОСТИ</t>
  </si>
  <si>
    <t>Расходы на проведение медосмотров работников</t>
  </si>
  <si>
    <t>кол-во медосмотров</t>
  </si>
  <si>
    <t>Расходы на проведение обязательных предварительных и периодических медицинских осмотров (обследований) работников.</t>
  </si>
  <si>
    <t>8.5. РАСХОДЫ НА ОХРАНУ ТРУДА И ТЕХНИКУ БЕЗОПАСНОСТИ</t>
  </si>
  <si>
    <t>8.1. ОБСЛУЖИВАНИЕ СТРОИТЕЛЬНЫХ ПЛОЩАДОК И ВЗиС</t>
  </si>
  <si>
    <t>Трактор с навесным оборудованием для уборки территории</t>
  </si>
  <si>
    <t>Кран г\п 25 т</t>
  </si>
  <si>
    <t>Кран г\п 200 т или выше по указанию бизнес-заказчика</t>
  </si>
  <si>
    <t>Самосвал 10 тн</t>
  </si>
  <si>
    <t>Самосвал 20 тн</t>
  </si>
  <si>
    <t>Экскаватор на гусеничном ходу не ниже по характеристикам чем DOOSAN DX400LC-7M</t>
  </si>
  <si>
    <t>Сменное навесное оборудование на экскаваторы (Гидромолот, Гидроножницы для металла и бетона)</t>
  </si>
  <si>
    <t>Мобильная дробильная установка</t>
  </si>
  <si>
    <t>Итого демобилизация</t>
  </si>
  <si>
    <t>ВСЕГО</t>
  </si>
  <si>
    <r>
      <t>Расходы на утилизацию строительных отходов I-III класса</t>
    </r>
    <r>
      <rPr>
        <sz val="10"/>
        <color rgb="FF000000"/>
        <rFont val="Arial Narrow"/>
        <family val="2"/>
        <charset val="204"/>
      </rPr>
      <t xml:space="preserve"> (возмещаются на основании фактически произведенных расходов, подтвержденных куратором строительства)</t>
    </r>
  </si>
  <si>
    <t>6.1</t>
  </si>
  <si>
    <t>6.2</t>
  </si>
  <si>
    <r>
      <t>Расходы на утилизацию строительных отходов IV-V класса</t>
    </r>
    <r>
      <rPr>
        <sz val="10"/>
        <color rgb="FF000000"/>
        <rFont val="Arial Narrow"/>
        <family val="2"/>
        <charset val="204"/>
      </rPr>
      <t xml:space="preserve"> (возмещаются на основании фактически произведенных расходов, подтвержденных куратором строительства)</t>
    </r>
  </si>
  <si>
    <t>7.1</t>
  </si>
  <si>
    <t>7.2</t>
  </si>
  <si>
    <t>СТОИМОСТЬ ИТОГО Работ, МТР поставки Подрядчика и расходов на утилизацию</t>
  </si>
  <si>
    <t>Ставки основных рабочих,
руб. в час</t>
  </si>
  <si>
    <t>Подрядчик должен обеспечить наличие собственного квалифицированного и аттестованного кадрового состава.
Подрядчик обязан предоставить подтверждение наличия кадрового состава в минимальном количестве:</t>
  </si>
  <si>
    <t>Итого:</t>
  </si>
  <si>
    <t>Ставка ЭММ,
руб. в час</t>
  </si>
  <si>
    <t>1.6.</t>
  </si>
  <si>
    <t>ОБУЧЕНИЕ, КВАЛИФИКАЦИЯ И СЕРТИФИКАЦИЯ</t>
  </si>
  <si>
    <t>Расходы на мероприятия по обучению, сертификации и аттестации персонала, обеспечивающие исполнение обязательных условий допуска к производству отдельных видов работ.</t>
  </si>
  <si>
    <t>Расходы на обучение, сертификацию и аттестацию персонала (кроме основных рабочих)</t>
  </si>
  <si>
    <t>кол-во аттестаций</t>
  </si>
  <si>
    <t xml:space="preserve">Расходы на обучение, сертификацию и аттестацию основных рабочих учтены в составе прямых затрат. </t>
  </si>
  <si>
    <t>Стоимость талона на утилизацию ТБО, ЖБО и строительных отходов I-III класса</t>
  </si>
  <si>
    <t>руб./т</t>
  </si>
  <si>
    <t>Стоимость талона на утилизацию ТБО, ЖБО и строительных отходов IV-V класса</t>
  </si>
  <si>
    <t>Не требуется</t>
  </si>
  <si>
    <t>СИП-250701-153А</t>
  </si>
  <si>
    <t>МОДЕРНИЗАЦИЯ СИСТЕМ ТЕХНОЛОГИЧЕСКОГО ВИДЕОНАБЛЮДЕНИЯ ОБЪЕКТОВ К.153А, К.159, К.615, ПРОИЗВОДСТВО ПЭНП-С ПАО "КАЗАНЬОРГСИНТЕЗ"</t>
  </si>
  <si>
    <t>В районе корпусов № 153а</t>
  </si>
  <si>
    <t>РД</t>
  </si>
  <si>
    <t>ДР</t>
  </si>
  <si>
    <t>СИП-250701</t>
  </si>
  <si>
    <t>КМ</t>
  </si>
  <si>
    <t>СС</t>
  </si>
  <si>
    <t>ЭС</t>
  </si>
  <si>
    <t>DW00-10-03-02-03</t>
  </si>
  <si>
    <t>Демонтаж электроустановочных изделий и компонентов КИПиА и слаботочных систем общепромышленного исполнения, устанавливаемых на высоте &gt;2 - 6 м</t>
  </si>
  <si>
    <t>DW00-10-02-01-07</t>
  </si>
  <si>
    <t>Демонтаж кабелей и проводов удельной массой метра &lt;=0,1 кг/м</t>
  </si>
  <si>
    <t>DW00-10-02-01-08</t>
  </si>
  <si>
    <t>Демонтаж кабелей и проводов удельной массой метра &gt;0,1 - 0,5 кг/м</t>
  </si>
  <si>
    <t>DW00-10-03-02-01</t>
  </si>
  <si>
    <t>Демонтаж электроустановочных изделий и компонентов КИПиА и слаботочных систем общепромышленного исполнения, устанавливаемых на высоте &lt;=2 м</t>
  </si>
  <si>
    <t>DW00-10-03-01-01</t>
  </si>
  <si>
    <t>Демонтаж щитового оборудования массой &lt;=50 кг</t>
  </si>
  <si>
    <t>DW00-07-01-01-01</t>
  </si>
  <si>
    <t>Демонтаж статического технологического / инженерного оборудования массой &lt;= 0,05 т</t>
  </si>
  <si>
    <t>DW00-14-01-01-02</t>
  </si>
  <si>
    <t>Транспортировка на полигон или площадку складирования металлолома</t>
  </si>
  <si>
    <t>CS00-02-02-20</t>
  </si>
  <si>
    <t>Монтаж перфорированного/неперфорированного кабельного лотка ширина от 101 до 300 мм, включая установку опор ( без установки крышек, фитингов)</t>
  </si>
  <si>
    <t>CS00-03-01-12</t>
  </si>
  <si>
    <t>Монтаж крышки кабельного лотка ширина от 101 мм до 300 мм</t>
  </si>
  <si>
    <t>II00-10-02-2</t>
  </si>
  <si>
    <t>Монтаж наружной видеокамеры</t>
  </si>
  <si>
    <t>EL00-12-04-7</t>
  </si>
  <si>
    <t xml:space="preserve">Монтаж взрывозащищенной коробки </t>
  </si>
  <si>
    <t>II00-10-05-11</t>
  </si>
  <si>
    <t>Монтаж коммутатора /маршрутизатора /криптошлюза /межсетевого экрана</t>
  </si>
  <si>
    <t>CS00-05-03-2</t>
  </si>
  <si>
    <t>Трубная кабельная проходка диаметром от d=51мм до d= 70мм включительно</t>
  </si>
  <si>
    <t>EL00-08-02-64</t>
  </si>
  <si>
    <t>Монтаж кабеля НИЗКОГО напряжения, надземная прокладка, 3-5 жильный, сечением до 6 мм2</t>
  </si>
  <si>
    <t>II00-03-05-1</t>
  </si>
  <si>
    <t>Монтаж оптического, не бронированного, кабеля надземной прокладки с количеством волокон от 4 до 8 шт.</t>
  </si>
  <si>
    <t>EL00-01-01-7</t>
  </si>
  <si>
    <t>Монтаж провода заземления, сечением до 16 мм2</t>
  </si>
  <si>
    <t>II00-06-01-6</t>
  </si>
  <si>
    <t>Монтаж сервера</t>
  </si>
  <si>
    <t>EL00-11-10-1</t>
  </si>
  <si>
    <t>Малые силовые шкафы, до 50 кг</t>
  </si>
  <si>
    <t>CS00-04-01-13</t>
  </si>
  <si>
    <t>Монтаж металлорукава, гофрированной трубы до 20 мм, без оболочки</t>
  </si>
  <si>
    <t>СИП-250701-153А-КМ.СО</t>
  </si>
  <si>
    <t>128_05_03 Патч-корды и лотки</t>
  </si>
  <si>
    <t>Лоток 200х100 L3000 толщина 1,0 мм</t>
  </si>
  <si>
    <t>3510310</t>
  </si>
  <si>
    <t>АО "ДКС", Россия</t>
  </si>
  <si>
    <t>3,39</t>
  </si>
  <si>
    <t>CS00</t>
  </si>
  <si>
    <t>1.3</t>
  </si>
  <si>
    <t>Перегородка SEP L3000 H100</t>
  </si>
  <si>
    <t>36510</t>
  </si>
  <si>
    <t>0,727</t>
  </si>
  <si>
    <t>1.4</t>
  </si>
  <si>
    <t>Угол CPO 90 горизонтальный 90° 200х100</t>
  </si>
  <si>
    <t>36043K</t>
  </si>
  <si>
    <t>1,45</t>
  </si>
  <si>
    <t>1.6</t>
  </si>
  <si>
    <t>Угол CD 90 вертикальный внешний 90° 200/100</t>
  </si>
  <si>
    <t>36823K</t>
  </si>
  <si>
    <t>1,02</t>
  </si>
  <si>
    <t>1.8</t>
  </si>
  <si>
    <t>Угол CS 90 вертикальный внутренний 90° 200/100</t>
  </si>
  <si>
    <t>36703K</t>
  </si>
  <si>
    <t>1,2</t>
  </si>
  <si>
    <t>1.10</t>
  </si>
  <si>
    <t>Крепление ТМ к стене для вертикального монтажа осн.200 мм</t>
  </si>
  <si>
    <t>BMM1020</t>
  </si>
  <si>
    <t>0,25</t>
  </si>
  <si>
    <t>1.11</t>
  </si>
  <si>
    <t>Консоль универсальная осн. 300 мм</t>
  </si>
  <si>
    <t>BBN5030</t>
  </si>
  <si>
    <t>0,48</t>
  </si>
  <si>
    <t>1.12</t>
  </si>
  <si>
    <t>Уголок крепежный 180 мм</t>
  </si>
  <si>
    <t>BMC1031</t>
  </si>
  <si>
    <t>0,54</t>
  </si>
  <si>
    <t>114_03_05 Саморезы</t>
  </si>
  <si>
    <t>1.13</t>
  </si>
  <si>
    <t>Саморез с пресс-шайбой 4.2x25 со сверлом</t>
  </si>
  <si>
    <t>CM274025</t>
  </si>
  <si>
    <t>0,003</t>
  </si>
  <si>
    <t>114_03_03_02 Болты стандартные</t>
  </si>
  <si>
    <t>1.14</t>
  </si>
  <si>
    <t>Болт М8х60</t>
  </si>
  <si>
    <t>ГОСТ 7798-70</t>
  </si>
  <si>
    <t>ООО "Ратибор", Россия</t>
  </si>
  <si>
    <t>0,05</t>
  </si>
  <si>
    <t>114_03_06_02 Гайки стандартные</t>
  </si>
  <si>
    <t>1.15</t>
  </si>
  <si>
    <t>Шайба М8</t>
  </si>
  <si>
    <t>CM120800</t>
  </si>
  <si>
    <t>ООО "ТД "ЭТМ", Россия</t>
  </si>
  <si>
    <t>0,005</t>
  </si>
  <si>
    <t>1.16</t>
  </si>
  <si>
    <t>Гайка М8</t>
  </si>
  <si>
    <t>ГОСТ 5915-70</t>
  </si>
  <si>
    <t>0,006</t>
  </si>
  <si>
    <t>114_03_04 Винты</t>
  </si>
  <si>
    <t>1.17</t>
  </si>
  <si>
    <t>Винт с крестообразным шлицем М6х10</t>
  </si>
  <si>
    <t>CM010610</t>
  </si>
  <si>
    <t>0,004</t>
  </si>
  <si>
    <t>1.18</t>
  </si>
  <si>
    <t>Гайка с насечкой, препятствующей откручиванию М6</t>
  </si>
  <si>
    <t>CM100600</t>
  </si>
  <si>
    <t>1.19</t>
  </si>
  <si>
    <t>Винт для электрического соединения М5х8</t>
  </si>
  <si>
    <t>CM030508</t>
  </si>
  <si>
    <t>Крышка на лоток с заземлением осн. 200 L3000, толщина 1,0мм</t>
  </si>
  <si>
    <t>3552410</t>
  </si>
  <si>
    <t>1,83</t>
  </si>
  <si>
    <t>1.5</t>
  </si>
  <si>
    <t>Крышка на угол CPO 90 горизонтальный 90° осн.200</t>
  </si>
  <si>
    <t>38004K</t>
  </si>
  <si>
    <t>0,41</t>
  </si>
  <si>
    <t>1.7</t>
  </si>
  <si>
    <t>Крышка на угол CD 90 вертикальный внешний 90° осн.200</t>
  </si>
  <si>
    <t>38244К</t>
  </si>
  <si>
    <t>0,85</t>
  </si>
  <si>
    <t>1.9</t>
  </si>
  <si>
    <t>Крышка на угол CS 90 вертикальный внутр. 90° осн.200</t>
  </si>
  <si>
    <t>38204K</t>
  </si>
  <si>
    <t>0,348</t>
  </si>
  <si>
    <t>СИП-250701-153А-СС.СО</t>
  </si>
  <si>
    <t>128_11_03 Видеокамеры</t>
  </si>
  <si>
    <t>IP-видеокамера цилиндрическая, взрывозащищенная, SFP, 2 МП, 1920×1080, 1/2.8", мотор. объектив, 2.8-12 мм, AC 230 В, -50+60 °С, кабель ZAIFC17-2.5</t>
  </si>
  <si>
    <t>Apix Bullet Excam/M2 2812AF SFP L/W 220</t>
  </si>
  <si>
    <t>ООО "Эвиденс", Россия</t>
  </si>
  <si>
    <t>14</t>
  </si>
  <si>
    <t>II00</t>
  </si>
  <si>
    <t>106_02_01_21_01 Швеллеры по прайс-листу</t>
  </si>
  <si>
    <t>- Швеллер 10П</t>
  </si>
  <si>
    <t>ГОСТ 8240-97</t>
  </si>
  <si>
    <t>АО "СПК", Россия</t>
  </si>
  <si>
    <t>8,59</t>
  </si>
  <si>
    <t>114_03_01 Анкеры</t>
  </si>
  <si>
    <t>- Анкер М10</t>
  </si>
  <si>
    <t>CM441060</t>
  </si>
  <si>
    <t>0,077</t>
  </si>
  <si>
    <t>- Саморез с пресс-шайбой 4.2x32 со сверлом</t>
  </si>
  <si>
    <t>CM274032</t>
  </si>
  <si>
    <t>114_03_14_02 Шпильки стандартные</t>
  </si>
  <si>
    <t>- Шпилька М8х1000</t>
  </si>
  <si>
    <t>CM200801</t>
  </si>
  <si>
    <t>0,63</t>
  </si>
  <si>
    <t>- Болт с шестигранной головкой М6х20</t>
  </si>
  <si>
    <t>CM020620</t>
  </si>
  <si>
    <t>- Гайка шестигранная М10</t>
  </si>
  <si>
    <t>CM111000</t>
  </si>
  <si>
    <t>0,01</t>
  </si>
  <si>
    <t>- Шайба с узкими полями М6</t>
  </si>
  <si>
    <t>CM240600</t>
  </si>
  <si>
    <t>0,001</t>
  </si>
  <si>
    <t>- Гайка шестигранная М8</t>
  </si>
  <si>
    <t>CM110800</t>
  </si>
  <si>
    <t>- Шайба с узкими полями М8</t>
  </si>
  <si>
    <t>CM240800</t>
  </si>
  <si>
    <t>0,002</t>
  </si>
  <si>
    <t>115_04_07_09 Профили</t>
  </si>
  <si>
    <t>- П-образный профиль PSL, L1000</t>
  </si>
  <si>
    <t>BPL2910</t>
  </si>
  <si>
    <t>2,12</t>
  </si>
  <si>
    <t>107_10_07 Коробки распределительные</t>
  </si>
  <si>
    <t>- Корпус коммутационной коробки взрывозащищенной из коррозионностойкого
модифицированного алюминиево-кремниевого сплава ЩОРВА363626 361,5х361,5х264,5 мм IP66 1 шт.,
- Кабельный ввод взрывозащищенный 1Ex db IIC Gb, 1Ex eb IIC Gb, Ex tb IIIC Db, РВ Ex db I Mb, IP66/IP67/IP68 для кабелей диаметром 6-12 мм для небронированного кабеля, резьба M20x1,5 никелир.латунь КНВ1M 1 шт.,
- Кабельный ввод взрывозащищенный 1Ex db IIC Gb, 1Ex eb IIC Gb, Ex tb IIIC Db, РВ Ex db I Mb, IP66/IP67/IP68, под бронир. кабель (d=6-12мм,D=9-17мм), резьба М20x1.5, никелир.латунь КОВ1MНК 1 шт.,
- Кабельный ввод взрывозащищённый 1Ex db IIC Gb, 1Ex eb IIC Gb, Ex tb IIIC Db, РВ Ex db I Mb, IP66/IP67/IP68 с герметизацией компаундом, резьба М25х1,5, никелир. латунь КНВС2MНК 1 шт.</t>
  </si>
  <si>
    <t>ЩОРВА363626</t>
  </si>
  <si>
    <t>ООО "ЗАВОД ГОРЭЛТЕХ", Россия</t>
  </si>
  <si>
    <t>EL00</t>
  </si>
  <si>
    <t>- DIN-рейка 10 см оцинкованная</t>
  </si>
  <si>
    <t>YDN10-00100</t>
  </si>
  <si>
    <t>0,024</t>
  </si>
  <si>
    <t>107_10_05 Клеммы, клеммники, зажимы, блоки зажимов</t>
  </si>
  <si>
    <t>- Шина PE "земля" в комбинированном DIN-изоляторе типа "Стойка", 6 подключений, 16 мм2 макс. сечение проводника</t>
  </si>
  <si>
    <t>YNN10-812-6DP-K05</t>
  </si>
  <si>
    <t>0,054</t>
  </si>
  <si>
    <t>107_05_01_03 Выключатели и переключатели низковольтные</t>
  </si>
  <si>
    <t>- Автоматический выключатель, 2П, In=1 А, хар. B</t>
  </si>
  <si>
    <t>260584</t>
  </si>
  <si>
    <t>0,248</t>
  </si>
  <si>
    <t>107_06_01 Ограничители перенапряжения и разрядники</t>
  </si>
  <si>
    <t>- УЗИП, класс II+III, In (8/20) -10 кА, Imax (8/20)-20 кА</t>
  </si>
  <si>
    <t>К2Р КВ23 230 1+1 С</t>
  </si>
  <si>
    <t/>
  </si>
  <si>
    <t>АО "Хакель", Россия</t>
  </si>
  <si>
    <t>0,256</t>
  </si>
  <si>
    <t>Оборудование</t>
  </si>
  <si>
    <t>128_07_03_01 Панели коммутационные (патч-панели)</t>
  </si>
  <si>
    <t>- Бокс оптический универсальный, настенный на 4 порта (SC, duplex LC, ST, FC)</t>
  </si>
  <si>
    <t>FO-WBY-4UN-MK</t>
  </si>
  <si>
    <t>0,574</t>
  </si>
  <si>
    <t>- Пигтейл волоконно-оптический SM 9/125 (OS2), FC/UPC, 1 м, LSZH</t>
  </si>
  <si>
    <t>FPT-B9-9-FC/UR-1M-LSZH-YL</t>
  </si>
  <si>
    <t>0,008</t>
  </si>
  <si>
    <t>107_05_07 Части и детали коммутационного оборудования</t>
  </si>
  <si>
    <t>- Оптический проходной адаптер FC-FC, SM, simplex</t>
  </si>
  <si>
    <t>FA-S00Z-FC/FC-N/GN-SL</t>
  </si>
  <si>
    <t>- Ограничитель на DIN-рейку (пластик)</t>
  </si>
  <si>
    <t>etm12-2903</t>
  </si>
  <si>
    <t>107_09_05_01 Кабельные вводы по прайс-листу</t>
  </si>
  <si>
    <t>- Комплект деталей для защиты места сварки, КДЗС (60 мм)</t>
  </si>
  <si>
    <t>FO-FFSPS-60</t>
  </si>
  <si>
    <t>- Стандартный анкер с болтом М6</t>
  </si>
  <si>
    <t>CM430645</t>
  </si>
  <si>
    <t>0,022</t>
  </si>
  <si>
    <t>- Болт с шестигранной головкой М10Х25</t>
  </si>
  <si>
    <t>CM021025</t>
  </si>
  <si>
    <t>- Шайба с узкими полями М10</t>
  </si>
  <si>
    <t>CM241000</t>
  </si>
  <si>
    <t>128_07_02_02 Коммутаторы</t>
  </si>
  <si>
    <t>- Коммутатор L3, 24x10GBase-X SFP+, 24×10/100/1000Base-T</t>
  </si>
  <si>
    <t>S5732-H48XUM2CC (02353MLH/02353MLH-001/02353MLH-002)</t>
  </si>
  <si>
    <t>Huawei, Китай</t>
  </si>
  <si>
    <t>8,2</t>
  </si>
  <si>
    <t>- Блок питания для коммутатора, 1000 Вт</t>
  </si>
  <si>
    <t>PAC1000S56-DB</t>
  </si>
  <si>
    <t>1,1</t>
  </si>
  <si>
    <t>128_13 Лицензии и ПО для серверного и сетевого оборудования</t>
  </si>
  <si>
    <t xml:space="preserve">- Лицензия ТП на 3 года </t>
  </si>
  <si>
    <t>по КП стоимость лицензий включена в состав коммутаторов</t>
  </si>
  <si>
    <t>128_07_02_04 Прочее активное сетевое оборудование</t>
  </si>
  <si>
    <t>- Модуль SFP 10GBASE-BX, WDM SFP+, Tx1330nm/Rx1270nm, 20км, SM,  -5°C - 70°C, DDM, LC</t>
  </si>
  <si>
    <t>CQ832S5KSEMU</t>
  </si>
  <si>
    <t>ООО "Си Ти Эс", Россия</t>
  </si>
  <si>
    <t>0,072</t>
  </si>
  <si>
    <t>- Модуль SFP 10GBASE-BX, WDM SFP+, Tx1270nm/Rx1330nm, 20км, SM,  -5°C - 70°C, DDM, LC</t>
  </si>
  <si>
    <t>CQ823S5KSEMU</t>
  </si>
  <si>
    <t>- Модуль SFP 1000BASE-BX WDM SFP 20 км, Tx1310nm/Rx1550nm, -5°C - 70°C, DDM, LC</t>
  </si>
  <si>
    <t>CB635S5CSEMU</t>
  </si>
  <si>
    <t>- Модуль SFP 1000BASE-BX WDM SFP 20 км, Tx1550nm/Rx1310nm, -5°C - 70°C, DDM, LC</t>
  </si>
  <si>
    <t>CB653S5CSEM</t>
  </si>
  <si>
    <t>- Модуль SFP 100BASE-BX, WDM SFP, Tx1550nm/Rx1310nm, 20км, SM, -40°C - 85°C, LC</t>
  </si>
  <si>
    <t>CB553S5ASIU</t>
  </si>
  <si>
    <t>- Модуль SFP 1000BASE-T, RJ45, 100 м, -5°C - 70°C</t>
  </si>
  <si>
    <t>CB600S1CTER1U</t>
  </si>
  <si>
    <t>- Автоматический выключатель дифференциального тока, 2П, In=3 А, хар. C</t>
  </si>
  <si>
    <t>062203648B</t>
  </si>
  <si>
    <t>0,202</t>
  </si>
  <si>
    <t>130_07_14 Стойки и шкафы коммуникационные</t>
  </si>
  <si>
    <t>- Комплект крепежный для установки 19" оборудования: винт, шайба, гайка - комплект крепления 50 шт.</t>
  </si>
  <si>
    <t>R5CNS50</t>
  </si>
  <si>
    <t>уп.</t>
  </si>
  <si>
    <t>0,45</t>
  </si>
  <si>
    <t>- Медная шина заземления, 19", 482 мм</t>
  </si>
  <si>
    <t>TGRD-19</t>
  </si>
  <si>
    <t>0,403</t>
  </si>
  <si>
    <t>107_10_12 DIN рейки монтажные для электрооборудования</t>
  </si>
  <si>
    <t>- Панель 19" с DIN-рейкой, 2U</t>
  </si>
  <si>
    <t>STK-RACKMNT-2955</t>
  </si>
  <si>
    <t>ООО "ЦМО", Россия</t>
  </si>
  <si>
    <t>0,8</t>
  </si>
  <si>
    <t>- Шина PE "земля" в комбинированном DIN-изоляторе типа "Стойка", 10 подключений, 16 мм2 макс. сечение проводника</t>
  </si>
  <si>
    <t>YNN10-812-10DP-K05</t>
  </si>
  <si>
    <t>130_07_04 Извещатели (датчики сигнализации) и оповещатели</t>
  </si>
  <si>
    <t>- Извещатель охранный магнитоконтактный, 2 м, ИО 102-20/Б 2П</t>
  </si>
  <si>
    <t>1375694</t>
  </si>
  <si>
    <t>0,064</t>
  </si>
  <si>
    <t>- Датчик влажности и температуры</t>
  </si>
  <si>
    <t>RS-HT1</t>
  </si>
  <si>
    <t>0,14</t>
  </si>
  <si>
    <t>- Оптический кросс 19", 1U, 24 порта SC/UPC</t>
  </si>
  <si>
    <t>ШКОС-С-1U/2-24-SC~24-SC/SM~24-SC/UPC</t>
  </si>
  <si>
    <t>3,2</t>
  </si>
  <si>
    <t>115_05_02_04 Трубы круглые малых диаметров неметаллические</t>
  </si>
  <si>
    <t>3.1</t>
  </si>
  <si>
    <t>Стяжка-липучка с мягкой пряжкой, 240х16мм, черная, (упак. 10 шт.)</t>
  </si>
  <si>
    <t>NMC-CTV240-16-SB-BK-10</t>
  </si>
  <si>
    <t>0,19</t>
  </si>
  <si>
    <t>3.2</t>
  </si>
  <si>
    <t>- Труба стальная бесшовная ∅57х3</t>
  </si>
  <si>
    <t>ГОСТ 8732-78</t>
  </si>
  <si>
    <t>115_03_02_03 Герметики</t>
  </si>
  <si>
    <t>- Герметик огнезащитный, картридж 300 мл</t>
  </si>
  <si>
    <t>DS1202</t>
  </si>
  <si>
    <t>0,57</t>
  </si>
  <si>
    <t>115_03_02_17 Пены монтажные</t>
  </si>
  <si>
    <t>- Пена однокомпонентная огнезащитная баллон 740 мл</t>
  </si>
  <si>
    <t>DF1201</t>
  </si>
  <si>
    <t>0,996</t>
  </si>
  <si>
    <t>102_01_01_01 Кабели силовые по прайс-листу</t>
  </si>
  <si>
    <t>3.6</t>
  </si>
  <si>
    <t>Зажим шлейфовый для кабеля</t>
  </si>
  <si>
    <t>ЗКШ3-П-6/18-2</t>
  </si>
  <si>
    <t>ООО "Комтелэнерго", Россия</t>
  </si>
  <si>
    <t>0,32</t>
  </si>
  <si>
    <t>3.7</t>
  </si>
  <si>
    <t>Лента монтажная F 20.7</t>
  </si>
  <si>
    <t>22100011</t>
  </si>
  <si>
    <t>0,106</t>
  </si>
  <si>
    <t>3.8</t>
  </si>
  <si>
    <t>Замок (скрепа) для ленты монтажной</t>
  </si>
  <si>
    <t>130801-00332</t>
  </si>
  <si>
    <t>1,333</t>
  </si>
  <si>
    <t>3.9</t>
  </si>
  <si>
    <t>Скоба металлическая СМД 14-15</t>
  </si>
  <si>
    <t>49373</t>
  </si>
  <si>
    <t>3.10</t>
  </si>
  <si>
    <t>Скоба металлическая СМД 10-11</t>
  </si>
  <si>
    <t>52759</t>
  </si>
  <si>
    <t>3.11</t>
  </si>
  <si>
    <t>Саморез 3,5х50 мм с дюбелем F6</t>
  </si>
  <si>
    <t>CM06541</t>
  </si>
  <si>
    <t>112_11_03_03 Ленты упаковочные и маркировочные</t>
  </si>
  <si>
    <t>3.3</t>
  </si>
  <si>
    <t>Лента маркировочная, 25,4x88,9 мм (уп. 120 шт.)</t>
  </si>
  <si>
    <t>LB20662</t>
  </si>
  <si>
    <t>3.4</t>
  </si>
  <si>
    <t>Бирка кабельная маркировочная 134 большой квадрат (уп. 100 шт)</t>
  </si>
  <si>
    <t>mt-134-bs</t>
  </si>
  <si>
    <t>116_07_06 Доски маркерные, флип-чарты, экраны и сопутствующие товары (маркеры, очистители и т.п.)</t>
  </si>
  <si>
    <t>3.5</t>
  </si>
  <si>
    <t>Маркер перманентный двухсторонний 2мм/1мм</t>
  </si>
  <si>
    <t>P-800W</t>
  </si>
  <si>
    <t>4.1</t>
  </si>
  <si>
    <t>Патч-корд U/UTP, Cat.5е, LSZH, 1 м, серый</t>
  </si>
  <si>
    <t>PC-LPM-UTP-RJ45-RJ45-C5e-1M-LSZH-GY</t>
  </si>
  <si>
    <t>ООО "Гиперлайн", Россия</t>
  </si>
  <si>
    <t>0,042</t>
  </si>
  <si>
    <t>4.2</t>
  </si>
  <si>
    <t>Патч-корд U/UTP, Cat.5е, LSZH, 0,15 м, серый</t>
  </si>
  <si>
    <t>PC-LPM-UTP-RJ45-RJ45-C5e-0.15M-LSZH-GY</t>
  </si>
  <si>
    <t>0,012</t>
  </si>
  <si>
    <t>4.3</t>
  </si>
  <si>
    <t>Патч-корд U/UTP, Cat.5е, LSZH, 0,3 м, серый</t>
  </si>
  <si>
    <t>PC-LPM-UTP-RJ45-RJ45-C5e-0.3M-LSZH-GY</t>
  </si>
  <si>
    <t>102_01_04 Кабели связи</t>
  </si>
  <si>
    <t>4.4</t>
  </si>
  <si>
    <t>Кабель витая пара, неэкранированный U/UTP, категория 5e, 4 пары 24 AWG, LSZH, нг(А)-HF, внутренний</t>
  </si>
  <si>
    <t>UUTP4-C5E-S24-IN-LSZH-BK-100</t>
  </si>
  <si>
    <t>0,0318</t>
  </si>
  <si>
    <t>4.5</t>
  </si>
  <si>
    <t>Кабель оптический 4 ОВ, SM, G.652.D и G.657.A1, Нг(А)-HF</t>
  </si>
  <si>
    <t>ДПО-нг(А)-HF-04У (1х4)-2,7кН</t>
  </si>
  <si>
    <t>ЗАО "СвязьСтройДеталь", Россия</t>
  </si>
  <si>
    <t>0,0746</t>
  </si>
  <si>
    <t>4.6</t>
  </si>
  <si>
    <t>Оптический патч-корд, SM 9/125 (OS2), LC/UPC-SC/UPC, 2.0 мм, simplex, LSZH, 1 м</t>
  </si>
  <si>
    <t>FC-S2-9-LC/UR-SC/UR-H-1M-LSZH-YL</t>
  </si>
  <si>
    <t>0,02</t>
  </si>
  <si>
    <t>4.7</t>
  </si>
  <si>
    <t>Кабель питания Sсhuko - IEC320 C13 3 м сечение 3х1,5 мм</t>
  </si>
  <si>
    <t>R5CORDS330</t>
  </si>
  <si>
    <t>0,563</t>
  </si>
  <si>
    <t>4.8</t>
  </si>
  <si>
    <t>Силовой кабель, с медной жилой, изоляцией из ПВХ, бронированный, защитный шланг из ПВХ пониженной пожарной опасности, сечением 2,5 мм2</t>
  </si>
  <si>
    <t>Вз-ВБШвнг(А)-LS 3х2,5ок(N,PE)-1</t>
  </si>
  <si>
    <t>ООО "ТПК" КАМА", Россия</t>
  </si>
  <si>
    <t>0,423</t>
  </si>
  <si>
    <t>4.9</t>
  </si>
  <si>
    <t>Силовой кабель, с медной жилой, изоляцией и оболочкой из ПВХ пониженной пожарной опасности сечением 2,5 мм2</t>
  </si>
  <si>
    <t>ВВГнг(А)-LS 3x2,5</t>
  </si>
  <si>
    <t>0,15</t>
  </si>
  <si>
    <t>4.10</t>
  </si>
  <si>
    <t>Вилка кабельная каучуковая (ввод кабеля с торца) синяя IP20 16А 2P+E 250В</t>
  </si>
  <si>
    <t>DIS1103100</t>
  </si>
  <si>
    <t>0,074</t>
  </si>
  <si>
    <t>4.11</t>
  </si>
  <si>
    <t>Пружина постоянного давления роликовая</t>
  </si>
  <si>
    <t>102_02_01_01 Провода силовые изолированные для электрических установок</t>
  </si>
  <si>
    <t>4.12</t>
  </si>
  <si>
    <t>Провод силовой установочный гибкий, в изоляции и оболочке из ПВХ пластиката пониженной пожарной опасности, с пониженным дымовыделением</t>
  </si>
  <si>
    <t>ПуГВнг(А)-LS 1х6</t>
  </si>
  <si>
    <t>0,075</t>
  </si>
  <si>
    <t>4.13</t>
  </si>
  <si>
    <t>Зажим шинный (терминал) ЗШИ 1.5-16мм2 для шины 10 мм</t>
  </si>
  <si>
    <t>YNT10-10-25-016</t>
  </si>
  <si>
    <t>0,021</t>
  </si>
  <si>
    <t>128_02_01_01 Серверное оборудование по прайс-листу</t>
  </si>
  <si>
    <t>5.1</t>
  </si>
  <si>
    <t>Сервер СИЛА конфигурация 4, CP2-1527 (P02050, 4*3.5, SAS/SATA, TPM, 12*3.5, 2*6336Y, 2*64Гб, 755P FH, 12*16Тб SAS 3.5, corp, hpf, 2*1400Вт, 4*x8, BRCM5720 2*1G BT int, BRCM5720 2*1G BT OCP3, BRCM57412 2*10G SFP+ FH, fp, BOSS S2 2*480Гб, 2*10G SFP+ trns, rls, arm, 3Y)</t>
  </si>
  <si>
    <t>CP2-1527-230426R02.1.4</t>
  </si>
  <si>
    <t>Из рамочного договора холдинга</t>
  </si>
  <si>
    <t>30</t>
  </si>
  <si>
    <t>поставляются по рамочному договору холдинга СИБУР</t>
  </si>
  <si>
    <t>5.2</t>
  </si>
  <si>
    <t>Лицензия на операционную систему</t>
  </si>
  <si>
    <t>Microsoft Windows Server CAL 2025</t>
  </si>
  <si>
    <t>ООО "Софтмагазин Трейд", Россия</t>
  </si>
  <si>
    <t>5.3</t>
  </si>
  <si>
    <t>Антивирусное ПО для сервера</t>
  </si>
  <si>
    <t>Dr.Web Server Security Suite (для Windows)</t>
  </si>
  <si>
    <t>ООО "Доктор Веб", Россия</t>
  </si>
  <si>
    <t>5.4</t>
  </si>
  <si>
    <t>Модуль SFP 10GBASE-SR, SFP+, 850nm, 300м, MM, -5°C - 70°C, DDM, LC Duplex, для Huawei</t>
  </si>
  <si>
    <t>CQ885S2KMEMU</t>
  </si>
  <si>
    <t>5.5</t>
  </si>
  <si>
    <t>Модуль SFP 10GBASE-SR, SFP+, 850nm, 300м, MM, -5°C - 70°C, DDM, LC Duplex</t>
  </si>
  <si>
    <t>CQ885S2KMEMD</t>
  </si>
  <si>
    <t>Оптический патч-корд, MM 50/125(OM4), LC-LC, duplex, 10G/40G, LSZH, 10 м</t>
  </si>
  <si>
    <t>FC-D2-504-LC/PR-LC/PR-H-10M-LSZH-MG</t>
  </si>
  <si>
    <t>0,11</t>
  </si>
  <si>
    <t>6.3</t>
  </si>
  <si>
    <t>Наконечник медный луженый сечение обжимаемой жилы 6 мм2, диаметр крепежного болта 6 мм</t>
  </si>
  <si>
    <t>ТМЛ 6-6-4</t>
  </si>
  <si>
    <t>СИП-250701-153А-ЭС.СО</t>
  </si>
  <si>
    <t>128_09_02 ИБП для серверного оборудования</t>
  </si>
  <si>
    <t>Источник бесперебойного питания, 2000 ВА/1800 Вт</t>
  </si>
  <si>
    <t>SMALLR2A0PI</t>
  </si>
  <si>
    <t>13,12</t>
  </si>
  <si>
    <t>Адаптер SNMP для ИБП</t>
  </si>
  <si>
    <t>SNMPSM2</t>
  </si>
  <si>
    <t>0,152</t>
  </si>
  <si>
    <t>Внешний батарейный модуль, 6хАКБ, 9 Ач, DC 72 В</t>
  </si>
  <si>
    <t>BPSMLR2-72V</t>
  </si>
  <si>
    <t>25,4</t>
  </si>
  <si>
    <t>Рельсы для ИБП</t>
  </si>
  <si>
    <t>RAILSMLR</t>
  </si>
  <si>
    <t>3,43</t>
  </si>
  <si>
    <t>Стоечный переключатель нагрузки, 120-420 В, 16 А</t>
  </si>
  <si>
    <t>ATS-1204/16</t>
  </si>
  <si>
    <t>ООО "НАГ", Россия</t>
  </si>
  <si>
    <t>107_10_10 Розетки электрические, подрозетники и рамки, вилки</t>
  </si>
  <si>
    <t>Блок розеток силовых с мониторингом, 230 В, 32 А</t>
  </si>
  <si>
    <t>R-2MC3-32-2S-3C13-440-K</t>
  </si>
  <si>
    <t>Блок силовых розеток, 230 В, 10 А, шнур 1,8 м C14</t>
  </si>
  <si>
    <t>R-10-8S-V-440-1.8</t>
  </si>
  <si>
    <t>0,6</t>
  </si>
  <si>
    <t>Выключатель нагрузки, 2П, In=32 А</t>
  </si>
  <si>
    <t>332880</t>
  </si>
  <si>
    <t>0,218</t>
  </si>
  <si>
    <t>Автоматический выключатель, 2П, In=16 А, хар. C</t>
  </si>
  <si>
    <t>293224</t>
  </si>
  <si>
    <t>0,246</t>
  </si>
  <si>
    <t>Розетка OptiDin РА10/16-502Д 16А</t>
  </si>
  <si>
    <t>111493</t>
  </si>
  <si>
    <t>0,12</t>
  </si>
  <si>
    <t>Панель с DIN-рейкой с регулируемой глубиной установки, 3U</t>
  </si>
  <si>
    <t>BPB19-PS-3U</t>
  </si>
  <si>
    <t>2,468</t>
  </si>
  <si>
    <t>Шина PE "земля" в комбинированном DIN-изоляторе типа "Стойка", 14 подключений, 16 мм2 макс. сечение проводника</t>
  </si>
  <si>
    <t>YNN10-812-14DP-K05</t>
  </si>
  <si>
    <t>0,118</t>
  </si>
  <si>
    <t>Ограничитель на DIN-рейку (пластик)</t>
  </si>
  <si>
    <t>Металлорукав DN 20мм в герм. ПВХ изоляции в оплетке из нержавеющей стали, Dвн 20,5 мм, Dнар 25,5</t>
  </si>
  <si>
    <t>6071TX-022</t>
  </si>
  <si>
    <t>114_03_12 Хомуты и зажимы</t>
  </si>
  <si>
    <t>Зажим шлейфовый ЗКШ3 24/26-4 для кабеля диаметром 24,0-26,0 мм</t>
  </si>
  <si>
    <t>Э00020978</t>
  </si>
  <si>
    <t>АО "ЭССП", Россия</t>
  </si>
  <si>
    <t>0,55</t>
  </si>
  <si>
    <t xml:space="preserve">Лента монтажная F 20.7 </t>
  </si>
  <si>
    <t>Кабель питания IEC320 C19 - IEC320 C20, 1,8 м, сечение 3х2,5 мм2</t>
  </si>
  <si>
    <t>R5CORD9018</t>
  </si>
  <si>
    <t>0,44</t>
  </si>
  <si>
    <t>Кабель питания Sсhuko - IEC320 C19, 2 м, сечение 3х2,5 мм2</t>
  </si>
  <si>
    <t>R5CORDS920</t>
  </si>
  <si>
    <t>Вилка С20 разборная</t>
  </si>
  <si>
    <t>IEC-320-C20</t>
  </si>
  <si>
    <t>0,023</t>
  </si>
  <si>
    <t>ПуГВнг(А)-LS 1х10</t>
  </si>
  <si>
    <t>0,116</t>
  </si>
  <si>
    <t>Наконечник медный луженый сечение обжимаемой жилы 10 мм2, диаметр крепежного болта 6 мм</t>
  </si>
  <si>
    <t>ТМЛ 10-6-5</t>
  </si>
  <si>
    <t>0,013</t>
  </si>
  <si>
    <t>Наконечник штыревой втулочный сечение обжимаемой жилы до 6 мм2</t>
  </si>
  <si>
    <t>79449</t>
  </si>
  <si>
    <t>3.12</t>
  </si>
  <si>
    <t>3.13</t>
  </si>
  <si>
    <t>- Болт М6х16</t>
  </si>
  <si>
    <t>DIN933-М6x16</t>
  </si>
  <si>
    <t>- Шайба М6</t>
  </si>
  <si>
    <t>CM120600HDZ</t>
  </si>
  <si>
    <t>- Гайка М6</t>
  </si>
  <si>
    <t>Цена за ед., без НДС 22%, руб. (с учетом доставки, ЗСР)</t>
  </si>
  <si>
    <t>МОДЕРНИЗАЦИЯ СИСТЕМ ТЕХНОЛОГИЧЕСКОГО ВИДЕОНАБЛЮДЕНИЯ В  К.153А ПАО "КАЗАНЬОРГСИНТЕЗ"</t>
  </si>
  <si>
    <t>KQ-45-00</t>
  </si>
  <si>
    <t>Кабельные лотки и стальные кабелепроводы, м</t>
  </si>
  <si>
    <t>KQ-60-00</t>
  </si>
  <si>
    <t>Оборудование и приборы КИПиА и слаботочных сетей, шт.</t>
  </si>
  <si>
    <t>KQ-59-00</t>
  </si>
  <si>
    <t>Оконечные и распределительные устройства силовых и слаботочных сетей, шт.</t>
  </si>
  <si>
    <t>KQ-58-00</t>
  </si>
  <si>
    <t>Щитовое оборудование КИПиА и слаботочных сетей, шт.</t>
  </si>
  <si>
    <t>KQ-49-00</t>
  </si>
  <si>
    <t>Кабель силовой, м</t>
  </si>
  <si>
    <t>KQ-48-00</t>
  </si>
  <si>
    <t>Кабель КИПиА, м</t>
  </si>
  <si>
    <t>KQ-51-00</t>
  </si>
  <si>
    <t>Заземление, молниезащита и электрохимзащиты, м</t>
  </si>
  <si>
    <t>KQ-57-00</t>
  </si>
  <si>
    <t>Щитовое оборудование до 1 кВ, шт.</t>
  </si>
  <si>
    <t>KQ-46-00</t>
  </si>
  <si>
    <t>Полимерные кабелепроводы и металлорукава, м</t>
  </si>
  <si>
    <t>Демонтаж кабелей и проводов, м</t>
  </si>
  <si>
    <t>CS00-02-04-6</t>
  </si>
  <si>
    <t>Монтаж фитингов перфорированного/неперфорированного лотка (углы, ответвители, повороты, тройники, переходы, пластины и т.д.) шириной от 101 мм до 300 мм</t>
  </si>
  <si>
    <t>CS00-03-01-16</t>
  </si>
  <si>
    <t xml:space="preserve">Монтаж крышки фитингов кабельного лотка ширина от 101 мм до 300 мм </t>
  </si>
  <si>
    <t>МТР подрядчика</t>
  </si>
  <si>
    <t>НДС, 22%</t>
  </si>
  <si>
    <t>АГПТ до 20м</t>
  </si>
  <si>
    <t>Монтажник электрик</t>
  </si>
  <si>
    <t>Монтажник слаботочник</t>
  </si>
  <si>
    <t>25.02.2026г.</t>
  </si>
  <si>
    <t>2. РАСХОДЫ НА ПРОЖИВАНИЕ</t>
  </si>
  <si>
    <t>3. РАСХОДЫ НА ОБЕСПЕЧЕНИЕ ПИТАНИЕМ</t>
  </si>
  <si>
    <t>ОБЪЕКТ:</t>
  </si>
  <si>
    <t>МОДЕРНИЗАЦИЯ СИСТЕМ ТЕХНОЛОГИЧЕСКОГО ВИДЕОНАБЛЮДЕНИЯ  К.153А ПАО "КАЗАНЬОРГСИНТЕЗ", проект СИП-250701-153А</t>
  </si>
  <si>
    <t>Тип демонтажа (полный / частичный)</t>
  </si>
  <si>
    <t>Необходимость сохранения (да / нет)</t>
  </si>
  <si>
    <t>Местоположение (внутри / снаружи)</t>
  </si>
  <si>
    <t>Тип, марка, ТЭГ</t>
  </si>
  <si>
    <t>Масса общая, кг</t>
  </si>
  <si>
    <t>Высота сооружения, м</t>
  </si>
  <si>
    <t>18=16*17</t>
  </si>
  <si>
    <t>СИП-250701-153А-ДР</t>
  </si>
  <si>
    <t>Полный</t>
  </si>
  <si>
    <t>да</t>
  </si>
  <si>
    <t>Снаружи</t>
  </si>
  <si>
    <t>Видеокамера</t>
  </si>
  <si>
    <t>Кронштейн металлический</t>
  </si>
  <si>
    <t>Кабель информационный</t>
  </si>
  <si>
    <t>Кабель питания</t>
  </si>
  <si>
    <t>Внутри</t>
  </si>
  <si>
    <t>Cisco Catalyst WS-C2960X-24PS-L</t>
  </si>
  <si>
    <t>Коммутатор</t>
  </si>
  <si>
    <t>DIN-рейка</t>
  </si>
  <si>
    <t>SDR-240-48</t>
  </si>
  <si>
    <t>Блок питания AC 230 В/DC 48 В, 240 Вт, 5 А</t>
  </si>
  <si>
    <t>Korenix JetNet 6059G</t>
  </si>
  <si>
    <t>Korenix JetCon 2302</t>
  </si>
  <si>
    <t>Преобразователь</t>
  </si>
  <si>
    <t>Korenix JetNet 3008</t>
  </si>
  <si>
    <t>Korenix JetCon 1702</t>
  </si>
  <si>
    <t>PoE-инжектор</t>
  </si>
  <si>
    <t>Maipu IS230-10TP-AC</t>
  </si>
  <si>
    <t>NegoRack</t>
  </si>
  <si>
    <t>KVM-консоль</t>
  </si>
  <si>
    <t>SC&amp;T</t>
  </si>
  <si>
    <t>Блок питания</t>
  </si>
  <si>
    <t>Eaton 9130</t>
  </si>
  <si>
    <t>Источник бесперебойного питания</t>
  </si>
  <si>
    <t>Внешний батарейный модуль</t>
  </si>
  <si>
    <t>VIDEOMAX-УЗВ-01</t>
  </si>
  <si>
    <t>Коммутационная панель</t>
  </si>
  <si>
    <t>Байпас</t>
  </si>
  <si>
    <t>Блок розеток</t>
  </si>
  <si>
    <t>Вывоз оборудования на склад Заказчика.</t>
  </si>
  <si>
    <t>км</t>
  </si>
  <si>
    <t>340 кг</t>
  </si>
  <si>
    <t>Ведомость объёмов демонтированных материалов</t>
  </si>
  <si>
    <t>Ведомость объёмов работ</t>
  </si>
  <si>
    <t>Ведомость материалов</t>
  </si>
  <si>
    <r>
      <rPr>
        <b/>
        <i/>
        <sz val="12"/>
        <color rgb="FFFF0000"/>
        <rFont val="Arial"/>
        <family val="2"/>
        <charset val="204"/>
      </rPr>
      <t xml:space="preserve">*Примечание: </t>
    </r>
    <r>
      <rPr>
        <i/>
        <sz val="12"/>
        <color rgb="FFFF0000"/>
        <rFont val="Arial"/>
        <family val="2"/>
        <charset val="204"/>
      </rPr>
      <t>Стоимость материалов и оборудования поставки Контрагента на этапе реализации и сдачи актов выполненных работ должна быть согласована Компанией по наиболее экономичному варианту из конъюнктурного анализа текущих цен от не менее 3 (трех) (при наличии) Поставщиков, но не может превышать стоимость учтенную в приложении BOM и расчете договорной цены (РДЦ). Стоимость поставляемых и (или) выпускаемых единственным/уникальным Поставщиком материальных ресурсов и оборудования в текущем уровне цен допускается определять на основании отпускной цены по 1 (одному) Поставщику.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</si>
</sst>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1" formatCode="_-* #,##0_-;\-* #,##0_-;_-* &quot;-&quot;_-;_-@_-"/>
    <numFmt numFmtId="43" formatCode="_-* #,##0.00_-;\-* #,##0.00_-;_-* &quot;-&quot;??_-;_-@_-"/>
    <numFmt numFmtId="164" formatCode="_-* #,##0\ _₽_-;\-* #,##0\ _₽_-;_-* &quot;-&quot;\ _₽_-;_-@_-"/>
    <numFmt numFmtId="165" formatCode="_-* #,##0_-;\-* #,##0_-;_-* &quot;-&quot;??_-;_-@_-"/>
    <numFmt numFmtId="166" formatCode="dd/mm/yy;@"/>
    <numFmt numFmtId="167" formatCode="_-* #,##0.00\ _₽_-;\-* #,##0.00\ _₽_-;_-* &quot;-&quot;??\ _₽_-;_-@_-"/>
    <numFmt numFmtId="168" formatCode="#,##0_ ;\-#,##0\ "/>
    <numFmt numFmtId="169" formatCode="_-* #,##0.0_-;\-* #,##0.0_-;_-* &quot;-&quot;??_-;_-@_-"/>
    <numFmt numFmtId="170" formatCode="_-* #,##0.00\ _€_-;\-* #,##0.00\ _€_-;_-* &quot;-&quot;??\ _€_-;_-@_-"/>
    <numFmt numFmtId="171" formatCode="#,##0.0"/>
    <numFmt numFmtId="172" formatCode="0.0%"/>
    <numFmt numFmtId="173" formatCode="0.000"/>
    <numFmt numFmtId="174" formatCode="0.000%"/>
  </numFmts>
  <fonts count="114">
    <font>
      <sz val="10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Arial"/>
      <family val="2"/>
      <charset val="204"/>
    </font>
    <font>
      <sz val="8"/>
      <name val="Arial"/>
      <family val="2"/>
      <charset val="204"/>
    </font>
    <font>
      <sz val="8"/>
      <name val="Arial"/>
      <family val="2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Calibri"/>
      <family val="3"/>
      <charset val="134"/>
      <scheme val="minor"/>
    </font>
    <font>
      <sz val="11"/>
      <color theme="1"/>
      <name val="Arial"/>
      <family val="2"/>
      <charset val="204"/>
    </font>
    <font>
      <b/>
      <sz val="11"/>
      <color rgb="FF008C95"/>
      <name val="Calibri"/>
      <family val="2"/>
      <charset val="204"/>
      <scheme val="minor"/>
    </font>
    <font>
      <b/>
      <sz val="10"/>
      <color theme="0"/>
      <name val="Arial"/>
      <family val="2"/>
      <charset val="204"/>
    </font>
    <font>
      <i/>
      <sz val="10"/>
      <color theme="0"/>
      <name val="Arial"/>
      <family val="2"/>
      <charset val="204"/>
    </font>
    <font>
      <b/>
      <i/>
      <sz val="10"/>
      <color theme="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name val="Arial"/>
      <family val="2"/>
    </font>
    <font>
      <sz val="11"/>
      <color theme="1"/>
      <name val="Arial"/>
      <family val="2"/>
      <charset val="162"/>
    </font>
    <font>
      <b/>
      <sz val="10"/>
      <color rgb="FFFF0000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MS Sans Serif"/>
      <family val="2"/>
      <charset val="162"/>
    </font>
    <font>
      <b/>
      <sz val="10"/>
      <color rgb="FFFF0000"/>
      <name val="Arial Narrow"/>
      <family val="2"/>
      <charset val="204"/>
    </font>
    <font>
      <sz val="10"/>
      <name val="Arial"/>
      <family val="2"/>
      <charset val="162"/>
    </font>
    <font>
      <sz val="10"/>
      <color theme="1"/>
      <name val="Times New Roman"/>
      <family val="2"/>
      <charset val="162"/>
    </font>
    <font>
      <sz val="10"/>
      <name val="ＭＳ ゴシック"/>
      <family val="3"/>
      <charset val="128"/>
    </font>
    <font>
      <b/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sz val="11"/>
      <color theme="3" tint="0.39997558519241921"/>
      <name val="Calibri"/>
      <family val="2"/>
      <charset val="204"/>
      <scheme val="minor"/>
    </font>
    <font>
      <b/>
      <sz val="10"/>
      <color rgb="FF0000CC"/>
      <name val="Calibri"/>
      <family val="2"/>
      <charset val="204"/>
      <scheme val="minor"/>
    </font>
    <font>
      <b/>
      <sz val="10"/>
      <color rgb="FF00B050"/>
      <name val="Arial Narrow"/>
      <family val="2"/>
      <charset val="204"/>
    </font>
    <font>
      <b/>
      <sz val="11"/>
      <color theme="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b/>
      <sz val="10"/>
      <color rgb="FF0000CC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20"/>
      <color rgb="FF008C95"/>
      <name val="Arial"/>
      <family val="2"/>
      <charset val="204"/>
    </font>
    <font>
      <b/>
      <sz val="11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rgb="FF008C95"/>
      <name val="Arial"/>
      <family val="2"/>
      <charset val="204"/>
    </font>
    <font>
      <sz val="8"/>
      <name val="Arial"/>
      <family val="2"/>
      <charset val="204"/>
    </font>
    <font>
      <b/>
      <sz val="10"/>
      <color theme="0"/>
      <name val="Arial"/>
      <family val="2"/>
    </font>
    <font>
      <sz val="8"/>
      <name val="Arial"/>
      <family val="2"/>
      <charset val="204"/>
    </font>
    <font>
      <sz val="10"/>
      <color theme="1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b/>
      <sz val="10"/>
      <color rgb="FF008C95"/>
      <name val="Arial Narrow"/>
      <family val="2"/>
      <charset val="204"/>
    </font>
    <font>
      <sz val="10"/>
      <color rgb="FF008C95"/>
      <name val="Arial Narrow"/>
      <family val="2"/>
      <charset val="204"/>
    </font>
    <font>
      <sz val="10"/>
      <color rgb="FF000000"/>
      <name val="Arial Narrow"/>
      <family val="2"/>
      <charset val="204"/>
    </font>
    <font>
      <b/>
      <sz val="10"/>
      <color rgb="FF000000"/>
      <name val="Arial Narrow"/>
      <family val="2"/>
      <charset val="204"/>
    </font>
    <font>
      <sz val="10"/>
      <color rgb="FF00686F"/>
      <name val="Arial Narrow"/>
      <family val="2"/>
      <charset val="204"/>
    </font>
    <font>
      <sz val="10"/>
      <color rgb="FFFF0000"/>
      <name val="Arial Narrow"/>
      <family val="2"/>
      <charset val="204"/>
    </font>
    <font>
      <i/>
      <sz val="10"/>
      <color rgb="FF008C95"/>
      <name val="Arial Narrow"/>
      <family val="2"/>
      <charset val="204"/>
    </font>
    <font>
      <b/>
      <i/>
      <sz val="10"/>
      <color rgb="FF000000"/>
      <name val="Arial Narrow"/>
      <family val="2"/>
      <charset val="204"/>
    </font>
    <font>
      <b/>
      <i/>
      <sz val="10"/>
      <color theme="1"/>
      <name val="Arial Narrow"/>
      <family val="2"/>
      <charset val="204"/>
    </font>
    <font>
      <b/>
      <sz val="11"/>
      <color rgb="FFFFFFFF"/>
      <name val="Arial"/>
      <family val="2"/>
      <charset val="204"/>
    </font>
    <font>
      <b/>
      <sz val="11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b/>
      <i/>
      <sz val="9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rgb="FFC0000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i/>
      <sz val="8"/>
      <color theme="1"/>
      <name val="Arial"/>
      <family val="2"/>
      <charset val="204"/>
    </font>
    <font>
      <i/>
      <sz val="9"/>
      <color theme="1"/>
      <name val="Arial"/>
      <family val="2"/>
      <charset val="204"/>
    </font>
    <font>
      <sz val="9"/>
      <name val="Arial"/>
      <family val="2"/>
      <charset val="204"/>
    </font>
    <font>
      <sz val="10"/>
      <name val="Arial Cyr"/>
      <family val="2"/>
      <charset val="204"/>
    </font>
    <font>
      <b/>
      <i/>
      <sz val="10"/>
      <name val="Arial"/>
      <family val="2"/>
      <charset val="204"/>
    </font>
    <font>
      <i/>
      <sz val="10"/>
      <color rgb="FF000000"/>
      <name val="Arial Narrow"/>
      <family val="2"/>
      <charset val="204"/>
    </font>
    <font>
      <sz val="11"/>
      <color rgb="FF000000"/>
      <name val="Arial"/>
      <family val="2"/>
      <charset val="204"/>
    </font>
    <font>
      <sz val="11"/>
      <color indexed="8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1"/>
      <color rgb="FF008C95"/>
      <name val="Arial"/>
      <family val="2"/>
      <charset val="204"/>
    </font>
    <font>
      <b/>
      <sz val="10"/>
      <color theme="1" tint="0.14999847407452621"/>
      <name val="Arial Narrow"/>
      <family val="2"/>
      <charset val="204"/>
    </font>
    <font>
      <b/>
      <sz val="10"/>
      <color rgb="FF000000"/>
      <name val="Arial"/>
      <family val="2"/>
      <charset val="204"/>
    </font>
    <font>
      <sz val="1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6"/>
      <name val="Arial"/>
      <family val="2"/>
      <charset val="204"/>
    </font>
    <font>
      <sz val="11"/>
      <color rgb="FFFF0000"/>
      <name val="Calibri"/>
      <family val="2"/>
      <scheme val="minor"/>
    </font>
    <font>
      <sz val="12"/>
      <color rgb="FFFF0000"/>
      <name val="Arial"/>
      <family val="2"/>
    </font>
    <font>
      <sz val="11"/>
      <color rgb="FFFF0000"/>
      <name val="Arial"/>
      <family val="2"/>
      <charset val="204"/>
    </font>
    <font>
      <sz val="8"/>
      <color rgb="FF000000"/>
      <name val="Segoe UI"/>
      <family val="2"/>
      <charset val="204"/>
    </font>
    <font>
      <b/>
      <sz val="8"/>
      <color theme="0"/>
      <name val="Arial"/>
      <family val="2"/>
      <charset val="204"/>
    </font>
    <font>
      <b/>
      <sz val="11"/>
      <color theme="1"/>
      <name val="Arial Narrow"/>
      <family val="2"/>
      <charset val="204"/>
    </font>
    <font>
      <i/>
      <sz val="12"/>
      <color rgb="FFFF0000"/>
      <name val="Arial"/>
      <family val="2"/>
      <charset val="204"/>
    </font>
    <font>
      <b/>
      <i/>
      <sz val="12"/>
      <color rgb="FFFF0000"/>
      <name val="Arial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8C9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F5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2D2D8"/>
        <bgColor indexed="64"/>
      </patternFill>
    </fill>
    <fill>
      <patternFill patternType="solid">
        <fgColor rgb="FF008F9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D8E9E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B2D2D8"/>
      </bottom>
      <diagonal/>
    </border>
    <border>
      <left/>
      <right/>
      <top/>
      <bottom style="dotted">
        <color rgb="FFB2D2D8"/>
      </bottom>
      <diagonal/>
    </border>
    <border>
      <left/>
      <right/>
      <top style="medium">
        <color rgb="FFB2D2D8"/>
      </top>
      <bottom style="medium">
        <color rgb="FFB2D2D8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B2D2D8"/>
      </left>
      <right style="dashed">
        <color rgb="FFB2D2D8"/>
      </right>
      <top style="medium">
        <color rgb="FFB2D2D8"/>
      </top>
      <bottom style="dashed">
        <color rgb="FFB2D2D8"/>
      </bottom>
      <diagonal/>
    </border>
    <border>
      <left style="dashed">
        <color rgb="FFB2D2D8"/>
      </left>
      <right style="medium">
        <color rgb="FFB2D2D8"/>
      </right>
      <top style="medium">
        <color rgb="FFB2D2D8"/>
      </top>
      <bottom style="dashed">
        <color rgb="FFB2D2D8"/>
      </bottom>
      <diagonal/>
    </border>
    <border>
      <left style="medium">
        <color rgb="FFB2D2D8"/>
      </left>
      <right style="dashed">
        <color rgb="FFB2D2D8"/>
      </right>
      <top style="dashed">
        <color rgb="FFB2D2D8"/>
      </top>
      <bottom style="dashed">
        <color rgb="FFB2D2D8"/>
      </bottom>
      <diagonal/>
    </border>
    <border>
      <left style="dashed">
        <color rgb="FFB2D2D8"/>
      </left>
      <right style="dashed">
        <color rgb="FFB2D2D8"/>
      </right>
      <top style="dashed">
        <color rgb="FFB2D2D8"/>
      </top>
      <bottom style="dashed">
        <color rgb="FFB2D2D8"/>
      </bottom>
      <diagonal/>
    </border>
    <border>
      <left style="dashed">
        <color rgb="FFB2D2D8"/>
      </left>
      <right style="medium">
        <color rgb="FFB2D2D8"/>
      </right>
      <top style="dashed">
        <color rgb="FFB2D2D8"/>
      </top>
      <bottom style="dashed">
        <color rgb="FFB2D2D8"/>
      </bottom>
      <diagonal/>
    </border>
    <border>
      <left style="medium">
        <color rgb="FFB2D2D8"/>
      </left>
      <right style="dashed">
        <color rgb="FFB2D2D8"/>
      </right>
      <top style="dashed">
        <color rgb="FFB2D2D8"/>
      </top>
      <bottom style="medium">
        <color rgb="FFB2D2D8"/>
      </bottom>
      <diagonal/>
    </border>
    <border>
      <left style="dashed">
        <color rgb="FFB2D2D8"/>
      </left>
      <right style="dashed">
        <color rgb="FFB2D2D8"/>
      </right>
      <top style="dashed">
        <color rgb="FFB2D2D8"/>
      </top>
      <bottom style="medium">
        <color rgb="FFB2D2D8"/>
      </bottom>
      <diagonal/>
    </border>
    <border>
      <left style="dashed">
        <color rgb="FFB2D2D8"/>
      </left>
      <right style="medium">
        <color rgb="FFB2D2D8"/>
      </right>
      <top style="dashed">
        <color rgb="FFB2D2D8"/>
      </top>
      <bottom style="medium">
        <color rgb="FFB2D2D8"/>
      </bottom>
      <diagonal/>
    </border>
    <border>
      <left style="medium">
        <color rgb="FFB2D2D8"/>
      </left>
      <right style="dashed">
        <color rgb="FFB2D2D8"/>
      </right>
      <top/>
      <bottom style="dashed">
        <color rgb="FFB2D2D8"/>
      </bottom>
      <diagonal/>
    </border>
    <border>
      <left style="dashed">
        <color rgb="FFB2D2D8"/>
      </left>
      <right style="dashed">
        <color rgb="FFB2D2D8"/>
      </right>
      <top/>
      <bottom style="dashed">
        <color rgb="FFB2D2D8"/>
      </bottom>
      <diagonal/>
    </border>
    <border>
      <left style="dashed">
        <color rgb="FFB2D2D8"/>
      </left>
      <right style="dashed">
        <color rgb="FFB2D2D8"/>
      </right>
      <top style="medium">
        <color rgb="FFB2D2D8"/>
      </top>
      <bottom style="medium">
        <color rgb="FFB2D2D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rgb="FFB2D2D8"/>
      </left>
      <right style="medium">
        <color rgb="FFB2D2D8"/>
      </right>
      <top/>
      <bottom style="dashed">
        <color rgb="FFB2D2D8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D2D8"/>
      </left>
      <right style="thin">
        <color rgb="FFB2D2D8"/>
      </right>
      <top style="dotted">
        <color rgb="FFB2D2D8"/>
      </top>
      <bottom style="dotted">
        <color rgb="FFB2D2D8"/>
      </bottom>
      <diagonal/>
    </border>
    <border>
      <left style="medium">
        <color rgb="FFB2D2D8"/>
      </left>
      <right style="thin">
        <color rgb="FFB2D2D8"/>
      </right>
      <top/>
      <bottom style="dotted">
        <color rgb="FFB2D2D8"/>
      </bottom>
      <diagonal/>
    </border>
    <border>
      <left style="thin">
        <color rgb="FFB2D2D8"/>
      </left>
      <right style="medium">
        <color rgb="FFB2D2D8"/>
      </right>
      <top style="dotted">
        <color rgb="FFB2D2D8"/>
      </top>
      <bottom style="dotted">
        <color rgb="FFB2D2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B2D2D8"/>
      </left>
      <right/>
      <top style="medium">
        <color rgb="FFB2D2D8"/>
      </top>
      <bottom style="medium">
        <color rgb="FFB2D2D8"/>
      </bottom>
      <diagonal/>
    </border>
    <border>
      <left/>
      <right style="medium">
        <color rgb="FFB2D2D8"/>
      </right>
      <top style="medium">
        <color rgb="FFB2D2D8"/>
      </top>
      <bottom style="medium">
        <color rgb="FFB2D2D8"/>
      </bottom>
      <diagonal/>
    </border>
    <border>
      <left style="dashed">
        <color rgb="FFB2D2D8"/>
      </left>
      <right style="medium">
        <color rgb="FFB2D2D8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B2D2D8"/>
      </left>
      <right style="dashed">
        <color rgb="FFB2D2D8"/>
      </right>
      <top/>
      <bottom/>
      <diagonal/>
    </border>
    <border>
      <left style="dashed">
        <color rgb="FFB2D2D8"/>
      </left>
      <right style="dashed">
        <color rgb="FFB2D2D8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07">
    <xf numFmtId="0" fontId="0" fillId="0" borderId="0"/>
    <xf numFmtId="0" fontId="24" fillId="0" borderId="0"/>
    <xf numFmtId="0" fontId="39" fillId="0" borderId="0"/>
    <xf numFmtId="0" fontId="23" fillId="0" borderId="0"/>
    <xf numFmtId="0" fontId="25" fillId="0" borderId="0"/>
    <xf numFmtId="164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7" fillId="0" borderId="0"/>
    <xf numFmtId="0" fontId="27" fillId="0" borderId="0"/>
    <xf numFmtId="164" fontId="21" fillId="0" borderId="0" applyFont="0" applyFill="0" applyBorder="0" applyAlignment="0" applyProtection="0"/>
    <xf numFmtId="0" fontId="23" fillId="0" borderId="0"/>
    <xf numFmtId="43" fontId="24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19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67" fillId="0" borderId="0"/>
    <xf numFmtId="43" fontId="32" fillId="0" borderId="0" applyFont="0" applyFill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6" fillId="0" borderId="0"/>
    <xf numFmtId="43" fontId="16" fillId="0" borderId="0" applyFont="0" applyFill="0" applyBorder="0" applyAlignment="0" applyProtection="0"/>
    <xf numFmtId="0" fontId="40" fillId="0" borderId="0"/>
    <xf numFmtId="0" fontId="24" fillId="0" borderId="0"/>
    <xf numFmtId="0" fontId="24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4" fillId="0" borderId="0"/>
    <xf numFmtId="164" fontId="15" fillId="0" borderId="0" applyFont="0" applyFill="0" applyBorder="0" applyAlignment="0" applyProtection="0"/>
    <xf numFmtId="43" fontId="24" fillId="0" borderId="0" applyFont="0" applyFill="0" applyBorder="0" applyAlignment="0" applyProtection="0"/>
    <xf numFmtId="164" fontId="15" fillId="0" borderId="0" applyFont="0" applyFill="0" applyBorder="0" applyAlignment="0" applyProtection="0"/>
    <xf numFmtId="43" fontId="24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5" fillId="0" borderId="0"/>
    <xf numFmtId="43" fontId="23" fillId="0" borderId="0" applyFont="0" applyFill="0" applyBorder="0" applyAlignment="0" applyProtection="0"/>
    <xf numFmtId="0" fontId="15" fillId="0" borderId="0"/>
    <xf numFmtId="43" fontId="32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14" fillId="0" borderId="0"/>
    <xf numFmtId="40" fontId="43" fillId="0" borderId="0" applyFont="0" applyFill="0" applyBorder="0" applyAlignment="0" applyProtection="0"/>
    <xf numFmtId="0" fontId="14" fillId="0" borderId="0"/>
    <xf numFmtId="0" fontId="45" fillId="0" borderId="0"/>
    <xf numFmtId="0" fontId="46" fillId="0" borderId="0"/>
    <xf numFmtId="0" fontId="47" fillId="0" borderId="0"/>
    <xf numFmtId="0" fontId="13" fillId="0" borderId="0"/>
    <xf numFmtId="0" fontId="23" fillId="0" borderId="0"/>
    <xf numFmtId="0" fontId="26" fillId="0" borderId="0"/>
    <xf numFmtId="0" fontId="64" fillId="0" borderId="0"/>
    <xf numFmtId="0" fontId="66" fillId="0" borderId="0"/>
    <xf numFmtId="0" fontId="12" fillId="0" borderId="0"/>
    <xf numFmtId="9" fontId="12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7" fillId="0" borderId="0"/>
    <xf numFmtId="0" fontId="12" fillId="0" borderId="0"/>
    <xf numFmtId="0" fontId="12" fillId="0" borderId="0"/>
    <xf numFmtId="0" fontId="11" fillId="0" borderId="0"/>
    <xf numFmtId="43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11" borderId="0" applyNumberFormat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0" fontId="39" fillId="0" borderId="0"/>
    <xf numFmtId="170" fontId="39" fillId="0" borderId="0" applyFont="0" applyFill="0" applyBorder="0" applyAlignment="0" applyProtection="0"/>
    <xf numFmtId="0" fontId="32" fillId="0" borderId="0"/>
    <xf numFmtId="0" fontId="32" fillId="0" borderId="0"/>
    <xf numFmtId="0" fontId="11" fillId="0" borderId="0"/>
    <xf numFmtId="43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93" fillId="0" borderId="0"/>
    <xf numFmtId="0" fontId="10" fillId="0" borderId="0"/>
    <xf numFmtId="0" fontId="9" fillId="0" borderId="0"/>
    <xf numFmtId="0" fontId="9" fillId="0" borderId="0"/>
    <xf numFmtId="43" fontId="2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6" fillId="0" borderId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4" fillId="0" borderId="0"/>
  </cellStyleXfs>
  <cellXfs count="694">
    <xf numFmtId="0" fontId="0" fillId="0" borderId="0" xfId="0"/>
    <xf numFmtId="0" fontId="39" fillId="0" borderId="0" xfId="2" applyAlignment="1">
      <alignment horizontal="center" vertical="center"/>
    </xf>
    <xf numFmtId="0" fontId="31" fillId="3" borderId="8" xfId="10" applyFont="1" applyFill="1" applyBorder="1" applyAlignment="1">
      <alignment horizontal="center" vertical="center" wrapText="1"/>
    </xf>
    <xf numFmtId="165" fontId="35" fillId="3" borderId="1" xfId="6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0" fontId="28" fillId="0" borderId="0" xfId="51" applyFont="1" applyAlignment="1">
      <alignment vertical="center" wrapText="1"/>
    </xf>
    <xf numFmtId="40" fontId="42" fillId="0" borderId="0" xfId="52" applyFont="1" applyAlignment="1">
      <alignment horizontal="center" vertical="center" wrapText="1"/>
    </xf>
    <xf numFmtId="0" fontId="42" fillId="0" borderId="0" xfId="51" applyFont="1" applyAlignment="1">
      <alignment horizontal="left" vertical="center" wrapText="1"/>
    </xf>
    <xf numFmtId="0" fontId="42" fillId="0" borderId="0" xfId="51" applyFont="1" applyAlignment="1">
      <alignment vertical="center" wrapText="1"/>
    </xf>
    <xf numFmtId="0" fontId="13" fillId="0" borderId="0" xfId="57"/>
    <xf numFmtId="0" fontId="13" fillId="0" borderId="0" xfId="57" applyAlignment="1">
      <alignment horizontal="center" vertical="center"/>
    </xf>
    <xf numFmtId="0" fontId="29" fillId="0" borderId="0" xfId="57" applyFont="1" applyAlignment="1">
      <alignment vertical="center" wrapText="1"/>
    </xf>
    <xf numFmtId="0" fontId="13" fillId="0" borderId="0" xfId="57" applyFill="1" applyAlignment="1">
      <alignment horizontal="center" vertical="center"/>
    </xf>
    <xf numFmtId="0" fontId="13" fillId="0" borderId="0" xfId="57" applyAlignment="1">
      <alignment vertical="center" wrapText="1"/>
    </xf>
    <xf numFmtId="0" fontId="29" fillId="0" borderId="0" xfId="57" quotePrefix="1" applyFont="1" applyAlignment="1">
      <alignment vertical="center" wrapText="1"/>
    </xf>
    <xf numFmtId="0" fontId="13" fillId="0" borderId="0" xfId="57" applyAlignment="1">
      <alignment horizontal="left" vertical="center" wrapText="1" indent="3"/>
    </xf>
    <xf numFmtId="0" fontId="13" fillId="0" borderId="0" xfId="57" applyFont="1" applyAlignment="1">
      <alignment vertical="center" wrapText="1"/>
    </xf>
    <xf numFmtId="0" fontId="50" fillId="7" borderId="6" xfId="57" applyFont="1" applyFill="1" applyBorder="1" applyAlignment="1">
      <alignment horizontal="center" vertical="center"/>
    </xf>
    <xf numFmtId="0" fontId="44" fillId="0" borderId="0" xfId="57" applyFont="1" applyFill="1" applyBorder="1" applyAlignment="1">
      <alignment horizontal="center" vertical="center"/>
    </xf>
    <xf numFmtId="0" fontId="13" fillId="0" borderId="0" xfId="57" quotePrefix="1" applyFill="1" applyAlignment="1">
      <alignment vertical="center" wrapText="1"/>
    </xf>
    <xf numFmtId="0" fontId="51" fillId="2" borderId="0" xfId="57" applyFont="1" applyFill="1" applyBorder="1" applyAlignment="1">
      <alignment horizontal="center" vertical="center"/>
    </xf>
    <xf numFmtId="0" fontId="52" fillId="0" borderId="0" xfId="57" applyFont="1" applyFill="1" applyBorder="1" applyAlignment="1">
      <alignment horizontal="center" vertical="center" wrapText="1"/>
    </xf>
    <xf numFmtId="0" fontId="13" fillId="0" borderId="0" xfId="57" quotePrefix="1" applyAlignment="1">
      <alignment vertical="center" wrapText="1"/>
    </xf>
    <xf numFmtId="0" fontId="41" fillId="0" borderId="0" xfId="51" applyFont="1" applyBorder="1" applyAlignment="1">
      <alignment horizontal="left" vertical="center" wrapText="1"/>
    </xf>
    <xf numFmtId="0" fontId="51" fillId="2" borderId="0" xfId="57" applyFont="1" applyFill="1" applyBorder="1" applyAlignment="1">
      <alignment horizontal="center" vertical="center" wrapText="1"/>
    </xf>
    <xf numFmtId="0" fontId="44" fillId="0" borderId="0" xfId="57" applyFont="1" applyFill="1" applyBorder="1" applyAlignment="1">
      <alignment horizontal="center" vertical="center" wrapText="1"/>
    </xf>
    <xf numFmtId="0" fontId="33" fillId="0" borderId="0" xfId="17" applyFont="1" applyAlignment="1">
      <alignment vertical="center"/>
    </xf>
    <xf numFmtId="0" fontId="27" fillId="0" borderId="14" xfId="17" applyFont="1" applyBorder="1" applyAlignment="1">
      <alignment horizontal="center" vertical="center" wrapText="1"/>
    </xf>
    <xf numFmtId="0" fontId="27" fillId="0" borderId="15" xfId="17" applyFont="1" applyBorder="1" applyAlignment="1">
      <alignment horizontal="center" vertical="center" wrapText="1"/>
    </xf>
    <xf numFmtId="0" fontId="27" fillId="0" borderId="16" xfId="17" applyFont="1" applyBorder="1" applyAlignment="1">
      <alignment horizontal="center" vertical="center" wrapText="1"/>
    </xf>
    <xf numFmtId="0" fontId="33" fillId="0" borderId="0" xfId="17" applyFont="1" applyAlignment="1">
      <alignment horizontal="center" vertical="center"/>
    </xf>
    <xf numFmtId="0" fontId="55" fillId="0" borderId="0" xfId="17" applyFont="1" applyAlignment="1">
      <alignment vertical="center"/>
    </xf>
    <xf numFmtId="0" fontId="33" fillId="0" borderId="0" xfId="17" applyFont="1" applyBorder="1" applyAlignment="1">
      <alignment vertical="center"/>
    </xf>
    <xf numFmtId="0" fontId="33" fillId="0" borderId="0" xfId="17" applyFont="1"/>
    <xf numFmtId="0" fontId="28" fillId="0" borderId="6" xfId="17" applyFont="1" applyBorder="1" applyAlignment="1">
      <alignment vertical="center" wrapText="1"/>
    </xf>
    <xf numFmtId="0" fontId="28" fillId="0" borderId="0" xfId="17" applyFont="1" applyAlignment="1">
      <alignment vertical="center"/>
    </xf>
    <xf numFmtId="0" fontId="38" fillId="6" borderId="6" xfId="17" applyFont="1" applyFill="1" applyBorder="1" applyAlignment="1">
      <alignment horizontal="left" vertical="center" wrapText="1" indent="7"/>
    </xf>
    <xf numFmtId="0" fontId="38" fillId="6" borderId="6" xfId="17" applyFont="1" applyFill="1" applyBorder="1" applyAlignment="1">
      <alignment vertical="center" wrapText="1"/>
    </xf>
    <xf numFmtId="166" fontId="28" fillId="7" borderId="6" xfId="17" applyNumberFormat="1" applyFont="1" applyFill="1" applyBorder="1" applyAlignment="1">
      <alignment vertical="center"/>
    </xf>
    <xf numFmtId="43" fontId="28" fillId="8" borderId="6" xfId="18" applyFont="1" applyFill="1" applyBorder="1" applyAlignment="1">
      <alignment vertical="center"/>
    </xf>
    <xf numFmtId="0" fontId="28" fillId="7" borderId="6" xfId="17" applyFont="1" applyFill="1" applyBorder="1" applyAlignment="1">
      <alignment vertical="center"/>
    </xf>
    <xf numFmtId="168" fontId="27" fillId="0" borderId="17" xfId="14" applyNumberFormat="1" applyFont="1" applyBorder="1" applyAlignment="1">
      <alignment horizontal="center" vertical="center"/>
    </xf>
    <xf numFmtId="168" fontId="27" fillId="0" borderId="19" xfId="14" applyNumberFormat="1" applyFont="1" applyBorder="1" applyAlignment="1">
      <alignment horizontal="center" vertical="center"/>
    </xf>
    <xf numFmtId="165" fontId="28" fillId="0" borderId="0" xfId="17" applyNumberFormat="1" applyFont="1" applyAlignment="1">
      <alignment vertical="center"/>
    </xf>
    <xf numFmtId="168" fontId="27" fillId="0" borderId="11" xfId="14" applyNumberFormat="1" applyFont="1" applyBorder="1" applyAlignment="1">
      <alignment horizontal="center" vertical="center"/>
    </xf>
    <xf numFmtId="168" fontId="27" fillId="0" borderId="18" xfId="14" applyNumberFormat="1" applyFont="1" applyBorder="1" applyAlignment="1">
      <alignment horizontal="center" vertical="center"/>
    </xf>
    <xf numFmtId="165" fontId="28" fillId="8" borderId="6" xfId="18" applyNumberFormat="1" applyFont="1" applyFill="1" applyBorder="1" applyAlignment="1">
      <alignment vertical="center"/>
    </xf>
    <xf numFmtId="168" fontId="27" fillId="0" borderId="20" xfId="14" applyNumberFormat="1" applyFont="1" applyBorder="1" applyAlignment="1">
      <alignment horizontal="center" vertical="center"/>
    </xf>
    <xf numFmtId="165" fontId="28" fillId="0" borderId="0" xfId="17" applyNumberFormat="1" applyFont="1" applyAlignment="1">
      <alignment horizontal="center" vertical="center"/>
    </xf>
    <xf numFmtId="0" fontId="28" fillId="0" borderId="0" xfId="17" applyFont="1" applyAlignment="1">
      <alignment horizontal="center" vertical="center"/>
    </xf>
    <xf numFmtId="0" fontId="27" fillId="0" borderId="0" xfId="17" applyFont="1" applyAlignment="1">
      <alignment vertical="center"/>
    </xf>
    <xf numFmtId="165" fontId="27" fillId="0" borderId="0" xfId="17" applyNumberFormat="1" applyFont="1" applyAlignment="1">
      <alignment vertical="center"/>
    </xf>
    <xf numFmtId="0" fontId="56" fillId="9" borderId="7" xfId="10" applyFont="1" applyFill="1" applyBorder="1" applyAlignment="1">
      <alignment horizontal="center" vertical="center" wrapText="1"/>
    </xf>
    <xf numFmtId="0" fontId="35" fillId="3" borderId="8" xfId="10" applyFont="1" applyFill="1" applyBorder="1" applyAlignment="1">
      <alignment horizontal="center" vertical="center" wrapText="1"/>
    </xf>
    <xf numFmtId="0" fontId="56" fillId="3" borderId="8" xfId="10" applyFont="1" applyFill="1" applyBorder="1" applyAlignment="1">
      <alignment horizontal="center" vertical="center" wrapText="1"/>
    </xf>
    <xf numFmtId="165" fontId="35" fillId="3" borderId="8" xfId="18" applyNumberFormat="1" applyFont="1" applyFill="1" applyBorder="1" applyAlignment="1">
      <alignment horizontal="center" vertical="center" wrapText="1"/>
    </xf>
    <xf numFmtId="0" fontId="56" fillId="9" borderId="6" xfId="10" applyFont="1" applyFill="1" applyBorder="1" applyAlignment="1">
      <alignment horizontal="center" vertical="center" wrapText="1"/>
    </xf>
    <xf numFmtId="0" fontId="56" fillId="9" borderId="6" xfId="10" applyFont="1" applyFill="1" applyBorder="1" applyAlignment="1">
      <alignment horizontal="left" vertical="center" wrapText="1"/>
    </xf>
    <xf numFmtId="165" fontId="56" fillId="9" borderId="6" xfId="18" applyNumberFormat="1" applyFont="1" applyFill="1" applyBorder="1" applyAlignment="1">
      <alignment horizontal="center" vertical="center" wrapText="1"/>
    </xf>
    <xf numFmtId="16" fontId="38" fillId="8" borderId="6" xfId="17" applyNumberFormat="1" applyFont="1" applyFill="1" applyBorder="1" applyAlignment="1">
      <alignment horizontal="center" vertical="center"/>
    </xf>
    <xf numFmtId="0" fontId="38" fillId="8" borderId="6" xfId="17" applyFont="1" applyFill="1" applyBorder="1" applyAlignment="1">
      <alignment vertical="center"/>
    </xf>
    <xf numFmtId="0" fontId="38" fillId="8" borderId="6" xfId="17" applyFont="1" applyFill="1" applyBorder="1" applyAlignment="1">
      <alignment horizontal="center" vertical="center"/>
    </xf>
    <xf numFmtId="165" fontId="56" fillId="8" borderId="6" xfId="18" applyNumberFormat="1" applyFont="1" applyFill="1" applyBorder="1" applyAlignment="1">
      <alignment vertical="center"/>
    </xf>
    <xf numFmtId="165" fontId="38" fillId="8" borderId="6" xfId="18" applyNumberFormat="1" applyFont="1" applyFill="1" applyBorder="1" applyAlignment="1">
      <alignment vertical="center"/>
    </xf>
    <xf numFmtId="0" fontId="28" fillId="0" borderId="6" xfId="17" applyFont="1" applyBorder="1" applyAlignment="1">
      <alignment horizontal="center" vertical="center"/>
    </xf>
    <xf numFmtId="165" fontId="57" fillId="0" borderId="6" xfId="18" applyNumberFormat="1" applyFont="1" applyFill="1" applyBorder="1" applyAlignment="1">
      <alignment horizontal="left" vertical="center"/>
    </xf>
    <xf numFmtId="165" fontId="56" fillId="7" borderId="6" xfId="18" applyNumberFormat="1" applyFont="1" applyFill="1" applyBorder="1" applyAlignment="1">
      <alignment horizontal="center" vertical="center"/>
    </xf>
    <xf numFmtId="165" fontId="28" fillId="0" borderId="6" xfId="18" applyNumberFormat="1" applyFont="1" applyBorder="1" applyAlignment="1">
      <alignment vertical="center"/>
    </xf>
    <xf numFmtId="0" fontId="28" fillId="2" borderId="6" xfId="17" applyFont="1" applyFill="1" applyBorder="1" applyAlignment="1">
      <alignment vertical="center"/>
    </xf>
    <xf numFmtId="9" fontId="28" fillId="0" borderId="6" xfId="15" applyFont="1" applyBorder="1" applyAlignment="1">
      <alignment vertical="center"/>
    </xf>
    <xf numFmtId="165" fontId="28" fillId="2" borderId="6" xfId="14" applyNumberFormat="1" applyFont="1" applyFill="1" applyBorder="1" applyAlignment="1">
      <alignment vertical="center"/>
    </xf>
    <xf numFmtId="0" fontId="38" fillId="8" borderId="6" xfId="17" applyFont="1" applyFill="1" applyBorder="1" applyAlignment="1">
      <alignment vertical="center" wrapText="1"/>
    </xf>
    <xf numFmtId="165" fontId="56" fillId="8" borderId="6" xfId="18" applyNumberFormat="1" applyFont="1" applyFill="1" applyBorder="1" applyAlignment="1">
      <alignment horizontal="right" vertical="center"/>
    </xf>
    <xf numFmtId="165" fontId="28" fillId="2" borderId="6" xfId="18" applyNumberFormat="1" applyFont="1" applyFill="1" applyBorder="1" applyAlignment="1">
      <alignment vertical="center"/>
    </xf>
    <xf numFmtId="0" fontId="28" fillId="0" borderId="6" xfId="17" applyFont="1" applyBorder="1" applyAlignment="1">
      <alignment horizontal="center" vertical="center" wrapText="1"/>
    </xf>
    <xf numFmtId="0" fontId="27" fillId="0" borderId="0" xfId="17" applyFont="1" applyFill="1" applyAlignment="1">
      <alignment vertical="center"/>
    </xf>
    <xf numFmtId="0" fontId="28" fillId="2" borderId="0" xfId="17" applyFont="1" applyFill="1" applyAlignment="1">
      <alignment vertical="center"/>
    </xf>
    <xf numFmtId="14" fontId="38" fillId="8" borderId="6" xfId="17" applyNumberFormat="1" applyFont="1" applyFill="1" applyBorder="1" applyAlignment="1">
      <alignment horizontal="center" vertical="center"/>
    </xf>
    <xf numFmtId="0" fontId="58" fillId="0" borderId="0" xfId="17" applyFont="1" applyAlignment="1">
      <alignment vertical="center"/>
    </xf>
    <xf numFmtId="0" fontId="58" fillId="0" borderId="0" xfId="17" applyFont="1" applyAlignment="1">
      <alignment horizontal="right" vertical="center"/>
    </xf>
    <xf numFmtId="0" fontId="59" fillId="0" borderId="0" xfId="17" applyFont="1" applyAlignment="1">
      <alignment vertical="center"/>
    </xf>
    <xf numFmtId="165" fontId="27" fillId="0" borderId="6" xfId="18" applyNumberFormat="1" applyFont="1" applyFill="1" applyBorder="1" applyAlignment="1">
      <alignment horizontal="center" vertical="center"/>
    </xf>
    <xf numFmtId="165" fontId="27" fillId="0" borderId="6" xfId="18" applyNumberFormat="1" applyFont="1" applyBorder="1" applyAlignment="1">
      <alignment vertical="center"/>
    </xf>
    <xf numFmtId="0" fontId="62" fillId="4" borderId="31" xfId="17" applyFont="1" applyFill="1" applyBorder="1" applyAlignment="1">
      <alignment vertical="center"/>
    </xf>
    <xf numFmtId="0" fontId="62" fillId="4" borderId="31" xfId="17" applyFont="1" applyFill="1" applyBorder="1" applyAlignment="1">
      <alignment horizontal="center" vertical="center"/>
    </xf>
    <xf numFmtId="0" fontId="62" fillId="4" borderId="0" xfId="17" applyFont="1" applyFill="1" applyBorder="1" applyAlignment="1">
      <alignment vertical="center"/>
    </xf>
    <xf numFmtId="0" fontId="62" fillId="4" borderId="0" xfId="17" applyFont="1" applyFill="1" applyBorder="1" applyAlignment="1">
      <alignment horizontal="center" wrapText="1"/>
    </xf>
    <xf numFmtId="0" fontId="62" fillId="4" borderId="0" xfId="17" applyFont="1" applyFill="1" applyBorder="1" applyAlignment="1">
      <alignment horizontal="center" vertical="center"/>
    </xf>
    <xf numFmtId="3" fontId="61" fillId="5" borderId="4" xfId="17" applyNumberFormat="1" applyFont="1" applyFill="1" applyBorder="1" applyAlignment="1">
      <alignment horizontal="center" vertical="center" wrapText="1"/>
    </xf>
    <xf numFmtId="0" fontId="62" fillId="4" borderId="34" xfId="17" applyFont="1" applyFill="1" applyBorder="1" applyAlignment="1">
      <alignment vertical="center"/>
    </xf>
    <xf numFmtId="0" fontId="62" fillId="4" borderId="28" xfId="17" applyFont="1" applyFill="1" applyBorder="1" applyAlignment="1">
      <alignment horizontal="center" vertical="center"/>
    </xf>
    <xf numFmtId="0" fontId="62" fillId="4" borderId="28" xfId="17" applyFont="1" applyFill="1" applyBorder="1" applyAlignment="1">
      <alignment vertical="center"/>
    </xf>
    <xf numFmtId="165" fontId="62" fillId="4" borderId="43" xfId="14" applyNumberFormat="1" applyFont="1" applyFill="1" applyBorder="1" applyAlignment="1">
      <alignment vertical="center"/>
    </xf>
    <xf numFmtId="3" fontId="51" fillId="2" borderId="0" xfId="57" applyNumberFormat="1" applyFont="1" applyFill="1" applyBorder="1" applyAlignment="1">
      <alignment horizontal="center" vertical="center" wrapText="1"/>
    </xf>
    <xf numFmtId="0" fontId="28" fillId="0" borderId="6" xfId="17" applyFont="1" applyFill="1" applyBorder="1" applyAlignment="1">
      <alignment vertical="center" wrapText="1"/>
    </xf>
    <xf numFmtId="0" fontId="27" fillId="0" borderId="0" xfId="60" applyFont="1" applyFill="1"/>
    <xf numFmtId="0" fontId="27" fillId="0" borderId="0" xfId="60" applyFont="1" applyFill="1" applyBorder="1"/>
    <xf numFmtId="0" fontId="27" fillId="0" borderId="0" xfId="60" applyFont="1" applyFill="1" applyBorder="1" applyAlignment="1">
      <alignment horizontal="left"/>
    </xf>
    <xf numFmtId="0" fontId="27" fillId="0" borderId="0" xfId="60" applyFont="1" applyFill="1" applyBorder="1" applyAlignment="1">
      <alignment horizontal="center"/>
    </xf>
    <xf numFmtId="0" fontId="35" fillId="3" borderId="1" xfId="8" applyFont="1" applyFill="1" applyBorder="1" applyAlignment="1">
      <alignment horizontal="center" vertical="center" wrapText="1"/>
    </xf>
    <xf numFmtId="0" fontId="39" fillId="0" borderId="0" xfId="2" applyAlignment="1">
      <alignment vertical="center" wrapText="1"/>
    </xf>
    <xf numFmtId="0" fontId="0" fillId="0" borderId="0" xfId="0" applyAlignment="1">
      <alignment vertical="center"/>
    </xf>
    <xf numFmtId="0" fontId="31" fillId="3" borderId="13" xfId="0" applyFont="1" applyFill="1" applyBorder="1"/>
    <xf numFmtId="0" fontId="0" fillId="0" borderId="0" xfId="0" applyAlignment="1"/>
    <xf numFmtId="0" fontId="35" fillId="3" borderId="1" xfId="8" applyNumberFormat="1" applyFont="1" applyFill="1" applyBorder="1" applyAlignment="1">
      <alignment horizontal="center" vertical="center" wrapText="1"/>
    </xf>
    <xf numFmtId="0" fontId="65" fillId="3" borderId="1" xfId="8" applyNumberFormat="1" applyFont="1" applyFill="1" applyBorder="1" applyAlignment="1">
      <alignment horizontal="center" vertical="center" wrapText="1"/>
    </xf>
    <xf numFmtId="165" fontId="0" fillId="0" borderId="6" xfId="18" applyNumberFormat="1" applyFont="1" applyFill="1" applyBorder="1" applyAlignment="1">
      <alignment horizontal="center" vertical="center"/>
    </xf>
    <xf numFmtId="165" fontId="0" fillId="8" borderId="6" xfId="18" applyNumberFormat="1" applyFont="1" applyFill="1" applyBorder="1" applyAlignment="1">
      <alignment vertical="center"/>
    </xf>
    <xf numFmtId="0" fontId="33" fillId="0" borderId="0" xfId="62" applyFont="1" applyAlignment="1">
      <alignment horizontal="right" vertical="center"/>
    </xf>
    <xf numFmtId="0" fontId="33" fillId="2" borderId="0" xfId="62" applyFont="1" applyFill="1" applyAlignment="1">
      <alignment horizontal="center" vertical="center"/>
    </xf>
    <xf numFmtId="165" fontId="78" fillId="3" borderId="1" xfId="62" applyNumberFormat="1" applyFont="1" applyFill="1" applyBorder="1" applyAlignment="1">
      <alignment horizontal="center" vertical="center" wrapText="1"/>
    </xf>
    <xf numFmtId="43" fontId="78" fillId="3" borderId="1" xfId="62" applyNumberFormat="1" applyFont="1" applyFill="1" applyBorder="1" applyAlignment="1">
      <alignment horizontal="left" vertical="center" wrapText="1"/>
    </xf>
    <xf numFmtId="43" fontId="78" fillId="3" borderId="1" xfId="62" applyNumberFormat="1" applyFont="1" applyFill="1" applyBorder="1" applyAlignment="1">
      <alignment horizontal="center" vertical="center" wrapText="1"/>
    </xf>
    <xf numFmtId="0" fontId="33" fillId="0" borderId="0" xfId="62" applyFont="1" applyAlignment="1">
      <alignment horizontal="center" vertical="center"/>
    </xf>
    <xf numFmtId="0" fontId="33" fillId="0" borderId="0" xfId="62" applyFont="1" applyAlignment="1">
      <alignment vertical="center"/>
    </xf>
    <xf numFmtId="0" fontId="53" fillId="2" borderId="0" xfId="62" applyFont="1" applyFill="1" applyAlignment="1">
      <alignment vertical="center"/>
    </xf>
    <xf numFmtId="0" fontId="33" fillId="2" borderId="0" xfId="62" applyFont="1" applyFill="1" applyAlignment="1">
      <alignment vertical="center"/>
    </xf>
    <xf numFmtId="0" fontId="53" fillId="0" borderId="0" xfId="62" applyFont="1" applyAlignment="1">
      <alignment vertical="center"/>
    </xf>
    <xf numFmtId="0" fontId="53" fillId="0" borderId="1" xfId="62" applyFont="1" applyBorder="1" applyAlignment="1">
      <alignment vertical="center"/>
    </xf>
    <xf numFmtId="167" fontId="33" fillId="0" borderId="0" xfId="62" applyNumberFormat="1" applyFont="1" applyAlignment="1">
      <alignment vertical="center"/>
    </xf>
    <xf numFmtId="0" fontId="33" fillId="2" borderId="50" xfId="62" applyFont="1" applyFill="1" applyBorder="1" applyAlignment="1">
      <alignment vertical="center"/>
    </xf>
    <xf numFmtId="0" fontId="81" fillId="0" borderId="0" xfId="10" applyFont="1"/>
    <xf numFmtId="0" fontId="23" fillId="0" borderId="0" xfId="10"/>
    <xf numFmtId="0" fontId="28" fillId="0" borderId="0" xfId="10" applyFont="1" applyAlignment="1">
      <alignment horizontal="center"/>
    </xf>
    <xf numFmtId="0" fontId="28" fillId="0" borderId="0" xfId="10" applyFont="1"/>
    <xf numFmtId="0" fontId="82" fillId="0" borderId="0" xfId="10" applyFont="1" applyAlignment="1">
      <alignment horizontal="center"/>
    </xf>
    <xf numFmtId="0" fontId="38" fillId="0" borderId="0" xfId="10" applyFont="1" applyAlignment="1">
      <alignment horizontal="center"/>
    </xf>
    <xf numFmtId="0" fontId="28" fillId="0" borderId="1" xfId="10" applyFont="1" applyBorder="1" applyAlignment="1">
      <alignment horizontal="center" vertical="center" wrapText="1"/>
    </xf>
    <xf numFmtId="0" fontId="28" fillId="2" borderId="11" xfId="10" applyFont="1" applyFill="1" applyBorder="1" applyAlignment="1">
      <alignment horizontal="left" vertical="center" wrapText="1"/>
    </xf>
    <xf numFmtId="43" fontId="85" fillId="0" borderId="1" xfId="64" applyFont="1" applyBorder="1" applyAlignment="1">
      <alignment horizontal="left" vertical="center" wrapText="1"/>
    </xf>
    <xf numFmtId="0" fontId="28" fillId="0" borderId="0" xfId="10" applyFont="1" applyFill="1"/>
    <xf numFmtId="43" fontId="86" fillId="0" borderId="0" xfId="64" applyFont="1"/>
    <xf numFmtId="0" fontId="38" fillId="0" borderId="11" xfId="10" applyFont="1" applyBorder="1" applyAlignment="1">
      <alignment horizontal="left" vertical="center" wrapText="1"/>
    </xf>
    <xf numFmtId="43" fontId="87" fillId="0" borderId="1" xfId="64" applyFont="1" applyBorder="1" applyAlignment="1">
      <alignment horizontal="left" vertical="center" wrapText="1"/>
    </xf>
    <xf numFmtId="0" fontId="28" fillId="0" borderId="0" xfId="10" applyFont="1" applyBorder="1" applyAlignment="1">
      <alignment horizontal="center" vertical="center" wrapText="1"/>
    </xf>
    <xf numFmtId="0" fontId="28" fillId="0" borderId="0" xfId="10" applyFont="1" applyBorder="1" applyAlignment="1">
      <alignment horizontal="left" vertical="center" wrapText="1"/>
    </xf>
    <xf numFmtId="43" fontId="85" fillId="0" borderId="0" xfId="64" applyFont="1" applyBorder="1" applyAlignment="1">
      <alignment horizontal="left" vertical="center" wrapText="1"/>
    </xf>
    <xf numFmtId="0" fontId="54" fillId="2" borderId="0" xfId="65" applyFont="1" applyFill="1" applyBorder="1" applyAlignment="1">
      <alignment horizontal="left" vertical="center"/>
    </xf>
    <xf numFmtId="0" fontId="88" fillId="2" borderId="0" xfId="65" applyFont="1" applyFill="1" applyBorder="1" applyAlignment="1">
      <alignment horizontal="left" vertical="center"/>
    </xf>
    <xf numFmtId="0" fontId="89" fillId="2" borderId="0" xfId="65" applyFont="1" applyFill="1" applyBorder="1" applyAlignment="1">
      <alignment horizontal="left" vertical="center"/>
    </xf>
    <xf numFmtId="0" fontId="80" fillId="0" borderId="0" xfId="10" applyFont="1" applyAlignment="1">
      <alignment horizontal="left" vertical="center"/>
    </xf>
    <xf numFmtId="0" fontId="90" fillId="0" borderId="0" xfId="10" applyFont="1" applyAlignment="1">
      <alignment horizontal="left" vertical="center"/>
    </xf>
    <xf numFmtId="0" fontId="33" fillId="0" borderId="0" xfId="10" applyFont="1" applyAlignment="1">
      <alignment horizontal="left" vertical="center"/>
    </xf>
    <xf numFmtId="0" fontId="91" fillId="0" borderId="0" xfId="10" applyFont="1"/>
    <xf numFmtId="0" fontId="55" fillId="0" borderId="0" xfId="62" applyFont="1"/>
    <xf numFmtId="0" fontId="55" fillId="0" borderId="0" xfId="62" applyFont="1" applyAlignment="1">
      <alignment horizontal="right" vertical="center"/>
    </xf>
    <xf numFmtId="0" fontId="55" fillId="0" borderId="0" xfId="62" applyFont="1" applyAlignment="1">
      <alignment horizontal="right"/>
    </xf>
    <xf numFmtId="0" fontId="92" fillId="0" borderId="0" xfId="62" applyFont="1" applyAlignment="1">
      <alignment horizontal="center" vertical="center" wrapText="1"/>
    </xf>
    <xf numFmtId="2" fontId="56" fillId="9" borderId="6" xfId="66" applyNumberFormat="1" applyFont="1" applyFill="1" applyBorder="1" applyAlignment="1">
      <alignment horizontal="center" vertical="center" wrapText="1"/>
    </xf>
    <xf numFmtId="2" fontId="56" fillId="9" borderId="52" xfId="66" applyNumberFormat="1" applyFont="1" applyFill="1" applyBorder="1" applyAlignment="1">
      <alignment horizontal="center" vertical="center" wrapText="1"/>
    </xf>
    <xf numFmtId="0" fontId="56" fillId="9" borderId="9" xfId="67" applyFont="1" applyFill="1" applyBorder="1" applyAlignment="1">
      <alignment horizontal="center" vertical="center" wrapText="1"/>
    </xf>
    <xf numFmtId="0" fontId="56" fillId="9" borderId="54" xfId="67" applyFont="1" applyFill="1" applyBorder="1" applyAlignment="1">
      <alignment horizontal="center" vertical="center"/>
    </xf>
    <xf numFmtId="0" fontId="56" fillId="9" borderId="5" xfId="67" applyFont="1" applyFill="1" applyBorder="1" applyAlignment="1">
      <alignment horizontal="center" vertical="center"/>
    </xf>
    <xf numFmtId="43" fontId="54" fillId="0" borderId="6" xfId="69" applyFont="1" applyFill="1" applyBorder="1" applyAlignment="1">
      <alignment horizontal="center" vertical="center"/>
    </xf>
    <xf numFmtId="169" fontId="54" fillId="0" borderId="6" xfId="69" applyNumberFormat="1" applyFont="1" applyFill="1" applyBorder="1" applyAlignment="1">
      <alignment horizontal="center" vertical="center"/>
    </xf>
    <xf numFmtId="49" fontId="78" fillId="3" borderId="1" xfId="62" applyNumberFormat="1" applyFont="1" applyFill="1" applyBorder="1" applyAlignment="1">
      <alignment horizontal="center" vertical="center" wrapText="1"/>
    </xf>
    <xf numFmtId="0" fontId="65" fillId="3" borderId="49" xfId="8" applyNumberFormat="1" applyFont="1" applyFill="1" applyBorder="1" applyAlignment="1">
      <alignment horizontal="center" vertical="center" wrapText="1"/>
    </xf>
    <xf numFmtId="0" fontId="65" fillId="3" borderId="13" xfId="8" applyNumberFormat="1" applyFont="1" applyFill="1" applyBorder="1" applyAlignment="1">
      <alignment horizontal="center" vertical="center" wrapText="1"/>
    </xf>
    <xf numFmtId="0" fontId="65" fillId="3" borderId="17" xfId="8" applyNumberFormat="1" applyFont="1" applyFill="1" applyBorder="1" applyAlignment="1">
      <alignment horizontal="center" vertical="center" wrapText="1"/>
    </xf>
    <xf numFmtId="0" fontId="67" fillId="0" borderId="0" xfId="17" applyFont="1" applyProtection="1">
      <protection locked="0"/>
    </xf>
    <xf numFmtId="0" fontId="67" fillId="0" borderId="0" xfId="17" applyFont="1" applyAlignment="1" applyProtection="1">
      <protection locked="0"/>
    </xf>
    <xf numFmtId="0" fontId="67" fillId="0" borderId="0" xfId="17" applyFont="1" applyAlignment="1" applyProtection="1">
      <alignment horizontal="center" vertical="center"/>
      <protection locked="0"/>
    </xf>
    <xf numFmtId="0" fontId="69" fillId="5" borderId="0" xfId="17" applyFont="1" applyFill="1" applyBorder="1" applyAlignment="1" applyProtection="1">
      <alignment horizontal="center" vertical="center" wrapText="1"/>
      <protection locked="0"/>
    </xf>
    <xf numFmtId="0" fontId="69" fillId="2" borderId="0" xfId="17" applyFont="1" applyFill="1" applyAlignment="1" applyProtection="1">
      <alignment horizontal="center" vertical="center" wrapText="1"/>
      <protection locked="0"/>
    </xf>
    <xf numFmtId="0" fontId="68" fillId="2" borderId="0" xfId="17" applyFont="1" applyFill="1" applyProtection="1">
      <protection locked="0"/>
    </xf>
    <xf numFmtId="0" fontId="69" fillId="4" borderId="2" xfId="17" applyFont="1" applyFill="1" applyBorder="1" applyAlignment="1" applyProtection="1">
      <alignment vertical="center"/>
      <protection locked="0"/>
    </xf>
    <xf numFmtId="0" fontId="69" fillId="5" borderId="2" xfId="17" applyFont="1" applyFill="1" applyBorder="1" applyAlignment="1" applyProtection="1">
      <alignment horizontal="center" vertical="center"/>
      <protection locked="0"/>
    </xf>
    <xf numFmtId="0" fontId="69" fillId="2" borderId="2" xfId="17" applyFont="1" applyFill="1" applyBorder="1" applyAlignment="1" applyProtection="1">
      <alignment horizontal="center" vertical="center"/>
      <protection locked="0"/>
    </xf>
    <xf numFmtId="0" fontId="70" fillId="4" borderId="3" xfId="17" applyFont="1" applyFill="1" applyBorder="1" applyAlignment="1" applyProtection="1">
      <alignment horizontal="center" vertical="center"/>
      <protection locked="0"/>
    </xf>
    <xf numFmtId="0" fontId="71" fillId="4" borderId="3" xfId="17" applyFont="1" applyFill="1" applyBorder="1" applyAlignment="1" applyProtection="1">
      <alignment vertical="center"/>
      <protection locked="0"/>
    </xf>
    <xf numFmtId="3" fontId="71" fillId="4" borderId="3" xfId="17" applyNumberFormat="1" applyFont="1" applyFill="1" applyBorder="1" applyAlignment="1" applyProtection="1">
      <alignment horizontal="center" vertical="center"/>
      <protection locked="0"/>
    </xf>
    <xf numFmtId="49" fontId="70" fillId="4" borderId="3" xfId="17" applyNumberFormat="1" applyFont="1" applyFill="1" applyBorder="1" applyAlignment="1" applyProtection="1">
      <alignment horizontal="center" vertical="center"/>
      <protection locked="0"/>
    </xf>
    <xf numFmtId="43" fontId="67" fillId="0" borderId="0" xfId="14" applyFont="1" applyProtection="1">
      <protection locked="0"/>
    </xf>
    <xf numFmtId="0" fontId="72" fillId="4" borderId="4" xfId="17" applyFont="1" applyFill="1" applyBorder="1" applyAlignment="1" applyProtection="1">
      <alignment horizontal="center" vertical="center"/>
      <protection locked="0"/>
    </xf>
    <xf numFmtId="0" fontId="72" fillId="4" borderId="4" xfId="17" applyFont="1" applyFill="1" applyBorder="1" applyAlignment="1" applyProtection="1">
      <alignment vertical="center"/>
      <protection locked="0"/>
    </xf>
    <xf numFmtId="3" fontId="67" fillId="4" borderId="4" xfId="17" applyNumberFormat="1" applyFont="1" applyFill="1" applyBorder="1" applyAlignment="1" applyProtection="1">
      <alignment vertical="center"/>
      <protection locked="0"/>
    </xf>
    <xf numFmtId="3" fontId="67" fillId="5" borderId="4" xfId="17" applyNumberFormat="1" applyFont="1" applyFill="1" applyBorder="1" applyAlignment="1" applyProtection="1">
      <alignment vertical="center"/>
      <protection locked="0"/>
    </xf>
    <xf numFmtId="3" fontId="72" fillId="5" borderId="4" xfId="17" applyNumberFormat="1" applyFont="1" applyFill="1" applyBorder="1" applyAlignment="1" applyProtection="1">
      <alignment horizontal="center" vertical="center"/>
      <protection locked="0"/>
    </xf>
    <xf numFmtId="3" fontId="67" fillId="2" borderId="4" xfId="17" applyNumberFormat="1" applyFont="1" applyFill="1" applyBorder="1" applyAlignment="1" applyProtection="1">
      <alignment vertical="center"/>
      <protection locked="0"/>
    </xf>
    <xf numFmtId="3" fontId="67" fillId="0" borderId="0" xfId="17" applyNumberFormat="1" applyFont="1" applyAlignment="1" applyProtection="1">
      <protection locked="0"/>
    </xf>
    <xf numFmtId="0" fontId="69" fillId="4" borderId="0" xfId="17" applyFont="1" applyFill="1" applyAlignment="1" applyProtection="1">
      <alignment vertical="center"/>
      <protection locked="0"/>
    </xf>
    <xf numFmtId="3" fontId="67" fillId="0" borderId="0" xfId="17" applyNumberFormat="1" applyFont="1" applyAlignment="1" applyProtection="1">
      <alignment horizontal="center" vertical="center"/>
      <protection locked="0"/>
    </xf>
    <xf numFmtId="0" fontId="71" fillId="4" borderId="0" xfId="17" applyFont="1" applyFill="1" applyAlignment="1" applyProtection="1">
      <alignment vertical="center"/>
      <protection locked="0"/>
    </xf>
    <xf numFmtId="43" fontId="74" fillId="0" borderId="0" xfId="19" applyFont="1" applyProtection="1">
      <protection locked="0"/>
    </xf>
    <xf numFmtId="0" fontId="70" fillId="4" borderId="0" xfId="17" quotePrefix="1" applyFont="1" applyFill="1" applyBorder="1" applyAlignment="1" applyProtection="1">
      <alignment horizontal="center" vertical="center"/>
      <protection locked="0"/>
    </xf>
    <xf numFmtId="0" fontId="71" fillId="4" borderId="0" xfId="17" applyFont="1" applyFill="1" applyBorder="1" applyAlignment="1" applyProtection="1">
      <alignment horizontal="center" vertical="center"/>
      <protection locked="0"/>
    </xf>
    <xf numFmtId="9" fontId="67" fillId="0" borderId="0" xfId="20" applyFont="1" applyProtection="1">
      <protection locked="0"/>
    </xf>
    <xf numFmtId="9" fontId="74" fillId="0" borderId="0" xfId="19" applyNumberFormat="1" applyFont="1" applyProtection="1">
      <protection locked="0"/>
    </xf>
    <xf numFmtId="0" fontId="77" fillId="0" borderId="0" xfId="17" applyFont="1" applyAlignment="1" applyProtection="1">
      <alignment horizontal="right"/>
      <protection locked="0"/>
    </xf>
    <xf numFmtId="3" fontId="61" fillId="5" borderId="4" xfId="17" applyNumberFormat="1" applyFont="1" applyFill="1" applyBorder="1" applyAlignment="1">
      <alignment horizontal="center" vertical="center"/>
    </xf>
    <xf numFmtId="0" fontId="0" fillId="0" borderId="6" xfId="17" applyFont="1" applyBorder="1" applyAlignment="1">
      <alignment horizontal="center" vertical="center" wrapText="1"/>
    </xf>
    <xf numFmtId="9" fontId="35" fillId="3" borderId="8" xfId="15" applyFont="1" applyFill="1" applyBorder="1" applyAlignment="1">
      <alignment horizontal="center" vertical="center" wrapText="1"/>
    </xf>
    <xf numFmtId="9" fontId="56" fillId="9" borderId="6" xfId="15" applyFont="1" applyFill="1" applyBorder="1" applyAlignment="1">
      <alignment horizontal="center" vertical="center" wrapText="1"/>
    </xf>
    <xf numFmtId="169" fontId="94" fillId="12" borderId="1" xfId="14" applyNumberFormat="1" applyFont="1" applyFill="1" applyBorder="1" applyAlignment="1">
      <alignment horizontal="right" vertical="center" wrapText="1"/>
    </xf>
    <xf numFmtId="0" fontId="0" fillId="0" borderId="6" xfId="17" applyFont="1" applyBorder="1" applyAlignment="1">
      <alignment vertical="center" wrapText="1"/>
    </xf>
    <xf numFmtId="0" fontId="33" fillId="0" borderId="0" xfId="17" applyFont="1" applyBorder="1" applyAlignment="1">
      <alignment horizontal="center" vertical="center"/>
    </xf>
    <xf numFmtId="0" fontId="33" fillId="0" borderId="0" xfId="17" applyFont="1" applyAlignment="1"/>
    <xf numFmtId="9" fontId="38" fillId="8" borderId="6" xfId="15" applyFont="1" applyFill="1" applyBorder="1" applyAlignment="1">
      <alignment vertical="center"/>
    </xf>
    <xf numFmtId="9" fontId="28" fillId="2" borderId="6" xfId="15" applyFont="1" applyFill="1" applyBorder="1" applyAlignment="1">
      <alignment vertical="center"/>
    </xf>
    <xf numFmtId="168" fontId="28" fillId="0" borderId="0" xfId="17" applyNumberFormat="1" applyFont="1" applyAlignment="1">
      <alignment vertical="center"/>
    </xf>
    <xf numFmtId="0" fontId="67" fillId="0" borderId="0" xfId="17" applyFont="1" applyBorder="1" applyProtection="1">
      <protection locked="0"/>
    </xf>
    <xf numFmtId="43" fontId="74" fillId="0" borderId="0" xfId="19" applyFont="1" applyBorder="1" applyProtection="1">
      <protection locked="0"/>
    </xf>
    <xf numFmtId="0" fontId="70" fillId="4" borderId="0" xfId="17" applyFont="1" applyFill="1" applyBorder="1" applyAlignment="1" applyProtection="1">
      <alignment horizontal="center" vertical="center"/>
      <protection locked="0"/>
    </xf>
    <xf numFmtId="0" fontId="72" fillId="4" borderId="0" xfId="17" applyFont="1" applyFill="1" applyBorder="1" applyAlignment="1" applyProtection="1">
      <alignment vertical="center"/>
      <protection locked="0"/>
    </xf>
    <xf numFmtId="0" fontId="72" fillId="4" borderId="0" xfId="17" applyFont="1" applyFill="1" applyBorder="1" applyAlignment="1" applyProtection="1">
      <alignment horizontal="center" vertical="center"/>
      <protection locked="0"/>
    </xf>
    <xf numFmtId="0" fontId="67" fillId="0" borderId="0" xfId="17" applyFont="1" applyBorder="1" applyAlignment="1" applyProtection="1">
      <alignment wrapText="1"/>
      <protection locked="0"/>
    </xf>
    <xf numFmtId="0" fontId="75" fillId="4" borderId="2" xfId="17" applyFont="1" applyFill="1" applyBorder="1" applyAlignment="1" applyProtection="1">
      <alignment horizontal="center" vertical="center" wrapText="1"/>
      <protection locked="0"/>
    </xf>
    <xf numFmtId="0" fontId="76" fillId="4" borderId="2" xfId="17" applyFont="1" applyFill="1" applyBorder="1" applyAlignment="1" applyProtection="1">
      <alignment horizontal="center" vertical="center" wrapText="1"/>
      <protection locked="0"/>
    </xf>
    <xf numFmtId="9" fontId="74" fillId="0" borderId="0" xfId="19" applyNumberFormat="1" applyFont="1" applyBorder="1" applyAlignment="1" applyProtection="1">
      <alignment wrapText="1"/>
      <protection locked="0"/>
    </xf>
    <xf numFmtId="0" fontId="77" fillId="0" borderId="0" xfId="17" applyFont="1" applyBorder="1" applyAlignment="1" applyProtection="1">
      <alignment horizontal="right" wrapText="1"/>
      <protection locked="0"/>
    </xf>
    <xf numFmtId="0" fontId="95" fillId="4" borderId="2" xfId="17" applyFont="1" applyFill="1" applyBorder="1" applyAlignment="1" applyProtection="1">
      <alignment vertical="center" wrapText="1"/>
      <protection locked="0"/>
    </xf>
    <xf numFmtId="3" fontId="61" fillId="5" borderId="56" xfId="17" applyNumberFormat="1" applyFont="1" applyFill="1" applyBorder="1" applyAlignment="1">
      <alignment horizontal="center" vertical="center"/>
    </xf>
    <xf numFmtId="3" fontId="61" fillId="5" borderId="57" xfId="17" applyNumberFormat="1" applyFont="1" applyFill="1" applyBorder="1" applyAlignment="1">
      <alignment horizontal="center" vertical="center"/>
    </xf>
    <xf numFmtId="0" fontId="33" fillId="0" borderId="30" xfId="17" applyFont="1" applyBorder="1" applyAlignment="1">
      <alignment horizontal="center" vertical="center"/>
    </xf>
    <xf numFmtId="0" fontId="33" fillId="0" borderId="31" xfId="17" applyFont="1" applyBorder="1" applyAlignment="1">
      <alignment horizontal="center" vertical="center"/>
    </xf>
    <xf numFmtId="0" fontId="33" fillId="0" borderId="33" xfId="17" applyFont="1" applyBorder="1" applyAlignment="1">
      <alignment horizontal="center" vertical="center"/>
    </xf>
    <xf numFmtId="0" fontId="33" fillId="0" borderId="34" xfId="17" applyFont="1" applyBorder="1" applyAlignment="1">
      <alignment horizontal="center" vertical="center"/>
    </xf>
    <xf numFmtId="3" fontId="61" fillId="5" borderId="38" xfId="17" applyNumberFormat="1" applyFont="1" applyFill="1" applyBorder="1" applyAlignment="1">
      <alignment horizontal="center" vertical="center"/>
    </xf>
    <xf numFmtId="0" fontId="33" fillId="0" borderId="36" xfId="17" applyFont="1" applyBorder="1" applyAlignment="1">
      <alignment horizontal="center" vertical="center"/>
    </xf>
    <xf numFmtId="0" fontId="33" fillId="0" borderId="37" xfId="17" applyFont="1" applyBorder="1" applyAlignment="1">
      <alignment horizontal="center" vertical="center"/>
    </xf>
    <xf numFmtId="165" fontId="55" fillId="0" borderId="31" xfId="18" applyNumberFormat="1" applyFont="1" applyFill="1" applyBorder="1" applyAlignment="1">
      <alignment horizontal="left" vertical="center"/>
    </xf>
    <xf numFmtId="165" fontId="55" fillId="0" borderId="37" xfId="18" applyNumberFormat="1" applyFont="1" applyFill="1" applyBorder="1" applyAlignment="1">
      <alignment horizontal="left" vertical="center"/>
    </xf>
    <xf numFmtId="43" fontId="55" fillId="7" borderId="31" xfId="14" applyFont="1" applyFill="1" applyBorder="1" applyAlignment="1">
      <alignment horizontal="center" vertical="center"/>
    </xf>
    <xf numFmtId="43" fontId="62" fillId="4" borderId="0" xfId="17" applyNumberFormat="1" applyFont="1" applyFill="1" applyBorder="1" applyAlignment="1">
      <alignment vertical="center"/>
    </xf>
    <xf numFmtId="0" fontId="96" fillId="4" borderId="37" xfId="17" applyFont="1" applyFill="1" applyBorder="1" applyAlignment="1">
      <alignment vertical="center"/>
    </xf>
    <xf numFmtId="0" fontId="96" fillId="4" borderId="37" xfId="17" applyFont="1" applyFill="1" applyBorder="1" applyAlignment="1">
      <alignment horizontal="center" vertical="center"/>
    </xf>
    <xf numFmtId="0" fontId="96" fillId="4" borderId="0" xfId="17" applyFont="1" applyFill="1" applyBorder="1" applyAlignment="1">
      <alignment vertical="center"/>
    </xf>
    <xf numFmtId="40" fontId="97" fillId="0" borderId="0" xfId="52" applyFont="1" applyAlignment="1">
      <alignment horizontal="center" vertical="center" wrapText="1"/>
    </xf>
    <xf numFmtId="0" fontId="96" fillId="4" borderId="36" xfId="17" applyFont="1" applyFill="1" applyBorder="1" applyAlignment="1">
      <alignment horizontal="center" vertical="center"/>
    </xf>
    <xf numFmtId="0" fontId="96" fillId="4" borderId="41" xfId="17" applyFont="1" applyFill="1" applyBorder="1" applyAlignment="1">
      <alignment vertical="center" wrapText="1"/>
    </xf>
    <xf numFmtId="3" fontId="61" fillId="5" borderId="57" xfId="17" applyNumberFormat="1" applyFont="1" applyFill="1" applyBorder="1" applyAlignment="1">
      <alignment horizontal="center" vertical="center" wrapText="1"/>
    </xf>
    <xf numFmtId="0" fontId="33" fillId="0" borderId="0" xfId="51" applyFont="1" applyAlignment="1">
      <alignment vertical="center" wrapText="1"/>
    </xf>
    <xf numFmtId="0" fontId="96" fillId="4" borderId="31" xfId="17" applyFont="1" applyFill="1" applyBorder="1" applyAlignment="1">
      <alignment vertical="center"/>
    </xf>
    <xf numFmtId="0" fontId="96" fillId="4" borderId="31" xfId="17" applyFont="1" applyFill="1" applyBorder="1" applyAlignment="1">
      <alignment horizontal="center" vertical="center"/>
    </xf>
    <xf numFmtId="0" fontId="53" fillId="0" borderId="0" xfId="53" applyFont="1" applyFill="1" applyAlignment="1">
      <alignment horizontal="left" vertical="center" indent="1"/>
    </xf>
    <xf numFmtId="0" fontId="98" fillId="0" borderId="0" xfId="53" applyFont="1" applyFill="1" applyAlignment="1">
      <alignment horizontal="center"/>
    </xf>
    <xf numFmtId="0" fontId="96" fillId="4" borderId="30" xfId="17" applyFont="1" applyFill="1" applyBorder="1" applyAlignment="1">
      <alignment horizontal="center" vertical="center"/>
    </xf>
    <xf numFmtId="0" fontId="27" fillId="0" borderId="27" xfId="17" applyFont="1" applyBorder="1" applyAlignment="1">
      <alignment horizontal="center" vertical="center" wrapText="1"/>
    </xf>
    <xf numFmtId="0" fontId="27" fillId="0" borderId="39" xfId="17" applyFont="1" applyBorder="1" applyAlignment="1">
      <alignment horizontal="center" vertical="center" wrapText="1"/>
    </xf>
    <xf numFmtId="0" fontId="27" fillId="0" borderId="40" xfId="17" applyFont="1" applyBorder="1" applyAlignment="1">
      <alignment horizontal="center" vertical="center" wrapText="1"/>
    </xf>
    <xf numFmtId="9" fontId="27" fillId="7" borderId="15" xfId="17" applyNumberFormat="1" applyFont="1" applyFill="1" applyBorder="1" applyAlignment="1">
      <alignment vertical="center"/>
    </xf>
    <xf numFmtId="9" fontId="27" fillId="7" borderId="61" xfId="17" applyNumberFormat="1" applyFont="1" applyFill="1" applyBorder="1" applyAlignment="1">
      <alignment vertical="center"/>
    </xf>
    <xf numFmtId="9" fontId="27" fillId="7" borderId="16" xfId="17" applyNumberFormat="1" applyFont="1" applyFill="1" applyBorder="1" applyAlignment="1">
      <alignment vertical="center"/>
    </xf>
    <xf numFmtId="9" fontId="27" fillId="7" borderId="62" xfId="17" applyNumberFormat="1" applyFont="1" applyFill="1" applyBorder="1" applyAlignment="1">
      <alignment vertical="center"/>
    </xf>
    <xf numFmtId="0" fontId="38" fillId="0" borderId="63" xfId="17" applyFont="1" applyFill="1" applyBorder="1" applyAlignment="1">
      <alignment horizontal="center" vertical="center" wrapText="1"/>
    </xf>
    <xf numFmtId="0" fontId="38" fillId="0" borderId="64" xfId="17" applyFont="1" applyFill="1" applyBorder="1" applyAlignment="1">
      <alignment horizontal="center" vertical="center" wrapText="1"/>
    </xf>
    <xf numFmtId="9" fontId="27" fillId="7" borderId="65" xfId="17" applyNumberFormat="1" applyFont="1" applyFill="1" applyBorder="1" applyAlignment="1">
      <alignment vertical="center"/>
    </xf>
    <xf numFmtId="9" fontId="27" fillId="7" borderId="66" xfId="17" applyNumberFormat="1" applyFont="1" applyFill="1" applyBorder="1" applyAlignment="1">
      <alignment vertical="center"/>
    </xf>
    <xf numFmtId="0" fontId="70" fillId="4" borderId="2" xfId="17" applyFont="1" applyFill="1" applyBorder="1" applyAlignment="1" applyProtection="1">
      <alignment horizontal="center" vertical="center"/>
      <protection locked="0"/>
    </xf>
    <xf numFmtId="43" fontId="99" fillId="3" borderId="6" xfId="18" applyFont="1" applyFill="1" applyBorder="1" applyAlignment="1">
      <alignment horizontal="center" vertical="center"/>
    </xf>
    <xf numFmtId="169" fontId="99" fillId="3" borderId="6" xfId="18" applyNumberFormat="1" applyFont="1" applyFill="1" applyBorder="1" applyAlignment="1">
      <alignment horizontal="center" vertical="center"/>
    </xf>
    <xf numFmtId="169" fontId="99" fillId="3" borderId="53" xfId="18" applyNumberFormat="1" applyFont="1" applyFill="1" applyBorder="1" applyAlignment="1">
      <alignment horizontal="center" vertical="center"/>
    </xf>
    <xf numFmtId="43" fontId="55" fillId="0" borderId="6" xfId="14" applyFont="1" applyFill="1" applyBorder="1" applyAlignment="1">
      <alignment horizontal="center" vertical="center"/>
    </xf>
    <xf numFmtId="43" fontId="79" fillId="3" borderId="1" xfId="62" applyNumberFormat="1" applyFont="1" applyFill="1" applyBorder="1" applyAlignment="1">
      <alignment horizontal="left" vertical="center" wrapText="1"/>
    </xf>
    <xf numFmtId="0" fontId="33" fillId="0" borderId="49" xfId="62" quotePrefix="1" applyFont="1" applyBorder="1" applyAlignment="1">
      <alignment horizontal="center" vertical="center"/>
    </xf>
    <xf numFmtId="0" fontId="33" fillId="0" borderId="13" xfId="62" quotePrefix="1" applyFont="1" applyBorder="1" applyAlignment="1">
      <alignment horizontal="center" vertical="center"/>
    </xf>
    <xf numFmtId="43" fontId="55" fillId="0" borderId="13" xfId="14" applyFont="1" applyFill="1" applyBorder="1" applyAlignment="1">
      <alignment horizontal="center" vertical="center" wrapText="1"/>
    </xf>
    <xf numFmtId="0" fontId="56" fillId="9" borderId="7" xfId="10" applyFont="1" applyFill="1" applyBorder="1" applyAlignment="1">
      <alignment horizontal="center" vertical="center"/>
    </xf>
    <xf numFmtId="0" fontId="35" fillId="3" borderId="8" xfId="10" applyFont="1" applyFill="1" applyBorder="1" applyAlignment="1">
      <alignment horizontal="center" vertical="center"/>
    </xf>
    <xf numFmtId="0" fontId="56" fillId="9" borderId="6" xfId="10" applyFont="1" applyFill="1" applyBorder="1" applyAlignment="1">
      <alignment horizontal="center" vertical="center"/>
    </xf>
    <xf numFmtId="16" fontId="28" fillId="8" borderId="6" xfId="17" applyNumberFormat="1" applyFont="1" applyFill="1" applyBorder="1" applyAlignment="1">
      <alignment horizontal="left" vertical="center"/>
    </xf>
    <xf numFmtId="0" fontId="28" fillId="0" borderId="6" xfId="17" applyFont="1" applyBorder="1" applyAlignment="1">
      <alignment horizontal="left" vertical="center"/>
    </xf>
    <xf numFmtId="0" fontId="28" fillId="8" borderId="6" xfId="17" applyFont="1" applyFill="1" applyBorder="1" applyAlignment="1">
      <alignment horizontal="left" vertical="center"/>
    </xf>
    <xf numFmtId="0" fontId="27" fillId="9" borderId="6" xfId="10" applyFont="1" applyFill="1" applyBorder="1" applyAlignment="1">
      <alignment horizontal="left" vertical="center"/>
    </xf>
    <xf numFmtId="0" fontId="38" fillId="8" borderId="6" xfId="17" applyFont="1" applyFill="1" applyBorder="1" applyAlignment="1">
      <alignment horizontal="left" vertical="center"/>
    </xf>
    <xf numFmtId="14" fontId="28" fillId="8" borderId="6" xfId="17" applyNumberFormat="1" applyFont="1" applyFill="1" applyBorder="1" applyAlignment="1">
      <alignment horizontal="left" vertical="center"/>
    </xf>
    <xf numFmtId="43" fontId="28" fillId="0" borderId="6" xfId="14" applyFont="1" applyBorder="1" applyAlignment="1">
      <alignment vertical="center"/>
    </xf>
    <xf numFmtId="0" fontId="27" fillId="0" borderId="6" xfId="17" applyFont="1" applyBorder="1" applyAlignment="1">
      <alignment horizontal="center" vertical="center"/>
    </xf>
    <xf numFmtId="0" fontId="44" fillId="0" borderId="0" xfId="57" applyFont="1" applyFill="1" applyBorder="1" applyAlignment="1">
      <alignment horizontal="left" vertical="center"/>
    </xf>
    <xf numFmtId="0" fontId="28" fillId="0" borderId="46" xfId="10" applyFont="1" applyBorder="1" applyAlignment="1">
      <alignment horizontal="center" vertical="center" wrapText="1"/>
    </xf>
    <xf numFmtId="0" fontId="28" fillId="2" borderId="48" xfId="10" applyFont="1" applyFill="1" applyBorder="1" applyAlignment="1">
      <alignment horizontal="left" vertical="center" wrapText="1"/>
    </xf>
    <xf numFmtId="43" fontId="85" fillId="0" borderId="46" xfId="64" applyFont="1" applyBorder="1" applyAlignment="1">
      <alignment horizontal="left" vertical="center" wrapText="1"/>
    </xf>
    <xf numFmtId="0" fontId="28" fillId="0" borderId="13" xfId="10" applyFont="1" applyBorder="1" applyAlignment="1">
      <alignment horizontal="center" vertical="center" wrapText="1"/>
    </xf>
    <xf numFmtId="0" fontId="28" fillId="0" borderId="17" xfId="10" applyFont="1" applyBorder="1" applyAlignment="1">
      <alignment horizontal="left" vertical="center" wrapText="1"/>
    </xf>
    <xf numFmtId="43" fontId="85" fillId="0" borderId="13" xfId="64" applyFont="1" applyBorder="1" applyAlignment="1">
      <alignment horizontal="left" vertical="center" wrapText="1"/>
    </xf>
    <xf numFmtId="0" fontId="28" fillId="0" borderId="11" xfId="10" applyFont="1" applyBorder="1" applyAlignment="1">
      <alignment horizontal="center" vertical="center" wrapText="1"/>
    </xf>
    <xf numFmtId="0" fontId="38" fillId="0" borderId="51" xfId="10" applyFont="1" applyBorder="1" applyAlignment="1">
      <alignment horizontal="left" vertical="center" wrapText="1"/>
    </xf>
    <xf numFmtId="43" fontId="87" fillId="0" borderId="12" xfId="64" applyFont="1" applyBorder="1" applyAlignment="1">
      <alignment horizontal="left" vertical="center" wrapText="1"/>
    </xf>
    <xf numFmtId="9" fontId="28" fillId="0" borderId="0" xfId="15" applyFont="1" applyAlignment="1">
      <alignment vertical="center"/>
    </xf>
    <xf numFmtId="165" fontId="28" fillId="0" borderId="6" xfId="17" applyNumberFormat="1" applyFont="1" applyBorder="1" applyAlignment="1">
      <alignment horizontal="left" vertical="center"/>
    </xf>
    <xf numFmtId="165" fontId="67" fillId="2" borderId="0" xfId="89" applyNumberFormat="1" applyFont="1" applyFill="1" applyProtection="1">
      <protection locked="0"/>
    </xf>
    <xf numFmtId="171" fontId="72" fillId="5" borderId="4" xfId="17" applyNumberFormat="1" applyFont="1" applyFill="1" applyBorder="1" applyAlignment="1" applyProtection="1">
      <alignment horizontal="center" vertical="center"/>
      <protection locked="0"/>
    </xf>
    <xf numFmtId="0" fontId="71" fillId="0" borderId="3" xfId="17" applyFont="1" applyFill="1" applyBorder="1" applyAlignment="1" applyProtection="1">
      <alignment horizontal="center" vertical="center"/>
      <protection locked="0"/>
    </xf>
    <xf numFmtId="172" fontId="27" fillId="0" borderId="6" xfId="15" applyNumberFormat="1" applyFont="1" applyFill="1" applyBorder="1" applyAlignment="1">
      <alignment horizontal="right" vertical="center"/>
    </xf>
    <xf numFmtId="3" fontId="101" fillId="5" borderId="4" xfId="17" applyNumberFormat="1" applyFont="1" applyFill="1" applyBorder="1" applyAlignment="1">
      <alignment horizontal="center" vertical="center" wrapText="1"/>
    </xf>
    <xf numFmtId="3" fontId="101" fillId="5" borderId="56" xfId="17" applyNumberFormat="1" applyFont="1" applyFill="1" applyBorder="1" applyAlignment="1">
      <alignment horizontal="center" vertical="center"/>
    </xf>
    <xf numFmtId="3" fontId="101" fillId="5" borderId="57" xfId="17" applyNumberFormat="1" applyFont="1" applyFill="1" applyBorder="1" applyAlignment="1">
      <alignment horizontal="center" vertical="center" wrapText="1"/>
    </xf>
    <xf numFmtId="43" fontId="55" fillId="0" borderId="1" xfId="62" applyNumberFormat="1" applyFont="1" applyBorder="1" applyAlignment="1">
      <alignment horizontal="center" vertical="center"/>
    </xf>
    <xf numFmtId="1" fontId="102" fillId="0" borderId="68" xfId="2" applyNumberFormat="1" applyFont="1" applyFill="1" applyBorder="1" applyAlignment="1">
      <alignment horizontal="center" vertical="center"/>
    </xf>
    <xf numFmtId="1" fontId="27" fillId="0" borderId="1" xfId="2" applyNumberFormat="1" applyFont="1" applyFill="1" applyBorder="1" applyAlignment="1">
      <alignment horizontal="center" vertical="center"/>
    </xf>
    <xf numFmtId="0" fontId="35" fillId="3" borderId="11" xfId="8" applyFont="1" applyFill="1" applyBorder="1" applyAlignment="1">
      <alignment horizontal="center" vertical="center" wrapText="1"/>
    </xf>
    <xf numFmtId="0" fontId="39" fillId="0" borderId="0" xfId="2" applyBorder="1" applyAlignment="1">
      <alignment vertical="center" wrapText="1"/>
    </xf>
    <xf numFmtId="0" fontId="39" fillId="0" borderId="0" xfId="2" applyFont="1" applyBorder="1" applyAlignment="1">
      <alignment horizontal="left" vertical="center"/>
    </xf>
    <xf numFmtId="0" fontId="39" fillId="0" borderId="0" xfId="2" applyBorder="1" applyAlignment="1">
      <alignment vertical="center"/>
    </xf>
    <xf numFmtId="0" fontId="67" fillId="0" borderId="0" xfId="17" applyNumberFormat="1" applyFont="1" applyAlignment="1" applyProtection="1">
      <alignment horizontal="center" vertical="center"/>
      <protection locked="0"/>
    </xf>
    <xf numFmtId="0" fontId="0" fillId="0" borderId="0" xfId="0" applyNumberFormat="1"/>
    <xf numFmtId="43" fontId="55" fillId="0" borderId="0" xfId="14" applyFont="1"/>
    <xf numFmtId="49" fontId="28" fillId="0" borderId="0" xfId="10" applyNumberFormat="1" applyFont="1" applyFill="1" applyBorder="1" applyAlignment="1">
      <alignment vertical="center" wrapText="1"/>
    </xf>
    <xf numFmtId="0" fontId="28" fillId="0" borderId="0" xfId="10" applyFont="1" applyFill="1" applyBorder="1" applyAlignment="1">
      <alignment vertical="center" wrapText="1"/>
    </xf>
    <xf numFmtId="171" fontId="71" fillId="5" borderId="0" xfId="17" applyNumberFormat="1" applyFont="1" applyFill="1" applyBorder="1" applyAlignment="1" applyProtection="1">
      <alignment horizontal="center" vertical="center"/>
      <protection locked="0"/>
    </xf>
    <xf numFmtId="169" fontId="27" fillId="0" borderId="6" xfId="18" applyNumberFormat="1" applyFont="1" applyFill="1" applyBorder="1" applyAlignment="1">
      <alignment horizontal="center" vertical="center"/>
    </xf>
    <xf numFmtId="0" fontId="48" fillId="0" borderId="0" xfId="101" applyFont="1" applyAlignment="1">
      <alignment horizontal="center" vertical="center" wrapText="1"/>
    </xf>
    <xf numFmtId="0" fontId="38" fillId="0" borderId="0" xfId="102" applyFont="1" applyFill="1" applyAlignment="1">
      <alignment horizontal="center" vertical="center" wrapText="1"/>
    </xf>
    <xf numFmtId="0" fontId="41" fillId="0" borderId="0" xfId="102" applyFont="1" applyFill="1" applyAlignment="1">
      <alignment horizontal="center"/>
    </xf>
    <xf numFmtId="0" fontId="28" fillId="0" borderId="0" xfId="101" applyFont="1" applyAlignment="1">
      <alignment vertical="center" wrapText="1"/>
    </xf>
    <xf numFmtId="0" fontId="42" fillId="0" borderId="0" xfId="101" applyFont="1" applyAlignment="1">
      <alignment horizontal="left" vertical="center" wrapText="1"/>
    </xf>
    <xf numFmtId="168" fontId="42" fillId="0" borderId="0" xfId="101" applyNumberFormat="1" applyFont="1" applyAlignment="1">
      <alignment vertical="center" wrapText="1"/>
    </xf>
    <xf numFmtId="0" fontId="42" fillId="0" borderId="0" xfId="101" applyFont="1" applyAlignment="1">
      <alignment vertical="center" wrapText="1"/>
    </xf>
    <xf numFmtId="167" fontId="55" fillId="0" borderId="0" xfId="62" applyNumberFormat="1" applyFont="1"/>
    <xf numFmtId="0" fontId="28" fillId="0" borderId="6" xfId="17" applyFont="1" applyBorder="1" applyAlignment="1">
      <alignment horizontal="left" vertical="top"/>
    </xf>
    <xf numFmtId="40" fontId="42" fillId="0" borderId="0" xfId="52" applyFont="1" applyAlignment="1">
      <alignment horizontal="left" vertical="top"/>
    </xf>
    <xf numFmtId="0" fontId="96" fillId="4" borderId="0" xfId="17" applyFont="1" applyFill="1" applyBorder="1" applyAlignment="1">
      <alignment horizontal="left" vertical="top"/>
    </xf>
    <xf numFmtId="0" fontId="62" fillId="4" borderId="32" xfId="17" applyFont="1" applyFill="1" applyBorder="1" applyAlignment="1">
      <alignment horizontal="center" vertical="center" wrapText="1"/>
    </xf>
    <xf numFmtId="0" fontId="62" fillId="4" borderId="35" xfId="17" applyFont="1" applyFill="1" applyBorder="1" applyAlignment="1">
      <alignment horizontal="center" vertical="center" wrapText="1"/>
    </xf>
    <xf numFmtId="43" fontId="39" fillId="0" borderId="0" xfId="14" applyFont="1" applyAlignment="1">
      <alignment horizontal="center" vertical="center"/>
    </xf>
    <xf numFmtId="4" fontId="72" fillId="5" borderId="0" xfId="17" applyNumberFormat="1" applyFont="1" applyFill="1" applyBorder="1" applyAlignment="1" applyProtection="1">
      <alignment horizontal="center" vertical="center"/>
      <protection locked="0"/>
    </xf>
    <xf numFmtId="43" fontId="78" fillId="3" borderId="1" xfId="14" applyFont="1" applyFill="1" applyBorder="1" applyAlignment="1">
      <alignment horizontal="right" vertical="center" wrapText="1"/>
    </xf>
    <xf numFmtId="0" fontId="96" fillId="4" borderId="71" xfId="17" applyFont="1" applyFill="1" applyBorder="1" applyAlignment="1">
      <alignment horizontal="center" vertical="center"/>
    </xf>
    <xf numFmtId="0" fontId="96" fillId="4" borderId="72" xfId="17" applyFont="1" applyFill="1" applyBorder="1" applyAlignment="1">
      <alignment vertical="center"/>
    </xf>
    <xf numFmtId="0" fontId="96" fillId="4" borderId="72" xfId="17" applyFont="1" applyFill="1" applyBorder="1" applyAlignment="1">
      <alignment horizontal="center" vertical="center"/>
    </xf>
    <xf numFmtId="0" fontId="96" fillId="4" borderId="58" xfId="17" applyFont="1" applyFill="1" applyBorder="1" applyAlignment="1">
      <alignment vertical="center" wrapText="1"/>
    </xf>
    <xf numFmtId="49" fontId="28" fillId="0" borderId="1" xfId="10" applyNumberFormat="1" applyFont="1" applyFill="1" applyBorder="1" applyAlignment="1">
      <alignment horizontal="center" vertical="center" wrapText="1"/>
    </xf>
    <xf numFmtId="0" fontId="28" fillId="0" borderId="1" xfId="10" applyFont="1" applyFill="1" applyBorder="1" applyAlignment="1">
      <alignment horizontal="center" vertical="center" wrapText="1"/>
    </xf>
    <xf numFmtId="9" fontId="76" fillId="7" borderId="2" xfId="15" applyFont="1" applyFill="1" applyBorder="1" applyAlignment="1" applyProtection="1">
      <alignment horizontal="center" vertical="center" wrapText="1"/>
      <protection locked="0"/>
    </xf>
    <xf numFmtId="43" fontId="71" fillId="5" borderId="3" xfId="14" applyFont="1" applyFill="1" applyBorder="1" applyAlignment="1" applyProtection="1">
      <alignment horizontal="center" vertical="center"/>
      <protection locked="0"/>
    </xf>
    <xf numFmtId="43" fontId="67" fillId="5" borderId="3" xfId="14" applyFont="1" applyFill="1" applyBorder="1" applyAlignment="1" applyProtection="1">
      <alignment horizontal="center" vertical="center"/>
      <protection locked="0"/>
    </xf>
    <xf numFmtId="43" fontId="67" fillId="2" borderId="3" xfId="14" applyFont="1" applyFill="1" applyBorder="1" applyAlignment="1" applyProtection="1">
      <alignment horizontal="center" vertical="center"/>
      <protection locked="0"/>
    </xf>
    <xf numFmtId="43" fontId="67" fillId="2" borderId="0" xfId="14" applyFont="1" applyFill="1" applyProtection="1">
      <protection locked="0"/>
    </xf>
    <xf numFmtId="4" fontId="72" fillId="5" borderId="4" xfId="17" applyNumberFormat="1" applyFont="1" applyFill="1" applyBorder="1" applyAlignment="1" applyProtection="1">
      <alignment horizontal="center" vertical="center"/>
      <protection locked="0"/>
    </xf>
    <xf numFmtId="2" fontId="35" fillId="3" borderId="1" xfId="8" applyNumberFormat="1" applyFont="1" applyFill="1" applyBorder="1" applyAlignment="1">
      <alignment horizontal="center" vertical="center" wrapText="1"/>
    </xf>
    <xf numFmtId="49" fontId="105" fillId="0" borderId="1" xfId="14" applyNumberFormat="1" applyFont="1" applyFill="1" applyBorder="1" applyAlignment="1">
      <alignment horizontal="center" vertical="center" wrapText="1"/>
    </xf>
    <xf numFmtId="2" fontId="44" fillId="0" borderId="0" xfId="57" applyNumberFormat="1" applyFont="1" applyFill="1" applyBorder="1" applyAlignment="1">
      <alignment horizontal="center" vertical="center" wrapText="1"/>
    </xf>
    <xf numFmtId="0" fontId="55" fillId="2" borderId="1" xfId="3" applyNumberFormat="1" applyFont="1" applyFill="1" applyBorder="1" applyAlignment="1">
      <alignment horizontal="center" vertical="center"/>
    </xf>
    <xf numFmtId="0" fontId="55" fillId="0" borderId="1" xfId="3" applyNumberFormat="1" applyFont="1" applyFill="1" applyBorder="1" applyAlignment="1">
      <alignment horizontal="center" vertical="center"/>
    </xf>
    <xf numFmtId="0" fontId="55" fillId="2" borderId="1" xfId="3" applyNumberFormat="1" applyFont="1" applyFill="1" applyBorder="1" applyAlignment="1">
      <alignment horizontal="left" vertical="center" wrapText="1"/>
    </xf>
    <xf numFmtId="4" fontId="55" fillId="2" borderId="1" xfId="3" applyNumberFormat="1" applyFont="1" applyFill="1" applyBorder="1" applyAlignment="1">
      <alignment horizontal="center" vertical="center"/>
    </xf>
    <xf numFmtId="2" fontId="55" fillId="0" borderId="1" xfId="14" applyNumberFormat="1" applyFont="1" applyFill="1" applyBorder="1" applyAlignment="1">
      <alignment horizontal="center" vertical="center"/>
    </xf>
    <xf numFmtId="0" fontId="28" fillId="0" borderId="6" xfId="85" applyFont="1" applyBorder="1" applyAlignment="1">
      <alignment vertical="center" wrapText="1"/>
    </xf>
    <xf numFmtId="168" fontId="27" fillId="0" borderId="73" xfId="14" applyNumberFormat="1" applyFont="1" applyBorder="1" applyAlignment="1">
      <alignment horizontal="center" vertical="center"/>
    </xf>
    <xf numFmtId="9" fontId="28" fillId="0" borderId="6" xfId="15" applyFont="1" applyBorder="1" applyAlignment="1" applyProtection="1">
      <alignment vertical="center"/>
      <protection locked="0"/>
    </xf>
    <xf numFmtId="0" fontId="28" fillId="0" borderId="6" xfId="85" applyFont="1" applyFill="1" applyBorder="1" applyAlignment="1">
      <alignment vertical="center" wrapText="1"/>
    </xf>
    <xf numFmtId="0" fontId="28" fillId="0" borderId="6" xfId="85" applyFont="1" applyBorder="1" applyAlignment="1">
      <alignment horizontal="center" vertical="center" wrapText="1"/>
    </xf>
    <xf numFmtId="0" fontId="96" fillId="4" borderId="31" xfId="85" applyFont="1" applyFill="1" applyBorder="1" applyAlignment="1">
      <alignment vertical="center"/>
    </xf>
    <xf numFmtId="0" fontId="96" fillId="4" borderId="31" xfId="85" applyFont="1" applyFill="1" applyBorder="1" applyAlignment="1">
      <alignment horizontal="center" vertical="center"/>
    </xf>
    <xf numFmtId="14" fontId="38" fillId="8" borderId="6" xfId="85" applyNumberFormat="1" applyFont="1" applyFill="1" applyBorder="1" applyAlignment="1">
      <alignment horizontal="center" vertical="center"/>
    </xf>
    <xf numFmtId="0" fontId="38" fillId="8" borderId="6" xfId="85" applyFont="1" applyFill="1" applyBorder="1" applyAlignment="1">
      <alignment vertical="center" wrapText="1"/>
    </xf>
    <xf numFmtId="0" fontId="38" fillId="8" borderId="6" xfId="85" applyFont="1" applyFill="1" applyBorder="1" applyAlignment="1">
      <alignment horizontal="center" vertical="center"/>
    </xf>
    <xf numFmtId="0" fontId="38" fillId="8" borderId="6" xfId="85" applyFont="1" applyFill="1" applyBorder="1" applyAlignment="1" applyProtection="1">
      <alignment horizontal="center" vertical="center"/>
      <protection locked="0"/>
    </xf>
    <xf numFmtId="165" fontId="56" fillId="8" borderId="6" xfId="18" applyNumberFormat="1" applyFont="1" applyFill="1" applyBorder="1" applyAlignment="1" applyProtection="1">
      <alignment vertical="center"/>
      <protection locked="0"/>
    </xf>
    <xf numFmtId="14" fontId="38" fillId="8" borderId="6" xfId="85" applyNumberFormat="1" applyFont="1" applyFill="1" applyBorder="1" applyAlignment="1">
      <alignment horizontal="left" vertical="center" wrapText="1"/>
    </xf>
    <xf numFmtId="165" fontId="27" fillId="0" borderId="6" xfId="18" applyNumberFormat="1" applyFont="1" applyFill="1" applyBorder="1" applyAlignment="1" applyProtection="1">
      <alignment horizontal="center" vertical="center"/>
    </xf>
    <xf numFmtId="0" fontId="28" fillId="0" borderId="6" xfId="85" applyFont="1" applyBorder="1" applyAlignment="1">
      <alignment horizontal="left" vertical="center" wrapText="1"/>
    </xf>
    <xf numFmtId="0" fontId="53" fillId="0" borderId="0" xfId="102" applyFont="1" applyFill="1" applyAlignment="1">
      <alignment horizontal="left" vertical="center" indent="1"/>
    </xf>
    <xf numFmtId="0" fontId="33" fillId="0" borderId="0" xfId="85" applyFont="1" applyBorder="1" applyAlignment="1">
      <alignment horizontal="center" vertical="center"/>
    </xf>
    <xf numFmtId="0" fontId="98" fillId="0" borderId="0" xfId="102" applyFont="1" applyFill="1" applyAlignment="1">
      <alignment horizontal="center"/>
    </xf>
    <xf numFmtId="3" fontId="61" fillId="5" borderId="56" xfId="85" applyNumberFormat="1" applyFont="1" applyFill="1" applyBorder="1" applyAlignment="1">
      <alignment horizontal="center" vertical="center"/>
    </xf>
    <xf numFmtId="3" fontId="61" fillId="5" borderId="4" xfId="85" applyNumberFormat="1" applyFont="1" applyFill="1" applyBorder="1" applyAlignment="1">
      <alignment horizontal="center" vertical="center"/>
    </xf>
    <xf numFmtId="3" fontId="61" fillId="5" borderId="4" xfId="85" applyNumberFormat="1" applyFont="1" applyFill="1" applyBorder="1" applyAlignment="1">
      <alignment horizontal="center" vertical="center" wrapText="1"/>
    </xf>
    <xf numFmtId="0" fontId="96" fillId="4" borderId="36" xfId="85" applyFont="1" applyFill="1" applyBorder="1" applyAlignment="1">
      <alignment horizontal="center" vertical="center"/>
    </xf>
    <xf numFmtId="0" fontId="96" fillId="4" borderId="37" xfId="85" applyFont="1" applyFill="1" applyBorder="1" applyAlignment="1">
      <alignment vertical="center"/>
    </xf>
    <xf numFmtId="0" fontId="96" fillId="4" borderId="37" xfId="85" applyFont="1" applyFill="1" applyBorder="1" applyAlignment="1">
      <alignment horizontal="center" vertical="center"/>
    </xf>
    <xf numFmtId="0" fontId="96" fillId="4" borderId="0" xfId="85" applyFont="1" applyFill="1" applyBorder="1" applyAlignment="1">
      <alignment horizontal="center" vertical="center"/>
    </xf>
    <xf numFmtId="0" fontId="96" fillId="4" borderId="0" xfId="85" applyFont="1" applyFill="1" applyBorder="1" applyAlignment="1">
      <alignment vertical="center"/>
    </xf>
    <xf numFmtId="0" fontId="62" fillId="4" borderId="0" xfId="17" applyFont="1" applyFill="1" applyBorder="1" applyAlignment="1">
      <alignment horizontal="center" vertical="center" wrapText="1"/>
    </xf>
    <xf numFmtId="43" fontId="33" fillId="0" borderId="0" xfId="97" applyFont="1" applyFill="1" applyBorder="1" applyAlignment="1" applyProtection="1">
      <alignment horizontal="center" vertical="center"/>
      <protection locked="0"/>
    </xf>
    <xf numFmtId="0" fontId="63" fillId="4" borderId="44" xfId="60" applyFont="1" applyFill="1" applyBorder="1" applyAlignment="1">
      <alignment horizontal="left" vertical="center"/>
    </xf>
    <xf numFmtId="168" fontId="28" fillId="2" borderId="31" xfId="18" applyNumberFormat="1" applyFont="1" applyFill="1" applyBorder="1" applyAlignment="1" applyProtection="1">
      <alignment horizontal="left" vertical="center" wrapText="1"/>
      <protection locked="0"/>
    </xf>
    <xf numFmtId="168" fontId="28" fillId="2" borderId="31" xfId="18" applyNumberFormat="1" applyFont="1" applyFill="1" applyBorder="1" applyAlignment="1" applyProtection="1">
      <alignment horizontal="center" vertical="center" wrapText="1"/>
    </xf>
    <xf numFmtId="168" fontId="28" fillId="7" borderId="31" xfId="18" applyNumberFormat="1" applyFont="1" applyFill="1" applyBorder="1" applyAlignment="1" applyProtection="1">
      <alignment horizontal="left" vertical="center" wrapText="1"/>
      <protection locked="0"/>
    </xf>
    <xf numFmtId="168" fontId="28" fillId="7" borderId="31" xfId="18" applyNumberFormat="1" applyFont="1" applyFill="1" applyBorder="1" applyAlignment="1" applyProtection="1">
      <alignment horizontal="center" vertical="center"/>
      <protection locked="0"/>
    </xf>
    <xf numFmtId="0" fontId="62" fillId="4" borderId="45" xfId="60" applyFont="1" applyFill="1" applyBorder="1" applyAlignment="1">
      <alignment vertical="center"/>
    </xf>
    <xf numFmtId="0" fontId="59" fillId="4" borderId="45" xfId="60" applyFont="1" applyFill="1" applyBorder="1" applyAlignment="1">
      <alignment vertical="center"/>
    </xf>
    <xf numFmtId="168" fontId="28" fillId="2" borderId="31" xfId="18" applyNumberFormat="1" applyFont="1" applyFill="1" applyBorder="1" applyAlignment="1" applyProtection="1">
      <alignment horizontal="center" vertical="center"/>
    </xf>
    <xf numFmtId="168" fontId="28" fillId="2" borderId="31" xfId="18" applyNumberFormat="1" applyFont="1" applyFill="1" applyBorder="1" applyAlignment="1" applyProtection="1">
      <alignment horizontal="center" vertical="center"/>
      <protection locked="0"/>
    </xf>
    <xf numFmtId="0" fontId="63" fillId="4" borderId="1" xfId="60" applyFont="1" applyFill="1" applyBorder="1" applyAlignment="1">
      <alignment horizontal="left" vertical="center"/>
    </xf>
    <xf numFmtId="168" fontId="28" fillId="2" borderId="1" xfId="18" applyNumberFormat="1" applyFont="1" applyFill="1" applyBorder="1" applyAlignment="1" applyProtection="1">
      <alignment horizontal="left" vertical="center" wrapText="1"/>
      <protection locked="0"/>
    </xf>
    <xf numFmtId="168" fontId="28" fillId="2" borderId="1" xfId="18" applyNumberFormat="1" applyFont="1" applyFill="1" applyBorder="1" applyAlignment="1" applyProtection="1">
      <alignment horizontal="center" vertical="center"/>
      <protection locked="0"/>
    </xf>
    <xf numFmtId="168" fontId="28" fillId="2" borderId="1" xfId="18" applyNumberFormat="1" applyFont="1" applyFill="1" applyBorder="1" applyAlignment="1" applyProtection="1">
      <alignment horizontal="center" vertical="center"/>
    </xf>
    <xf numFmtId="165" fontId="62" fillId="4" borderId="1" xfId="14" applyNumberFormat="1" applyFont="1" applyFill="1" applyBorder="1" applyAlignment="1">
      <alignment vertical="center"/>
    </xf>
    <xf numFmtId="168" fontId="28" fillId="7" borderId="1" xfId="18" applyNumberFormat="1" applyFont="1" applyFill="1" applyBorder="1" applyAlignment="1" applyProtection="1">
      <alignment horizontal="center" vertical="center"/>
    </xf>
    <xf numFmtId="168" fontId="28" fillId="7" borderId="1" xfId="18" applyNumberFormat="1" applyFont="1" applyFill="1" applyBorder="1" applyAlignment="1" applyProtection="1">
      <alignment horizontal="center" vertical="center"/>
      <protection locked="0"/>
    </xf>
    <xf numFmtId="0" fontId="62" fillId="4" borderId="1" xfId="60" applyFont="1" applyFill="1" applyBorder="1" applyAlignment="1">
      <alignment vertical="center"/>
    </xf>
    <xf numFmtId="0" fontId="42" fillId="0" borderId="1" xfId="104" applyFont="1" applyBorder="1" applyAlignment="1">
      <alignment horizontal="left" vertical="center" wrapText="1"/>
    </xf>
    <xf numFmtId="0" fontId="42" fillId="0" borderId="1" xfId="104" applyFont="1" applyBorder="1" applyAlignment="1">
      <alignment vertical="center" wrapText="1"/>
    </xf>
    <xf numFmtId="40" fontId="42" fillId="0" borderId="1" xfId="52" applyFont="1" applyBorder="1" applyAlignment="1">
      <alignment horizontal="center" vertical="center" wrapText="1"/>
    </xf>
    <xf numFmtId="0" fontId="28" fillId="0" borderId="1" xfId="104" applyFont="1" applyBorder="1" applyAlignment="1">
      <alignment vertical="center" wrapText="1"/>
    </xf>
    <xf numFmtId="165" fontId="28" fillId="0" borderId="1" xfId="104" applyNumberFormat="1" applyFont="1" applyBorder="1" applyAlignment="1">
      <alignment vertical="center" wrapText="1"/>
    </xf>
    <xf numFmtId="0" fontId="70" fillId="4" borderId="2" xfId="85" applyFont="1" applyFill="1" applyBorder="1" applyAlignment="1" applyProtection="1">
      <alignment horizontal="center" vertical="center"/>
    </xf>
    <xf numFmtId="3" fontId="72" fillId="5" borderId="2" xfId="85" applyNumberFormat="1" applyFont="1" applyFill="1" applyBorder="1" applyAlignment="1" applyProtection="1">
      <alignment horizontal="center" vertical="center"/>
    </xf>
    <xf numFmtId="0" fontId="70" fillId="4" borderId="2" xfId="85" applyFont="1" applyFill="1" applyBorder="1" applyAlignment="1" applyProtection="1">
      <alignment horizontal="center" vertical="center"/>
      <protection locked="0"/>
    </xf>
    <xf numFmtId="3" fontId="72" fillId="7" borderId="2" xfId="85" applyNumberFormat="1" applyFont="1" applyFill="1" applyBorder="1" applyAlignment="1" applyProtection="1">
      <alignment horizontal="center" vertical="center"/>
    </xf>
    <xf numFmtId="0" fontId="70" fillId="4" borderId="0" xfId="17" quotePrefix="1" applyFont="1" applyFill="1" applyBorder="1" applyAlignment="1" applyProtection="1">
      <alignment horizontal="center" vertical="center"/>
    </xf>
    <xf numFmtId="0" fontId="71" fillId="4" borderId="0" xfId="17" applyFont="1" applyFill="1" applyAlignment="1" applyProtection="1">
      <alignment vertical="center"/>
    </xf>
    <xf numFmtId="4" fontId="72" fillId="5" borderId="2" xfId="85" applyNumberFormat="1" applyFont="1" applyFill="1" applyBorder="1" applyAlignment="1" applyProtection="1">
      <alignment horizontal="center" vertical="center"/>
    </xf>
    <xf numFmtId="0" fontId="72" fillId="4" borderId="2" xfId="85" applyFont="1" applyFill="1" applyBorder="1" applyAlignment="1" applyProtection="1">
      <alignment vertical="center"/>
    </xf>
    <xf numFmtId="0" fontId="3" fillId="0" borderId="0" xfId="105" applyFont="1" applyAlignment="1">
      <alignment horizontal="left" vertical="center" indent="3"/>
    </xf>
    <xf numFmtId="0" fontId="3" fillId="0" borderId="0" xfId="105" applyAlignment="1">
      <alignment horizontal="left" vertical="center" indent="3"/>
    </xf>
    <xf numFmtId="3" fontId="23" fillId="0" borderId="0" xfId="10" applyNumberFormat="1" applyAlignment="1">
      <alignment horizontal="left"/>
    </xf>
    <xf numFmtId="0" fontId="103" fillId="0" borderId="0" xfId="105" applyFont="1" applyAlignment="1">
      <alignment vertical="center"/>
    </xf>
    <xf numFmtId="4" fontId="104" fillId="0" borderId="0" xfId="10" applyNumberFormat="1" applyFont="1"/>
    <xf numFmtId="0" fontId="3" fillId="2" borderId="1" xfId="10" applyFont="1" applyFill="1" applyBorder="1" applyAlignment="1">
      <alignment horizontal="center" vertical="center"/>
    </xf>
    <xf numFmtId="0" fontId="106" fillId="0" borderId="0" xfId="10" applyFont="1"/>
    <xf numFmtId="0" fontId="38" fillId="13" borderId="1" xfId="10" applyFont="1" applyFill="1" applyBorder="1" applyAlignment="1">
      <alignment horizontal="center" vertical="center" wrapText="1"/>
    </xf>
    <xf numFmtId="0" fontId="38" fillId="13" borderId="12" xfId="10" applyFont="1" applyFill="1" applyBorder="1" applyAlignment="1">
      <alignment horizontal="center" vertical="center" wrapText="1"/>
    </xf>
    <xf numFmtId="0" fontId="23" fillId="0" borderId="0" xfId="10" applyAlignment="1">
      <alignment wrapText="1"/>
    </xf>
    <xf numFmtId="2" fontId="38" fillId="2" borderId="1" xfId="10" applyNumberFormat="1" applyFont="1" applyFill="1" applyBorder="1" applyAlignment="1">
      <alignment horizontal="center" vertical="center" wrapText="1"/>
    </xf>
    <xf numFmtId="0" fontId="38" fillId="0" borderId="1" xfId="10" applyFont="1" applyFill="1" applyBorder="1" applyAlignment="1">
      <alignment horizontal="center" vertical="center" wrapText="1"/>
    </xf>
    <xf numFmtId="4" fontId="28" fillId="2" borderId="1" xfId="10" applyNumberFormat="1" applyFont="1" applyFill="1" applyBorder="1" applyAlignment="1">
      <alignment horizontal="center" vertical="center" wrapText="1"/>
    </xf>
    <xf numFmtId="0" fontId="28" fillId="13" borderId="1" xfId="10" applyFont="1" applyFill="1" applyBorder="1" applyAlignment="1">
      <alignment vertical="center" wrapText="1"/>
    </xf>
    <xf numFmtId="165" fontId="56" fillId="8" borderId="6" xfId="18" applyNumberFormat="1" applyFont="1" applyFill="1" applyBorder="1" applyAlignment="1" applyProtection="1">
      <alignment horizontal="right" vertical="center"/>
      <protection locked="0"/>
    </xf>
    <xf numFmtId="0" fontId="28" fillId="8" borderId="6" xfId="85" applyFont="1" applyFill="1" applyBorder="1" applyAlignment="1">
      <alignment horizontal="left" vertical="center" wrapText="1"/>
    </xf>
    <xf numFmtId="0" fontId="28" fillId="0" borderId="0" xfId="85" applyFont="1" applyAlignment="1">
      <alignment vertical="center"/>
    </xf>
    <xf numFmtId="0" fontId="33" fillId="0" borderId="0" xfId="85" applyFont="1" applyAlignment="1">
      <alignment vertical="center"/>
    </xf>
    <xf numFmtId="165" fontId="56" fillId="7" borderId="6" xfId="18" applyNumberFormat="1" applyFont="1" applyFill="1" applyBorder="1" applyAlignment="1" applyProtection="1">
      <alignment horizontal="center" vertical="center"/>
      <protection locked="0"/>
    </xf>
    <xf numFmtId="165" fontId="27" fillId="0" borderId="6" xfId="18" applyNumberFormat="1" applyFont="1" applyFill="1" applyBorder="1" applyAlignment="1" applyProtection="1">
      <alignment horizontal="center" vertical="center"/>
      <protection locked="0"/>
    </xf>
    <xf numFmtId="0" fontId="38" fillId="8" borderId="6" xfId="17" applyFont="1" applyFill="1" applyBorder="1" applyAlignment="1" applyProtection="1">
      <alignment horizontal="center" vertical="center"/>
      <protection locked="0"/>
    </xf>
    <xf numFmtId="0" fontId="28" fillId="0" borderId="6" xfId="17" applyFont="1" applyBorder="1" applyAlignment="1" applyProtection="1">
      <alignment horizontal="center" vertical="center"/>
      <protection locked="0"/>
    </xf>
    <xf numFmtId="0" fontId="56" fillId="9" borderId="6" xfId="10" applyFont="1" applyFill="1" applyBorder="1" applyAlignment="1" applyProtection="1">
      <alignment horizontal="center" vertical="center" wrapText="1"/>
      <protection locked="0"/>
    </xf>
    <xf numFmtId="0" fontId="38" fillId="0" borderId="0" xfId="17" applyFont="1" applyAlignment="1" applyProtection="1">
      <alignment vertical="center"/>
      <protection locked="0"/>
    </xf>
    <xf numFmtId="165" fontId="56" fillId="7" borderId="6" xfId="18" applyNumberFormat="1" applyFont="1" applyFill="1" applyBorder="1" applyAlignment="1" applyProtection="1">
      <alignment horizontal="center" vertical="center" wrapText="1"/>
      <protection locked="0"/>
    </xf>
    <xf numFmtId="4" fontId="55" fillId="7" borderId="1" xfId="14" applyNumberFormat="1" applyFont="1" applyFill="1" applyBorder="1" applyAlignment="1" applyProtection="1">
      <alignment horizontal="center" vertical="center"/>
      <protection locked="0"/>
    </xf>
    <xf numFmtId="168" fontId="0" fillId="2" borderId="31" xfId="18" applyNumberFormat="1" applyFont="1" applyFill="1" applyBorder="1" applyAlignment="1" applyProtection="1">
      <alignment horizontal="left" vertical="center" wrapText="1"/>
      <protection locked="0"/>
    </xf>
    <xf numFmtId="4" fontId="27" fillId="0" borderId="6" xfId="18" applyNumberFormat="1" applyFont="1" applyFill="1" applyBorder="1" applyAlignment="1">
      <alignment horizontal="center" vertical="center"/>
    </xf>
    <xf numFmtId="0" fontId="96" fillId="4" borderId="37" xfId="85" applyFont="1" applyFill="1" applyBorder="1" applyAlignment="1">
      <alignment vertical="center" wrapText="1"/>
    </xf>
    <xf numFmtId="0" fontId="96" fillId="4" borderId="33" xfId="85" applyFont="1" applyFill="1" applyBorder="1" applyAlignment="1">
      <alignment horizontal="center" vertical="center"/>
    </xf>
    <xf numFmtId="0" fontId="96" fillId="4" borderId="34" xfId="85" applyFont="1" applyFill="1" applyBorder="1" applyAlignment="1">
      <alignment vertical="center" wrapText="1"/>
    </xf>
    <xf numFmtId="0" fontId="96" fillId="4" borderId="34" xfId="85" applyFont="1" applyFill="1" applyBorder="1" applyAlignment="1">
      <alignment horizontal="center" vertical="center"/>
    </xf>
    <xf numFmtId="0" fontId="96" fillId="4" borderId="34" xfId="85" applyFont="1" applyFill="1" applyBorder="1" applyAlignment="1">
      <alignment vertical="center"/>
    </xf>
    <xf numFmtId="43" fontId="55" fillId="7" borderId="31" xfId="14" applyFont="1" applyFill="1" applyBorder="1" applyAlignment="1" applyProtection="1">
      <alignment horizontal="center" vertical="center"/>
      <protection locked="0"/>
    </xf>
    <xf numFmtId="43" fontId="33" fillId="7" borderId="31" xfId="14" applyFont="1" applyFill="1" applyBorder="1" applyAlignment="1" applyProtection="1">
      <alignment horizontal="center" vertical="center"/>
      <protection locked="0"/>
    </xf>
    <xf numFmtId="0" fontId="96" fillId="4" borderId="37" xfId="17" applyFont="1" applyFill="1" applyBorder="1" applyAlignment="1">
      <alignment vertical="center" wrapText="1"/>
    </xf>
    <xf numFmtId="43" fontId="71" fillId="5" borderId="3" xfId="14" applyFont="1" applyFill="1" applyBorder="1" applyAlignment="1" applyProtection="1">
      <alignment horizontal="center" vertical="center"/>
    </xf>
    <xf numFmtId="43" fontId="67" fillId="5" borderId="3" xfId="14" applyFont="1" applyFill="1" applyBorder="1" applyAlignment="1" applyProtection="1">
      <alignment horizontal="center" vertical="center"/>
    </xf>
    <xf numFmtId="43" fontId="67" fillId="0" borderId="0" xfId="14" applyFont="1" applyProtection="1"/>
    <xf numFmtId="43" fontId="67" fillId="2" borderId="3" xfId="14" applyFont="1" applyFill="1" applyBorder="1" applyAlignment="1" applyProtection="1">
      <alignment horizontal="center" vertical="center"/>
    </xf>
    <xf numFmtId="43" fontId="67" fillId="2" borderId="0" xfId="14" applyFont="1" applyFill="1" applyProtection="1"/>
    <xf numFmtId="0" fontId="69" fillId="4" borderId="0" xfId="17" applyFont="1" applyFill="1" applyAlignment="1" applyProtection="1">
      <alignment horizontal="center" vertical="center"/>
    </xf>
    <xf numFmtId="0" fontId="70" fillId="4" borderId="3" xfId="17" applyFont="1" applyFill="1" applyBorder="1" applyAlignment="1" applyProtection="1">
      <alignment horizontal="center" vertical="center"/>
    </xf>
    <xf numFmtId="0" fontId="71" fillId="4" borderId="3" xfId="17" applyFont="1" applyFill="1" applyBorder="1" applyAlignment="1" applyProtection="1">
      <alignment vertical="center"/>
    </xf>
    <xf numFmtId="0" fontId="71" fillId="0" borderId="3" xfId="17" applyFont="1" applyFill="1" applyBorder="1" applyAlignment="1" applyProtection="1">
      <alignment horizontal="center" vertical="center"/>
    </xf>
    <xf numFmtId="3" fontId="71" fillId="14" borderId="3" xfId="17" applyNumberFormat="1" applyFont="1" applyFill="1" applyBorder="1" applyAlignment="1" applyProtection="1">
      <alignment horizontal="center" vertical="center"/>
    </xf>
    <xf numFmtId="0" fontId="73" fillId="0" borderId="0" xfId="17" applyFont="1" applyAlignment="1" applyProtection="1">
      <alignment vertical="center"/>
    </xf>
    <xf numFmtId="0" fontId="67" fillId="0" borderId="0" xfId="17" applyFont="1" applyAlignment="1" applyProtection="1"/>
    <xf numFmtId="0" fontId="73" fillId="0" borderId="0" xfId="17" applyFont="1" applyAlignment="1" applyProtection="1">
      <alignment horizontal="right" vertical="center"/>
    </xf>
    <xf numFmtId="0" fontId="69" fillId="0" borderId="0" xfId="17" applyFont="1" applyAlignment="1" applyProtection="1">
      <alignment vertical="center"/>
    </xf>
    <xf numFmtId="0" fontId="67" fillId="0" borderId="0" xfId="17" applyFont="1" applyProtection="1"/>
    <xf numFmtId="0" fontId="70" fillId="4" borderId="4" xfId="17" applyFont="1" applyFill="1" applyBorder="1" applyAlignment="1" applyProtection="1">
      <alignment horizontal="center" vertical="center"/>
    </xf>
    <xf numFmtId="0" fontId="72" fillId="4" borderId="4" xfId="17" applyFont="1" applyFill="1" applyBorder="1" applyAlignment="1" applyProtection="1">
      <alignment vertical="center"/>
    </xf>
    <xf numFmtId="0" fontId="72" fillId="4" borderId="4" xfId="17" applyFont="1" applyFill="1" applyBorder="1" applyAlignment="1" applyProtection="1">
      <alignment horizontal="center" vertical="center"/>
    </xf>
    <xf numFmtId="3" fontId="72" fillId="5" borderId="4" xfId="17" applyNumberFormat="1" applyFont="1" applyFill="1" applyBorder="1" applyAlignment="1" applyProtection="1">
      <alignment horizontal="center" vertical="center"/>
    </xf>
    <xf numFmtId="16" fontId="70" fillId="4" borderId="0" xfId="17" quotePrefix="1" applyNumberFormat="1" applyFont="1" applyFill="1" applyAlignment="1" applyProtection="1">
      <alignment horizontal="center" vertical="center"/>
    </xf>
    <xf numFmtId="0" fontId="71" fillId="4" borderId="0" xfId="17" applyFont="1" applyFill="1" applyAlignment="1" applyProtection="1">
      <alignment horizontal="center" vertical="center"/>
    </xf>
    <xf numFmtId="4" fontId="67" fillId="5" borderId="0" xfId="17" applyNumberFormat="1" applyFont="1" applyFill="1" applyAlignment="1" applyProtection="1">
      <alignment horizontal="center" vertical="center"/>
    </xf>
    <xf numFmtId="0" fontId="71" fillId="4" borderId="0" xfId="17" applyFont="1" applyFill="1" applyAlignment="1" applyProtection="1">
      <alignment horizontal="center" vertical="center" wrapText="1"/>
    </xf>
    <xf numFmtId="0" fontId="69" fillId="4" borderId="4" xfId="17" applyFont="1" applyFill="1" applyBorder="1" applyAlignment="1" applyProtection="1">
      <alignment horizontal="center" vertical="center"/>
    </xf>
    <xf numFmtId="4" fontId="72" fillId="5" borderId="4" xfId="14" applyNumberFormat="1" applyFont="1" applyFill="1" applyBorder="1" applyAlignment="1" applyProtection="1">
      <alignment horizontal="center" vertical="center"/>
    </xf>
    <xf numFmtId="0" fontId="71" fillId="4" borderId="0" xfId="17" applyFont="1" applyFill="1" applyBorder="1" applyAlignment="1" applyProtection="1">
      <alignment horizontal="center" vertical="center"/>
    </xf>
    <xf numFmtId="4" fontId="71" fillId="5" borderId="0" xfId="17" applyNumberFormat="1" applyFont="1" applyFill="1" applyBorder="1" applyAlignment="1" applyProtection="1">
      <alignment horizontal="center" vertical="center"/>
    </xf>
    <xf numFmtId="171" fontId="72" fillId="5" borderId="4" xfId="14" applyNumberFormat="1" applyFont="1" applyFill="1" applyBorder="1" applyAlignment="1" applyProtection="1">
      <alignment horizontal="center" vertical="center"/>
    </xf>
    <xf numFmtId="171" fontId="71" fillId="5" borderId="0" xfId="17" applyNumberFormat="1" applyFont="1" applyFill="1" applyBorder="1" applyAlignment="1" applyProtection="1">
      <alignment horizontal="center" vertical="center"/>
    </xf>
    <xf numFmtId="0" fontId="70" fillId="4" borderId="2" xfId="17" quotePrefix="1" applyFont="1" applyFill="1" applyBorder="1" applyAlignment="1" applyProtection="1">
      <alignment horizontal="center" vertical="center"/>
    </xf>
    <xf numFmtId="0" fontId="71" fillId="4" borderId="2" xfId="17" applyFont="1" applyFill="1" applyBorder="1" applyAlignment="1" applyProtection="1">
      <alignment vertical="center"/>
    </xf>
    <xf numFmtId="171" fontId="71" fillId="5" borderId="2" xfId="17" applyNumberFormat="1" applyFont="1" applyFill="1" applyBorder="1" applyAlignment="1" applyProtection="1">
      <alignment horizontal="center" vertical="center"/>
    </xf>
    <xf numFmtId="0" fontId="75" fillId="4" borderId="2" xfId="17" applyFont="1" applyFill="1" applyBorder="1" applyAlignment="1" applyProtection="1">
      <alignment horizontal="center" vertical="center"/>
    </xf>
    <xf numFmtId="0" fontId="95" fillId="4" borderId="2" xfId="17" applyFont="1" applyFill="1" applyBorder="1" applyAlignment="1" applyProtection="1">
      <alignment vertical="center"/>
    </xf>
    <xf numFmtId="9" fontId="76" fillId="5" borderId="2" xfId="17" applyNumberFormat="1" applyFont="1" applyFill="1" applyBorder="1" applyAlignment="1" applyProtection="1">
      <alignment horizontal="center" vertical="center"/>
    </xf>
    <xf numFmtId="0" fontId="72" fillId="4" borderId="0" xfId="17" applyFont="1" applyFill="1" applyBorder="1" applyAlignment="1" applyProtection="1">
      <alignment vertical="center"/>
    </xf>
    <xf numFmtId="0" fontId="72" fillId="4" borderId="0" xfId="17" applyFont="1" applyFill="1" applyBorder="1" applyAlignment="1" applyProtection="1">
      <alignment horizontal="center" vertical="center"/>
    </xf>
    <xf numFmtId="4" fontId="72" fillId="5" borderId="0" xfId="17" applyNumberFormat="1" applyFont="1" applyFill="1" applyBorder="1" applyAlignment="1" applyProtection="1">
      <alignment horizontal="center" vertical="center"/>
    </xf>
    <xf numFmtId="0" fontId="95" fillId="4" borderId="2" xfId="17" applyFont="1" applyFill="1" applyBorder="1" applyAlignment="1" applyProtection="1">
      <alignment vertical="center" wrapText="1"/>
    </xf>
    <xf numFmtId="0" fontId="76" fillId="4" borderId="2" xfId="17" applyFont="1" applyFill="1" applyBorder="1" applyAlignment="1" applyProtection="1">
      <alignment horizontal="center" vertical="center" wrapText="1"/>
    </xf>
    <xf numFmtId="9" fontId="72" fillId="5" borderId="2" xfId="15" applyNumberFormat="1" applyFont="1" applyFill="1" applyBorder="1" applyAlignment="1" applyProtection="1">
      <alignment horizontal="center" vertical="center"/>
    </xf>
    <xf numFmtId="0" fontId="72" fillId="4" borderId="2" xfId="17" applyFont="1" applyFill="1" applyBorder="1" applyAlignment="1" applyProtection="1">
      <alignment vertical="center"/>
    </xf>
    <xf numFmtId="0" fontId="72" fillId="4" borderId="2" xfId="17" applyFont="1" applyFill="1" applyBorder="1" applyAlignment="1" applyProtection="1">
      <alignment horizontal="center" vertical="center"/>
    </xf>
    <xf numFmtId="4" fontId="72" fillId="5" borderId="2" xfId="17" applyNumberFormat="1" applyFont="1" applyFill="1" applyBorder="1" applyAlignment="1" applyProtection="1">
      <alignment horizontal="center" vertical="center"/>
    </xf>
    <xf numFmtId="171" fontId="72" fillId="5" borderId="2" xfId="17" applyNumberFormat="1" applyFont="1" applyFill="1" applyBorder="1" applyAlignment="1" applyProtection="1">
      <alignment horizontal="center" vertical="center"/>
    </xf>
    <xf numFmtId="0" fontId="72" fillId="4" borderId="2" xfId="85" applyFont="1" applyFill="1" applyBorder="1" applyAlignment="1" applyProtection="1">
      <alignment horizontal="center" vertical="center"/>
    </xf>
    <xf numFmtId="0" fontId="72" fillId="4" borderId="2" xfId="85" applyFont="1" applyFill="1" applyBorder="1" applyAlignment="1" applyProtection="1">
      <alignment vertical="center" wrapText="1"/>
    </xf>
    <xf numFmtId="167" fontId="33" fillId="7" borderId="1" xfId="0" applyNumberFormat="1" applyFont="1" applyFill="1" applyBorder="1" applyProtection="1">
      <protection locked="0"/>
    </xf>
    <xf numFmtId="4" fontId="67" fillId="5" borderId="2" xfId="17" applyNumberFormat="1" applyFont="1" applyFill="1" applyBorder="1" applyAlignment="1" applyProtection="1">
      <alignment horizontal="center" vertical="center"/>
    </xf>
    <xf numFmtId="43" fontId="55" fillId="7" borderId="34" xfId="14" applyFont="1" applyFill="1" applyBorder="1" applyAlignment="1" applyProtection="1">
      <alignment horizontal="center" vertical="center"/>
      <protection locked="0"/>
    </xf>
    <xf numFmtId="0" fontId="62" fillId="4" borderId="29" xfId="17" applyFont="1" applyFill="1" applyBorder="1" applyAlignment="1" applyProtection="1">
      <alignment horizontal="left" vertical="center" wrapText="1"/>
      <protection locked="0"/>
    </xf>
    <xf numFmtId="0" fontId="62" fillId="4" borderId="32" xfId="17" applyFont="1" applyFill="1" applyBorder="1" applyAlignment="1" applyProtection="1">
      <alignment horizontal="left" vertical="center" wrapText="1"/>
      <protection locked="0"/>
    </xf>
    <xf numFmtId="0" fontId="96" fillId="4" borderId="41" xfId="17" applyFont="1" applyFill="1" applyBorder="1" applyAlignment="1" applyProtection="1">
      <alignment vertical="center" wrapText="1"/>
      <protection locked="0"/>
    </xf>
    <xf numFmtId="0" fontId="62" fillId="4" borderId="35" xfId="17" applyFont="1" applyFill="1" applyBorder="1" applyAlignment="1" applyProtection="1">
      <alignment horizontal="center" vertical="center" wrapText="1"/>
      <protection locked="0"/>
    </xf>
    <xf numFmtId="0" fontId="96" fillId="4" borderId="32" xfId="17" applyFont="1" applyFill="1" applyBorder="1" applyAlignment="1" applyProtection="1">
      <alignment horizontal="left" vertical="center" wrapText="1"/>
      <protection locked="0"/>
    </xf>
    <xf numFmtId="166" fontId="0" fillId="0" borderId="6" xfId="85" applyNumberFormat="1" applyFont="1" applyFill="1" applyBorder="1" applyAlignment="1">
      <alignment horizontal="center" vertical="center"/>
    </xf>
    <xf numFmtId="0" fontId="0" fillId="2" borderId="11" xfId="10" applyFont="1" applyFill="1" applyBorder="1" applyAlignment="1">
      <alignment horizontal="left" vertical="center" wrapText="1"/>
    </xf>
    <xf numFmtId="0" fontId="2" fillId="0" borderId="0" xfId="57" applyFont="1" applyAlignment="1">
      <alignment vertical="center" wrapText="1"/>
    </xf>
    <xf numFmtId="0" fontId="0" fillId="0" borderId="0" xfId="0" applyAlignment="1">
      <alignment vertical="center" wrapText="1"/>
    </xf>
    <xf numFmtId="1" fontId="55" fillId="0" borderId="1" xfId="2" applyNumberFormat="1" applyFont="1" applyBorder="1" applyAlignment="1">
      <alignment horizontal="center" vertical="center"/>
    </xf>
    <xf numFmtId="1" fontId="55" fillId="0" borderId="0" xfId="2" applyNumberFormat="1" applyFont="1" applyFill="1" applyBorder="1" applyAlignment="1">
      <alignment horizontal="center" vertical="center"/>
    </xf>
    <xf numFmtId="49" fontId="55" fillId="0" borderId="0" xfId="2" applyNumberFormat="1" applyFont="1" applyFill="1" applyBorder="1" applyAlignment="1">
      <alignment horizontal="center" vertical="center"/>
    </xf>
    <xf numFmtId="1" fontId="55" fillId="0" borderId="0" xfId="2" applyNumberFormat="1" applyFont="1" applyFill="1" applyBorder="1" applyAlignment="1">
      <alignment horizontal="left" vertical="center" wrapText="1"/>
    </xf>
    <xf numFmtId="1" fontId="55" fillId="0" borderId="50" xfId="2" applyNumberFormat="1" applyFont="1" applyFill="1" applyBorder="1" applyAlignment="1">
      <alignment horizontal="center" vertical="center"/>
    </xf>
    <xf numFmtId="1" fontId="55" fillId="0" borderId="47" xfId="2" applyNumberFormat="1" applyFont="1" applyFill="1" applyBorder="1" applyAlignment="1">
      <alignment horizontal="center" vertical="center"/>
    </xf>
    <xf numFmtId="49" fontId="55" fillId="0" borderId="51" xfId="2" applyNumberFormat="1" applyFont="1" applyFill="1" applyBorder="1" applyAlignment="1">
      <alignment horizontal="center" vertical="center"/>
    </xf>
    <xf numFmtId="1" fontId="55" fillId="0" borderId="47" xfId="2" applyNumberFormat="1" applyFont="1" applyFill="1" applyBorder="1" applyAlignment="1">
      <alignment horizontal="left" vertical="center" wrapText="1"/>
    </xf>
    <xf numFmtId="1" fontId="55" fillId="0" borderId="51" xfId="2" applyNumberFormat="1" applyFont="1" applyFill="1" applyBorder="1" applyAlignment="1">
      <alignment horizontal="center" vertical="center"/>
    </xf>
    <xf numFmtId="1" fontId="55" fillId="0" borderId="11" xfId="2" applyNumberFormat="1" applyFont="1" applyFill="1" applyBorder="1" applyAlignment="1">
      <alignment horizontal="center" vertical="center"/>
    </xf>
    <xf numFmtId="43" fontId="55" fillId="0" borderId="1" xfId="2" applyNumberFormat="1" applyFont="1" applyFill="1" applyBorder="1" applyAlignment="1">
      <alignment horizontal="center" vertical="center"/>
    </xf>
    <xf numFmtId="43" fontId="55" fillId="7" borderId="67" xfId="14" applyNumberFormat="1" applyFont="1" applyFill="1" applyBorder="1" applyAlignment="1">
      <alignment horizontal="center" vertical="center"/>
    </xf>
    <xf numFmtId="43" fontId="55" fillId="0" borderId="13" xfId="2" applyNumberFormat="1" applyFont="1" applyFill="1" applyBorder="1" applyAlignment="1">
      <alignment horizontal="center" vertical="center"/>
    </xf>
    <xf numFmtId="43" fontId="33" fillId="0" borderId="1" xfId="14" applyNumberFormat="1" applyFont="1" applyFill="1" applyBorder="1" applyAlignment="1">
      <alignment horizontal="center" vertical="center"/>
    </xf>
    <xf numFmtId="43" fontId="55" fillId="0" borderId="1" xfId="14" applyNumberFormat="1" applyFont="1" applyFill="1" applyBorder="1" applyAlignment="1">
      <alignment horizontal="center" vertical="center"/>
    </xf>
    <xf numFmtId="43" fontId="55" fillId="0" borderId="68" xfId="14" applyFont="1" applyFill="1" applyBorder="1" applyAlignment="1">
      <alignment horizontal="center" vertical="center"/>
    </xf>
    <xf numFmtId="43" fontId="55" fillId="0" borderId="1" xfId="14" applyFont="1" applyFill="1" applyBorder="1" applyAlignment="1">
      <alignment vertical="center"/>
    </xf>
    <xf numFmtId="43" fontId="55" fillId="0" borderId="1" xfId="14" applyFont="1" applyFill="1" applyBorder="1" applyAlignment="1">
      <alignment horizontal="center" vertical="center"/>
    </xf>
    <xf numFmtId="0" fontId="55" fillId="0" borderId="1" xfId="3" applyNumberFormat="1" applyFont="1" applyFill="1" applyBorder="1" applyAlignment="1">
      <alignment horizontal="left" vertical="center" wrapText="1"/>
    </xf>
    <xf numFmtId="0" fontId="55" fillId="0" borderId="1" xfId="3" applyFont="1" applyBorder="1" applyAlignment="1">
      <alignment horizontal="left" vertical="center" wrapText="1"/>
    </xf>
    <xf numFmtId="43" fontId="55" fillId="2" borderId="1" xfId="14" applyFont="1" applyFill="1" applyBorder="1" applyAlignment="1">
      <alignment horizontal="center" vertical="center"/>
    </xf>
    <xf numFmtId="0" fontId="55" fillId="0" borderId="1" xfId="3" applyFont="1" applyBorder="1" applyAlignment="1">
      <alignment horizontal="center" vertical="center"/>
    </xf>
    <xf numFmtId="43" fontId="27" fillId="0" borderId="13" xfId="14" applyFont="1" applyFill="1" applyBorder="1" applyAlignment="1">
      <alignment horizontal="center" vertical="center" wrapText="1"/>
    </xf>
    <xf numFmtId="43" fontId="27" fillId="0" borderId="13" xfId="94" applyFont="1" applyFill="1" applyBorder="1" applyAlignment="1">
      <alignment horizontal="center" vertical="center" wrapText="1"/>
    </xf>
    <xf numFmtId="1" fontId="27" fillId="0" borderId="1" xfId="14" applyNumberFormat="1" applyFont="1" applyFill="1" applyBorder="1" applyAlignment="1">
      <alignment horizontal="center" vertical="center" wrapText="1"/>
    </xf>
    <xf numFmtId="1" fontId="27" fillId="0" borderId="75" xfId="14" applyNumberFormat="1" applyFont="1" applyFill="1" applyBorder="1" applyAlignment="1">
      <alignment horizontal="center" vertical="center" wrapText="1"/>
    </xf>
    <xf numFmtId="49" fontId="27" fillId="0" borderId="1" xfId="14" applyNumberFormat="1" applyFont="1" applyFill="1" applyBorder="1" applyAlignment="1">
      <alignment horizontal="center" vertical="center" wrapText="1"/>
    </xf>
    <xf numFmtId="43" fontId="27" fillId="0" borderId="1" xfId="14" applyFont="1" applyFill="1" applyBorder="1" applyAlignment="1">
      <alignment horizontal="center" vertical="center" wrapText="1"/>
    </xf>
    <xf numFmtId="43" fontId="27" fillId="0" borderId="1" xfId="14" applyFont="1" applyFill="1" applyBorder="1" applyAlignment="1">
      <alignment horizontal="left" vertical="center" wrapText="1"/>
    </xf>
    <xf numFmtId="0" fontId="27" fillId="0" borderId="1" xfId="14" applyNumberFormat="1" applyFont="1" applyFill="1" applyBorder="1" applyAlignment="1">
      <alignment horizontal="left" vertical="center" wrapText="1"/>
    </xf>
    <xf numFmtId="0" fontId="27" fillId="0" borderId="1" xfId="94" applyNumberFormat="1" applyFont="1" applyFill="1" applyBorder="1" applyAlignment="1">
      <alignment horizontal="center" vertical="center" wrapText="1"/>
    </xf>
    <xf numFmtId="43" fontId="27" fillId="0" borderId="1" xfId="94" applyFont="1" applyFill="1" applyBorder="1" applyAlignment="1">
      <alignment horizontal="center" vertical="center" wrapText="1"/>
    </xf>
    <xf numFmtId="0" fontId="27" fillId="0" borderId="75" xfId="14" applyNumberFormat="1" applyFont="1" applyFill="1" applyBorder="1" applyAlignment="1">
      <alignment horizontal="center" vertical="center" wrapText="1"/>
    </xf>
    <xf numFmtId="43" fontId="27" fillId="0" borderId="75" xfId="14" applyFont="1" applyFill="1" applyBorder="1" applyAlignment="1">
      <alignment horizontal="center" vertical="center" wrapText="1"/>
    </xf>
    <xf numFmtId="0" fontId="107" fillId="0" borderId="70" xfId="106" applyFont="1" applyBorder="1" applyAlignment="1">
      <alignment horizontal="left" vertical="center"/>
    </xf>
    <xf numFmtId="0" fontId="107" fillId="0" borderId="70" xfId="106" applyFont="1" applyBorder="1" applyAlignment="1">
      <alignment horizontal="left" vertical="center" wrapText="1"/>
    </xf>
    <xf numFmtId="0" fontId="0" fillId="15" borderId="0" xfId="0" applyFill="1"/>
    <xf numFmtId="173" fontId="44" fillId="0" borderId="0" xfId="57" applyNumberFormat="1" applyFont="1" applyFill="1" applyBorder="1" applyAlignment="1">
      <alignment horizontal="center" vertical="center" wrapText="1"/>
    </xf>
    <xf numFmtId="173" fontId="51" fillId="2" borderId="0" xfId="57" applyNumberFormat="1" applyFont="1" applyFill="1" applyBorder="1" applyAlignment="1">
      <alignment horizontal="center" vertical="center" wrapText="1"/>
    </xf>
    <xf numFmtId="173" fontId="35" fillId="3" borderId="1" xfId="8" applyNumberFormat="1" applyFont="1" applyFill="1" applyBorder="1" applyAlignment="1">
      <alignment horizontal="center" vertical="center" wrapText="1"/>
    </xf>
    <xf numFmtId="173" fontId="55" fillId="0" borderId="67" xfId="14" applyNumberFormat="1" applyFont="1" applyFill="1" applyBorder="1" applyAlignment="1">
      <alignment horizontal="center" vertical="center"/>
    </xf>
    <xf numFmtId="173" fontId="39" fillId="0" borderId="0" xfId="2" applyNumberFormat="1" applyAlignment="1">
      <alignment horizontal="center" vertical="center"/>
    </xf>
    <xf numFmtId="173" fontId="39" fillId="0" borderId="0" xfId="2" applyNumberFormat="1" applyBorder="1" applyAlignment="1">
      <alignment vertical="center"/>
    </xf>
    <xf numFmtId="43" fontId="55" fillId="0" borderId="68" xfId="2" applyNumberFormat="1" applyFont="1" applyFill="1" applyBorder="1" applyAlignment="1">
      <alignment horizontal="center" vertical="center"/>
    </xf>
    <xf numFmtId="1" fontId="92" fillId="0" borderId="0" xfId="2" applyNumberFormat="1" applyFont="1" applyFill="1" applyBorder="1" applyAlignment="1">
      <alignment horizontal="left" vertical="center" wrapText="1"/>
    </xf>
    <xf numFmtId="4" fontId="51" fillId="2" borderId="0" xfId="57" applyNumberFormat="1" applyFont="1" applyFill="1" applyBorder="1" applyAlignment="1">
      <alignment horizontal="center" vertical="center" wrapText="1"/>
    </xf>
    <xf numFmtId="49" fontId="92" fillId="0" borderId="1" xfId="14" applyNumberFormat="1" applyFont="1" applyFill="1" applyBorder="1" applyAlignment="1">
      <alignment horizontal="left" vertical="center" wrapText="1"/>
    </xf>
    <xf numFmtId="166" fontId="87" fillId="0" borderId="6" xfId="85" applyNumberFormat="1" applyFont="1" applyFill="1" applyBorder="1" applyAlignment="1">
      <alignment horizontal="center" vertical="center" wrapText="1"/>
    </xf>
    <xf numFmtId="3" fontId="55" fillId="2" borderId="1" xfId="3" applyNumberFormat="1" applyFont="1" applyFill="1" applyBorder="1" applyAlignment="1">
      <alignment horizontal="center" vertical="center"/>
    </xf>
    <xf numFmtId="43" fontId="55" fillId="0" borderId="68" xfId="14" applyNumberFormat="1" applyFont="1" applyFill="1" applyBorder="1" applyAlignment="1">
      <alignment horizontal="center" vertical="center"/>
    </xf>
    <xf numFmtId="1" fontId="27" fillId="0" borderId="47" xfId="2" applyNumberFormat="1" applyFont="1" applyFill="1" applyBorder="1" applyAlignment="1">
      <alignment horizontal="center" vertical="center"/>
    </xf>
    <xf numFmtId="169" fontId="55" fillId="0" borderId="6" xfId="18" applyNumberFormat="1" applyFont="1" applyFill="1" applyBorder="1" applyAlignment="1">
      <alignment horizontal="center" vertical="center"/>
    </xf>
    <xf numFmtId="169" fontId="55" fillId="0" borderId="53" xfId="18" applyNumberFormat="1" applyFont="1" applyFill="1" applyBorder="1" applyAlignment="1">
      <alignment horizontal="center" vertical="center"/>
    </xf>
    <xf numFmtId="0" fontId="78" fillId="3" borderId="1" xfId="62" applyFont="1" applyFill="1" applyBorder="1" applyAlignment="1">
      <alignment horizontal="center" vertical="center" wrapText="1"/>
    </xf>
    <xf numFmtId="0" fontId="78" fillId="3" borderId="1" xfId="62" applyFont="1" applyFill="1" applyBorder="1" applyAlignment="1">
      <alignment vertical="center" wrapText="1"/>
    </xf>
    <xf numFmtId="0" fontId="55" fillId="0" borderId="0" xfId="62" applyFont="1" applyAlignment="1">
      <alignment horizontal="center" vertical="center"/>
    </xf>
    <xf numFmtId="0" fontId="55" fillId="0" borderId="0" xfId="62" applyFont="1" applyAlignment="1">
      <alignment horizontal="center" vertical="center" wrapText="1"/>
    </xf>
    <xf numFmtId="0" fontId="56" fillId="9" borderId="52" xfId="62" applyFont="1" applyFill="1" applyBorder="1" applyAlignment="1">
      <alignment horizontal="center" vertical="center" wrapText="1"/>
    </xf>
    <xf numFmtId="0" fontId="56" fillId="9" borderId="10" xfId="62" applyFont="1" applyFill="1" applyBorder="1" applyAlignment="1">
      <alignment horizontal="center" vertical="center" wrapText="1"/>
    </xf>
    <xf numFmtId="0" fontId="56" fillId="9" borderId="55" xfId="85" applyFont="1" applyFill="1" applyBorder="1" applyAlignment="1">
      <alignment horizontal="center" vertical="center" wrapText="1"/>
    </xf>
    <xf numFmtId="0" fontId="99" fillId="3" borderId="42" xfId="62" applyFont="1" applyFill="1" applyBorder="1" applyAlignment="1">
      <alignment horizontal="center" vertical="center"/>
    </xf>
    <xf numFmtId="0" fontId="99" fillId="3" borderId="6" xfId="62" applyFont="1" applyFill="1" applyBorder="1" applyAlignment="1">
      <alignment horizontal="center" vertical="center"/>
    </xf>
    <xf numFmtId="0" fontId="99" fillId="3" borderId="6" xfId="62" applyFont="1" applyFill="1" applyBorder="1" applyAlignment="1">
      <alignment horizontal="left" vertical="center" wrapText="1"/>
    </xf>
    <xf numFmtId="0" fontId="55" fillId="0" borderId="42" xfId="62" applyFont="1" applyBorder="1" applyAlignment="1">
      <alignment horizontal="center" vertical="center"/>
    </xf>
    <xf numFmtId="0" fontId="55" fillId="0" borderId="6" xfId="62" applyFont="1" applyBorder="1" applyAlignment="1">
      <alignment horizontal="center" vertical="center"/>
    </xf>
    <xf numFmtId="0" fontId="55" fillId="0" borderId="6" xfId="62" applyFont="1" applyBorder="1" applyAlignment="1">
      <alignment horizontal="left" vertical="center" wrapText="1"/>
    </xf>
    <xf numFmtId="43" fontId="55" fillId="0" borderId="6" xfId="18" applyFont="1" applyFill="1" applyBorder="1" applyAlignment="1">
      <alignment horizontal="center" vertical="center"/>
    </xf>
    <xf numFmtId="43" fontId="55" fillId="0" borderId="53" xfId="14" applyFont="1" applyFill="1" applyBorder="1" applyAlignment="1">
      <alignment horizontal="center" vertical="center"/>
    </xf>
    <xf numFmtId="0" fontId="54" fillId="0" borderId="6" xfId="68" applyFont="1" applyBorder="1" applyAlignment="1">
      <alignment horizontal="center" vertical="center"/>
    </xf>
    <xf numFmtId="0" fontId="54" fillId="0" borderId="6" xfId="68" applyFont="1" applyBorder="1" applyAlignment="1">
      <alignment horizontal="left" vertical="center" wrapText="1"/>
    </xf>
    <xf numFmtId="0" fontId="54" fillId="2" borderId="0" xfId="65" applyFont="1" applyFill="1" applyAlignment="1">
      <alignment horizontal="left" vertical="center"/>
    </xf>
    <xf numFmtId="0" fontId="88" fillId="2" borderId="0" xfId="65" applyFont="1" applyFill="1" applyAlignment="1">
      <alignment horizontal="left" vertical="center"/>
    </xf>
    <xf numFmtId="0" fontId="89" fillId="2" borderId="0" xfId="65" applyFont="1" applyFill="1" applyAlignment="1">
      <alignment horizontal="left" vertical="center"/>
    </xf>
    <xf numFmtId="165" fontId="33" fillId="2" borderId="0" xfId="62" applyNumberFormat="1" applyFont="1" applyFill="1" applyAlignment="1">
      <alignment horizontal="center" vertical="center"/>
    </xf>
    <xf numFmtId="0" fontId="78" fillId="3" borderId="1" xfId="62" applyFont="1" applyFill="1" applyBorder="1" applyAlignment="1">
      <alignment horizontal="left" vertical="center" wrapText="1"/>
    </xf>
    <xf numFmtId="0" fontId="55" fillId="0" borderId="13" xfId="62" applyFont="1" applyBorder="1" applyAlignment="1">
      <alignment horizontal="left" vertical="center" wrapText="1"/>
    </xf>
    <xf numFmtId="0" fontId="33" fillId="0" borderId="12" xfId="62" quotePrefix="1" applyFont="1" applyBorder="1" applyAlignment="1">
      <alignment horizontal="center" vertical="center"/>
    </xf>
    <xf numFmtId="0" fontId="33" fillId="0" borderId="1" xfId="62" quotePrefix="1" applyFont="1" applyBorder="1" applyAlignment="1">
      <alignment horizontal="center" vertical="center"/>
    </xf>
    <xf numFmtId="0" fontId="55" fillId="0" borderId="1" xfId="62" applyFont="1" applyBorder="1" applyAlignment="1">
      <alignment horizontal="left" vertical="center" wrapText="1"/>
    </xf>
    <xf numFmtId="0" fontId="78" fillId="3" borderId="1" xfId="62" applyFont="1" applyFill="1" applyBorder="1" applyAlignment="1">
      <alignment horizontal="right" vertical="center" wrapText="1"/>
    </xf>
    <xf numFmtId="0" fontId="94" fillId="12" borderId="1" xfId="85" applyFont="1" applyFill="1" applyBorder="1" applyAlignment="1">
      <alignment horizontal="right" vertical="center" wrapText="1"/>
    </xf>
    <xf numFmtId="165" fontId="79" fillId="2" borderId="0" xfId="62" applyNumberFormat="1" applyFont="1" applyFill="1" applyAlignment="1">
      <alignment vertical="center"/>
    </xf>
    <xf numFmtId="43" fontId="79" fillId="2" borderId="0" xfId="62" applyNumberFormat="1" applyFont="1" applyFill="1" applyAlignment="1">
      <alignment vertical="center"/>
    </xf>
    <xf numFmtId="0" fontId="1" fillId="2" borderId="12" xfId="10" applyFont="1" applyFill="1" applyBorder="1" applyAlignment="1">
      <alignment horizontal="left"/>
    </xf>
    <xf numFmtId="3" fontId="71" fillId="14" borderId="3" xfId="17" applyNumberFormat="1" applyFont="1" applyFill="1" applyBorder="1" applyAlignment="1" applyProtection="1">
      <alignment horizontal="center" vertical="center"/>
      <protection locked="0"/>
    </xf>
    <xf numFmtId="43" fontId="27" fillId="0" borderId="6" xfId="18" applyNumberFormat="1" applyFont="1" applyFill="1" applyBorder="1" applyAlignment="1" applyProtection="1">
      <alignment horizontal="center" vertical="center"/>
    </xf>
    <xf numFmtId="43" fontId="27" fillId="16" borderId="6" xfId="18" applyNumberFormat="1" applyFont="1" applyFill="1" applyBorder="1" applyAlignment="1" applyProtection="1">
      <alignment horizontal="center" vertical="center"/>
    </xf>
    <xf numFmtId="0" fontId="62" fillId="4" borderId="32" xfId="17" applyFont="1" applyFill="1" applyBorder="1" applyAlignment="1" applyProtection="1">
      <alignment horizontal="center" vertical="center" wrapText="1"/>
      <protection locked="0"/>
    </xf>
    <xf numFmtId="0" fontId="107" fillId="0" borderId="46" xfId="106" applyFont="1" applyBorder="1" applyAlignment="1">
      <alignment horizontal="left" vertical="center" wrapText="1"/>
    </xf>
    <xf numFmtId="0" fontId="107" fillId="0" borderId="0" xfId="106" applyFont="1" applyBorder="1" applyAlignment="1">
      <alignment horizontal="left" vertical="center"/>
    </xf>
    <xf numFmtId="0" fontId="0" fillId="0" borderId="0" xfId="0" applyBorder="1"/>
    <xf numFmtId="0" fontId="107" fillId="0" borderId="48" xfId="106" applyFont="1" applyBorder="1" applyAlignment="1">
      <alignment horizontal="left" vertical="center" wrapText="1"/>
    </xf>
    <xf numFmtId="174" fontId="78" fillId="3" borderId="1" xfId="15" applyNumberFormat="1" applyFont="1" applyFill="1" applyBorder="1" applyAlignment="1">
      <alignment horizontal="right" vertical="center" wrapText="1"/>
    </xf>
    <xf numFmtId="1" fontId="27" fillId="17" borderId="13" xfId="14" applyNumberFormat="1" applyFont="1" applyFill="1" applyBorder="1" applyAlignment="1">
      <alignment horizontal="center" vertical="center" wrapText="1"/>
    </xf>
    <xf numFmtId="1" fontId="27" fillId="17" borderId="74" xfId="14" applyNumberFormat="1" applyFont="1" applyFill="1" applyBorder="1" applyAlignment="1">
      <alignment horizontal="center" vertical="center" wrapText="1"/>
    </xf>
    <xf numFmtId="49" fontId="27" fillId="17" borderId="13" xfId="14" applyNumberFormat="1" applyFont="1" applyFill="1" applyBorder="1" applyAlignment="1">
      <alignment horizontal="center" vertical="center" wrapText="1"/>
    </xf>
    <xf numFmtId="49" fontId="92" fillId="17" borderId="13" xfId="14" applyNumberFormat="1" applyFont="1" applyFill="1" applyBorder="1" applyAlignment="1">
      <alignment horizontal="left" vertical="center" wrapText="1"/>
    </xf>
    <xf numFmtId="43" fontId="27" fillId="17" borderId="13" xfId="14" applyFont="1" applyFill="1" applyBorder="1" applyAlignment="1">
      <alignment horizontal="center" vertical="center" wrapText="1"/>
    </xf>
    <xf numFmtId="43" fontId="27" fillId="17" borderId="13" xfId="14" applyFont="1" applyFill="1" applyBorder="1" applyAlignment="1">
      <alignment horizontal="left" vertical="center" wrapText="1"/>
    </xf>
    <xf numFmtId="0" fontId="27" fillId="17" borderId="13" xfId="14" applyNumberFormat="1" applyFont="1" applyFill="1" applyBorder="1" applyAlignment="1">
      <alignment horizontal="left" vertical="center" wrapText="1"/>
    </xf>
    <xf numFmtId="0" fontId="27" fillId="17" borderId="13" xfId="94" applyNumberFormat="1" applyFont="1" applyFill="1" applyBorder="1" applyAlignment="1">
      <alignment horizontal="center" vertical="center" wrapText="1"/>
    </xf>
    <xf numFmtId="43" fontId="27" fillId="17" borderId="13" xfId="94" applyFont="1" applyFill="1" applyBorder="1" applyAlignment="1">
      <alignment horizontal="center" vertical="center" wrapText="1"/>
    </xf>
    <xf numFmtId="0" fontId="27" fillId="17" borderId="74" xfId="14" applyNumberFormat="1" applyFont="1" applyFill="1" applyBorder="1" applyAlignment="1">
      <alignment horizontal="center" vertical="center" wrapText="1"/>
    </xf>
    <xf numFmtId="43" fontId="27" fillId="17" borderId="74" xfId="14" applyFont="1" applyFill="1" applyBorder="1" applyAlignment="1">
      <alignment horizontal="center" vertical="center" wrapText="1"/>
    </xf>
    <xf numFmtId="0" fontId="0" fillId="17" borderId="0" xfId="0" applyFill="1" applyAlignment="1">
      <alignment wrapText="1"/>
    </xf>
    <xf numFmtId="1" fontId="27" fillId="17" borderId="1" xfId="14" applyNumberFormat="1" applyFont="1" applyFill="1" applyBorder="1" applyAlignment="1">
      <alignment horizontal="center" vertical="center" wrapText="1"/>
    </xf>
    <xf numFmtId="1" fontId="27" fillId="17" borderId="75" xfId="14" applyNumberFormat="1" applyFont="1" applyFill="1" applyBorder="1" applyAlignment="1">
      <alignment horizontal="center" vertical="center" wrapText="1"/>
    </xf>
    <xf numFmtId="49" fontId="27" fillId="17" borderId="1" xfId="14" applyNumberFormat="1" applyFont="1" applyFill="1" applyBorder="1" applyAlignment="1">
      <alignment horizontal="center" vertical="center" wrapText="1"/>
    </xf>
    <xf numFmtId="49" fontId="92" fillId="17" borderId="1" xfId="14" applyNumberFormat="1" applyFont="1" applyFill="1" applyBorder="1" applyAlignment="1">
      <alignment horizontal="left" vertical="center" wrapText="1"/>
    </xf>
    <xf numFmtId="43" fontId="27" fillId="17" borderId="1" xfId="14" applyFont="1" applyFill="1" applyBorder="1" applyAlignment="1">
      <alignment horizontal="center" vertical="center" wrapText="1"/>
    </xf>
    <xf numFmtId="43" fontId="27" fillId="17" borderId="1" xfId="14" applyFont="1" applyFill="1" applyBorder="1" applyAlignment="1">
      <alignment horizontal="left" vertical="center" wrapText="1"/>
    </xf>
    <xf numFmtId="0" fontId="27" fillId="17" borderId="1" xfId="14" applyNumberFormat="1" applyFont="1" applyFill="1" applyBorder="1" applyAlignment="1">
      <alignment horizontal="left" vertical="center" wrapText="1"/>
    </xf>
    <xf numFmtId="0" fontId="27" fillId="17" borderId="1" xfId="94" applyNumberFormat="1" applyFont="1" applyFill="1" applyBorder="1" applyAlignment="1">
      <alignment horizontal="center" vertical="center" wrapText="1"/>
    </xf>
    <xf numFmtId="43" fontId="27" fillId="17" borderId="1" xfId="94" applyFont="1" applyFill="1" applyBorder="1" applyAlignment="1">
      <alignment horizontal="center" vertical="center" wrapText="1"/>
    </xf>
    <xf numFmtId="0" fontId="27" fillId="17" borderId="75" xfId="14" applyNumberFormat="1" applyFont="1" applyFill="1" applyBorder="1" applyAlignment="1">
      <alignment horizontal="center" vertical="center" wrapText="1"/>
    </xf>
    <xf numFmtId="43" fontId="27" fillId="17" borderId="75" xfId="14" applyFont="1" applyFill="1" applyBorder="1" applyAlignment="1">
      <alignment horizontal="center" vertical="center" wrapText="1"/>
    </xf>
    <xf numFmtId="0" fontId="0" fillId="17" borderId="0" xfId="0" applyFill="1" applyAlignment="1">
      <alignment horizontal="right" vertical="center" wrapText="1"/>
    </xf>
    <xf numFmtId="0" fontId="27" fillId="17" borderId="0" xfId="106" applyFont="1" applyFill="1"/>
    <xf numFmtId="0" fontId="0" fillId="17" borderId="0" xfId="0" applyFill="1"/>
    <xf numFmtId="2" fontId="27" fillId="17" borderId="75" xfId="14" applyNumberFormat="1" applyFont="1" applyFill="1" applyBorder="1" applyAlignment="1">
      <alignment horizontal="center" vertical="center" wrapText="1"/>
    </xf>
    <xf numFmtId="2" fontId="27" fillId="17" borderId="1" xfId="94" applyNumberFormat="1" applyFont="1" applyFill="1" applyBorder="1" applyAlignment="1">
      <alignment horizontal="center" vertical="center" wrapText="1"/>
    </xf>
    <xf numFmtId="43" fontId="27" fillId="17" borderId="46" xfId="14" applyFont="1" applyFill="1" applyBorder="1" applyAlignment="1">
      <alignment horizontal="center" vertical="center" wrapText="1"/>
    </xf>
    <xf numFmtId="0" fontId="27" fillId="17" borderId="46" xfId="14" applyNumberFormat="1" applyFont="1" applyFill="1" applyBorder="1" applyAlignment="1">
      <alignment horizontal="left" vertical="center" wrapText="1"/>
    </xf>
    <xf numFmtId="0" fontId="27" fillId="17" borderId="46" xfId="94" applyNumberFormat="1" applyFont="1" applyFill="1" applyBorder="1" applyAlignment="1">
      <alignment horizontal="center" vertical="center" wrapText="1"/>
    </xf>
    <xf numFmtId="43" fontId="27" fillId="17" borderId="46" xfId="94" applyFont="1" applyFill="1" applyBorder="1" applyAlignment="1">
      <alignment horizontal="center" vertical="center" wrapText="1"/>
    </xf>
    <xf numFmtId="0" fontId="27" fillId="17" borderId="76" xfId="14" applyNumberFormat="1" applyFont="1" applyFill="1" applyBorder="1" applyAlignment="1">
      <alignment horizontal="center" vertical="center" wrapText="1"/>
    </xf>
    <xf numFmtId="43" fontId="27" fillId="17" borderId="76" xfId="14" applyFont="1" applyFill="1" applyBorder="1" applyAlignment="1">
      <alignment horizontal="center" vertical="center" wrapText="1"/>
    </xf>
    <xf numFmtId="1" fontId="27" fillId="17" borderId="76" xfId="14" applyNumberFormat="1" applyFont="1" applyFill="1" applyBorder="1" applyAlignment="1">
      <alignment horizontal="center" vertical="center" wrapText="1"/>
    </xf>
    <xf numFmtId="43" fontId="27" fillId="17" borderId="46" xfId="14" applyFont="1" applyFill="1" applyBorder="1" applyAlignment="1">
      <alignment horizontal="left" vertical="center" wrapText="1"/>
    </xf>
    <xf numFmtId="0" fontId="27" fillId="17" borderId="1" xfId="14" applyNumberFormat="1" applyFont="1" applyFill="1" applyBorder="1" applyAlignment="1">
      <alignment horizontal="center" vertical="center" wrapText="1"/>
    </xf>
    <xf numFmtId="43" fontId="27" fillId="17" borderId="17" xfId="94" applyFont="1" applyFill="1" applyBorder="1" applyAlignment="1">
      <alignment horizontal="center" vertical="center" wrapText="1"/>
    </xf>
    <xf numFmtId="0" fontId="0" fillId="17" borderId="0" xfId="0" applyFill="1" applyBorder="1"/>
    <xf numFmtId="0" fontId="27" fillId="0" borderId="0" xfId="60" applyFont="1" applyFill="1" applyBorder="1" applyAlignment="1">
      <alignment horizontal="center" vertical="center"/>
    </xf>
    <xf numFmtId="0" fontId="107" fillId="0" borderId="46" xfId="106" applyFont="1" applyBorder="1" applyAlignment="1">
      <alignment horizontal="center" vertical="center" wrapText="1"/>
    </xf>
    <xf numFmtId="43" fontId="27" fillId="7" borderId="13" xfId="94" applyFont="1" applyFill="1" applyBorder="1" applyAlignment="1" applyProtection="1">
      <alignment horizontal="center" vertical="center" wrapText="1"/>
      <protection locked="0"/>
    </xf>
    <xf numFmtId="43" fontId="27" fillId="7" borderId="1" xfId="94" applyFont="1" applyFill="1" applyBorder="1" applyAlignment="1" applyProtection="1">
      <alignment horizontal="center" vertical="center" wrapText="1"/>
      <protection locked="0"/>
    </xf>
    <xf numFmtId="43" fontId="27" fillId="7" borderId="46" xfId="94" applyFont="1" applyFill="1" applyBorder="1" applyAlignment="1" applyProtection="1">
      <alignment horizontal="center" vertical="center" wrapText="1"/>
      <protection locked="0"/>
    </xf>
    <xf numFmtId="165" fontId="53" fillId="2" borderId="0" xfId="62" applyNumberFormat="1" applyFont="1" applyFill="1" applyAlignment="1">
      <alignment horizontal="left" vertical="center" wrapText="1"/>
    </xf>
    <xf numFmtId="0" fontId="108" fillId="0" borderId="0" xfId="62" applyFont="1" applyAlignment="1">
      <alignment vertical="center"/>
    </xf>
    <xf numFmtId="0" fontId="35" fillId="3" borderId="1" xfId="67" applyFont="1" applyFill="1" applyBorder="1" applyAlignment="1">
      <alignment horizontal="center" vertical="center" wrapText="1"/>
    </xf>
    <xf numFmtId="0" fontId="110" fillId="3" borderId="1" xfId="67" applyFont="1" applyFill="1" applyBorder="1" applyAlignment="1">
      <alignment horizontal="center" vertical="center" wrapText="1"/>
    </xf>
    <xf numFmtId="1" fontId="27" fillId="0" borderId="75" xfId="4" applyNumberFormat="1" applyFont="1" applyBorder="1" applyAlignment="1">
      <alignment horizontal="center" vertical="center"/>
    </xf>
    <xf numFmtId="1" fontId="27" fillId="17" borderId="75" xfId="4" applyNumberFormat="1" applyFont="1" applyFill="1" applyBorder="1" applyAlignment="1">
      <alignment horizontal="center" vertical="center"/>
    </xf>
    <xf numFmtId="0" fontId="27" fillId="0" borderId="75" xfId="0" applyFont="1" applyBorder="1" applyAlignment="1">
      <alignment horizontal="center" vertical="center" wrapText="1"/>
    </xf>
    <xf numFmtId="49" fontId="27" fillId="0" borderId="75" xfId="0" applyNumberFormat="1" applyFont="1" applyBorder="1" applyAlignment="1">
      <alignment horizontal="left" vertical="center" wrapText="1"/>
    </xf>
    <xf numFmtId="0" fontId="27" fillId="0" borderId="75" xfId="4" applyFont="1" applyBorder="1" applyAlignment="1">
      <alignment horizontal="center" vertical="center" wrapText="1"/>
    </xf>
    <xf numFmtId="43" fontId="27" fillId="0" borderId="75" xfId="14" applyFont="1" applyFill="1" applyBorder="1" applyAlignment="1">
      <alignment horizontal="center" vertical="center"/>
    </xf>
    <xf numFmtId="43" fontId="27" fillId="17" borderId="75" xfId="14" applyFont="1" applyFill="1" applyBorder="1" applyAlignment="1">
      <alignment horizontal="center" vertical="center"/>
    </xf>
    <xf numFmtId="0" fontId="27" fillId="17" borderId="75" xfId="4" applyFont="1" applyFill="1" applyBorder="1" applyAlignment="1">
      <alignment horizontal="center" vertical="center" wrapText="1"/>
    </xf>
    <xf numFmtId="0" fontId="27" fillId="0" borderId="75" xfId="4" applyFont="1" applyBorder="1" applyAlignment="1">
      <alignment horizontal="left" vertical="center" wrapText="1" indent="1"/>
    </xf>
    <xf numFmtId="0" fontId="107" fillId="0" borderId="0" xfId="106" applyFont="1" applyBorder="1" applyAlignment="1">
      <alignment horizontal="center" vertical="center"/>
    </xf>
    <xf numFmtId="0" fontId="0" fillId="0" borderId="0" xfId="0" applyBorder="1" applyAlignment="1"/>
    <xf numFmtId="0" fontId="13" fillId="0" borderId="0" xfId="57" applyFill="1" applyAlignment="1">
      <alignment horizontal="left" wrapText="1"/>
    </xf>
    <xf numFmtId="0" fontId="53" fillId="2" borderId="0" xfId="62" applyFont="1" applyFill="1" applyAlignment="1">
      <alignment horizontal="center" vertical="center"/>
    </xf>
    <xf numFmtId="165" fontId="53" fillId="2" borderId="0" xfId="62" applyNumberFormat="1" applyFont="1" applyFill="1" applyAlignment="1">
      <alignment horizontal="left" vertical="center" wrapText="1"/>
    </xf>
    <xf numFmtId="0" fontId="54" fillId="0" borderId="0" xfId="62" applyFont="1" applyAlignment="1">
      <alignment horizontal="center" vertical="center"/>
    </xf>
    <xf numFmtId="0" fontId="83" fillId="0" borderId="0" xfId="10" applyFont="1" applyAlignment="1">
      <alignment horizontal="center"/>
    </xf>
    <xf numFmtId="0" fontId="84" fillId="10" borderId="46" xfId="10" applyFont="1" applyFill="1" applyBorder="1" applyAlignment="1">
      <alignment horizontal="center" vertical="center" wrapText="1"/>
    </xf>
    <xf numFmtId="0" fontId="84" fillId="10" borderId="13" xfId="10" applyFont="1" applyFill="1" applyBorder="1" applyAlignment="1">
      <alignment horizontal="center" vertical="center" wrapText="1"/>
    </xf>
    <xf numFmtId="0" fontId="35" fillId="10" borderId="1" xfId="10" applyFont="1" applyFill="1" applyBorder="1" applyAlignment="1">
      <alignment horizontal="center" vertical="center" wrapText="1"/>
    </xf>
    <xf numFmtId="0" fontId="70" fillId="4" borderId="0" xfId="17" applyFont="1" applyFill="1" applyAlignment="1" applyProtection="1">
      <alignment horizontal="center" vertical="center"/>
    </xf>
    <xf numFmtId="0" fontId="70" fillId="4" borderId="2" xfId="17" applyFont="1" applyFill="1" applyBorder="1" applyAlignment="1" applyProtection="1">
      <alignment horizontal="center" vertical="center"/>
    </xf>
    <xf numFmtId="0" fontId="69" fillId="4" borderId="0" xfId="17" applyFont="1" applyFill="1" applyAlignment="1" applyProtection="1">
      <alignment horizontal="left" vertical="center"/>
    </xf>
    <xf numFmtId="0" fontId="69" fillId="4" borderId="2" xfId="17" applyFont="1" applyFill="1" applyBorder="1" applyAlignment="1" applyProtection="1">
      <alignment horizontal="left" vertical="center"/>
    </xf>
    <xf numFmtId="0" fontId="69" fillId="4" borderId="0" xfId="17" applyFont="1" applyFill="1" applyAlignment="1" applyProtection="1">
      <alignment horizontal="center" vertical="center"/>
    </xf>
    <xf numFmtId="0" fontId="69" fillId="4" borderId="2" xfId="17" applyFont="1" applyFill="1" applyBorder="1" applyAlignment="1" applyProtection="1">
      <alignment horizontal="center" vertical="center"/>
    </xf>
    <xf numFmtId="0" fontId="69" fillId="5" borderId="0" xfId="17" applyFont="1" applyFill="1" applyAlignment="1" applyProtection="1">
      <alignment horizontal="center" vertical="center" wrapText="1"/>
    </xf>
    <xf numFmtId="0" fontId="69" fillId="5" borderId="2" xfId="17" applyFont="1" applyFill="1" applyBorder="1" applyAlignment="1" applyProtection="1">
      <alignment horizontal="center" vertical="center" wrapText="1"/>
    </xf>
    <xf numFmtId="0" fontId="68" fillId="2" borderId="0" xfId="16" applyFont="1" applyFill="1" applyBorder="1" applyAlignment="1" applyProtection="1">
      <alignment horizontal="left" vertical="center"/>
      <protection locked="0"/>
    </xf>
    <xf numFmtId="0" fontId="68" fillId="0" borderId="0" xfId="57" applyFont="1" applyFill="1" applyBorder="1" applyAlignment="1">
      <alignment horizontal="left" vertical="center" wrapText="1"/>
    </xf>
    <xf numFmtId="0" fontId="111" fillId="0" borderId="0" xfId="57" applyFont="1" applyFill="1" applyBorder="1" applyAlignment="1">
      <alignment horizontal="left" vertical="center" wrapText="1"/>
    </xf>
    <xf numFmtId="0" fontId="112" fillId="0" borderId="0" xfId="60" applyFont="1" applyFill="1" applyBorder="1" applyAlignment="1">
      <alignment horizontal="left" wrapText="1"/>
    </xf>
    <xf numFmtId="0" fontId="38" fillId="0" borderId="0" xfId="0" applyFont="1" applyAlignment="1">
      <alignment horizontal="left"/>
    </xf>
    <xf numFmtId="49" fontId="28" fillId="0" borderId="1" xfId="10" applyNumberFormat="1" applyFont="1" applyFill="1" applyBorder="1" applyAlignment="1">
      <alignment horizontal="center" vertical="center" wrapText="1"/>
    </xf>
    <xf numFmtId="0" fontId="28" fillId="0" borderId="1" xfId="10" applyFont="1" applyBorder="1" applyAlignment="1">
      <alignment horizontal="left" vertical="top" wrapText="1"/>
    </xf>
    <xf numFmtId="0" fontId="38" fillId="13" borderId="46" xfId="10" applyFont="1" applyFill="1" applyBorder="1" applyAlignment="1">
      <alignment horizontal="center" vertical="center" wrapText="1"/>
    </xf>
    <xf numFmtId="0" fontId="38" fillId="13" borderId="13" xfId="10" applyFont="1" applyFill="1" applyBorder="1" applyAlignment="1">
      <alignment horizontal="center" vertical="center" wrapText="1"/>
    </xf>
    <xf numFmtId="0" fontId="28" fillId="0" borderId="1" xfId="10" applyFont="1" applyFill="1" applyBorder="1" applyAlignment="1">
      <alignment horizontal="center" vertical="center" wrapText="1"/>
    </xf>
    <xf numFmtId="0" fontId="28" fillId="2" borderId="11" xfId="10" applyFont="1" applyFill="1" applyBorder="1" applyAlignment="1">
      <alignment horizontal="center" vertical="center" wrapText="1"/>
    </xf>
    <xf numFmtId="0" fontId="28" fillId="2" borderId="12" xfId="10" applyFont="1" applyFill="1" applyBorder="1" applyAlignment="1">
      <alignment horizontal="center" vertical="center" wrapText="1"/>
    </xf>
    <xf numFmtId="0" fontId="38" fillId="13" borderId="48" xfId="10" applyFont="1" applyFill="1" applyBorder="1" applyAlignment="1">
      <alignment horizontal="center" vertical="center" wrapText="1"/>
    </xf>
    <xf numFmtId="0" fontId="38" fillId="13" borderId="69" xfId="10" applyFont="1" applyFill="1" applyBorder="1" applyAlignment="1">
      <alignment horizontal="center" vertical="center" wrapText="1"/>
    </xf>
    <xf numFmtId="0" fontId="38" fillId="13" borderId="17" xfId="10" applyFont="1" applyFill="1" applyBorder="1" applyAlignment="1">
      <alignment horizontal="center" vertical="center" wrapText="1"/>
    </xf>
    <xf numFmtId="0" fontId="38" fillId="13" borderId="49" xfId="10" applyFont="1" applyFill="1" applyBorder="1" applyAlignment="1">
      <alignment horizontal="center" vertical="center" wrapText="1"/>
    </xf>
    <xf numFmtId="0" fontId="28" fillId="0" borderId="1" xfId="10" applyFont="1" applyFill="1" applyBorder="1" applyAlignment="1">
      <alignment horizontal="left" vertical="center" wrapText="1" indent="1"/>
    </xf>
    <xf numFmtId="0" fontId="28" fillId="13" borderId="1" xfId="10" applyFont="1" applyFill="1" applyBorder="1" applyAlignment="1">
      <alignment vertical="center" wrapText="1"/>
    </xf>
    <xf numFmtId="0" fontId="0" fillId="2" borderId="11" xfId="10" applyFont="1" applyFill="1" applyBorder="1" applyAlignment="1">
      <alignment horizontal="left" vertical="center" wrapText="1"/>
    </xf>
    <xf numFmtId="0" fontId="28" fillId="2" borderId="12" xfId="10" applyFont="1" applyFill="1" applyBorder="1" applyAlignment="1">
      <alignment horizontal="left" vertical="center" wrapText="1"/>
    </xf>
    <xf numFmtId="0" fontId="28" fillId="0" borderId="25" xfId="17" applyFont="1" applyBorder="1" applyAlignment="1">
      <alignment horizontal="center" vertical="center" wrapText="1"/>
    </xf>
    <xf numFmtId="0" fontId="28" fillId="0" borderId="26" xfId="17" applyFont="1" applyBorder="1" applyAlignment="1">
      <alignment horizontal="center" vertical="center" wrapText="1"/>
    </xf>
    <xf numFmtId="0" fontId="28" fillId="0" borderId="59" xfId="17" applyFont="1" applyBorder="1" applyAlignment="1">
      <alignment horizontal="center" vertical="center" wrapText="1"/>
    </xf>
    <xf numFmtId="0" fontId="28" fillId="0" borderId="60" xfId="17" applyFont="1" applyBorder="1" applyAlignment="1">
      <alignment horizontal="center" vertical="center" wrapText="1"/>
    </xf>
    <xf numFmtId="9" fontId="38" fillId="7" borderId="21" xfId="15" applyFont="1" applyFill="1" applyBorder="1" applyAlignment="1">
      <alignment horizontal="center" vertical="center"/>
    </xf>
    <xf numFmtId="9" fontId="38" fillId="7" borderId="22" xfId="15" applyFont="1" applyFill="1" applyBorder="1" applyAlignment="1">
      <alignment horizontal="center" vertical="center"/>
    </xf>
    <xf numFmtId="9" fontId="38" fillId="7" borderId="20" xfId="15" applyFont="1" applyFill="1" applyBorder="1" applyAlignment="1">
      <alignment horizontal="center" vertical="center"/>
    </xf>
    <xf numFmtId="0" fontId="28" fillId="0" borderId="21" xfId="17" applyFont="1" applyBorder="1" applyAlignment="1">
      <alignment horizontal="center" vertical="top" wrapText="1"/>
    </xf>
    <xf numFmtId="0" fontId="28" fillId="0" borderId="20" xfId="17" applyFont="1" applyBorder="1" applyAlignment="1">
      <alignment horizontal="center" vertical="top" wrapText="1"/>
    </xf>
    <xf numFmtId="0" fontId="28" fillId="0" borderId="25" xfId="17" applyFont="1" applyBorder="1" applyAlignment="1">
      <alignment horizontal="center" vertical="center"/>
    </xf>
    <xf numFmtId="0" fontId="28" fillId="0" borderId="26" xfId="17" applyFont="1" applyBorder="1" applyAlignment="1">
      <alignment horizontal="center" vertical="center"/>
    </xf>
    <xf numFmtId="0" fontId="28" fillId="0" borderId="24" xfId="17" applyFont="1" applyBorder="1" applyAlignment="1">
      <alignment horizontal="center" vertical="center"/>
    </xf>
    <xf numFmtId="0" fontId="28" fillId="0" borderId="23" xfId="17" applyFont="1" applyBorder="1" applyAlignment="1">
      <alignment horizontal="center" vertical="center"/>
    </xf>
    <xf numFmtId="0" fontId="28" fillId="0" borderId="21" xfId="17" applyFont="1" applyBorder="1" applyAlignment="1">
      <alignment horizontal="center" vertical="center"/>
    </xf>
    <xf numFmtId="0" fontId="28" fillId="0" borderId="20" xfId="17" applyFont="1" applyBorder="1" applyAlignment="1">
      <alignment horizontal="center" vertical="center"/>
    </xf>
    <xf numFmtId="0" fontId="60" fillId="4" borderId="0" xfId="17" applyFont="1" applyFill="1" applyAlignment="1">
      <alignment horizontal="center" vertical="center"/>
    </xf>
  </cellXfs>
  <cellStyles count="107">
    <cellStyle name="20% — акцент1 2" xfId="72" xr:uid="{00000000-0005-0000-0000-000000000000}"/>
    <cellStyle name="Comma 2" xfId="77" xr:uid="{00000000-0005-0000-0000-000001000000}"/>
    <cellStyle name="Comma 4" xfId="52" xr:uid="{00000000-0005-0000-0000-000002000000}"/>
    <cellStyle name="Normal 2" xfId="27" xr:uid="{00000000-0005-0000-0000-000003000000}"/>
    <cellStyle name="Normal 2 2" xfId="54" xr:uid="{00000000-0005-0000-0000-000004000000}"/>
    <cellStyle name="Normal 2 2 2" xfId="73" xr:uid="{00000000-0005-0000-0000-000005000000}"/>
    <cellStyle name="Normal 2 3" xfId="79" xr:uid="{00000000-0005-0000-0000-000006000000}"/>
    <cellStyle name="Normal 3" xfId="55" xr:uid="{00000000-0005-0000-0000-000007000000}"/>
    <cellStyle name="Normal 63" xfId="51" xr:uid="{00000000-0005-0000-0000-000008000000}"/>
    <cellStyle name="Normal 63 2" xfId="101" xr:uid="{00000000-0005-0000-0000-000009000000}"/>
    <cellStyle name="Normal 63 3 2" xfId="104" xr:uid="{00000000-0005-0000-0000-00000A000000}"/>
    <cellStyle name="Standard 2" xfId="76" xr:uid="{00000000-0005-0000-0000-00000B000000}"/>
    <cellStyle name="Обычный" xfId="0" builtinId="0" customBuiltin="1"/>
    <cellStyle name="Обычный 10" xfId="60" xr:uid="{00000000-0005-0000-0000-00000D000000}"/>
    <cellStyle name="Обычный 10 4" xfId="106" xr:uid="{495B8F17-D022-43B5-B6F9-A0C0CB05B056}"/>
    <cellStyle name="Обычный 11" xfId="61" xr:uid="{00000000-0005-0000-0000-00000E000000}"/>
    <cellStyle name="Обычный 12" xfId="59" xr:uid="{00000000-0005-0000-0000-00000F000000}"/>
    <cellStyle name="Обычный 13" xfId="62" xr:uid="{00000000-0005-0000-0000-000010000000}"/>
    <cellStyle name="Обычный 13 2" xfId="10" xr:uid="{00000000-0005-0000-0000-000011000000}"/>
    <cellStyle name="Обычный 13 3" xfId="86" xr:uid="{00000000-0005-0000-0000-000012000000}"/>
    <cellStyle name="Обычный 14" xfId="68" xr:uid="{00000000-0005-0000-0000-000013000000}"/>
    <cellStyle name="Обычный 149" xfId="66" xr:uid="{00000000-0005-0000-0000-000014000000}"/>
    <cellStyle name="Обычный 149 2" xfId="80" xr:uid="{00000000-0005-0000-0000-000015000000}"/>
    <cellStyle name="Обычный 149 3" xfId="21" xr:uid="{00000000-0005-0000-0000-000016000000}"/>
    <cellStyle name="Обычный 149 3 2" xfId="24" xr:uid="{00000000-0005-0000-0000-000017000000}"/>
    <cellStyle name="Обычный 149 3 2 2" xfId="47" xr:uid="{00000000-0005-0000-0000-000018000000}"/>
    <cellStyle name="Обычный 149 3 3" xfId="44" xr:uid="{00000000-0005-0000-0000-000019000000}"/>
    <cellStyle name="Обычный 149 4" xfId="87" xr:uid="{00000000-0005-0000-0000-00001A000000}"/>
    <cellStyle name="Обычный 15" xfId="93" xr:uid="{00000000-0005-0000-0000-00001B000000}"/>
    <cellStyle name="Обычный 2" xfId="1" xr:uid="{00000000-0005-0000-0000-00001C000000}"/>
    <cellStyle name="Обычный 2 2" xfId="8" xr:uid="{00000000-0005-0000-0000-00001D000000}"/>
    <cellStyle name="Обычный 2 2 2" xfId="16" xr:uid="{00000000-0005-0000-0000-00001E000000}"/>
    <cellStyle name="Обычный 2 2 3" xfId="67" xr:uid="{00000000-0005-0000-0000-00001F000000}"/>
    <cellStyle name="Обычный 2 2 4" xfId="71" xr:uid="{00000000-0005-0000-0000-000020000000}"/>
    <cellStyle name="Обычный 2 3" xfId="58" xr:uid="{00000000-0005-0000-0000-000021000000}"/>
    <cellStyle name="Обычный 2 3 2" xfId="65" xr:uid="{00000000-0005-0000-0000-000022000000}"/>
    <cellStyle name="Обычный 2 4" xfId="78" xr:uid="{00000000-0005-0000-0000-000023000000}"/>
    <cellStyle name="Обычный 3" xfId="2" xr:uid="{00000000-0005-0000-0000-000024000000}"/>
    <cellStyle name="Обычный 3 2" xfId="7" xr:uid="{00000000-0005-0000-0000-000025000000}"/>
    <cellStyle name="Обычный 3 3" xfId="17" xr:uid="{00000000-0005-0000-0000-000026000000}"/>
    <cellStyle name="Обычный 3 3 2" xfId="40" xr:uid="{00000000-0005-0000-0000-000027000000}"/>
    <cellStyle name="Обычный 3 3 3" xfId="85" xr:uid="{00000000-0005-0000-0000-000028000000}"/>
    <cellStyle name="Обычный 3 4" xfId="29" xr:uid="{00000000-0005-0000-0000-000029000000}"/>
    <cellStyle name="Обычный 4" xfId="3" xr:uid="{00000000-0005-0000-0000-00002A000000}"/>
    <cellStyle name="Обычный 4 2" xfId="70" xr:uid="{00000000-0005-0000-0000-00002B000000}"/>
    <cellStyle name="Обычный 5" xfId="4" xr:uid="{00000000-0005-0000-0000-00002C000000}"/>
    <cellStyle name="Обычный 5 2" xfId="32" xr:uid="{00000000-0005-0000-0000-00002D000000}"/>
    <cellStyle name="Обычный 6" xfId="22" xr:uid="{00000000-0005-0000-0000-00002E000000}"/>
    <cellStyle name="Обычный 6 2" xfId="28" xr:uid="{00000000-0005-0000-0000-00002F000000}"/>
    <cellStyle name="Обычный 6 3" xfId="45" xr:uid="{00000000-0005-0000-0000-000030000000}"/>
    <cellStyle name="Обычный 7" xfId="25" xr:uid="{00000000-0005-0000-0000-000031000000}"/>
    <cellStyle name="Обычный 7 2" xfId="48" xr:uid="{00000000-0005-0000-0000-000032000000}"/>
    <cellStyle name="Обычный 8" xfId="13" xr:uid="{00000000-0005-0000-0000-000033000000}"/>
    <cellStyle name="Обычный 8 2" xfId="38" xr:uid="{00000000-0005-0000-0000-000034000000}"/>
    <cellStyle name="Обычный 9" xfId="53" xr:uid="{00000000-0005-0000-0000-000035000000}"/>
    <cellStyle name="Обычный 9 2" xfId="57" xr:uid="{00000000-0005-0000-0000-000036000000}"/>
    <cellStyle name="Обычный 9 2 2" xfId="92" xr:uid="{00000000-0005-0000-0000-000037000000}"/>
    <cellStyle name="Обычный 9 2 3" xfId="100" xr:uid="{00000000-0005-0000-0000-000038000000}"/>
    <cellStyle name="Обычный 9 2 3 2" xfId="103" xr:uid="{00000000-0005-0000-0000-000039000000}"/>
    <cellStyle name="Обычный 9 2 4" xfId="105" xr:uid="{00000000-0005-0000-0000-00003A000000}"/>
    <cellStyle name="Обычный 9 3" xfId="102" xr:uid="{00000000-0005-0000-0000-00003B000000}"/>
    <cellStyle name="Процентный" xfId="15" builtinId="5"/>
    <cellStyle name="Процентный 2" xfId="20" xr:uid="{00000000-0005-0000-0000-00003D000000}"/>
    <cellStyle name="Процентный 2 2" xfId="43" xr:uid="{00000000-0005-0000-0000-00003E000000}"/>
    <cellStyle name="Процентный 2 3" xfId="91" xr:uid="{00000000-0005-0000-0000-00003F000000}"/>
    <cellStyle name="Процентный 3" xfId="23" xr:uid="{00000000-0005-0000-0000-000040000000}"/>
    <cellStyle name="Процентный 3 2" xfId="46" xr:uid="{00000000-0005-0000-0000-000041000000}"/>
    <cellStyle name="Процентный 4" xfId="31" xr:uid="{00000000-0005-0000-0000-000042000000}"/>
    <cellStyle name="Процентный 5" xfId="63" xr:uid="{00000000-0005-0000-0000-000043000000}"/>
    <cellStyle name="Процентный 6" xfId="83" xr:uid="{00000000-0005-0000-0000-000044000000}"/>
    <cellStyle name="Стиль 1" xfId="84" xr:uid="{00000000-0005-0000-0000-000045000000}"/>
    <cellStyle name="Финансовый" xfId="14" builtinId="3"/>
    <cellStyle name="Финансовый [0] 2" xfId="75" xr:uid="{00000000-0005-0000-0000-000047000000}"/>
    <cellStyle name="Финансовый [0] 2 2 2" xfId="5" xr:uid="{00000000-0005-0000-0000-000048000000}"/>
    <cellStyle name="Финансовый [0] 2 2 2 2" xfId="9" xr:uid="{00000000-0005-0000-0000-000049000000}"/>
    <cellStyle name="Финансовый [0] 2 2 2 2 2" xfId="35" xr:uid="{00000000-0005-0000-0000-00004A000000}"/>
    <cellStyle name="Финансовый [0] 2 2 2 3" xfId="12" xr:uid="{00000000-0005-0000-0000-00004B000000}"/>
    <cellStyle name="Финансовый [0] 2 2 2 3 2" xfId="37" xr:uid="{00000000-0005-0000-0000-00004C000000}"/>
    <cellStyle name="Финансовый [0] 2 2 2 4" xfId="33" xr:uid="{00000000-0005-0000-0000-00004D000000}"/>
    <cellStyle name="Финансовый [0] 2 2 2 5" xfId="82" xr:uid="{00000000-0005-0000-0000-00004E000000}"/>
    <cellStyle name="Финансовый [0] 2 2 2 6" xfId="95" xr:uid="{00000000-0005-0000-0000-00004F000000}"/>
    <cellStyle name="Финансовый 10" xfId="94" xr:uid="{00000000-0005-0000-0000-000050000000}"/>
    <cellStyle name="Финансовый 2" xfId="6" xr:uid="{00000000-0005-0000-0000-000051000000}"/>
    <cellStyle name="Финансовый 2 2" xfId="18" xr:uid="{00000000-0005-0000-0000-000052000000}"/>
    <cellStyle name="Финансовый 2 2 2" xfId="41" xr:uid="{00000000-0005-0000-0000-000053000000}"/>
    <cellStyle name="Финансовый 2 3" xfId="19" xr:uid="{00000000-0005-0000-0000-000054000000}"/>
    <cellStyle name="Финансовый 2 3 2" xfId="42" xr:uid="{00000000-0005-0000-0000-000055000000}"/>
    <cellStyle name="Финансовый 2 3 3" xfId="89" xr:uid="{00000000-0005-0000-0000-000056000000}"/>
    <cellStyle name="Финансовый 2 3 3 2" xfId="90" xr:uid="{00000000-0005-0000-0000-000057000000}"/>
    <cellStyle name="Финансовый 2 4" xfId="34" xr:uid="{00000000-0005-0000-0000-000058000000}"/>
    <cellStyle name="Финансовый 2 5" xfId="64" xr:uid="{00000000-0005-0000-0000-000059000000}"/>
    <cellStyle name="Финансовый 2 6" xfId="74" xr:uid="{00000000-0005-0000-0000-00005A000000}"/>
    <cellStyle name="Финансовый 3" xfId="11" xr:uid="{00000000-0005-0000-0000-00005B000000}"/>
    <cellStyle name="Финансовый 3 2" xfId="36" xr:uid="{00000000-0005-0000-0000-00005C000000}"/>
    <cellStyle name="Финансовый 4" xfId="26" xr:uid="{00000000-0005-0000-0000-00005D000000}"/>
    <cellStyle name="Финансовый 4 2" xfId="49" xr:uid="{00000000-0005-0000-0000-00005E000000}"/>
    <cellStyle name="Финансовый 4 3" xfId="98" xr:uid="{00000000-0005-0000-0000-00005F000000}"/>
    <cellStyle name="Финансовый 41" xfId="81" xr:uid="{00000000-0005-0000-0000-000060000000}"/>
    <cellStyle name="Финансовый 5" xfId="30" xr:uid="{00000000-0005-0000-0000-000061000000}"/>
    <cellStyle name="Финансовый 5 2" xfId="50" xr:uid="{00000000-0005-0000-0000-000062000000}"/>
    <cellStyle name="Финансовый 5 3" xfId="99" xr:uid="{00000000-0005-0000-0000-000063000000}"/>
    <cellStyle name="Финансовый 6" xfId="39" xr:uid="{00000000-0005-0000-0000-000064000000}"/>
    <cellStyle name="Финансовый 7" xfId="69" xr:uid="{00000000-0005-0000-0000-000065000000}"/>
    <cellStyle name="Финансовый 8" xfId="88" xr:uid="{00000000-0005-0000-0000-000066000000}"/>
    <cellStyle name="Финансовый 8 2" xfId="96" xr:uid="{00000000-0005-0000-0000-000067000000}"/>
    <cellStyle name="Финансовый 9" xfId="97" xr:uid="{00000000-0005-0000-0000-000068000000}"/>
    <cellStyle name="標準_RFP015" xfId="56" xr:uid="{00000000-0005-0000-0000-000069000000}"/>
  </cellStyles>
  <dxfs count="205">
    <dxf>
      <alignment horizontal="general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8C9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fgColor indexed="64"/>
          <bgColor rgb="FFDCF0F0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rgb="FF008C9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73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0.00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73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0.00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rgb="FF008C9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9" formatCode="_-* #,##0.0_-;\-* #,##0.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B2D2D8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5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auto="1"/>
          <bgColor auto="1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fill>
        <patternFill>
          <f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/>
        </patternFill>
      </fill>
      <border diagonalDown="0">
        <left style="dashed">
          <color theme="0" tint="-0.14993743705557422"/>
        </left>
        <right style="dashed">
          <color theme="0" tint="-0.14993743705557422"/>
        </right>
        <top style="dashed">
          <color theme="0" tint="-0.14993743705557422"/>
        </top>
        <bottom style="dashed">
          <color theme="0" tint="-0.14993743705557422"/>
        </bottom>
        <vertical style="dashed">
          <color theme="0" tint="-0.14993743705557422"/>
        </vertical>
        <horizontal style="dashed">
          <color theme="0" tint="-0.14993743705557422"/>
        </horizontal>
      </border>
    </dxf>
    <dxf>
      <border>
        <left style="dashed">
          <color theme="0" tint="-0.14996795556505021"/>
        </left>
        <right style="dashed">
          <color theme="0" tint="-0.14996795556505021"/>
        </right>
        <top style="dashed">
          <color theme="0" tint="-0.14996795556505021"/>
        </top>
        <bottom style="dashed">
          <color theme="0" tint="-0.14996795556505021"/>
        </bottom>
        <vertical style="dashed">
          <color theme="0" tint="-0.14996795556505021"/>
        </vertical>
        <horizontal style="dashed">
          <color theme="0" tint="-0.14996795556505021"/>
        </horizontal>
      </border>
    </dxf>
    <dxf>
      <font>
        <b/>
        <i val="0"/>
        <strike val="0"/>
        <color theme="0"/>
      </font>
      <fill>
        <patternFill>
          <bgColor rgb="FF008C95"/>
        </patternFill>
      </fill>
      <border>
        <left style="dashed">
          <color theme="0" tint="-4.9989318521683403E-2"/>
        </left>
        <right style="dashed">
          <color theme="0" tint="-4.9989318521683403E-2"/>
        </right>
        <top style="dashed">
          <color theme="0" tint="-4.9989318521683403E-2"/>
        </top>
        <bottom style="dashed">
          <color theme="0" tint="-4.9989318521683403E-2"/>
        </bottom>
        <vertical style="dashed">
          <color theme="0" tint="-4.9989318521683403E-2"/>
        </vertical>
        <horizontal style="dashed">
          <color theme="0" tint="-4.9989318521683403E-2"/>
        </horizontal>
      </border>
    </dxf>
  </dxfs>
  <tableStyles count="2" defaultTableStyle="TableStyleMedium2" defaultPivotStyle="PivotStyleLight16">
    <tableStyle name="СИБУР" pivot="0" count="3" xr9:uid="{00000000-0011-0000-FFFF-FFFF00000000}">
      <tableStyleElement type="headerRow" dxfId="204"/>
      <tableStyleElement type="firstRowStripe" dxfId="203"/>
      <tableStyleElement type="secondRowStripe" dxfId="202"/>
    </tableStyle>
    <tableStyle name="Стиль таблицы 1" pivot="0" count="5" xr9:uid="{00000000-0011-0000-FFFF-FFFF01000000}">
      <tableStyleElement type="wholeTable" dxfId="201"/>
      <tableStyleElement type="firstRowStripe" dxfId="200"/>
      <tableStyleElement type="secondRowStripe" dxfId="199"/>
      <tableStyleElement type="firstColumnStripe" dxfId="198"/>
      <tableStyleElement type="secondColumnStripe" dxfId="197"/>
    </tableStyle>
  </tableStyles>
  <colors>
    <mruColors>
      <color rgb="FFE0ECEF"/>
      <color rgb="FFB2D2D8"/>
      <color rgb="FF008C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2.xml"/><Relationship Id="rId21" Type="http://schemas.openxmlformats.org/officeDocument/2006/relationships/externalLink" Target="externalLinks/externalLink7.xml"/><Relationship Id="rId42" Type="http://schemas.openxmlformats.org/officeDocument/2006/relationships/externalLink" Target="externalLinks/externalLink28.xml"/><Relationship Id="rId47" Type="http://schemas.openxmlformats.org/officeDocument/2006/relationships/externalLink" Target="externalLinks/externalLink33.xml"/><Relationship Id="rId63" Type="http://schemas.openxmlformats.org/officeDocument/2006/relationships/externalLink" Target="externalLinks/externalLink49.xml"/><Relationship Id="rId68" Type="http://schemas.openxmlformats.org/officeDocument/2006/relationships/externalLink" Target="externalLinks/externalLink54.xml"/><Relationship Id="rId84" Type="http://schemas.openxmlformats.org/officeDocument/2006/relationships/customXml" Target="../customXml/item10.xml"/><Relationship Id="rId89" Type="http://schemas.openxmlformats.org/officeDocument/2006/relationships/customXml" Target="../customXml/item15.xml"/><Relationship Id="rId16" Type="http://schemas.openxmlformats.org/officeDocument/2006/relationships/externalLink" Target="externalLinks/externalLink2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8.xml"/><Relationship Id="rId37" Type="http://schemas.openxmlformats.org/officeDocument/2006/relationships/externalLink" Target="externalLinks/externalLink23.xml"/><Relationship Id="rId53" Type="http://schemas.openxmlformats.org/officeDocument/2006/relationships/externalLink" Target="externalLinks/externalLink39.xml"/><Relationship Id="rId58" Type="http://schemas.openxmlformats.org/officeDocument/2006/relationships/externalLink" Target="externalLinks/externalLink44.xml"/><Relationship Id="rId74" Type="http://schemas.openxmlformats.org/officeDocument/2006/relationships/calcChain" Target="calcChain.xml"/><Relationship Id="rId79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16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43" Type="http://schemas.openxmlformats.org/officeDocument/2006/relationships/externalLink" Target="externalLinks/externalLink29.xml"/><Relationship Id="rId48" Type="http://schemas.openxmlformats.org/officeDocument/2006/relationships/externalLink" Target="externalLinks/externalLink34.xml"/><Relationship Id="rId64" Type="http://schemas.openxmlformats.org/officeDocument/2006/relationships/externalLink" Target="externalLinks/externalLink50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7.xml"/><Relationship Id="rId72" Type="http://schemas.openxmlformats.org/officeDocument/2006/relationships/sharedStrings" Target="sharedStrings.xml"/><Relationship Id="rId80" Type="http://schemas.openxmlformats.org/officeDocument/2006/relationships/customXml" Target="../customXml/item6.xml"/><Relationship Id="rId85" Type="http://schemas.openxmlformats.org/officeDocument/2006/relationships/customXml" Target="../customXml/item11.xml"/><Relationship Id="rId93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externalLink" Target="externalLinks/externalLink19.xml"/><Relationship Id="rId38" Type="http://schemas.openxmlformats.org/officeDocument/2006/relationships/externalLink" Target="externalLinks/externalLink24.xml"/><Relationship Id="rId46" Type="http://schemas.openxmlformats.org/officeDocument/2006/relationships/externalLink" Target="externalLinks/externalLink32.xml"/><Relationship Id="rId59" Type="http://schemas.openxmlformats.org/officeDocument/2006/relationships/externalLink" Target="externalLinks/externalLink45.xml"/><Relationship Id="rId67" Type="http://schemas.openxmlformats.org/officeDocument/2006/relationships/externalLink" Target="externalLinks/externalLink53.xml"/><Relationship Id="rId20" Type="http://schemas.openxmlformats.org/officeDocument/2006/relationships/externalLink" Target="externalLinks/externalLink6.xml"/><Relationship Id="rId41" Type="http://schemas.openxmlformats.org/officeDocument/2006/relationships/externalLink" Target="externalLinks/externalLink27.xml"/><Relationship Id="rId54" Type="http://schemas.openxmlformats.org/officeDocument/2006/relationships/externalLink" Target="externalLinks/externalLink40.xml"/><Relationship Id="rId62" Type="http://schemas.openxmlformats.org/officeDocument/2006/relationships/externalLink" Target="externalLinks/externalLink48.xml"/><Relationship Id="rId70" Type="http://schemas.openxmlformats.org/officeDocument/2006/relationships/connections" Target="connections.xml"/><Relationship Id="rId75" Type="http://schemas.openxmlformats.org/officeDocument/2006/relationships/customXml" Target="../customXml/item1.xml"/><Relationship Id="rId83" Type="http://schemas.openxmlformats.org/officeDocument/2006/relationships/customXml" Target="../customXml/item9.xml"/><Relationship Id="rId88" Type="http://schemas.openxmlformats.org/officeDocument/2006/relationships/customXml" Target="../customXml/item14.xml"/><Relationship Id="rId9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externalLink" Target="externalLinks/externalLink22.xml"/><Relationship Id="rId49" Type="http://schemas.openxmlformats.org/officeDocument/2006/relationships/externalLink" Target="externalLinks/externalLink35.xml"/><Relationship Id="rId57" Type="http://schemas.openxmlformats.org/officeDocument/2006/relationships/externalLink" Target="externalLinks/externalLink43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7.xml"/><Relationship Id="rId44" Type="http://schemas.openxmlformats.org/officeDocument/2006/relationships/externalLink" Target="externalLinks/externalLink30.xml"/><Relationship Id="rId52" Type="http://schemas.openxmlformats.org/officeDocument/2006/relationships/externalLink" Target="externalLinks/externalLink38.xml"/><Relationship Id="rId60" Type="http://schemas.openxmlformats.org/officeDocument/2006/relationships/externalLink" Target="externalLinks/externalLink46.xml"/><Relationship Id="rId65" Type="http://schemas.openxmlformats.org/officeDocument/2006/relationships/externalLink" Target="externalLinks/externalLink51.xml"/><Relationship Id="rId73" Type="http://schemas.openxmlformats.org/officeDocument/2006/relationships/powerPivotData" Target="model/item.data"/><Relationship Id="rId78" Type="http://schemas.openxmlformats.org/officeDocument/2006/relationships/customXml" Target="../customXml/item4.xml"/><Relationship Id="rId81" Type="http://schemas.openxmlformats.org/officeDocument/2006/relationships/customXml" Target="../customXml/item7.xml"/><Relationship Id="rId86" Type="http://schemas.openxmlformats.org/officeDocument/2006/relationships/customXml" Target="../customXml/item12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9" Type="http://schemas.openxmlformats.org/officeDocument/2006/relationships/externalLink" Target="externalLinks/externalLink25.xml"/><Relationship Id="rId34" Type="http://schemas.openxmlformats.org/officeDocument/2006/relationships/externalLink" Target="externalLinks/externalLink20.xml"/><Relationship Id="rId50" Type="http://schemas.openxmlformats.org/officeDocument/2006/relationships/externalLink" Target="externalLinks/externalLink36.xml"/><Relationship Id="rId55" Type="http://schemas.openxmlformats.org/officeDocument/2006/relationships/externalLink" Target="externalLinks/externalLink41.xml"/><Relationship Id="rId76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92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5.xml"/><Relationship Id="rId24" Type="http://schemas.openxmlformats.org/officeDocument/2006/relationships/externalLink" Target="externalLinks/externalLink10.xml"/><Relationship Id="rId40" Type="http://schemas.openxmlformats.org/officeDocument/2006/relationships/externalLink" Target="externalLinks/externalLink26.xml"/><Relationship Id="rId45" Type="http://schemas.openxmlformats.org/officeDocument/2006/relationships/externalLink" Target="externalLinks/externalLink31.xml"/><Relationship Id="rId66" Type="http://schemas.openxmlformats.org/officeDocument/2006/relationships/externalLink" Target="externalLinks/externalLink52.xml"/><Relationship Id="rId87" Type="http://schemas.openxmlformats.org/officeDocument/2006/relationships/customXml" Target="../customXml/item13.xml"/><Relationship Id="rId61" Type="http://schemas.openxmlformats.org/officeDocument/2006/relationships/externalLink" Target="externalLinks/externalLink47.xml"/><Relationship Id="rId82" Type="http://schemas.openxmlformats.org/officeDocument/2006/relationships/customXml" Target="../customXml/item8.xml"/><Relationship Id="rId19" Type="http://schemas.openxmlformats.org/officeDocument/2006/relationships/externalLink" Target="externalLinks/externalLink5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6.xml"/><Relationship Id="rId35" Type="http://schemas.openxmlformats.org/officeDocument/2006/relationships/externalLink" Target="externalLinks/externalLink21.xml"/><Relationship Id="rId56" Type="http://schemas.openxmlformats.org/officeDocument/2006/relationships/externalLink" Target="externalLinks/externalLink42.xml"/><Relationship Id="rId7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checked="Checked" fmlaLink="[53]TECH!$B$2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4848225</xdr:colOff>
      <xdr:row>46</xdr:row>
      <xdr:rowOff>38100</xdr:rowOff>
    </xdr:from>
    <xdr:to>
      <xdr:col>1</xdr:col>
      <xdr:colOff>5372100</xdr:colOff>
      <xdr:row>46</xdr:row>
      <xdr:rowOff>161926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892165" y="20429220"/>
          <a:ext cx="523875" cy="12382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МАКРОС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102214</xdr:rowOff>
    </xdr:to>
    <xdr:sp macro="" textlink="">
      <xdr:nvSpPr>
        <xdr:cNvPr id="2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26374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104770</xdr:rowOff>
    </xdr:to>
    <xdr:sp macro="" textlink="">
      <xdr:nvSpPr>
        <xdr:cNvPr id="3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26374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105467</xdr:rowOff>
    </xdr:to>
    <xdr:sp macro="" textlink="">
      <xdr:nvSpPr>
        <xdr:cNvPr id="4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26374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5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012371" y="64421657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6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012371" y="64421657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7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012371" y="64421657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9098"/>
    <xdr:sp macro="" textlink="">
      <xdr:nvSpPr>
        <xdr:cNvPr id="8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053353" y="27275118"/>
          <a:ext cx="209550" cy="259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1654"/>
    <xdr:sp macro="" textlink="">
      <xdr:nvSpPr>
        <xdr:cNvPr id="9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053353" y="27275118"/>
          <a:ext cx="209550" cy="261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2351"/>
    <xdr:sp macro="" textlink="">
      <xdr:nvSpPr>
        <xdr:cNvPr id="10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053353" y="27275118"/>
          <a:ext cx="209550" cy="262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11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053353" y="27275118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12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053353" y="27275118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13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053353" y="27275118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102214</xdr:rowOff>
    </xdr:to>
    <xdr:sp macro="" textlink="">
      <xdr:nvSpPr>
        <xdr:cNvPr id="14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2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104770</xdr:rowOff>
    </xdr:to>
    <xdr:sp macro="" textlink="">
      <xdr:nvSpPr>
        <xdr:cNvPr id="15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105467</xdr:rowOff>
    </xdr:to>
    <xdr:sp macro="" textlink="">
      <xdr:nvSpPr>
        <xdr:cNvPr id="16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17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18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19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9098"/>
    <xdr:sp macro="" textlink="">
      <xdr:nvSpPr>
        <xdr:cNvPr id="20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9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1654"/>
    <xdr:sp macro="" textlink="">
      <xdr:nvSpPr>
        <xdr:cNvPr id="21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1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2351"/>
    <xdr:sp macro="" textlink="">
      <xdr:nvSpPr>
        <xdr:cNvPr id="22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2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23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24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25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102214</xdr:rowOff>
    </xdr:to>
    <xdr:sp macro="" textlink="">
      <xdr:nvSpPr>
        <xdr:cNvPr id="26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2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104770</xdr:rowOff>
    </xdr:to>
    <xdr:sp macro="" textlink="">
      <xdr:nvSpPr>
        <xdr:cNvPr id="27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105467</xdr:rowOff>
    </xdr:to>
    <xdr:sp macro="" textlink="">
      <xdr:nvSpPr>
        <xdr:cNvPr id="28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29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30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31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9098"/>
    <xdr:sp macro="" textlink="">
      <xdr:nvSpPr>
        <xdr:cNvPr id="32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9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1654"/>
    <xdr:sp macro="" textlink="">
      <xdr:nvSpPr>
        <xdr:cNvPr id="33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1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2351"/>
    <xdr:sp macro="" textlink="">
      <xdr:nvSpPr>
        <xdr:cNvPr id="34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2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35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36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37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102214</xdr:rowOff>
    </xdr:to>
    <xdr:sp macro="" textlink="">
      <xdr:nvSpPr>
        <xdr:cNvPr id="38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2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104770</xdr:rowOff>
    </xdr:to>
    <xdr:sp macro="" textlink="">
      <xdr:nvSpPr>
        <xdr:cNvPr id="39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105467</xdr:rowOff>
    </xdr:to>
    <xdr:sp macro="" textlink="">
      <xdr:nvSpPr>
        <xdr:cNvPr id="40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41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42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43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9098"/>
    <xdr:sp macro="" textlink="">
      <xdr:nvSpPr>
        <xdr:cNvPr id="44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9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1654"/>
    <xdr:sp macro="" textlink="">
      <xdr:nvSpPr>
        <xdr:cNvPr id="45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1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2351"/>
    <xdr:sp macro="" textlink="">
      <xdr:nvSpPr>
        <xdr:cNvPr id="46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2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47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48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49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102214</xdr:rowOff>
    </xdr:to>
    <xdr:sp macro="" textlink="">
      <xdr:nvSpPr>
        <xdr:cNvPr id="50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2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104770</xdr:rowOff>
    </xdr:to>
    <xdr:sp macro="" textlink="">
      <xdr:nvSpPr>
        <xdr:cNvPr id="51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209550</xdr:colOff>
      <xdr:row>88</xdr:row>
      <xdr:rowOff>105467</xdr:rowOff>
    </xdr:to>
    <xdr:sp macro="" textlink="">
      <xdr:nvSpPr>
        <xdr:cNvPr id="52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65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53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54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55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447288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9098"/>
    <xdr:sp macro="" textlink="">
      <xdr:nvSpPr>
        <xdr:cNvPr id="56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9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1654"/>
    <xdr:sp macro="" textlink="">
      <xdr:nvSpPr>
        <xdr:cNvPr id="57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1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62351"/>
    <xdr:sp macro="" textlink="">
      <xdr:nvSpPr>
        <xdr:cNvPr id="58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62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4619"/>
    <xdr:sp macro="" textlink="">
      <xdr:nvSpPr>
        <xdr:cNvPr id="59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175"/>
    <xdr:sp macro="" textlink="">
      <xdr:nvSpPr>
        <xdr:cNvPr id="60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09550" cy="257872"/>
    <xdr:sp macro="" textlink="">
      <xdr:nvSpPr>
        <xdr:cNvPr id="61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074420" y="39799260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209550</xdr:colOff>
      <xdr:row>2</xdr:row>
      <xdr:rowOff>94596</xdr:rowOff>
    </xdr:to>
    <xdr:sp macro="" textlink="">
      <xdr:nvSpPr>
        <xdr:cNvPr id="2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666875" y="161925"/>
          <a:ext cx="209550" cy="266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209550</xdr:colOff>
      <xdr:row>2</xdr:row>
      <xdr:rowOff>97152</xdr:rowOff>
    </xdr:to>
    <xdr:sp macro="" textlink="">
      <xdr:nvSpPr>
        <xdr:cNvPr id="3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666875" y="161925"/>
          <a:ext cx="209550" cy="2686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209550</xdr:colOff>
      <xdr:row>2</xdr:row>
      <xdr:rowOff>97849</xdr:rowOff>
    </xdr:to>
    <xdr:sp macro="" textlink="">
      <xdr:nvSpPr>
        <xdr:cNvPr id="4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666875" y="161925"/>
          <a:ext cx="209550" cy="269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1</xdr:row>
      <xdr:rowOff>0</xdr:rowOff>
    </xdr:from>
    <xdr:ext cx="209550" cy="254619"/>
    <xdr:sp macro="" textlink="">
      <xdr:nvSpPr>
        <xdr:cNvPr id="5" name="AutoShape 7" descr="https://base.garant.ru/files/base/2306197/2962806625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666875" y="161925"/>
          <a:ext cx="209550" cy="254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209550" cy="257175"/>
    <xdr:sp macro="" textlink="">
      <xdr:nvSpPr>
        <xdr:cNvPr id="6" name="AutoShape 8" descr="https://base.garant.ru/files/base/2306197/2962806625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666875" y="161925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209550" cy="257872"/>
    <xdr:sp macro="" textlink="">
      <xdr:nvSpPr>
        <xdr:cNvPr id="7" name="AutoShape 9" descr="https://base.garant.ru/files/base/2306197/2962806625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666875" y="161925"/>
          <a:ext cx="209550" cy="257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LAMA\C\LEVENT\ANALIZ97\ANAIST971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SAND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ergo\Resource\ECONOM\IZDERSKI\IZDPL200\UGO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&amp;A\M&amp;A\HCIS\DEAD\HBO\PFC-PY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tnk-bp.ru\msk-dfs$\Documents%20and%20Settings\VVYermakov\&#1052;&#1086;&#1080;%20&#1076;&#1086;&#1082;&#1091;&#1084;&#1077;&#1085;&#1090;&#1099;\Economics,%20CI%20&amp;%20IR\5%20Year%20Plan%20Deliverables\5y%20FINAL%2014%20MAY%202004\$25%20and%20Base%20Transneft%20corrected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40\EPG_Projeler\DATA\procedures\Qa\BIJWST6\AYRAP109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bur.local\storage\&#50980;&#51116;&#50672;\aproject\skec\TDI\BM\TDIBM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50980;&#51116;&#50672;\aproject\skec\TDI\BM\TDIBM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fs06\SRB\Documents%20and%20Settings\VVYermakov\&#1052;&#1086;&#1080;%20&#1076;&#1086;&#1082;&#1091;&#1084;&#1077;&#1085;&#1090;&#1099;\Economics,%20CI%20&amp;%20IR\Economic\Planning%20assumptions%20model\Building%20blocks\2005%20Model%2036.5-33-14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ilgiislem\bilgi%20islem\netbul\den\CPI201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roject\yutaka\MECHANICAL-tsrt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6700300\300\Monthly%20Reports\0201%20Jan-02\PPR1Jan0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elgelerim\mrk_rapor\My%20Documents\cumhur\My%20Documents\cumhurexcel\AYLIKR~1\OPR01_proje_monthly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yhchoi\PROJECT\Form\cost\cost%20Form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ore\&#1055;&#1086;&#1076;&#1088;&#1072;&#1079;&#1076;&#1077;&#1083;&#1077;&#1085;&#1080;&#1103;\Users\VageroPE\AppData\Local\Microsoft\Windows\Temporary%20Internet%20Files\Content.Outlook\BAU0XVB8\20120409_&#1054;&#1094;&#1077;&#1085;&#1082;&#1072;%20&#1058;&#1055;_&#1076;&#1086;&#1073;&#1072;&#1074;&#1083;&#1103;&#1077;&#1084;%20&#1076;&#1072;&#1085;&#1085;&#1099;&#1077;%20&#1080;&#1079;%20&#1074;&#1099;&#1075;&#1088;&#1091;&#1079;&#1082;&#1080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vs\fo\Documents%20and%20Settings\Demchuk_AE\&#1056;&#1072;&#1073;&#1086;&#1095;&#1080;&#1081;%20&#1089;&#1090;&#1086;&#1083;\&#1057;&#1048;&#1041;&#1059;&#1056;\&#1056;&#1077;&#1075;&#1083;&#1072;&#1084;&#1077;&#1085;&#1090;&#1099;\&#1047;&#1072;&#1103;&#1074;&#1082;&#1072;%20&#1085;&#1072;%20&#1087;&#1083;&#1072;&#1090;&#1077;&#1078;%20&#1055;&#1088;&#1080;&#1083;&#1086;&#1078;&#1077;&#1085;&#1080;&#1077;%201%20(1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CK1\jayabanu\MSOFFICE\EXCEL\M~LIST\Newlist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-hi\Tender-Commercial\Users\Harputlugil\AppData\Local\Microsoft\Windows\Temporary%20Internet%20Files\Content.Outlook\GT83OWA8\Tolyatti%20Kubisev%20Indirect%20Budget%2016%2006%2014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\oilchem\Documents%20and%20Settings\EvstafievDV\Local%20Settings\Temporary%20Internet%20Files\OLK34\&#1069;&#1082;&#1086;&#1085;&#1086;&#1084;&#1080;&#1095;&#1077;&#1089;&#1082;&#1080;&#1077;%20&#1087;&#1086;&#1082;&#1072;&#1079;&#1072;&#1090;&#1077;&#1083;&#1080;%20&#1088;&#1072;&#1079;&#1074;&#1080;&#1090;&#1080;&#1103;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&#1057;&#1080;&#1073;&#1091;&#1088;\&#1050;&#1042;&#1048;&#1055;\2.%20&#1062;&#1077;&#1085;&#1090;&#1088;%20&#1094;&#1077;&#1085;&#1086;&#1086;&#1073;&#1088;&#1072;&#1079;&#1086;&#1074;&#1072;&#1085;&#1080;&#1103;\1_&#1045;&#1056;\02_&#1062;&#1045;&#1053;&#1054;&#1054;&#1041;&#1056;&#1040;&#1047;&#1054;&#1042;&#1040;&#1053;&#1048;&#1045;\03_&#1041;&#1072;&#1079;&#1072;%20&#1079;&#1085;&#1072;&#1085;&#1080;&#1081;\&#1041;&#1072;&#1079;&#1072;%20&#1047;&#1085;&#1072;&#1085;&#1080;&#1081;\&#1041;&#1072;&#1079;&#1072;&#1047;&#1085;&#1072;&#1085;&#1080;&#1081;%20v.4.3.xlsb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plan&amp;otchet\Documents%20and%20Settings\slesarenko\&#1052;&#1086;&#1080;%20&#1076;&#1086;&#1082;&#1091;&#1084;&#1077;&#1085;&#1090;&#1099;\2005\2004\&#1053;&#1086;&#1074;&#1086;&#1082;&#1091;&#1081;&#1073;&#1099;&#1096;&#1077;&#1074;&#1053;&#1061;\&#1053;&#1086;&#1074;&#1086;&#1082;&#1091;&#1081;&#1053;&#1086;&#1074;&#1057;&#1089;&#1090;&#1053;&#1086;&#1103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plan&amp;otchet\Documents%20and%20Settings\slesarenko\&#1052;&#1086;&#1080;%20&#1076;&#1086;&#1082;&#1091;&#1084;&#1077;&#1085;&#1090;&#1099;\2005\2004\&#1053;&#1086;&#1074;&#1086;&#1082;&#1091;&#1081;&#1073;&#1099;&#1096;&#1077;&#1074;&#1053;&#1061;\&#1069;&#1055;%20&#1053;&#1086;&#1074;&#1053;&#1061;&#1050;%20&#1090;&#1086;&#1083;&#1100;&#1082;&#1086;%20&#1082;&#1072;&#1090;&#1072;&#1083;&#1080;&#1079;&#1072;&#1090;&#1086;&#1088;%20&#1080;%20&#1055;&#1058;&#1041;&#1060;%2007.04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dle.int/shared/team_n/16172/04/CR3%20Cover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-filesrv\Redirect_Folders$\&#1057;&#1080;&#1073;&#1091;&#1088;\&#1044;&#1080;&#1088;&#1055;&#1054;&#1057;\&#1060;&#1080;&#1085;&#1072;&#1085;&#1089;&#1086;&#1074;&#1086;-&#1101;&#1082;&#1086;&#1085;&#1086;&#1084;&#1080;&#1095;&#1077;&#1089;&#1082;&#1086;&#1077;%20&#1091;&#1087;&#1088;&#1072;&#1074;&#1083;&#1077;&#1085;&#1080;&#1077;\&#1054;&#1073;&#1097;&#1080;&#1077;\&#1054;&#1090;&#1076;&#1077;&#1083;%20&#1069;&#1082;&#1086;&#1085;&#1086;&#1084;&#1080;&#1082;&#1080;\&#1041;&#1080;&#1079;&#1085;&#1077;&#1089;-&#1087;&#1083;&#1072;&#1085;\&#1041;&#1080;&#1079;&#1085;&#1077;&#1089;-&#1087;&#1083;&#1072;&#1085;%202011\&#1043;&#1088;&#1072;&#1092;&#1080;&#1082;%20&#1080;%20&#1096;&#1072;&#1073;&#1083;&#1086;&#1085;\Base%2020100812_&#1044;&#1055;&#1048;&#1054;&#1057;+&#1044;&#1059;&#1042;&#1057;+&#1044;&#1057;&#1050;_15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pserver\depopm$\DOCUME~1\kaal\LOCALS~1\Temp\7zO18.tmp\Base_&#1073;&#1072;&#1079;&#1086;&#1074;&#1099;&#1081;_14_v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ore\&#1057;&#1047;&#1043;&#1044;&#1055;&#1057;&#1080;&#1056;\home\&#1044;&#1077;&#1087;&#1072;&#1088;&#1090;&#1072;&#1084;&#1077;&#1085;&#1090;%20&#1060;&#1080;&#1085;&#1072;&#1085;&#1089;&#1086;&#1074;&#1086;&#1075;&#1086;%20&#1087;&#1083;&#1072;&#1085;&#1080;&#1088;&#1086;&#1074;&#1072;&#1085;&#1080;&#1103;%20&#1072;&#1085;&#1072;&#1083;&#1080;&#1079;&#1072;%20&#1080;%20&#1082;&#1086;&#1085;&#1090;&#1088;&#1086;&#1083;&#1103;\&#1059;&#1087;&#1088;&#1072;&#1074;&#1083;&#1077;&#1085;&#1080;&#1077;%20&#1073;&#1102;&#1076;&#1078;&#1077;&#1090;&#1080;&#1088;&#1086;&#1074;&#1072;&#1085;&#1080;&#1103;%20&#1072;&#1085;&#1072;&#1083;&#1080;&#1079;&#1072;%20&#1080;%20&#1082;&#1086;&#1085;&#1090;&#1088;&#1086;&#1083;&#1103;\2008\_&#1041;&#1055;_2008\&#1041;&#1080;&#1079;&#1085;&#1077;&#1089;-&#1087;&#1083;&#1072;&#1085;&#1099;%20%202008%20&#1091;&#1090;&#1074;&#1077;&#1088;&#1078;&#1076;&#1077;&#1085;&#1085;&#1099;&#1077;\&#1043;&#1088;&#1091;&#1087;&#1087;&#1072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UPRSP\Documents%20and%20Settings\Stepanova\&#1052;&#1086;&#1080;%20&#1076;&#1086;&#1082;&#1091;&#1084;&#1077;&#1085;&#1090;&#1099;\&#1041;&#1102;&#1076;&#1078;&#1077;&#1090;\&#1041;&#1044;&#1056;-&#1087;&#1083;&#1072;&#1085;%20&#1103;&#1085;&#1074;&#1072;&#1088;&#1100;%200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2535723e07260e6/RHI/ENDIREKT%20ORNEGI/2019/2019%20Indirect%20Budget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Startup" Target="ADA%20Proje/Raporlar/2003/01%20-%20Rapor%20-%20Ocak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ysu\TK06022_ASTA\BIM\BILGI\IZMCARF\TK000216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vishnyakovda\Local%20Settings\Temporary%20Internet%20Files\OLK1\&#1055;&#1055;&#1056;%202011%20&#1085;&#1072;&#1088;&#1077;&#1079;&#1082;&#1072;\&#1055;&#1055;&#1056;_&#1057;&#1061;&#1055;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4-fs2\bizplansbe\&#1054;&#1090;&#1076;&#1077;&#1083;%20&#1041;&#1055;\Nika\&#1058;&#1072;&#1073;&#1083;&#1080;&#1094;&#1072;%20&#1087;&#1086;%20&#1085;&#1086;&#1088;&#1084;&#1072;&#1090;&#1080;&#1074;&#1072;&#1084;%20&#1074;&#1086;&#1076;&#1072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LAMA\C\LEVENT\Camlik\KESCAM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JABON&#52628;&#44032;&#50857;&#50669;\Betara&#51077;&#52272;&#44204;&#51201;&#49436;_&#50896;&#48376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Startup" Target="ADA%20Proje/Raporlar/2003/Rapor%2008%20-%20Agustos%202003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akw406\SAAKW430\DOCUME~1\Yanbu-03\LOCALS~1\Temp\MSOFFICE\EXCEL\M~LIST\Newlist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5140-XXXX%20Cash%20IAS%20Review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rimov\c\&#1052;&#1086;&#1080;%20&#1076;&#1086;&#1082;&#1091;&#1084;&#1077;&#1085;&#1090;&#1099;\&#1040;&#1083;&#1100;&#1073;&#1077;&#1088;&#1090;\&#1041;&#1072;&#1083;&#1072;&#1085;&#1089;%20200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stem\BusPlan\&#1041;&#1080;&#1079;&#1085;&#1077;&#1089;-&#1087;&#1083;&#1072;&#1085;%202003\&#1055;&#1088;&#1086;&#1075;&#1085;&#1086;&#1079;&#1099;%20&#1076;&#1074;&#1080;&#1078;&#1077;&#1085;&#1080;&#1103;%20&#1076;&#1077;&#1085;&#1077;&#1078;&#1085;&#1099;&#1093;%20&#1089;&#1088;&#1077;&#1076;&#1089;&#1090;&#1074;\&#1044;&#1086;%20&#1072;&#1087;&#1088;&#1077;&#1083;&#1103;%2004%20&#1089;%20&#1085;&#1086;&#1074;&#1086;&#1075;&#1086;&#1076;&#1085;&#1077;&#1081;%20&#1082;&#1072;&#1084;&#1087;&#1072;&#1085;&#1080;&#1077;&#1081;\&#1055;&#1088;&#1086;&#1075;&#1085;&#1086;&#1079;%20&#1076;&#1077;&#1082;&#1072;&#1073;&#1088;&#1100;%20&#1072;&#1087;&#1088;&#1077;&#1083;&#1100;%202004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-msk\tender\T04-OFFERS\T-2007\T07.07-%20MEGA%20OMSK\WORKS\Ahmet\BOQ_TZ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buh\&#1073;&#1091;&#1088;&#1076;&#1099;&#1085;&#1102;&#1082;\DOCUME~1\shochkin\LOCALS~1\Temp\&#1041;&#1044;&#1044;&#1057;%20&#1086;&#1082;&#1086;&#1085;&#1095;.%20&#1086;&#1082;&#1090;%20&#1089;%20&#1101;&#1082;&#1089;&#1087;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2\SYS\PROJECTS\94002\1150\1150-32-S-001Rev%20B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plan&amp;otchet\&#1044;&#1069;&#1055;&#1080;&#1040;\&#1054;&#1090;&#1076;&#1077;&#1083;%20&#1101;&#1082;&#1089;&#1087;&#1077;&#1088;&#1090;&#1080;&#1079;&#1099;\&#1057;&#1093;&#1077;&#1084;&#1099;&#1045;&#1078;&#1052;&#1077;&#1089;&#1055;&#1083;&#1072;&#1085;\2008\&#1040;&#1087;&#1088;&#1077;&#1083;&#1100;\&#1055;&#1051;&#1040;&#1053;\&#1060;&#1077;&#1074;&#1088;&#1072;&#1083;&#1100;%20&#1087;&#1086;%20&#1092;&#1072;&#1082;&#1090;&#1091;\&#1050;&#1072;&#1091;&#1095;&#1091;&#1082;%20%20&#1075;.&#1057;&#1090;&#1077;&#1088;&#1083;&#1080;&#1090;&#1072;&#1084;&#1072;&#1082;%20&#1092;&#1072;&#1082;&#1090;%20&#1092;&#1077;&#1074;&#1088;&#1072;&#1083;&#1103;%2006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ng.rosneft.ru\root\Documents%20and%20Settings\Zarudnev.S.N\Local%20Settings\Temporary%20Internet%20Files\OLK17\Documents%20and%20Settings\Bogomolov.I.V\Local%20Settings\Temporary%20Internet%20Files\OLK86\BAT\EKON\MINDEBIT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plan&amp;otchet\&#1044;&#1069;&#1055;&#1080;&#1040;\&#1054;&#1090;&#1076;&#1077;&#1083;%20&#1101;&#1092;&#1092;&#1077;&#1082;&#1090;&#1080;&#1074;&#1085;&#1086;&#1089;&#1090;&#1080;\&#1057;&#1093;&#1077;&#1084;&#1099;&#1045;&#1078;&#1052;&#1077;&#1089;&#1055;&#1083;&#1072;&#1085;\&#1060;&#1077;&#1074;&#1088;&#1072;&#1083;&#1100;\&#1060;&#1077;&#1074;&#1088;&#1072;&#1083;&#1100;%20&#1087;&#1086;%20&#1092;&#1072;&#1082;&#1090;&#1091;\&#1044;&#1083;&#1103;%20&#1087;&#1088;&#1077;&#1079;&#1077;&#1085;&#1090;\&#1060;&#1077;&#1074;&#1088;&#1072;&#1083;&#1100;%20&#1087;&#1086;%20&#1092;&#1072;&#1082;&#1090;&#1091;\&#1050;&#1072;&#1091;&#1095;&#1091;&#1082;%20%20&#1075;.&#1057;&#1090;&#1077;&#1088;&#1083;&#1080;&#1090;&#1072;&#1084;&#1072;&#1082;%20&#1092;&#1072;&#1082;&#1090;%20&#1092;&#1077;&#1074;&#1088;&#1072;&#1083;&#1103;%2006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-FILESRV\Share_new$\07.&#1041;&#1083;&#1086;&#1082;-&#1058;&#1088;&#1072;&#1085;&#1089;&#1087;&#1086;&#1088;&#1090;%20&#1080;%20&#1083;&#1086;&#1075;&#1080;&#1089;&#1090;&#1080;&#1082;&#1072;\03.&#1054;&#1090;&#1076;&#1077;&#1083;%20&#1090;&#1088;&#1072;&#1085;&#1089;&#1087;&#1086;&#1088;&#1090;&#1072;\&#1041;&#1091;&#1088;&#1095;&#1077;&#1074;&#1089;&#1082;&#1080;&#1081;\&#1041;&#1055;%202014\&#1041;&#1055;\08.08.2013\&#1054;&#1087;&#1090;&#1080;&#1084;&#1080;&#1079;&#1072;&#1094;&#1080;&#1103;%20&#1089;&#1077;&#1085;&#1090;&#1103;&#1073;&#1088;&#1100;\06.09\&#1055;&#1055;%202014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amalutdinova\c\LEMPINKA\Otchet99\Ner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BelyhAV\LOCALS~1\Temp\Rar$DI00.781\&#1057;&#1048;&#1040;&#1044;&#1055;sv161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bur.local\storage\&#1057;&#1080;&#1073;&#1091;&#1088;\&#1044;&#1048;\&#1059;&#1087;&#1088;&#1072;&#1074;&#1083;&#1077;&#1085;&#1080;&#1077;%20&#1080;&#1085;&#1074;&#1077;&#1089;&#1090;&#1080;&#1094;&#1080;&#1086;&#1085;&#1085;&#1086;&#1075;&#1086;%20&#1072;&#1085;&#1072;&#1083;&#1080;&#1079;&#1072;%20&#1080;%20&#1087;&#1083;&#1072;&#1085;&#1080;&#1088;&#1086;&#1074;&#1072;&#1085;&#1080;&#1103;\&#1054;&#1090;&#1076;&#1077;&#1083;%20&#1052;&#1086;&#1076;&#1077;&#1083;&#1080;\&#1057;&#1086;&#1079;&#1076;&#1072;&#1085;&#1080;&#1077;%20&#1080;&#1085;&#1074;&#1077;&#1089;&#1090;&#1084;&#1086;&#1076;&#1077;&#1083;&#1080;\&#1048;&#1089;&#1093;&#1086;&#1076;&#1085;&#1099;&#1077;%20&#1076;&#1072;&#1085;&#1085;&#1099;&#1077;\13%20&#1041;&#1072;&#1079;&#1086;&#1074;&#1099;&#1081;%20&#1089;&#1094;&#1077;&#1085;&#1072;&#1088;&#1080;&#1081;\2009\Base%2020100812_&#1044;&#1055;&#1048;&#1054;&#1057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bur.local\storage\Hf009-014\&#51068;&#48152;&#51088;&#47308;\Z10085\Elec\BM\00.Issued\&#51089;&#50629;&#51473;\My%20Documents\SKKIM\Work1999\SKC%20CDP\My%20Documents\CIVIL\&#53664;&#47785;&#44204;&#51201;\#2CDU&#49892;&#54665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f009-014\&#51068;&#48152;&#51088;&#47308;\Z10085\Elec\BM\00.Issued\&#51089;&#50629;&#51473;\My%20Documents\SKKIM\Work1999\SKC%20CDP\My%20Documents\CIVIL\&#53664;&#47785;&#44204;&#51201;\%232CDU&#49892;&#54665;.xls" TargetMode="External"/></Relationships>
</file>

<file path=xl/externalLinks/_rels/externalLink5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ibur.local\kos\Docs\&#1057;&#1059;&#1054;&#1060;\&#1054;&#1055;&#1080;&#1050;\&#1044;&#1086;&#1075;&#1086;&#1074;&#1086;&#1088;&#1085;&#1086;&#1081;%20&#1073;&#1083;&#1086;&#1082;\&#1057;&#1052;&#1045;&#1058;&#1053;&#1067;&#1049;%20&#1041;&#1051;&#1054;&#1050;\&#1057;&#1086;&#1090;&#1088;&#1091;&#1076;&#1085;&#1080;&#1082;&#1080;\&#1052;&#1091;&#1073;&#1072;&#1088;&#1072;&#1082;&#1096;&#1080;&#1085;&#1072;\2026\&#1058;&#1077;&#1085;&#1076;&#1077;&#1088;%20&#1057;&#1058;&#1042;&#1053;%20&#1082;&#1086;&#1088;&#1087;.%20153&#1072;\&#1057;&#1054;%20&#1087;&#1086;%20&#1057;&#1058;&#1042;&#1053;%20&#1082;&#1086;&#1088;&#1087;.153&#1072;%20&#1080;&#1079;&#1084;.%203.xlsm" TargetMode="External"/><Relationship Id="rId1" Type="http://schemas.openxmlformats.org/officeDocument/2006/relationships/externalLinkPath" Target="&#1057;&#1054;%20&#1087;&#1086;%20&#1057;&#1058;&#1042;&#1053;%20&#1082;&#1086;&#1088;&#1087;.153&#1072;%20&#1080;&#1079;&#1084;.%203.xlsm" TargetMode="External"/></Relationships>
</file>

<file path=xl/externalLinks/_rels/externalLink5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ibur.local\kos\Docs\&#1057;&#1059;&#1054;&#1060;\&#1054;&#1055;&#1080;&#1050;\&#1044;&#1086;&#1075;&#1086;&#1074;&#1086;&#1088;&#1085;&#1086;&#1081;%20&#1073;&#1083;&#1086;&#1082;\&#1057;&#1052;&#1045;&#1058;&#1053;&#1067;&#1049;%20&#1041;&#1051;&#1054;&#1050;\&#1057;&#1086;&#1090;&#1088;&#1091;&#1076;&#1085;&#1080;&#1082;&#1080;\&#1052;&#1091;&#1073;&#1072;&#1088;&#1072;&#1082;&#1096;&#1080;&#1085;&#1072;\2026\&#1058;&#1077;&#1085;&#1076;&#1077;&#1088;%20&#1057;&#1058;&#1042;&#1053;%20&#1082;&#1086;&#1088;&#1087;.%20153&#1072;\&#1089;&#1086;&#1075;&#1083;&#1072;&#1089;&#1086;&#1074;&#1072;&#1085;&#1085;&#1099;&#1077;%20&#1042;&#1042;&#1042;%20&#1082;.153&#1072;\BBB\&#1057;&#1048;&#1055;-250701-153&#1040;-&#1044;&#1056;-BoD.xlsm" TargetMode="External"/><Relationship Id="rId1" Type="http://schemas.openxmlformats.org/officeDocument/2006/relationships/externalLinkPath" Target="&#1089;&#1086;&#1075;&#1083;&#1072;&#1089;&#1086;&#1074;&#1072;&#1085;&#1085;&#1099;&#1077;%20&#1042;&#1042;&#1042;%20&#1082;.153&#1072;/BBB/&#1057;&#1048;&#1055;-250701-153&#1040;-&#1044;&#1056;-BoD.xlsm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iabininaKG\Desktop\&#1056;&#1040;&#1041;&#1054;&#1058;&#1040;\&#1045;&#1076;&#1080;&#1085;&#1080;&#1095;&#1085;&#1099;&#1077;%20&#1088;&#1072;&#1089;&#1094;&#1077;&#1085;&#1082;&#1080;\&#1064;&#1072;&#1073;&#1083;&#1086;&#1085;&#1099;\&#1069;&#1090;&#1072;&#1083;&#1086;&#1085;&#1085;&#1099;&#1077;%20BoQ%20&#1058;&#1072;&#1090;&#1072;&#1088;&#1089;&#1090;&#1072;&#1085;\&#1069;&#1090;&#1072;&#1083;&#1086;&#1085;&#1085;&#1099;&#1077;%20BOQ%20&#1058;&#1072;&#1090;&#1072;&#1088;&#1089;&#1090;&#1072;&#1085;\&#1058;&#1072;&#1090;&#1072;&#1088;&#1089;&#1090;&#1072;&#1085;\12.%20&#1040;&#1050;&#1047;_&#1060;&#1086;&#1088;&#1084;&#1072;%20&#1058;&#1050;&#1055;_&#1053;&#1041;-&#1057;&#1041;_&#1058;&#1072;&#1090;&#1072;&#1088;&#1089;&#1090;&#1072;&#1085;%20(&#1089;%20&#1057;&#1054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ENİ RAYİÇ"/>
      <sheetName val="YENİ RAYİÇUSD"/>
      <sheetName val="Sheet1"/>
      <sheetName val="BRFTL(ESK-$)"/>
      <sheetName val="KAZI-DOLGU"/>
      <sheetName val="KALIP-DEMİR-BETON"/>
      <sheetName val="BETONARME"/>
      <sheetName val="PREKAST"/>
      <sheetName val="DIŞ SIVA-DIŞ CEPHE ELEM"/>
      <sheetName val="İZOLASYON"/>
      <sheetName val="ÇATI"/>
      <sheetName val="BÖLMEDUVAR"/>
      <sheetName val="SIVA"/>
      <sheetName val="DÖŞEMEKAPLAMASI"/>
      <sheetName val="DUVARKAPLAMASI"/>
      <sheetName val="TAVANKAPLAMASI"/>
      <sheetName val="ASMATAVAN"/>
      <sheetName val="KAPI"/>
      <sheetName val="PENCERE"/>
      <sheetName val="DOLAP"/>
      <sheetName val="CAM"/>
      <sheetName val="MERDİVEN-KORKULUK"/>
      <sheetName val="ATIKSU-YAĞMURSUYU"/>
      <sheetName val="İÇME-SULAMA SUYU"/>
      <sheetName val="PTT"/>
      <sheetName val="SERT SATIH"/>
      <sheetName val="BİTKİLENDİRME"/>
      <sheetName val="ÇEŞİTLİ"/>
      <sheetName val="BRFTL(OCAK)"/>
      <sheetName val="BRFTL(ESK-TL)"/>
      <sheetName val="ESKALASYON"/>
      <sheetName val="DOLAR KURLARI"/>
      <sheetName val="KAZI-DOLGUUSD"/>
      <sheetName val="KALIP-DEMİR-BETONUSD"/>
      <sheetName val="BETONARMEUSD"/>
      <sheetName val="PREKASTUSD"/>
      <sheetName val="DIŞ SIVA-DIŞ CEPHE ELEMUSD"/>
      <sheetName val="İZOLASYONUSD"/>
      <sheetName val="ÇATIUSD"/>
      <sheetName val="BÖLMEDUVARUSD"/>
      <sheetName val="SIVAUSD"/>
      <sheetName val="DÖŞEMEKAPLAMASIUSD"/>
      <sheetName val="DUVARKAPLAMASIUSD"/>
      <sheetName val="TAVANKAPLAMASIUSD"/>
      <sheetName val="ASMATAVANUSD"/>
      <sheetName val="KAPIUSD"/>
      <sheetName val="PENCEREUSD"/>
      <sheetName val="DOLAPUSD"/>
      <sheetName val="CAMUSD"/>
      <sheetName val="MERDİVEN-KORKULUKUSD"/>
      <sheetName val="ATIKSU-YAĞMURSUYUUSD"/>
      <sheetName val="İÇME-SULAMA SUYUUSD"/>
      <sheetName val="PTTUSD"/>
      <sheetName val="SERT SATIHUSD"/>
      <sheetName val="BİTKİLENDİRMEUSD"/>
      <sheetName val="ÇEŞİTLİUSD"/>
      <sheetName val="sayfa no"/>
      <sheetName val="KAPAK1"/>
      <sheetName val="KAPAK2"/>
      <sheetName val="YENÝ RAYÝÇ"/>
      <sheetName val="YENÝ RAYÝÇUSD"/>
      <sheetName val="KALIP-DEMÝR-BETON"/>
      <sheetName val="DIÞ SIVA-DIÞ CEPHE ELEM"/>
      <sheetName val="ÝZOLASYON"/>
      <sheetName val="DÖÞEMEKAPLAMASI"/>
      <sheetName val="MERDÝVEN-KORKULUK"/>
      <sheetName val="ATIKSU-YAÐMURSUYU"/>
      <sheetName val="ÝÇME-SULAMA SUYU"/>
      <sheetName val="BÝTKÝLENDÝRME"/>
      <sheetName val="ÇEÞÝTLÝ"/>
      <sheetName val="KALIP-DEMÝR-BETONUSD"/>
      <sheetName val="DIÞ SIVA-DIÞ CEPHE ELEMUSD"/>
      <sheetName val="ÝZOLASYONUSD"/>
      <sheetName val="DÖÞEMEKAPLAMASIUSD"/>
      <sheetName val="MERDÝVEN-KORKULUKUSD"/>
      <sheetName val="ATIKSU-YAÐMURSUYUUSD"/>
      <sheetName val="ÝÇME-SULAMA SUYUUSD"/>
      <sheetName val="BÝTKÝLENDÝRMEUSD"/>
      <sheetName val="ÇEÞÝTLÝUSD"/>
      <sheetName val="M08_Vinç"/>
      <sheetName val="M07 Binalar"/>
      <sheetName val="M06 Yakıt"/>
      <sheetName val="M05 Teminat"/>
      <sheetName val="M04 Demirbaşlar"/>
      <sheetName val="M04 Demirbaşlar (2)"/>
      <sheetName val="M03 Personel"/>
      <sheetName val="M02 Keşif"/>
      <sheetName val="M00 İcmal"/>
      <sheetName val="S00_İcmal"/>
      <sheetName val="MB Rapor"/>
      <sheetName val="S00_Keşif"/>
      <sheetName val="S09 Sözleşme Gider"/>
      <sheetName val="S01 Personel"/>
      <sheetName val="S03_İşletme"/>
      <sheetName val="S03 Yakıt"/>
      <sheetName val="S04 Sigorta"/>
      <sheetName val="S05_Ekipman Kira"/>
      <sheetName val="S05_Ekipman Kira Eski"/>
      <sheetName val="S06 Demirbaşlar"/>
      <sheetName val="S09 Vergi"/>
      <sheetName val="S11 Sair Giderler"/>
      <sheetName val="YENİ_RAYİÇ"/>
      <sheetName val="YENİ_RAYİÇUSD"/>
      <sheetName val="DIŞ_SIVA-DIŞ_CEPHE_ELEM"/>
      <sheetName val="İÇME-SULAMA_SUYU"/>
      <sheetName val="SERT_SATIH"/>
      <sheetName val="DOLAR_KURLARI"/>
      <sheetName val="DIŞ_SIVA-DIŞ_CEPHE_ELEMUSD"/>
      <sheetName val="İÇME-SULAMA_SUYUUSD"/>
      <sheetName val="SERT_SATIHUSD"/>
      <sheetName val="sayfa_no"/>
      <sheetName val="database"/>
      <sheetName val="degiskenler"/>
      <sheetName val="referans"/>
      <sheetName val="Ambar Çıkışları"/>
      <sheetName val="справочн"/>
      <sheetName val="справочник"/>
      <sheetName val="Plan"/>
      <sheetName val="списки"/>
      <sheetName val="Вспомогательная"/>
      <sheetName val="Вспомагательные"/>
      <sheetName val="YENİ_RAYİÇ1"/>
      <sheetName val="YENİ_RAYİÇUSD1"/>
      <sheetName val="DIŞ_SIVA-DIŞ_CEPHE_ELEM1"/>
      <sheetName val="İÇME-SULAMA_SUYU1"/>
      <sheetName val="SERT_SATIH1"/>
      <sheetName val="DOLAR_KURLARI1"/>
      <sheetName val="DIŞ_SIVA-DIŞ_CEPHE_ELEMUSD1"/>
      <sheetName val="İÇME-SULAMA_SUYUUSD1"/>
      <sheetName val="SERT_SATIHUSD1"/>
      <sheetName val="sayfa_no1"/>
      <sheetName val="YENÝ_RAYÝÇ"/>
      <sheetName val="YENÝ_RAYÝÇUSD"/>
      <sheetName val="DIÞ_SIVA-DIÞ_CEPHE_ELEM"/>
      <sheetName val="ÝÇME-SULAMA_SUYU"/>
      <sheetName val="DIÞ_SIVA-DIÞ_CEPHE_ELEMUSD"/>
      <sheetName val="ÝÇME-SULAMA_SUYUUSD"/>
      <sheetName val="M07_Binalar"/>
      <sheetName val="M06_Yakıt"/>
      <sheetName val="M05_Teminat"/>
      <sheetName val="M04_Demirbaşlar"/>
      <sheetName val="M04_Demirbaşlar_(2)"/>
      <sheetName val="M03_Personel"/>
      <sheetName val="M02_Keşif"/>
      <sheetName val="M00_İcmal"/>
      <sheetName val="MB_Rapor"/>
      <sheetName val="S09_Sözleşme_Gider"/>
      <sheetName val="S01_Personel"/>
      <sheetName val="S03_Yakıt"/>
      <sheetName val="S04_Sigorta"/>
      <sheetName val="S05_Ekipman_Kira"/>
      <sheetName val="S05_Ekipman_Kira_Eski"/>
      <sheetName val="S06_Demirbaşlar"/>
      <sheetName val="S09_Vergi"/>
      <sheetName val="S11_Sair_Giderler"/>
      <sheetName val="Ambar_Çıkışları"/>
      <sheetName val="ИстокСубподрядБДР"/>
      <sheetName val="Тарифы"/>
      <sheetName val="sal"/>
      <sheetName val="TASLAK"/>
      <sheetName val="ÖNKAPAK"/>
      <sheetName val="ARKAKAPAK"/>
      <sheetName val="ARKAKAPAK ELEKTRİK"/>
      <sheetName val="ARKAKAPAK MEKANİK"/>
      <sheetName val="TUTANAKLI İŞLER İCMALİ"/>
      <sheetName val="KESİNTİ İTİRAZLARI"/>
      <sheetName val="CLAIM İCMALİ"/>
      <sheetName val="CLAIM DOSYASI ELEKTRİK"/>
      <sheetName val="CLAIM DOSYASI MEKANİK"/>
      <sheetName val="ADAMSAAT MALİYETLERİ"/>
      <sheetName val="HAKEDİŞ ÖZET İLERLEME RAPORU P1"/>
      <sheetName val="HAKEDİŞ ÖZET İLERLEME RAPOR P2"/>
      <sheetName val="İLERLEME RAPOR ELEKTRİK "/>
      <sheetName val="İLERLEME RAPOR ELEKTRİK P1"/>
      <sheetName val=" P1_ELEKTRİK PARASAL"/>
      <sheetName val=" P1_ELEKTRİK İLERLEME"/>
      <sheetName val=" P1_ELEKTRİK İHZARAT"/>
      <sheetName val="P_1 İHZARAT TABLO"/>
      <sheetName val="CHANGE ORDER NOTLARI"/>
      <sheetName val="ELEKTRİK EK İŞLER (PAKET) P1"/>
      <sheetName val=" P1_ELEKTRİK EK İŞLER  İCMAL"/>
      <sheetName val=" P1_ELEKTRİK EK İŞLER  PARASAL"/>
      <sheetName val=" P1_ELEKTRİK EK İŞLER  İLERLEME"/>
      <sheetName val="PARSEL-1 YEŞİL DEFTER"/>
      <sheetName val=" P1_ELK. C-D EK İŞLER  İLERLEME"/>
      <sheetName val="KAPSAM DIŞINA ÇIK. İŞLER PARASA"/>
      <sheetName val="KAPSAM DIŞINA ÇIK. İŞLER İLERLE"/>
      <sheetName val="PARSEL-1 İLAVE İŞ TUTANAKLARI"/>
      <sheetName val="İLERLEME RAPOR ELEKTRİK P2"/>
      <sheetName val="P2_ELEKTRİK PARASAL"/>
      <sheetName val="P2_ELEKTRİK İLERLEME"/>
      <sheetName val="P2_ELEKTRİK İHZARAT"/>
      <sheetName val="P_2 İHZARAT TABLO"/>
      <sheetName val=" P2_ELEKTRİK EK İŞLER  İCMA"/>
      <sheetName val=" P2_ELEKTRİK EK İŞLER  PARASAL"/>
      <sheetName val=" P2_ELEKTRİK EK İŞLER  İLER (2"/>
      <sheetName val="PARSEL-2 İLAVE İŞ TUTANAKLARI"/>
      <sheetName val="MEKANİK  ÖZET P1 -2"/>
      <sheetName val="MEKANİK  ÖZET P1"/>
      <sheetName val="Mekanik CHANGE ORDER P1"/>
      <sheetName val="Parsel 1 C&amp;D Ek İşler"/>
      <sheetName val="P1-MEKANİK PARASAL"/>
      <sheetName val="P1_MEKANİK İLERLEME"/>
      <sheetName val="P1-MEKANİK İHZARAT"/>
      <sheetName val="P1-MEKANİK İHZARAT İRS. TAB."/>
      <sheetName val="P1_YEDEK PARÇA PARASAL"/>
      <sheetName val="P1_YEDEK PARÇA İLERLEME"/>
      <sheetName val="P1_ALTYAPI PARASAL"/>
      <sheetName val="P1_ALTYAPI İLERLEME"/>
      <sheetName val="Mekanik CHANGE ORDER P2"/>
      <sheetName val="MEKANİK ÖZET P2"/>
      <sheetName val="P2_MEKANİK PARASAL"/>
      <sheetName val="P2_MEKANİK İLERLEME"/>
      <sheetName val="P2_MEKANİK İHZARAT"/>
      <sheetName val="P2_MEKANİK İHZARAT İRS. TAB"/>
      <sheetName val="P2_ALTYAPI PARASAL"/>
      <sheetName val="P2_ALTYAPI İLERLEME"/>
      <sheetName val="EKİPMAN PURSANTAJ ORANLARI"/>
      <sheetName val="ANAIST9711"/>
      <sheetName val="Özet"/>
      <sheetName val="PSR"/>
      <sheetName val="МТО Тек. план"/>
      <sheetName val="Инструкция"/>
      <sheetName val="Источник данных"/>
      <sheetName val=" N Finansal Eğri"/>
      <sheetName val="Finansal tamamlanma Eğrisi"/>
      <sheetName val="FitOutConfCentre"/>
      <sheetName val="VENTILATIE"/>
      <sheetName val="TESİSAT"/>
      <sheetName val="LOB"/>
      <sheetName val="HKED.KEŞFİ İmalat"/>
      <sheetName val="YEŞİL DEFTER-İmalat"/>
      <sheetName val="Register"/>
      <sheetName val="katsayılar"/>
      <sheetName val="$ KURLARI"/>
      <sheetName val="FF"/>
      <sheetName val="TABLO-3"/>
      <sheetName val="AOP Summary-2"/>
      <sheetName val="analiz"/>
      <sheetName val="Kablolar G"/>
      <sheetName val="SB-WarenhausAlt1"/>
      <sheetName val="İMPORTBİRİMFİYATRAYİÇ"/>
      <sheetName val="İMPORTBİRİMFİYATPOZ"/>
      <sheetName val="İMPORTTOPLAM"/>
      <sheetName val="retl"/>
      <sheetName val="RATE"/>
      <sheetName val="laroux"/>
      <sheetName val="BEYAN ARKAYÜZ"/>
      <sheetName val="pencere merkezi ys ab"/>
      <sheetName val="kule pencere merk"/>
      <sheetName val="jobhist"/>
      <sheetName val="1.11.b"/>
      <sheetName val="Cash2"/>
      <sheetName val="Z"/>
      <sheetName val="sosyal tesisler"/>
      <sheetName val="GP1"/>
      <sheetName val="13-İŞGÜCÜ.HİSTOGRAM'03"/>
      <sheetName val="AYRGELIR"/>
      <sheetName val="rayıc"/>
      <sheetName val="INDIRECT COST"/>
      <sheetName val="BUS BAR"/>
      <sheetName val="37"/>
      <sheetName val="ABB ŞALT_MALZEME"/>
      <sheetName val="EST - Structural&amp;Architectural"/>
      <sheetName val="EST - Mechanical"/>
      <sheetName val="산근"/>
      <sheetName val="YENİ_RAYİÇ2"/>
      <sheetName val="YENİ_RAYİÇUSD2"/>
      <sheetName val="DIŞ_SIVA-DIŞ_CEPHE_ELEM2"/>
      <sheetName val="İÇME-SULAMA_SUYU2"/>
      <sheetName val="SERT_SATIH2"/>
      <sheetName val="DOLAR_KURLARI2"/>
      <sheetName val="DIŞ_SIVA-DIŞ_CEPHE_ELEMUSD2"/>
      <sheetName val="İÇME-SULAMA_SUYUUSD2"/>
      <sheetName val="SERT_SATIHUSD2"/>
      <sheetName val="sayfa_no2"/>
      <sheetName val="ARKAKAPAK_ELEKTRİK"/>
      <sheetName val="ARKAKAPAK_MEKANİK"/>
      <sheetName val="TUTANAKLI_İŞLER_İCMALİ"/>
      <sheetName val="KESİNTİ_İTİRAZLARI"/>
      <sheetName val="CLAIM_İCMALİ"/>
      <sheetName val="CLAIM_DOSYASI_ELEKTRİK"/>
      <sheetName val="CLAIM_DOSYASI_MEKANİK"/>
      <sheetName val="ADAMSAAT_MALİYETLERİ"/>
      <sheetName val="HAKEDİŞ_ÖZET_İLERLEME_RAPORU_P1"/>
      <sheetName val="HAKEDİŞ_ÖZET_İLERLEME_RAPOR_P2"/>
      <sheetName val="İLERLEME_RAPOR_ELEKTRİK_"/>
      <sheetName val="İLERLEME_RAPOR_ELEKTRİK_P1"/>
      <sheetName val="_P1_ELEKTRİK_PARASAL"/>
      <sheetName val="_P1_ELEKTRİK_İLERLEME"/>
      <sheetName val="_P1_ELEKTRİK_İHZARAT"/>
      <sheetName val="P_1_İHZARAT_TABLO"/>
      <sheetName val="CHANGE_ORDER_NOTLARI"/>
      <sheetName val="ELEKTRİK_EK_İŞLER_(PAKET)_P1"/>
      <sheetName val="_P1_ELEKTRİK_EK_İŞLER__İCMAL"/>
      <sheetName val="_P1_ELEKTRİK_EK_İŞLER__PARASAL"/>
      <sheetName val="_P1_ELEKTRİK_EK_İŞLER__İLERLEME"/>
      <sheetName val="PARSEL-1_YEŞİL_DEFTER"/>
      <sheetName val="_P1_ELK__C-D_EK_İŞLER__İLERLEME"/>
      <sheetName val="KAPSAM_DIŞINA_ÇIK__İŞLER_PARASA"/>
      <sheetName val="KAPSAM_DIŞINA_ÇIK__İŞLER_İLERLE"/>
      <sheetName val="PARSEL-1_İLAVE_İŞ_TUTANAKLARI"/>
      <sheetName val="İLERLEME_RAPOR_ELEKTRİK_P2"/>
      <sheetName val="P2_ELEKTRİK_PARASAL"/>
      <sheetName val="P2_ELEKTRİK_İLERLEME"/>
      <sheetName val="P2_ELEKTRİK_İHZARAT"/>
      <sheetName val="P_2_İHZARAT_TABLO"/>
      <sheetName val="_P2_ELEKTRİK_EK_İŞLER__İCMA"/>
      <sheetName val="_P2_ELEKTRİK_EK_İŞLER__PARASAL"/>
      <sheetName val="_P2_ELEKTRİK_EK_İŞLER__İLER_(2"/>
      <sheetName val="PARSEL-2_İLAVE_İŞ_TUTANAKLARI"/>
      <sheetName val="MEKANİK__ÖZET_P1_-2"/>
      <sheetName val="MEKANİK__ÖZET_P1"/>
      <sheetName val="Mekanik_CHANGE_ORDER_P1"/>
      <sheetName val="Parsel_1_C&amp;D_Ek_İşler"/>
      <sheetName val="P1-MEKANİK_PARASAL"/>
      <sheetName val="P1_MEKANİK_İLERLEME"/>
      <sheetName val="P1-MEKANİK_İHZARAT"/>
      <sheetName val="P1-MEKANİK_İHZARAT_İRS__TAB_"/>
      <sheetName val="P1_YEDEK_PARÇA_PARASAL"/>
      <sheetName val="P1_YEDEK_PARÇA_İLERLEME"/>
      <sheetName val="P1_ALTYAPI_PARASAL"/>
      <sheetName val="P1_ALTYAPI_İLERLEME"/>
      <sheetName val="Mekanik_CHANGE_ORDER_P2"/>
      <sheetName val="MEKANİK_ÖZET_P2"/>
      <sheetName val="P2_MEKANİK_PARASAL"/>
      <sheetName val="P2_MEKANİK_İLERLEME"/>
      <sheetName val="P2_MEKANİK_İHZARAT"/>
      <sheetName val="P2_MEKANİK_İHZARAT_İRS__TAB"/>
      <sheetName val="P2_ALTYAPI_PARASAL"/>
      <sheetName val="P2_ALTYAPI_İLERLEME"/>
      <sheetName val="EKİPMAN_PURSANTAJ_ORANLARI"/>
      <sheetName val="VERİ TABLOSU-1"/>
      <sheetName val="malzeme"/>
      <sheetName val="VERİ TABLOSU-2"/>
      <sheetName val="Nakit Grafiği"/>
      <sheetName val="DIS GOREV GELENLER"/>
      <sheetName val="makine ekipman (Ultramar)"/>
      <sheetName val="Satir Bazli Odeme Listesi"/>
      <sheetName val="İCMAL"/>
      <sheetName val="BLOK-KEŞİF"/>
      <sheetName val="rayiç"/>
      <sheetName val="Raw Data"/>
      <sheetName val="P.DATA"/>
      <sheetName val="Ozet (Rannila)"/>
      <sheetName val="Ozet"/>
      <sheetName val="B3"/>
      <sheetName val="B4"/>
      <sheetName val="B6"/>
      <sheetName val="M3"/>
      <sheetName val="TEMİNAT TÜRÜ"/>
      <sheetName val="SEKTÖR TÜR"/>
      <sheetName val="③赤紙(日文)"/>
      <sheetName val="1"/>
      <sheetName val="Библиотека Lib"/>
      <sheetName val="BOQ"/>
      <sheetName val="Indirects"/>
      <sheetName val="Indr_Dağıtım"/>
      <sheetName val="1,100"/>
      <sheetName val="1,200"/>
      <sheetName val="3,000"/>
      <sheetName val="4,000"/>
      <sheetName val="6,000"/>
      <sheetName val="8,000"/>
      <sheetName val="satış planı (2)"/>
      <sheetName val="Tahsilat"/>
      <sheetName val="PERSPEKTİF PP"/>
      <sheetName val="PERS PP-Ç"/>
      <sheetName val="PERS PP-P"/>
      <sheetName val="PERS PP-ÇMH"/>
      <sheetName val="PERS PP-Y"/>
      <sheetName val="PARLAK G"/>
      <sheetName val="PARLAK-Ç"/>
      <sheetName val="PARLAK-P"/>
      <sheetName val="PARLAK-ÇMH"/>
      <sheetName val="PARLAK-Y"/>
      <sheetName val="SAFİ"/>
      <sheetName val="SAFİ-Ç"/>
      <sheetName val="SAFİ-P"/>
      <sheetName val="SAFİ-ÇMH"/>
      <sheetName val="SAFİ-Y"/>
      <sheetName val="YEMEK"/>
      <sheetName val="GLP-KK"/>
      <sheetName val="GLP KK-P"/>
      <sheetName val="GLP KK-ÇMH"/>
      <sheetName val="GLP KK-Y"/>
      <sheetName val="SEGA"/>
      <sheetName val="SEGA-Y"/>
      <sheetName val="SİSKA"/>
      <sheetName val="SİSKA-Y"/>
      <sheetName val="PRS- KK"/>
      <sheetName val="PRS-Y"/>
      <sheetName val="MET"/>
      <sheetName val="MET-Y"/>
      <sheetName val="YOO -G"/>
      <sheetName val="YOO-Y"/>
      <sheetName val="DAKO"/>
      <sheetName val="DAKO-Y"/>
      <sheetName val="PIT"/>
      <sheetName val="PIT-Ç"/>
      <sheetName val="PIT-P"/>
      <sheetName val="PIT-ÇMH"/>
      <sheetName val="PIT-Y"/>
      <sheetName val="MODA -G"/>
      <sheetName val="MODA-Y"/>
      <sheetName val="FSC"/>
      <sheetName val="FSC-Y"/>
      <sheetName val="PRICES"/>
      <sheetName val="BQMPALOC"/>
      <sheetName val="#REF"/>
      <sheetName val="BS"/>
      <sheetName val="Faaliyet Gideri"/>
      <sheetName val="6PILE  (돌출)"/>
      <sheetName val="Лист2"/>
      <sheetName val="Area 12-13"/>
      <sheetName val="support_sheet"/>
      <sheetName val="YENİ_RAYİÇ3"/>
      <sheetName val="YENİ_RAYİÇUSD3"/>
      <sheetName val="DIŞ_SIVA-DIŞ_CEPHE_ELEM3"/>
      <sheetName val="İÇME-SULAMA_SUYU3"/>
      <sheetName val="SERT_SATIH3"/>
      <sheetName val="DOLAR_KURLARI3"/>
      <sheetName val="DIŞ_SIVA-DIŞ_CEPHE_ELEMUSD3"/>
      <sheetName val="İÇME-SULAMA_SUYUUSD3"/>
      <sheetName val="SERT_SATIHUSD3"/>
      <sheetName val="sayfa_no3"/>
      <sheetName val="YENÝ_RAYÝÇ1"/>
      <sheetName val="YENÝ_RAYÝÇUSD1"/>
      <sheetName val="DIÞ_SIVA-DIÞ_CEPHE_ELEM1"/>
      <sheetName val="ÝÇME-SULAMA_SUYU1"/>
      <sheetName val="DIÞ_SIVA-DIÞ_CEPHE_ELEMUSD1"/>
      <sheetName val="ÝÇME-SULAMA_SUYUUSD1"/>
      <sheetName val="M07_Binalar1"/>
      <sheetName val="M06_Yakıt1"/>
      <sheetName val="M05_Teminat1"/>
      <sheetName val="M04_Demirbaşlar1"/>
      <sheetName val="M04_Demirbaşlar_(2)1"/>
      <sheetName val="M03_Personel1"/>
      <sheetName val="M02_Keşif1"/>
      <sheetName val="M00_İcmal1"/>
      <sheetName val="MB_Rapor1"/>
      <sheetName val="S09_Sözleşme_Gider1"/>
      <sheetName val="S01_Personel1"/>
      <sheetName val="S03_Yakıt1"/>
      <sheetName val="S04_Sigorta1"/>
      <sheetName val="S05_Ekipman_Kira1"/>
      <sheetName val="S05_Ekipman_Kira_Eski1"/>
      <sheetName val="S06_Demirbaşlar1"/>
      <sheetName val="S09_Vergi1"/>
      <sheetName val="S11_Sair_Giderler1"/>
      <sheetName val="Ambar_Çıkışları1"/>
      <sheetName val="ARKAKAPAK_ELEKTRİK1"/>
      <sheetName val="ARKAKAPAK_MEKANİK1"/>
      <sheetName val="TUTANAKLI_İŞLER_İCMALİ1"/>
      <sheetName val="KESİNTİ_İTİRAZLARI1"/>
      <sheetName val="CLAIM_İCMALİ1"/>
      <sheetName val="CLAIM_DOSYASI_ELEKTRİK1"/>
      <sheetName val="CLAIM_DOSYASI_MEKANİK1"/>
      <sheetName val="ADAMSAAT_MALİYETLERİ1"/>
      <sheetName val="HAKEDİŞ_ÖZET_İLERLEME_RAPORU_P2"/>
      <sheetName val="HAKEDİŞ_ÖZET_İLERLEME_RAPOR_P21"/>
      <sheetName val="İLERLEME_RAPOR_ELEKTRİK_1"/>
      <sheetName val="İLERLEME_RAPOR_ELEKTRİK_P11"/>
      <sheetName val="_P1_ELEKTRİK_PARASAL1"/>
      <sheetName val="_P1_ELEKTRİK_İLERLEME1"/>
      <sheetName val="_P1_ELEKTRİK_İHZARAT1"/>
      <sheetName val="P_1_İHZARAT_TABLO1"/>
      <sheetName val="CHANGE_ORDER_NOTLARI1"/>
      <sheetName val="ELEKTRİK_EK_İŞLER_(PAKET)_P11"/>
      <sheetName val="_P1_ELEKTRİK_EK_İŞLER__İCMAL1"/>
      <sheetName val="_P1_ELEKTRİK_EK_İŞLER__PARASAL1"/>
      <sheetName val="_P1_ELEKTRİK_EK_İŞLER__İLERLEM1"/>
      <sheetName val="PARSEL-1_YEŞİL_DEFTER1"/>
      <sheetName val="_P1_ELK__C-D_EK_İŞLER__İLERLEM1"/>
      <sheetName val="KAPSAM_DIŞINA_ÇIK__İŞLER_PARAS1"/>
      <sheetName val="KAPSAM_DIŞINA_ÇIK__İŞLER_İLERL1"/>
      <sheetName val="PARSEL-1_İLAVE_İŞ_TUTANAKLARI1"/>
      <sheetName val="İLERLEME_RAPOR_ELEKTRİK_P21"/>
      <sheetName val="P2_ELEKTRİK_PARASAL1"/>
      <sheetName val="P2_ELEKTRİK_İLERLEME1"/>
      <sheetName val="P2_ELEKTRİK_İHZARAT1"/>
      <sheetName val="P_2_İHZARAT_TABLO1"/>
      <sheetName val="_P2_ELEKTRİK_EK_İŞLER__İCMA1"/>
      <sheetName val="_P2_ELEKTRİK_EK_İŞLER__PARASAL1"/>
      <sheetName val="_P2_ELEKTRİK_EK_İŞLER__İLER_(21"/>
      <sheetName val="PARSEL-2_İLAVE_İŞ_TUTANAKLARI1"/>
      <sheetName val="MEKANİK__ÖZET_P1_-21"/>
      <sheetName val="MEKANİK__ÖZET_P11"/>
      <sheetName val="Mekanik_CHANGE_ORDER_P11"/>
      <sheetName val="Parsel_1_C&amp;D_Ek_İşler1"/>
      <sheetName val="P1-MEKANİK_PARASAL1"/>
      <sheetName val="P1_MEKANİK_İLERLEME1"/>
      <sheetName val="P1-MEKANİK_İHZARAT1"/>
      <sheetName val="P1-MEKANİK_İHZARAT_İRS__TAB_1"/>
      <sheetName val="P1_YEDEK_PARÇA_PARASAL1"/>
      <sheetName val="P1_YEDEK_PARÇA_İLERLEME1"/>
      <sheetName val="P1_ALTYAPI_PARASAL1"/>
      <sheetName val="P1_ALTYAPI_İLERLEME1"/>
      <sheetName val="Mekanik_CHANGE_ORDER_P21"/>
      <sheetName val="MEKANİK_ÖZET_P21"/>
      <sheetName val="P2_MEKANİK_PARASAL1"/>
      <sheetName val="P2_MEKANİK_İLERLEME1"/>
      <sheetName val="P2_MEKANİK_İHZARAT1"/>
      <sheetName val="P2_MEKANİK_İHZARAT_İRS__TAB1"/>
      <sheetName val="P2_ALTYAPI_PARASAL1"/>
      <sheetName val="P2_ALTYAPI_İLERLEME1"/>
      <sheetName val="EKİPMAN_PURSANTAJ_ORANLARI1"/>
      <sheetName val="Finansal_tamamlanma_Eğrisi"/>
      <sheetName val="_N_Finansal_Eğri"/>
      <sheetName val="HKED_KEŞFİ_İmalat"/>
      <sheetName val="YEŞİL_DEFTER-İmalat"/>
      <sheetName val="Kablolar_G"/>
      <sheetName val="AOP_Summary-2"/>
      <sheetName val="pencere_merkezi_ys_ab"/>
      <sheetName val="kule_pencere_merk"/>
      <sheetName val="1_11_b"/>
      <sheetName val="$_KURLARI"/>
      <sheetName val="DIS_GOREV_GELENLER"/>
      <sheetName val="ABB_ŞALT_MALZEME"/>
      <sheetName val="EST_-_Structural&amp;Architectural"/>
      <sheetName val="EST_-_Mechanical"/>
      <sheetName val="Satir_Bazli_Odeme_Listesi"/>
      <sheetName val="makine_ekipman_(Ultramar)"/>
      <sheetName val="P_DATA"/>
      <sheetName val="Raw_Data"/>
      <sheetName val="BEYAN_ARKAYÜZ"/>
      <sheetName val="sosyal_tesisler"/>
      <sheetName val="13-İŞGÜCÜ_HİSTOGRAM'03"/>
      <sheetName val="INDIRECT_COST"/>
      <sheetName val="VERİ_TABLOSU-1"/>
      <sheetName val="VERİ_TABLOSU-2"/>
      <sheetName val="Nakit_Grafiği"/>
      <sheetName val="BUS_BAR"/>
      <sheetName val="TEMİNAT_TÜRÜ"/>
      <sheetName val="SEKTÖR_TÜR"/>
      <sheetName val="МТО_Тек__план"/>
      <sheetName val="Источник_данных"/>
      <sheetName val="Ozet_(Rannila)"/>
      <sheetName val="6-Ozet Beton Dokum"/>
      <sheetName val="AMORTİSMAN (3)"/>
      <sheetName val="Genel_Bilgiler"/>
      <sheetName val="formül"/>
      <sheetName val="AMORTİSMAN"/>
      <sheetName val="Данные"/>
      <sheetName val="MANPOWER"/>
      <sheetName val="satış_planı_(2)"/>
      <sheetName val="Parametreler"/>
      <sheetName val="Sayfa1"/>
      <sheetName val="BuyerSeller"/>
      <sheetName val="text"/>
      <sheetName val="YENİ_RAYİÇ4"/>
      <sheetName val="YENİ_RAYİÇUSD4"/>
      <sheetName val="DIŞ_SIVA-DIŞ_CEPHE_ELEM4"/>
      <sheetName val="İÇME-SULAMA_SUYU4"/>
      <sheetName val="SERT_SATIH4"/>
      <sheetName val="DOLAR_KURLARI4"/>
      <sheetName val="DIŞ_SIVA-DIŞ_CEPHE_ELEMUSD4"/>
      <sheetName val="İÇME-SULAMA_SUYUUSD4"/>
      <sheetName val="SERT_SATIHUSD4"/>
      <sheetName val="sayfa_no4"/>
      <sheetName val="YENÝ_RAYÝÇ2"/>
      <sheetName val="YENÝ_RAYÝÇUSD2"/>
      <sheetName val="DIÞ_SIVA-DIÞ_CEPHE_ELEM2"/>
      <sheetName val="ÝÇME-SULAMA_SUYU2"/>
      <sheetName val="DIÞ_SIVA-DIÞ_CEPHE_ELEMUSD2"/>
      <sheetName val="ÝÇME-SULAMA_SUYUUSD2"/>
      <sheetName val="M07_Binalar2"/>
      <sheetName val="M06_Yakıt2"/>
      <sheetName val="M05_Teminat2"/>
      <sheetName val="M04_Demirbaşlar2"/>
      <sheetName val="M04_Demirbaşlar_(2)2"/>
      <sheetName val="M03_Personel2"/>
      <sheetName val="M02_Keşif2"/>
      <sheetName val="M00_İcmal2"/>
      <sheetName val="MB_Rapor2"/>
      <sheetName val="S09_Sözleşme_Gider2"/>
      <sheetName val="S01_Personel2"/>
      <sheetName val="S03_Yakıt2"/>
      <sheetName val="S04_Sigorta2"/>
      <sheetName val="S05_Ekipman_Kira2"/>
      <sheetName val="S05_Ekipman_Kira_Eski2"/>
      <sheetName val="S06_Demirbaşlar2"/>
      <sheetName val="S09_Vergi2"/>
      <sheetName val="S11_Sair_Giderler2"/>
      <sheetName val="Ambar_Çıkışları2"/>
      <sheetName val="ARKAKAPAK_ELEKTRİK2"/>
      <sheetName val="ARKAKAPAK_MEKANİK2"/>
      <sheetName val="TUTANAKLI_İŞLER_İCMALİ2"/>
      <sheetName val="KESİNTİ_İTİRAZLARI2"/>
      <sheetName val="CLAIM_İCMALİ2"/>
      <sheetName val="CLAIM_DOSYASI_ELEKTRİK2"/>
      <sheetName val="CLAIM_DOSYASI_MEKANİK2"/>
      <sheetName val="ADAMSAAT_MALİYETLERİ2"/>
      <sheetName val="HAKEDİŞ_ÖZET_İLERLEME_RAPORU_P3"/>
      <sheetName val="HAKEDİŞ_ÖZET_İLERLEME_RAPOR_P22"/>
      <sheetName val="İLERLEME_RAPOR_ELEKTRİK_2"/>
      <sheetName val="İLERLEME_RAPOR_ELEKTRİK_P12"/>
      <sheetName val="_P1_ELEKTRİK_PARASAL2"/>
      <sheetName val="_P1_ELEKTRİK_İLERLEME2"/>
      <sheetName val="_P1_ELEKTRİK_İHZARAT2"/>
      <sheetName val="P_1_İHZARAT_TABLO2"/>
      <sheetName val="CHANGE_ORDER_NOTLARI2"/>
      <sheetName val="ELEKTRİK_EK_İŞLER_(PAKET)_P12"/>
      <sheetName val="_P1_ELEKTRİK_EK_İŞLER__İCMAL2"/>
      <sheetName val="_P1_ELEKTRİK_EK_İŞLER__PARASAL2"/>
      <sheetName val="_P1_ELEKTRİK_EK_İŞLER__İLERLEM2"/>
      <sheetName val="PARSEL-1_YEŞİL_DEFTER2"/>
      <sheetName val="_P1_ELK__C-D_EK_İŞLER__İLERLEM2"/>
      <sheetName val="KAPSAM_DIŞINA_ÇIK__İŞLER_PARAS2"/>
      <sheetName val="KAPSAM_DIŞINA_ÇIK__İŞLER_İLERL2"/>
      <sheetName val="PARSEL-1_İLAVE_İŞ_TUTANAKLARI2"/>
      <sheetName val="İLERLEME_RAPOR_ELEKTRİK_P22"/>
      <sheetName val="P2_ELEKTRİK_PARASAL2"/>
      <sheetName val="P2_ELEKTRİK_İLERLEME2"/>
      <sheetName val="P2_ELEKTRİK_İHZARAT2"/>
      <sheetName val="P_2_İHZARAT_TABLO2"/>
      <sheetName val="_P2_ELEKTRİK_EK_İŞLER__İCMA2"/>
      <sheetName val="_P2_ELEKTRİK_EK_İŞLER__PARASAL2"/>
      <sheetName val="_P2_ELEKTRİK_EK_İŞLER__İLER_(22"/>
      <sheetName val="PARSEL-2_İLAVE_İŞ_TUTANAKLARI2"/>
      <sheetName val="MEKANİK__ÖZET_P1_-22"/>
      <sheetName val="MEKANİK__ÖZET_P12"/>
      <sheetName val="Mekanik_CHANGE_ORDER_P12"/>
      <sheetName val="Parsel_1_C&amp;D_Ek_İşler2"/>
      <sheetName val="P1-MEKANİK_PARASAL2"/>
      <sheetName val="P1_MEKANİK_İLERLEME2"/>
      <sheetName val="P1-MEKANİK_İHZARAT2"/>
      <sheetName val="P1-MEKANİK_İHZARAT_İRS__TAB_2"/>
      <sheetName val="P1_YEDEK_PARÇA_PARASAL2"/>
      <sheetName val="P1_YEDEK_PARÇA_İLERLEME2"/>
      <sheetName val="P1_ALTYAPI_PARASAL2"/>
      <sheetName val="P1_ALTYAPI_İLERLEME2"/>
      <sheetName val="Mekanik_CHANGE_ORDER_P22"/>
      <sheetName val="MEKANİK_ÖZET_P22"/>
      <sheetName val="P2_MEKANİK_PARASAL2"/>
      <sheetName val="P2_MEKANİK_İLERLEME2"/>
      <sheetName val="P2_MEKANİK_İHZARAT2"/>
      <sheetName val="P2_MEKANİK_İHZARAT_İRS__TAB2"/>
      <sheetName val="P2_ALTYAPI_PARASAL2"/>
      <sheetName val="P2_ALTYAPI_İLERLEME2"/>
      <sheetName val="EKİPMAN_PURSANTAJ_ORANLARI2"/>
      <sheetName val="Finansal_tamamlanma_Eğrisi1"/>
      <sheetName val="_N_Finansal_Eğri1"/>
      <sheetName val="HKED_KEŞFİ_İmalat1"/>
      <sheetName val="YEŞİL_DEFTER-İmalat1"/>
      <sheetName val="Kablolar_G1"/>
      <sheetName val="AOP_Summary-21"/>
      <sheetName val="pencere_merkezi_ys_ab1"/>
      <sheetName val="kule_pencere_merk1"/>
      <sheetName val="1_11_b1"/>
      <sheetName val="$_KURLARI1"/>
      <sheetName val="DIS_GOREV_GELENLER1"/>
      <sheetName val="ABB_ŞALT_MALZEME1"/>
      <sheetName val="EST_-_Structural&amp;Architectural1"/>
      <sheetName val="EST_-_Mechanical1"/>
      <sheetName val="Satir_Bazli_Odeme_Listesi1"/>
      <sheetName val="makine_ekipman_(Ultramar)1"/>
      <sheetName val="P_DATA1"/>
      <sheetName val="Raw_Data1"/>
      <sheetName val="BEYAN_ARKAYÜZ1"/>
      <sheetName val="sosyal_tesisler1"/>
      <sheetName val="13-İŞGÜCÜ_HİSTOGRAM'031"/>
      <sheetName val="INDIRECT_COST1"/>
      <sheetName val="VERİ_TABLOSU-11"/>
      <sheetName val="VERİ_TABLOSU-21"/>
      <sheetName val="Nakit_Grafiği1"/>
      <sheetName val="BUS_BAR1"/>
      <sheetName val="TEMİNAT_TÜRÜ1"/>
      <sheetName val="SEKTÖR_TÜR1"/>
      <sheetName val="МТО_Тек__план1"/>
      <sheetName val="Ozet_(Rannila)1"/>
      <sheetName val="Источник_данных1"/>
      <sheetName val="Гранты BPC 3м"/>
      <sheetName val="ББ_9м"/>
      <sheetName val="DATA"/>
      <sheetName val="MK"/>
      <sheetName val="ActivityID"/>
      <sheetName val="Pivot(Cost)"/>
      <sheetName val="Pivot(BBQ)"/>
      <sheetName val="Pivot(BBQ-Act.)"/>
      <sheetName val="Pivot(BBQ) (2)"/>
      <sheetName val="Pivot(Bids)"/>
      <sheetName val="mpv1-mpv2"/>
      <sheetName val="mk01"/>
      <sheetName val="mk04"/>
      <sheetName val="Pareto"/>
      <sheetName val="BoQ (2)"/>
      <sheetName val="+Work"/>
      <sheetName val="ucoin"/>
      <sheetName val="COMPAIR"/>
      <sheetName val="Plaza_Contract"/>
      <sheetName val="COMPAIRE SUM"/>
      <sheetName val="ValueEng"/>
      <sheetName val="ConcreteSF"/>
      <sheetName val="Steel"/>
      <sheetName val="OtherUnit$"/>
      <sheetName val="Glass"/>
      <sheetName val="PlazaRef"/>
      <sheetName val="New Facade"/>
      <sheetName val="Facade Calc"/>
      <sheetName val="Paving"/>
      <sheetName val="Drywall-Stucco"/>
      <sheetName val="lease"/>
      <sheetName val="İhzar"/>
      <sheetName val="CASH"/>
      <sheetName val="Attach 4-18"/>
      <sheetName val="Подсистемы"/>
      <sheetName val="Вендоры_скидки_коэф-ты"/>
      <sheetName val="27.02.2023"/>
      <sheetName val="D.V Çıkışları"/>
      <sheetName val="$_KURLARI2"/>
      <sheetName val="YENÝ_RAYÝÇ3"/>
      <sheetName val="YENÝ_RAYÝÇUSD3"/>
      <sheetName val="DIÞ_SIVA-DIÞ_CEPHE_ELEM3"/>
      <sheetName val="ÝÇME-SULAMA_SUYU3"/>
      <sheetName val="DIÞ_SIVA-DIÞ_CEPHE_ELEMUSD3"/>
      <sheetName val="ÝÇME-SULAMA_SUYUUSD3"/>
      <sheetName val="$_KURLARI3"/>
      <sheetName val="M07_Binalar3"/>
      <sheetName val="M06_Yakıt3"/>
      <sheetName val="M05_Teminat3"/>
      <sheetName val="M04_Demirbaşlar3"/>
      <sheetName val="M04_Demirbaşlar_(2)3"/>
      <sheetName val="M03_Personel3"/>
      <sheetName val="M02_Keşif3"/>
      <sheetName val="M00_İcmal3"/>
      <sheetName val="MB_Rapor3"/>
      <sheetName val="S09_Sözleşme_Gider3"/>
      <sheetName val="S01_Personel3"/>
      <sheetName val="S03_Yakıt3"/>
      <sheetName val="S04_Sigorta3"/>
      <sheetName val="S05_Ekipman_Kira3"/>
      <sheetName val="S05_Ekipman_Kira_Eski3"/>
      <sheetName val="S06_Demirbaşlar3"/>
      <sheetName val="S09_Vergi3"/>
      <sheetName val="S11_Sair_Giderler3"/>
      <sheetName val="Ambar_Çıkışları3"/>
      <sheetName val="140900-q1"/>
      <sheetName val="Drop Down List"/>
      <sheetName val="03_ПМП"/>
      <sheetName val="기계내역서"/>
      <sheetName val="ТЕХНИКА ПЕРСОНАЛ"/>
      <sheetName val="БазаКТ"/>
      <sheetName val="BOD"/>
      <sheetName val="PRICE"/>
      <sheetName val="INFO"/>
      <sheetName val="97 사업추정(WEKI)"/>
      <sheetName val="세금자료"/>
      <sheetName val="manhour"/>
      <sheetName val="Лист4"/>
      <sheetName val="FAB별"/>
      <sheetName val="!"/>
      <sheetName val="КОНТРАГЕНТ"/>
      <sheetName val="A"/>
      <sheetName val="Delivered period"/>
      <sheetName val="QPL"/>
      <sheetName val="Номенклатура BOM"/>
      <sheetName val="Summary"/>
      <sheetName val="Перечень2 (2)"/>
      <sheetName val="대비표"/>
      <sheetName val="Preconditons"/>
      <sheetName val="NDOCBT"/>
      <sheetName val="OIL SYST DATA SHTS"/>
      <sheetName val="Air Cooler-E"/>
      <sheetName val="ТС 1"/>
      <sheetName val="ФОРМА для заполнения"/>
      <sheetName val="Forecast"/>
      <sheetName val="GeneralFeedDevices_Labels"/>
      <sheetName val="CalmingSection_Labels"/>
      <sheetName val="Welcome"/>
      <sheetName val="COVER"/>
      <sheetName val="#ССЫЛКА"/>
      <sheetName val="CAT_5"/>
      <sheetName val="TECH"/>
      <sheetName val="Номенклатура BOE"/>
      <sheetName val="YENİ_RAYİÇ5"/>
      <sheetName val="YENİ_RAYİÇUSD5"/>
      <sheetName val="DIŞ_SIVA-DIŞ_CEPHE_ELEM5"/>
      <sheetName val="İÇME-SULAMA_SUYU5"/>
      <sheetName val="SERT_SATIH5"/>
      <sheetName val="DOLAR_KURLARI5"/>
      <sheetName val="DIŞ_SIVA-DIŞ_CEPHE_ELEMUSD5"/>
      <sheetName val="İÇME-SULAMA_SUYUUSD5"/>
      <sheetName val="SERT_SATIHUSD5"/>
      <sheetName val="sayfa_no5"/>
      <sheetName val="YENÝ_RAYÝÇ4"/>
      <sheetName val="YENÝ_RAYÝÇUSD4"/>
      <sheetName val="DIÞ_SIVA-DIÞ_CEPHE_ELEM4"/>
      <sheetName val="ÝÇME-SULAMA_SUYU4"/>
      <sheetName val="DIÞ_SIVA-DIÞ_CEPHE_ELEMUSD4"/>
      <sheetName val="ÝÇME-SULAMA_SUYUUSD4"/>
      <sheetName val="M07_Binalar4"/>
      <sheetName val="M06_Yakıt4"/>
      <sheetName val="M05_Teminat4"/>
      <sheetName val="M04_Demirbaşlar4"/>
      <sheetName val="M04_Demirbaşlar_(2)4"/>
      <sheetName val="M03_Personel4"/>
      <sheetName val="M02_Keşif4"/>
      <sheetName val="M00_İcmal4"/>
      <sheetName val="MB_Rapor4"/>
      <sheetName val="S09_Sözleşme_Gider4"/>
      <sheetName val="S01_Personel4"/>
      <sheetName val="S03_Yakıt4"/>
      <sheetName val="S04_Sigorta4"/>
      <sheetName val="S05_Ekipman_Kira4"/>
      <sheetName val="S05_Ekipman_Kira_Eski4"/>
      <sheetName val="S06_Demirbaşlar4"/>
      <sheetName val="S09_Vergi4"/>
      <sheetName val="S11_Sair_Giderler4"/>
      <sheetName val="Ambar_Çıkışları4"/>
      <sheetName val="ARKAKAPAK_ELEKTRİK3"/>
      <sheetName val="ARKAKAPAK_MEKANİK3"/>
      <sheetName val="TUTANAKLI_İŞLER_İCMALİ3"/>
      <sheetName val="KESİNTİ_İTİRAZLARI3"/>
      <sheetName val="CLAIM_İCMALİ3"/>
      <sheetName val="CLAIM_DOSYASI_ELEKTRİK3"/>
      <sheetName val="CLAIM_DOSYASI_MEKANİK3"/>
      <sheetName val="ADAMSAAT_MALİYETLERİ3"/>
      <sheetName val="HAKEDİŞ_ÖZET_İLERLEME_RAPORU_P4"/>
      <sheetName val="HAKEDİŞ_ÖZET_İLERLEME_RAPOR_P23"/>
      <sheetName val="İLERLEME_RAPOR_ELEKTRİK_3"/>
      <sheetName val="İLERLEME_RAPOR_ELEKTRİK_P13"/>
      <sheetName val="_P1_ELEKTRİK_PARASAL3"/>
      <sheetName val="_P1_ELEKTRİK_İLERLEME3"/>
      <sheetName val="_P1_ELEKTRİK_İHZARAT3"/>
      <sheetName val="P_1_İHZARAT_TABLO3"/>
      <sheetName val="CHANGE_ORDER_NOTLARI3"/>
      <sheetName val="ELEKTRİK_EK_İŞLER_(PAKET)_P13"/>
      <sheetName val="_P1_ELEKTRİK_EK_İŞLER__İCMAL3"/>
      <sheetName val="_P1_ELEKTRİK_EK_İŞLER__PARASAL3"/>
      <sheetName val="_P1_ELEKTRİK_EK_İŞLER__İLERLEM3"/>
      <sheetName val="PARSEL-1_YEŞİL_DEFTER3"/>
      <sheetName val="_P1_ELK__C-D_EK_İŞLER__İLERLEM3"/>
      <sheetName val="KAPSAM_DIŞINA_ÇIK__İŞLER_PARAS3"/>
      <sheetName val="KAPSAM_DIŞINA_ÇIK__İŞLER_İLERL3"/>
      <sheetName val="PARSEL-1_İLAVE_İŞ_TUTANAKLARI3"/>
      <sheetName val="İLERLEME_RAPOR_ELEKTRİK_P23"/>
      <sheetName val="P2_ELEKTRİK_PARASAL3"/>
      <sheetName val="P2_ELEKTRİK_İLERLEME3"/>
      <sheetName val="P2_ELEKTRİK_İHZARAT3"/>
      <sheetName val="P_2_İHZARAT_TABLO3"/>
      <sheetName val="_P2_ELEKTRİK_EK_İŞLER__İCMA3"/>
      <sheetName val="_P2_ELEKTRİK_EK_İŞLER__PARASAL3"/>
      <sheetName val="_P2_ELEKTRİK_EK_İŞLER__İLER_(23"/>
      <sheetName val="PARSEL-2_İLAVE_İŞ_TUTANAKLARI3"/>
      <sheetName val="MEKANİK__ÖZET_P1_-23"/>
      <sheetName val="MEKANİK__ÖZET_P13"/>
      <sheetName val="Mekanik_CHANGE_ORDER_P13"/>
      <sheetName val="Parsel_1_C&amp;D_Ek_İşler3"/>
      <sheetName val="P1-MEKANİK_PARASAL3"/>
      <sheetName val="P1_MEKANİK_İLERLEME3"/>
      <sheetName val="P1-MEKANİK_İHZARAT3"/>
      <sheetName val="P1-MEKANİK_İHZARAT_İRS__TAB_3"/>
      <sheetName val="P1_YEDEK_PARÇA_PARASAL3"/>
      <sheetName val="P1_YEDEK_PARÇA_İLERLEME3"/>
      <sheetName val="P1_ALTYAPI_PARASAL3"/>
      <sheetName val="P1_ALTYAPI_İLERLEME3"/>
      <sheetName val="Mekanik_CHANGE_ORDER_P23"/>
      <sheetName val="MEKANİK_ÖZET_P23"/>
      <sheetName val="P2_MEKANİK_PARASAL3"/>
      <sheetName val="P2_MEKANİK_İLERLEME3"/>
      <sheetName val="P2_MEKANİK_İHZARAT3"/>
      <sheetName val="P2_MEKANİK_İHZARAT_İRS__TAB3"/>
      <sheetName val="P2_ALTYAPI_PARASAL3"/>
      <sheetName val="P2_ALTYAPI_İLERLEME3"/>
      <sheetName val="EKİPMAN_PURSANTAJ_ORANLARI3"/>
      <sheetName val="МТО_Тек__план2"/>
      <sheetName val="Источник_данных2"/>
      <sheetName val="_N_Finansal_Eğri2"/>
      <sheetName val="Finansal_tamamlanma_Eğrisi2"/>
      <sheetName val="HKED_KEŞFİ_İmalat2"/>
      <sheetName val="YEŞİL_DEFTER-İmalat2"/>
      <sheetName val="$_KURLARI4"/>
      <sheetName val="AOP_Summary-22"/>
      <sheetName val="Kablolar_G2"/>
      <sheetName val="BEYAN_ARKAYÜZ2"/>
      <sheetName val="pencere_merkezi_ys_ab2"/>
      <sheetName val="kule_pencere_merk2"/>
      <sheetName val="1_11_b2"/>
      <sheetName val="sosyal_tesisler2"/>
      <sheetName val="13-İŞGÜCÜ_HİSTOGRAM'032"/>
      <sheetName val="INDIRECT_COST2"/>
      <sheetName val="BUS_BAR2"/>
      <sheetName val="ABB_ŞALT_MALZEME2"/>
      <sheetName val="EST_-_Structural&amp;Architectural2"/>
      <sheetName val="EST_-_Mechanical2"/>
      <sheetName val="VERİ_TABLOSU-12"/>
      <sheetName val="VERİ_TABLOSU-22"/>
      <sheetName val="Nakit_Grafiği2"/>
      <sheetName val="DIS_GOREV_GELENLER2"/>
      <sheetName val="makine_ekipman_(Ultramar)2"/>
      <sheetName val="Satir_Bazli_Odeme_Listesi2"/>
      <sheetName val="Raw_Data2"/>
      <sheetName val="P_DATA2"/>
      <sheetName val="TEMİNAT_TÜRÜ2"/>
      <sheetName val="SEKTÖR_TÜR2"/>
      <sheetName val="Ozet_(Rannila)2"/>
      <sheetName val="Библиотека_Lib"/>
      <sheetName val="satış_planı_(2)1"/>
      <sheetName val="PERSPEKTİF_PP"/>
      <sheetName val="PERS_PP-Ç"/>
      <sheetName val="PERS_PP-P"/>
      <sheetName val="PERS_PP-ÇMH"/>
      <sheetName val="PERS_PP-Y"/>
      <sheetName val="PARLAK_G"/>
      <sheetName val="GLP_KK-P"/>
      <sheetName val="GLP_KK-ÇMH"/>
      <sheetName val="GLP_KK-Y"/>
      <sheetName val="PRS-_KK"/>
      <sheetName val="YOO_-G"/>
      <sheetName val="MODA_-G"/>
      <sheetName val="Faaliyet_Gideri"/>
      <sheetName val="6PILE__(돌출)"/>
      <sheetName val="Area_12-13"/>
      <sheetName val="6-Ozet_Beton_Dokum"/>
      <sheetName val="AMORTİSMAN_(3)"/>
      <sheetName val="Гранты_BPC_3м"/>
      <sheetName val="Pivot(BBQ-Act_)"/>
      <sheetName val="Pivot(BBQ)_(2)"/>
      <sheetName val="BoQ_(2)"/>
      <sheetName val="COMPAIRE_SUM"/>
      <sheetName val="New_Facade"/>
      <sheetName val="Facade_Calc"/>
      <sheetName val="Attach_4-18"/>
      <sheetName val="27_02_2023"/>
      <sheetName val="Drop_Down_List"/>
      <sheetName val="D_V_Çıkışları"/>
      <sheetName val="ТЕХНИКА_ПЕРСОНАЛ"/>
      <sheetName val="97_사업추정(WEKI)"/>
      <sheetName val="Номенклатура_BOM"/>
      <sheetName val="Delivered_period"/>
      <sheetName val="КС-3 № 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1">
          <cell r="C11" t="str">
            <v>10020000</v>
          </cell>
        </row>
      </sheetData>
      <sheetData sheetId="62">
        <row r="11">
          <cell r="C11" t="str">
            <v>10020000</v>
          </cell>
        </row>
      </sheetData>
      <sheetData sheetId="63">
        <row r="11">
          <cell r="C11" t="str">
            <v>10020000</v>
          </cell>
        </row>
      </sheetData>
      <sheetData sheetId="64">
        <row r="11">
          <cell r="C11" t="str">
            <v>10020000</v>
          </cell>
        </row>
      </sheetData>
      <sheetData sheetId="65">
        <row r="11">
          <cell r="C11" t="str">
            <v>10020000</v>
          </cell>
        </row>
      </sheetData>
      <sheetData sheetId="66">
        <row r="11">
          <cell r="C11" t="str">
            <v>10020000</v>
          </cell>
        </row>
      </sheetData>
      <sheetData sheetId="67">
        <row r="11">
          <cell r="C11" t="str">
            <v>10020000</v>
          </cell>
        </row>
      </sheetData>
      <sheetData sheetId="68">
        <row r="11">
          <cell r="C11" t="str">
            <v>10020000</v>
          </cell>
        </row>
      </sheetData>
      <sheetData sheetId="69">
        <row r="11">
          <cell r="C11" t="str">
            <v>10020000</v>
          </cell>
        </row>
      </sheetData>
      <sheetData sheetId="70">
        <row r="11">
          <cell r="C11" t="str">
            <v>10020000</v>
          </cell>
        </row>
      </sheetData>
      <sheetData sheetId="71">
        <row r="11">
          <cell r="C11" t="str">
            <v>10020000</v>
          </cell>
        </row>
      </sheetData>
      <sheetData sheetId="72">
        <row r="11">
          <cell r="C11" t="str">
            <v>10020000</v>
          </cell>
        </row>
      </sheetData>
      <sheetData sheetId="73">
        <row r="11">
          <cell r="C11" t="str">
            <v>10020000</v>
          </cell>
        </row>
      </sheetData>
      <sheetData sheetId="74">
        <row r="11">
          <cell r="C11" t="str">
            <v>10020000</v>
          </cell>
        </row>
      </sheetData>
      <sheetData sheetId="75">
        <row r="11">
          <cell r="C11" t="str">
            <v>10020000</v>
          </cell>
        </row>
      </sheetData>
      <sheetData sheetId="76">
        <row r="11">
          <cell r="C11" t="str">
            <v>10020000</v>
          </cell>
        </row>
      </sheetData>
      <sheetData sheetId="77">
        <row r="11">
          <cell r="C11" t="str">
            <v>10020000</v>
          </cell>
        </row>
      </sheetData>
      <sheetData sheetId="78">
        <row r="11">
          <cell r="C11" t="str">
            <v>10020000</v>
          </cell>
        </row>
      </sheetData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>
        <row r="11">
          <cell r="C11" t="str">
            <v>10020000</v>
          </cell>
        </row>
      </sheetData>
      <sheetData sheetId="122">
        <row r="11">
          <cell r="C11" t="str">
            <v>10020000</v>
          </cell>
        </row>
      </sheetData>
      <sheetData sheetId="123">
        <row r="11">
          <cell r="C11" t="str">
            <v>10020000</v>
          </cell>
        </row>
      </sheetData>
      <sheetData sheetId="124">
        <row r="11">
          <cell r="C11" t="str">
            <v>10020000</v>
          </cell>
        </row>
      </sheetData>
      <sheetData sheetId="125">
        <row r="11">
          <cell r="C11" t="str">
            <v>10020000</v>
          </cell>
        </row>
      </sheetData>
      <sheetData sheetId="126">
        <row r="11">
          <cell r="C11" t="str">
            <v>10020000</v>
          </cell>
        </row>
      </sheetData>
      <sheetData sheetId="127">
        <row r="11">
          <cell r="C11" t="str">
            <v>10020000</v>
          </cell>
        </row>
      </sheetData>
      <sheetData sheetId="128">
        <row r="11">
          <cell r="C11" t="str">
            <v>10020000</v>
          </cell>
        </row>
      </sheetData>
      <sheetData sheetId="129">
        <row r="11">
          <cell r="C11" t="str">
            <v>10020000</v>
          </cell>
        </row>
      </sheetData>
      <sheetData sheetId="130">
        <row r="11">
          <cell r="C11" t="str">
            <v>10020000</v>
          </cell>
        </row>
      </sheetData>
      <sheetData sheetId="131">
        <row r="11">
          <cell r="C11" t="str">
            <v>10020000</v>
          </cell>
        </row>
      </sheetData>
      <sheetData sheetId="132">
        <row r="11">
          <cell r="C11" t="str">
            <v>10020000</v>
          </cell>
        </row>
      </sheetData>
      <sheetData sheetId="133">
        <row r="11">
          <cell r="C11" t="str">
            <v>10020000</v>
          </cell>
        </row>
      </sheetData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>
        <row r="4">
          <cell r="C4">
            <v>1</v>
          </cell>
        </row>
      </sheetData>
      <sheetData sheetId="365">
        <row r="4">
          <cell r="C4">
            <v>1</v>
          </cell>
        </row>
      </sheetData>
      <sheetData sheetId="366">
        <row r="4">
          <cell r="C4">
            <v>1</v>
          </cell>
        </row>
      </sheetData>
      <sheetData sheetId="367">
        <row r="4">
          <cell r="C4">
            <v>1</v>
          </cell>
        </row>
      </sheetData>
      <sheetData sheetId="368">
        <row r="4">
          <cell r="C4">
            <v>1</v>
          </cell>
        </row>
      </sheetData>
      <sheetData sheetId="369">
        <row r="4">
          <cell r="C4">
            <v>1</v>
          </cell>
        </row>
      </sheetData>
      <sheetData sheetId="370">
        <row r="4">
          <cell r="C4">
            <v>1</v>
          </cell>
        </row>
      </sheetData>
      <sheetData sheetId="371">
        <row r="4">
          <cell r="C4">
            <v>1</v>
          </cell>
        </row>
      </sheetData>
      <sheetData sheetId="372">
        <row r="4">
          <cell r="C4">
            <v>1</v>
          </cell>
        </row>
      </sheetData>
      <sheetData sheetId="373">
        <row r="4">
          <cell r="C4">
            <v>1</v>
          </cell>
        </row>
      </sheetData>
      <sheetData sheetId="374">
        <row r="4">
          <cell r="C4">
            <v>1</v>
          </cell>
        </row>
      </sheetData>
      <sheetData sheetId="375">
        <row r="4">
          <cell r="C4">
            <v>1</v>
          </cell>
        </row>
      </sheetData>
      <sheetData sheetId="376">
        <row r="4">
          <cell r="C4">
            <v>1</v>
          </cell>
        </row>
      </sheetData>
      <sheetData sheetId="377">
        <row r="4">
          <cell r="C4">
            <v>1</v>
          </cell>
        </row>
      </sheetData>
      <sheetData sheetId="378">
        <row r="4">
          <cell r="C4">
            <v>1</v>
          </cell>
        </row>
      </sheetData>
      <sheetData sheetId="379">
        <row r="4">
          <cell r="C4">
            <v>1</v>
          </cell>
        </row>
      </sheetData>
      <sheetData sheetId="380">
        <row r="4">
          <cell r="C4">
            <v>1</v>
          </cell>
        </row>
      </sheetData>
      <sheetData sheetId="381">
        <row r="4">
          <cell r="C4">
            <v>1</v>
          </cell>
        </row>
      </sheetData>
      <sheetData sheetId="382">
        <row r="4">
          <cell r="C4">
            <v>1</v>
          </cell>
        </row>
      </sheetData>
      <sheetData sheetId="383">
        <row r="4">
          <cell r="C4">
            <v>1</v>
          </cell>
        </row>
      </sheetData>
      <sheetData sheetId="384">
        <row r="4">
          <cell r="C4">
            <v>1</v>
          </cell>
        </row>
      </sheetData>
      <sheetData sheetId="385">
        <row r="4">
          <cell r="C4">
            <v>1</v>
          </cell>
        </row>
      </sheetData>
      <sheetData sheetId="386">
        <row r="4">
          <cell r="C4">
            <v>1</v>
          </cell>
        </row>
      </sheetData>
      <sheetData sheetId="387">
        <row r="4">
          <cell r="C4">
            <v>1</v>
          </cell>
        </row>
      </sheetData>
      <sheetData sheetId="388">
        <row r="4">
          <cell r="C4">
            <v>1</v>
          </cell>
        </row>
      </sheetData>
      <sheetData sheetId="389">
        <row r="11">
          <cell r="C11" t="str">
            <v>10020000</v>
          </cell>
        </row>
      </sheetData>
      <sheetData sheetId="390">
        <row r="4">
          <cell r="C4">
            <v>1</v>
          </cell>
        </row>
      </sheetData>
      <sheetData sheetId="391">
        <row r="4">
          <cell r="C4">
            <v>1</v>
          </cell>
        </row>
      </sheetData>
      <sheetData sheetId="392">
        <row r="4">
          <cell r="C4">
            <v>1</v>
          </cell>
        </row>
      </sheetData>
      <sheetData sheetId="393">
        <row r="11">
          <cell r="C11" t="str">
            <v>10020000</v>
          </cell>
        </row>
      </sheetData>
      <sheetData sheetId="394">
        <row r="4">
          <cell r="C4">
            <v>1</v>
          </cell>
        </row>
      </sheetData>
      <sheetData sheetId="395"/>
      <sheetData sheetId="396">
        <row r="4">
          <cell r="C4">
            <v>1</v>
          </cell>
        </row>
      </sheetData>
      <sheetData sheetId="397">
        <row r="11">
          <cell r="C11" t="str">
            <v>10020000</v>
          </cell>
        </row>
      </sheetData>
      <sheetData sheetId="398">
        <row r="4">
          <cell r="C4">
            <v>1</v>
          </cell>
        </row>
      </sheetData>
      <sheetData sheetId="399"/>
      <sheetData sheetId="400">
        <row r="4">
          <cell r="C4">
            <v>1</v>
          </cell>
        </row>
      </sheetData>
      <sheetData sheetId="401">
        <row r="11">
          <cell r="C11" t="str">
            <v>10020000</v>
          </cell>
        </row>
      </sheetData>
      <sheetData sheetId="402">
        <row r="4">
          <cell r="C4">
            <v>1</v>
          </cell>
        </row>
      </sheetData>
      <sheetData sheetId="403"/>
      <sheetData sheetId="404">
        <row r="11">
          <cell r="C11" t="str">
            <v>10020000</v>
          </cell>
        </row>
      </sheetData>
      <sheetData sheetId="405">
        <row r="11">
          <cell r="C11" t="str">
            <v>10020000</v>
          </cell>
        </row>
      </sheetData>
      <sheetData sheetId="406">
        <row r="4">
          <cell r="C4">
            <v>1</v>
          </cell>
        </row>
      </sheetData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>
        <row r="4">
          <cell r="C4">
            <v>1</v>
          </cell>
        </row>
      </sheetData>
      <sheetData sheetId="417">
        <row r="4">
          <cell r="C4">
            <v>1</v>
          </cell>
        </row>
      </sheetData>
      <sheetData sheetId="418">
        <row r="4">
          <cell r="C4">
            <v>1</v>
          </cell>
        </row>
      </sheetData>
      <sheetData sheetId="419">
        <row r="4">
          <cell r="C4">
            <v>1</v>
          </cell>
        </row>
      </sheetData>
      <sheetData sheetId="420">
        <row r="4">
          <cell r="C4">
            <v>1</v>
          </cell>
        </row>
      </sheetData>
      <sheetData sheetId="421">
        <row r="4">
          <cell r="C4">
            <v>1</v>
          </cell>
        </row>
      </sheetData>
      <sheetData sheetId="422">
        <row r="4">
          <cell r="C4">
            <v>1</v>
          </cell>
        </row>
      </sheetData>
      <sheetData sheetId="423">
        <row r="4">
          <cell r="C4">
            <v>1</v>
          </cell>
        </row>
      </sheetData>
      <sheetData sheetId="424">
        <row r="4">
          <cell r="C4">
            <v>1</v>
          </cell>
        </row>
      </sheetData>
      <sheetData sheetId="425">
        <row r="4">
          <cell r="C4">
            <v>1</v>
          </cell>
        </row>
      </sheetData>
      <sheetData sheetId="426">
        <row r="4">
          <cell r="C4">
            <v>1</v>
          </cell>
        </row>
      </sheetData>
      <sheetData sheetId="427">
        <row r="4">
          <cell r="C4">
            <v>1</v>
          </cell>
        </row>
      </sheetData>
      <sheetData sheetId="428">
        <row r="4">
          <cell r="C4">
            <v>1</v>
          </cell>
        </row>
      </sheetData>
      <sheetData sheetId="429">
        <row r="4">
          <cell r="C4">
            <v>1</v>
          </cell>
        </row>
      </sheetData>
      <sheetData sheetId="430">
        <row r="4">
          <cell r="C4">
            <v>1</v>
          </cell>
        </row>
      </sheetData>
      <sheetData sheetId="431">
        <row r="4">
          <cell r="C4">
            <v>1</v>
          </cell>
        </row>
      </sheetData>
      <sheetData sheetId="432">
        <row r="4">
          <cell r="C4">
            <v>1</v>
          </cell>
        </row>
      </sheetData>
      <sheetData sheetId="433">
        <row r="4">
          <cell r="C4">
            <v>1</v>
          </cell>
        </row>
      </sheetData>
      <sheetData sheetId="434">
        <row r="4">
          <cell r="C4">
            <v>1</v>
          </cell>
        </row>
      </sheetData>
      <sheetData sheetId="435">
        <row r="4">
          <cell r="C4">
            <v>1</v>
          </cell>
        </row>
      </sheetData>
      <sheetData sheetId="436">
        <row r="4">
          <cell r="C4">
            <v>1</v>
          </cell>
        </row>
      </sheetData>
      <sheetData sheetId="437">
        <row r="4">
          <cell r="C4">
            <v>1</v>
          </cell>
        </row>
      </sheetData>
      <sheetData sheetId="438">
        <row r="4">
          <cell r="C4">
            <v>1</v>
          </cell>
        </row>
      </sheetData>
      <sheetData sheetId="439">
        <row r="4">
          <cell r="C4">
            <v>1</v>
          </cell>
        </row>
      </sheetData>
      <sheetData sheetId="440">
        <row r="4">
          <cell r="C4">
            <v>1</v>
          </cell>
        </row>
      </sheetData>
      <sheetData sheetId="441">
        <row r="4">
          <cell r="C4">
            <v>1</v>
          </cell>
        </row>
      </sheetData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>
        <row r="11">
          <cell r="C11" t="str">
            <v>10020000</v>
          </cell>
        </row>
      </sheetData>
      <sheetData sheetId="460">
        <row r="11">
          <cell r="C11" t="str">
            <v>10020000</v>
          </cell>
        </row>
      </sheetData>
      <sheetData sheetId="461">
        <row r="4">
          <cell r="C4">
            <v>1</v>
          </cell>
        </row>
      </sheetData>
      <sheetData sheetId="462">
        <row r="4">
          <cell r="C4">
            <v>1</v>
          </cell>
        </row>
      </sheetData>
      <sheetData sheetId="463">
        <row r="4">
          <cell r="C4">
            <v>1</v>
          </cell>
        </row>
      </sheetData>
      <sheetData sheetId="464">
        <row r="4">
          <cell r="C4">
            <v>1</v>
          </cell>
        </row>
      </sheetData>
      <sheetData sheetId="465">
        <row r="4">
          <cell r="C4">
            <v>1</v>
          </cell>
        </row>
      </sheetData>
      <sheetData sheetId="466">
        <row r="4">
          <cell r="C4">
            <v>1</v>
          </cell>
        </row>
      </sheetData>
      <sheetData sheetId="467">
        <row r="4">
          <cell r="C4">
            <v>1</v>
          </cell>
        </row>
      </sheetData>
      <sheetData sheetId="468">
        <row r="4">
          <cell r="C4">
            <v>1</v>
          </cell>
        </row>
      </sheetData>
      <sheetData sheetId="469">
        <row r="4">
          <cell r="C4">
            <v>1</v>
          </cell>
        </row>
      </sheetData>
      <sheetData sheetId="470">
        <row r="4">
          <cell r="C4">
            <v>1</v>
          </cell>
        </row>
      </sheetData>
      <sheetData sheetId="471">
        <row r="4">
          <cell r="C4">
            <v>1</v>
          </cell>
        </row>
      </sheetData>
      <sheetData sheetId="472">
        <row r="4">
          <cell r="C4">
            <v>1</v>
          </cell>
        </row>
      </sheetData>
      <sheetData sheetId="473">
        <row r="4">
          <cell r="C4">
            <v>1</v>
          </cell>
        </row>
      </sheetData>
      <sheetData sheetId="474">
        <row r="4">
          <cell r="C4">
            <v>1</v>
          </cell>
        </row>
      </sheetData>
      <sheetData sheetId="475">
        <row r="4">
          <cell r="C4">
            <v>1</v>
          </cell>
        </row>
      </sheetData>
      <sheetData sheetId="476">
        <row r="4">
          <cell r="C4">
            <v>1</v>
          </cell>
        </row>
      </sheetData>
      <sheetData sheetId="477">
        <row r="4">
          <cell r="C4">
            <v>1</v>
          </cell>
        </row>
      </sheetData>
      <sheetData sheetId="478">
        <row r="4">
          <cell r="C4">
            <v>1</v>
          </cell>
        </row>
      </sheetData>
      <sheetData sheetId="479">
        <row r="4">
          <cell r="C4">
            <v>1</v>
          </cell>
        </row>
      </sheetData>
      <sheetData sheetId="480">
        <row r="4">
          <cell r="C4">
            <v>1</v>
          </cell>
        </row>
      </sheetData>
      <sheetData sheetId="481">
        <row r="4">
          <cell r="C4">
            <v>1</v>
          </cell>
        </row>
      </sheetData>
      <sheetData sheetId="482">
        <row r="4">
          <cell r="C4">
            <v>1</v>
          </cell>
        </row>
      </sheetData>
      <sheetData sheetId="483">
        <row r="4">
          <cell r="C4">
            <v>1</v>
          </cell>
        </row>
      </sheetData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>
        <row r="11">
          <cell r="C11" t="str">
            <v>10020000</v>
          </cell>
        </row>
      </sheetData>
      <sheetData sheetId="500">
        <row r="11">
          <cell r="C11" t="str">
            <v>10020000</v>
          </cell>
        </row>
      </sheetData>
      <sheetData sheetId="501">
        <row r="11">
          <cell r="C11" t="str">
            <v>10020000</v>
          </cell>
        </row>
      </sheetData>
      <sheetData sheetId="502">
        <row r="11">
          <cell r="C11" t="str">
            <v>10020000</v>
          </cell>
        </row>
      </sheetData>
      <sheetData sheetId="503">
        <row r="4">
          <cell r="C4">
            <v>1</v>
          </cell>
        </row>
      </sheetData>
      <sheetData sheetId="504">
        <row r="4">
          <cell r="C4">
            <v>1</v>
          </cell>
        </row>
      </sheetData>
      <sheetData sheetId="505">
        <row r="4">
          <cell r="C4">
            <v>1</v>
          </cell>
        </row>
      </sheetData>
      <sheetData sheetId="506">
        <row r="4">
          <cell r="C4">
            <v>1</v>
          </cell>
        </row>
      </sheetData>
      <sheetData sheetId="507">
        <row r="4">
          <cell r="C4">
            <v>1</v>
          </cell>
        </row>
      </sheetData>
      <sheetData sheetId="508">
        <row r="4">
          <cell r="C4">
            <v>1</v>
          </cell>
        </row>
      </sheetData>
      <sheetData sheetId="509">
        <row r="11">
          <cell r="C11" t="str">
            <v>10020000</v>
          </cell>
        </row>
      </sheetData>
      <sheetData sheetId="510">
        <row r="11">
          <cell r="C11" t="str">
            <v>10020000</v>
          </cell>
        </row>
      </sheetData>
      <sheetData sheetId="511">
        <row r="11">
          <cell r="C11" t="str">
            <v>10020000</v>
          </cell>
        </row>
      </sheetData>
      <sheetData sheetId="512">
        <row r="11">
          <cell r="C11" t="str">
            <v>10020000</v>
          </cell>
        </row>
      </sheetData>
      <sheetData sheetId="513">
        <row r="11">
          <cell r="C11" t="str">
            <v>10020000</v>
          </cell>
        </row>
      </sheetData>
      <sheetData sheetId="514">
        <row r="11">
          <cell r="C11" t="str">
            <v>10020000</v>
          </cell>
        </row>
      </sheetData>
      <sheetData sheetId="515">
        <row r="4">
          <cell r="C4">
            <v>1</v>
          </cell>
        </row>
      </sheetData>
      <sheetData sheetId="516">
        <row r="4">
          <cell r="C4">
            <v>1</v>
          </cell>
        </row>
      </sheetData>
      <sheetData sheetId="517">
        <row r="4">
          <cell r="C4">
            <v>1</v>
          </cell>
        </row>
      </sheetData>
      <sheetData sheetId="518">
        <row r="4">
          <cell r="C4">
            <v>1</v>
          </cell>
        </row>
      </sheetData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 refreshError="1"/>
      <sheetData sheetId="673" refreshError="1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/>
      <sheetData sheetId="745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>
        <row r="11">
          <cell r="C11" t="str">
            <v>10020000</v>
          </cell>
        </row>
      </sheetData>
      <sheetData sheetId="788">
        <row r="11">
          <cell r="C11" t="str">
            <v>10020000</v>
          </cell>
        </row>
      </sheetData>
      <sheetData sheetId="789">
        <row r="11">
          <cell r="C11" t="str">
            <v>10020000</v>
          </cell>
        </row>
      </sheetData>
      <sheetData sheetId="790">
        <row r="11">
          <cell r="C11" t="str">
            <v>10020000</v>
          </cell>
        </row>
      </sheetData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>
        <row r="4">
          <cell r="C4">
            <v>1</v>
          </cell>
        </row>
      </sheetData>
      <sheetData sheetId="899">
        <row r="4">
          <cell r="C4">
            <v>1</v>
          </cell>
        </row>
      </sheetData>
      <sheetData sheetId="900">
        <row r="4">
          <cell r="C4">
            <v>1</v>
          </cell>
        </row>
      </sheetData>
      <sheetData sheetId="901">
        <row r="4">
          <cell r="C4">
            <v>1</v>
          </cell>
        </row>
      </sheetData>
      <sheetData sheetId="902">
        <row r="4">
          <cell r="C4">
            <v>1</v>
          </cell>
        </row>
      </sheetData>
      <sheetData sheetId="903">
        <row r="4">
          <cell r="C4">
            <v>1</v>
          </cell>
        </row>
      </sheetData>
      <sheetData sheetId="904">
        <row r="4">
          <cell r="C4">
            <v>1</v>
          </cell>
        </row>
      </sheetData>
      <sheetData sheetId="905">
        <row r="4">
          <cell r="C4">
            <v>1</v>
          </cell>
        </row>
      </sheetData>
      <sheetData sheetId="906">
        <row r="4">
          <cell r="C4">
            <v>1</v>
          </cell>
        </row>
      </sheetData>
      <sheetData sheetId="907">
        <row r="4">
          <cell r="C4">
            <v>1</v>
          </cell>
        </row>
      </sheetData>
      <sheetData sheetId="908">
        <row r="4">
          <cell r="C4">
            <v>1</v>
          </cell>
        </row>
      </sheetData>
      <sheetData sheetId="909">
        <row r="4">
          <cell r="C4">
            <v>1</v>
          </cell>
        </row>
      </sheetData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산근"/>
      <sheetName val="#REF"/>
      <sheetName val="000000"/>
      <sheetName val="XXXXXX"/>
      <sheetName val="KUWATI(Total) "/>
      <sheetName val="GC-01"/>
      <sheetName val="GC-02"/>
      <sheetName val="GC-03"/>
      <sheetName val="GC-04"/>
      <sheetName val="GC-07"/>
      <sheetName val="GC-08"/>
      <sheetName val="GC-09"/>
      <sheetName val="GC-10"/>
      <sheetName val="GC-19"/>
      <sheetName val="GC-21"/>
      <sheetName val="GC-22"/>
      <sheetName val="견적조건"/>
      <sheetName val="대비표"/>
      <sheetName val="집계표 (TOTAL)"/>
      <sheetName val="집계표 (CIVIL-23)"/>
      <sheetName val="집계표 (FGRU)"/>
      <sheetName val="집계표 (25,26)"/>
      <sheetName val="집계표 (MEROX)"/>
      <sheetName val="집계표 (NITROGEN)"/>
      <sheetName val="집계표 (M4)"/>
      <sheetName val="집계표 (CIVIL4)"/>
      <sheetName val="집계표 (CIVIL6)"/>
      <sheetName val="집계표 (CIVIL7)"/>
      <sheetName val="내역서(DEMO TOTAL)"/>
      <sheetName val="내역서 (CIVIL-23)"/>
      <sheetName val="내역서 (fgru)"/>
      <sheetName val="내역서 (25&amp;26)"/>
      <sheetName val="내역서 (MEROX)"/>
      <sheetName val="내역서 (NITROGEN)"/>
      <sheetName val="내역서 (M4)"/>
      <sheetName val="내역서 (CIVIL-4)"/>
      <sheetName val="내역서 (CIVIL-6)"/>
      <sheetName val="내역서 (CIVIL-7)"/>
      <sheetName val="집계표(OPTION)"/>
      <sheetName val="OPTION 2"/>
      <sheetName val="OPTION 3"/>
      <sheetName val="Sheet2"/>
      <sheetName val="Sheet3"/>
      <sheetName val="2002년 현장공사비 국내 실적"/>
      <sheetName val="2003년국내현장공사비 실적"/>
      <sheetName val="_REF"/>
      <sheetName val="집계표_OPTION_"/>
      <sheetName val="당초"/>
      <sheetName val="단가(자재)"/>
      <sheetName val="단가(노임)"/>
      <sheetName val="기초목록"/>
      <sheetName val="노임단가"/>
      <sheetName val="???"/>
      <sheetName val="예산"/>
      <sheetName val="KP1590_E"/>
      <sheetName val="VC2 10.99"/>
      <sheetName val="영업3"/>
      <sheetName val="영업2"/>
      <sheetName val="1월"/>
      <sheetName val="공문"/>
      <sheetName val="BQMPALOC"/>
      <sheetName val="inter"/>
      <sheetName val="Sheet1"/>
      <sheetName val="연돌일위집계"/>
      <sheetName val="BQ_Utl_Off"/>
      <sheetName val="금액내역서"/>
      <sheetName val="ERECIN"/>
      <sheetName val="INPUT DATA"/>
      <sheetName val="갑지"/>
      <sheetName val="??"/>
      <sheetName val="세금자료"/>
      <sheetName val="BD集計用"/>
      <sheetName val="»ê±Ù"/>
      <sheetName val="집계표 (25,26ဩ"/>
      <sheetName val="12CGOU"/>
      <sheetName val="경영혁신본부"/>
      <sheetName val="95삼성급(본사)"/>
      <sheetName val="___"/>
      <sheetName val="DESCRIPTION"/>
      <sheetName val="Form D-1"/>
      <sheetName val="Form B-1"/>
      <sheetName val="Form F-1"/>
      <sheetName val="Assist(B-1)"/>
      <sheetName val="Form A"/>
      <sheetName val="Final(1)summary"/>
      <sheetName val="수입"/>
      <sheetName val="Form 0"/>
      <sheetName val="COVER"/>
      <sheetName val="General Data"/>
      <sheetName val="__"/>
      <sheetName val="KUWATI(Total)_"/>
      <sheetName val="OPTION_2"/>
      <sheetName val="OPTION_3"/>
      <sheetName val="집계표_(TOTAL)"/>
      <sheetName val="집계표_(CIVIL-23)"/>
      <sheetName val="집계표_(FGRU)"/>
      <sheetName val="집계표_(25,26)"/>
      <sheetName val="집계표_(MEROX)"/>
      <sheetName val="집계표_(NITROGEN)"/>
      <sheetName val="집계표_(M4)"/>
      <sheetName val="집계표_(CIVIL4)"/>
      <sheetName val="집계표_(CIVIL6)"/>
      <sheetName val="집계표_(CIVIL7)"/>
      <sheetName val="내역서(DEMO_TOTAL)"/>
      <sheetName val="내역서_(CIVIL-23)"/>
      <sheetName val="내역서_(fgru)"/>
      <sheetName val="내역서_(25&amp;26)"/>
      <sheetName val="내역서_(MEROX)"/>
      <sheetName val="내역서_(NITROGEN)"/>
      <sheetName val="내역서_(M4)"/>
      <sheetName val="내역서_(CIVIL-4)"/>
      <sheetName val="내역서_(CIVIL-6)"/>
      <sheetName val="내역서_(CIVIL-7)"/>
      <sheetName val="2002년_현장공사비_국내_실적"/>
      <sheetName val="2003년국내현장공사비_실적"/>
      <sheetName val="VC2_10_99"/>
      <sheetName val="DRUM"/>
      <sheetName val="eq_data"/>
      <sheetName val="SANDAN"/>
      <sheetName val="LABOR &amp; 자재"/>
      <sheetName val="제작도"/>
      <sheetName val="입출재고현황 (2)"/>
      <sheetName val="뜃맟뭁돽띿맟?-BLDG"/>
      <sheetName val="기성내역"/>
      <sheetName val="뜃맟뭁돽띿맟_-BLDG"/>
      <sheetName val="ESCON"/>
      <sheetName val="SALA-002"/>
      <sheetName val="DHEQSUPT"/>
      <sheetName val="CB"/>
      <sheetName val="당진1,2호기전선관설치및접지4차공사내역서-을지"/>
      <sheetName val="TTL"/>
      <sheetName val="M-EQPT-Z"/>
      <sheetName val="Price Schedule"/>
      <sheetName val="간접비내역-1"/>
      <sheetName val="Lup2"/>
      <sheetName val="간접비 총괄"/>
      <sheetName val="노임단가표"/>
      <sheetName val="INPUT_DATA"/>
      <sheetName val="General_Data"/>
      <sheetName val="집계표_(25,26ဩ"/>
      <sheetName val="Form_0"/>
      <sheetName val="POWER"/>
      <sheetName val="주간기성"/>
      <sheetName val="B"/>
      <sheetName val="3.공통공사대비"/>
      <sheetName val="내역ࠜĀ_x0000_M4)"/>
      <sheetName val="h-013211-2"/>
      <sheetName val="표지"/>
      <sheetName val="???(OPTION)"/>
      <sheetName val="IN"/>
      <sheetName val="合成単価作成表-BLDG"/>
      <sheetName val="BOROUGE2"/>
      <sheetName val="PRICES"/>
      <sheetName val="INSTR"/>
      <sheetName val="Rate Analysis"/>
      <sheetName val="내역서 耰&quot;_x0000__x0000_"/>
      <sheetName val="_x0008_"/>
      <sheetName val="비교검토"/>
      <sheetName val="F4-F7"/>
      <sheetName val="내역서 耰&quot;??"/>
      <sheetName val="24V"/>
      <sheetName val="EQUIPMENT -2"/>
      <sheetName val="Q&amp;pl-V"/>
      <sheetName val="Cash2"/>
      <sheetName val="Z"/>
      <sheetName val="WE'T"/>
      <sheetName val="EQT-ESTN"/>
      <sheetName val="CAL."/>
      <sheetName val="???¡§????"/>
      <sheetName val="????¢ç¢®¡¿????"/>
      <sheetName val="??????????¢ç??????"/>
      <sheetName val="???????¢ç¢®¢¯????"/>
      <sheetName val="???????®¡¿????"/>
      <sheetName val="??????????????????"/>
      <sheetName val="A"/>
      <sheetName val="찍기"/>
      <sheetName val="실행"/>
      <sheetName val="공사비 내역 (가)"/>
      <sheetName val="물량"/>
      <sheetName val="WEIGHT LIST"/>
      <sheetName val="산#2-1 (2)"/>
      <sheetName val="POL6차-PIPING"/>
      <sheetName val="산#3-1"/>
      <sheetName val="BEND LOSS"/>
      <sheetName val="CTEMCOST"/>
      <sheetName val="EQUIP"/>
      <sheetName val="내역"/>
      <sheetName val="단면 (2)"/>
      <sheetName val="6PILE  (돌출)"/>
      <sheetName val="Static Equip"/>
      <sheetName val="CAT_5"/>
      <sheetName val="Form A "/>
      <sheetName val="LEGEND"/>
      <sheetName val="내역ࠜĀ_x005f_x0000_M4)"/>
      <sheetName val="PROCURE"/>
      <sheetName val="jobhist"/>
      <sheetName val="당초내역서"/>
      <sheetName val="내역ࠜĀ"/>
      <sheetName val="내역서 耰&quot;_x005f_x0000__x005f_x0000_"/>
      <sheetName val="_x005f_x0008_"/>
      <sheetName val="SOURCE"/>
      <sheetName val="___(OPTION)"/>
      <sheetName val="___¡§____"/>
      <sheetName val="____¢ç¢®¡¿____"/>
      <sheetName val="__________¢ç______"/>
      <sheetName val="_______¢ç¢®¢¯____"/>
      <sheetName val="_______®¡¿____"/>
      <sheetName val="__________________"/>
      <sheetName val="Sheet6"/>
      <sheetName val="갑지(추정)"/>
      <sheetName val="ELEC_DCI"/>
      <sheetName val="INST_DCI"/>
      <sheetName val="KUWATI(Total)_1"/>
      <sheetName val="OPTION_21"/>
      <sheetName val="OPTION_31"/>
      <sheetName val="집계표_(TOTAL)1"/>
      <sheetName val="집계표_(CIVIL-23)1"/>
      <sheetName val="집계표_(FGRU)1"/>
      <sheetName val="집계표_(25,26)1"/>
      <sheetName val="집계표_(MEROX)1"/>
      <sheetName val="집계표_(NITROGEN)1"/>
      <sheetName val="집계표_(M4)1"/>
      <sheetName val="집계표_(CIVIL4)1"/>
      <sheetName val="집계표_(CIVIL6)1"/>
      <sheetName val="집계표_(CIVIL7)1"/>
      <sheetName val="내역서(DEMO_TOTAL)1"/>
      <sheetName val="내역서_(CIVIL-23)1"/>
      <sheetName val="내역서_(fgru)1"/>
      <sheetName val="내역서_(25&amp;26)1"/>
      <sheetName val="내역서_(MEROX)1"/>
      <sheetName val="내역서_(NITROGEN)1"/>
      <sheetName val="내역서_(M4)1"/>
      <sheetName val="내역서_(CIVIL-4)1"/>
      <sheetName val="내역서_(CIVIL-6)1"/>
      <sheetName val="내역서_(CIVIL-7)1"/>
      <sheetName val="2002년_현장공사비_국내_실적1"/>
      <sheetName val="2003년국내현장공사비_실적1"/>
      <sheetName val="VC2_10_991"/>
      <sheetName val="INPUT_DATA1"/>
      <sheetName val="집계표_(25,26ဩ1"/>
      <sheetName val="Form_01"/>
      <sheetName val="General_Data1"/>
      <sheetName val="Form_D-1"/>
      <sheetName val="Form_B-1"/>
      <sheetName val="Form_F-1"/>
      <sheetName val="Form_A"/>
      <sheetName val="LABOR_&amp;_자재"/>
      <sheetName val="입출재고현황_(2)"/>
      <sheetName val="3_공통공사대비"/>
      <sheetName val="Compare"/>
      <sheetName val="3.Breakdown Direct Paint"/>
      <sheetName val="Spl"/>
      <sheetName val="BID"/>
      <sheetName val="Quantity"/>
      <sheetName val="내역서 耰&quot;__"/>
      <sheetName val="Summary Sheets"/>
      <sheetName val="DATA"/>
      <sheetName val="Engg-Exec-2"/>
      <sheetName val="Site-Precom-2"/>
      <sheetName val="Collab"/>
      <sheetName val="Transport"/>
      <sheetName val="Civil 1"/>
      <sheetName val="Civil 2"/>
      <sheetName val="Civil 3"/>
      <sheetName val="Site 1"/>
      <sheetName val="Site 2"/>
      <sheetName val="Site 3"/>
      <sheetName val="Site Faci"/>
      <sheetName val="Cont"/>
      <sheetName val="Engg-Exec-1"/>
      <sheetName val="Site-Precom-1"/>
      <sheetName val="Site-Precom-Vendor"/>
      <sheetName val="Risk-Anal"/>
      <sheetName val="Ranges"/>
      <sheetName val="User"/>
      <sheetName val="국내"/>
      <sheetName val="간접비_총괄"/>
      <sheetName val="Price_Schedule"/>
      <sheetName val="내역서_耰&quot;"/>
      <sheetName val=""/>
      <sheetName val="EQUIPMENT_-2"/>
      <sheetName val="CAL_"/>
      <sheetName val="Rate_Analysis"/>
      <sheetName val="내역서_耰&quot;??"/>
      <sheetName val="PBS"/>
      <sheetName val="내역ࠜĀ?M4)"/>
      <sheetName val="Administrative Prices"/>
      <sheetName val="Calc"/>
      <sheetName val="WBS 44"/>
      <sheetName val="WBS 41"/>
      <sheetName val="Precios por Administración"/>
      <sheetName val="Resumen"/>
      <sheetName val="Precios Unitarios"/>
      <sheetName val="Subcon A"/>
      <sheetName val="AILC004"/>
      <sheetName val="EQUIPOS"/>
      <sheetName val="°ßÀûÁ¶°Ç"/>
      <sheetName val="´ëºñÇ¥"/>
      <sheetName val="Áý°èÇ¥ (TOTAL)"/>
      <sheetName val="Áý°èÇ¥ (CIVIL-23)"/>
      <sheetName val="Áý°èÇ¥ (FGRU)"/>
      <sheetName val="Áý°èÇ¥ (25,26)"/>
      <sheetName val="Áý°èÇ¥ (MEROX)"/>
      <sheetName val="Áý°èÇ¥ (NITROGEN)"/>
      <sheetName val="Áý°èÇ¥ (M4)"/>
      <sheetName val="Áý°èÇ¥ (CIVIL4)"/>
      <sheetName val="Áý°èÇ¥ (CIVIL6)"/>
      <sheetName val="Áý°èÇ¥ (CIVIL7)"/>
      <sheetName val="³»¿ª¼­(DEMO TOTAL)"/>
      <sheetName val="³»¿ª¼­ (CIVIL-23)"/>
      <sheetName val="³»¿ª¼­ (fgru)"/>
      <sheetName val="³»¿ª¼­ (25&amp;26)"/>
      <sheetName val="³»¿ª¼­ (MEROX)"/>
      <sheetName val="³»¿ª¼­ (NITROGEN)"/>
      <sheetName val="³»¿ª¼­ (M4)"/>
      <sheetName val="³»¿ª¼­ (CIVIL-4)"/>
      <sheetName val="³»¿ª¼­ (CIVIL-6)"/>
      <sheetName val="³»¿ª¼­ (CIVIL-7)"/>
      <sheetName val="Áý°èÇ¥(OPTION)"/>
      <sheetName val="2002³â ÇöÀå°ø»çºñ ±¹³» ½ÇÀû"/>
      <sheetName val="2003³â±¹³»ÇöÀå°ø»çºñ ½ÇÀû"/>
      <sheetName val="경영혁신본뷀"/>
      <sheetName val="electrical"/>
      <sheetName val="갑지1"/>
      <sheetName val="AREA"/>
      <sheetName val="바닥판"/>
      <sheetName val="TYPE1"/>
      <sheetName val="철근량"/>
      <sheetName val="토목주소"/>
      <sheetName val="프랜트면허"/>
      <sheetName val="역T형"/>
      <sheetName val="PILE"/>
      <sheetName val="Man Hole"/>
      <sheetName val="대로근거"/>
      <sheetName val="중로근거"/>
      <sheetName val="PRO_DCI"/>
      <sheetName val="HVAC_DCI"/>
      <sheetName val="PIPE_DCI"/>
      <sheetName val="일위대가표"/>
      <sheetName val="조건표"/>
      <sheetName val="일위대가"/>
      <sheetName val="내역표지"/>
      <sheetName val="산출2-기기동력"/>
      <sheetName val="40총괄"/>
      <sheetName val="40집계"/>
      <sheetName val="30신설일위대가"/>
      <sheetName val="30집계표"/>
      <sheetName val="NSCP견적물량"/>
      <sheetName val="공사비예산서(토목분)"/>
      <sheetName val="float&amp;bear"/>
      <sheetName val="Kfracture"/>
      <sheetName val="직재"/>
      <sheetName val="I一般比"/>
      <sheetName val="기계내역서"/>
      <sheetName val="고압수량(철거)"/>
      <sheetName val="2.2 STAFF Scedule"/>
      <sheetName val="입력시트"/>
      <sheetName val="BCPAB"/>
      <sheetName val="내역ࠜĀ_x005f_x005f_x005f_x0000_M4)"/>
      <sheetName val="내역ࠜĀ_M4)"/>
      <sheetName val="내역서 耰&quot;_x005f_x005f_x005f_x0000__x005f_x005f_x0000"/>
      <sheetName val="_x005f_x005f_x005f_x0008_"/>
      <sheetName val="내역서_耰&quot;__"/>
      <sheetName val="내역ࠜĀ_x005f_x005f_x005f_x005f_x005f_x005f_x005f_x0000_M4"/>
      <sheetName val="내역서 耰&quot;_x005f_x005f_x005f_x005f_x005f_x005f_x005f_x0000_"/>
      <sheetName val="_x005f_x005f_x005f_x005f_x005f_x005f_x005f_x0008_"/>
      <sheetName val="Z- GENERAL PRICE SUMMARY"/>
      <sheetName val=" Estimate  "/>
      <sheetName val="견적"/>
      <sheetName val="CIVIL"/>
      <sheetName val="ERECT"/>
      <sheetName val="PROSUM"/>
      <sheetName val="내역ࠜĀ_x005f_x005f_x005f_x005f_x005f_x005f_x005f_x005f_x0"/>
      <sheetName val="내역서 耰&quot;_x005f_x005f_x005f_x005f_x005f_x005f_x005f_x005f_"/>
      <sheetName val="_x005f_x005f_x005f_x005f_x005f_x005f_x005f_x005f_x005f_x005f_"/>
      <sheetName val="7. 월별투입내역서"/>
      <sheetName val="9906"/>
      <sheetName val="계측 내역서"/>
      <sheetName val="Insts"/>
      <sheetName val="Vind - BtB"/>
      <sheetName val="LV induction motors"/>
      <sheetName val="인원계획"/>
      <sheetName val="BSD (2)"/>
      <sheetName val="BM DATA SHEET"/>
      <sheetName val="입찰품의서"/>
      <sheetName val="Sheet1 (2)"/>
      <sheetName val="수로보호공"/>
      <sheetName val="데이타"/>
      <sheetName val="식재인부"/>
      <sheetName val="인부신상자료"/>
      <sheetName val="cable-data"/>
      <sheetName val="T 3"/>
      <sheetName val="HORI. VESSEL"/>
      <sheetName val="PI"/>
      <sheetName val="EQUIP LIST"/>
      <sheetName val="내역서"/>
      <sheetName val="MP MOB"/>
      <sheetName val="SummaryC"/>
      <sheetName val="Detail"/>
      <sheetName val="Sheet4"/>
      <sheetName val="cable"/>
      <sheetName val="배관내역"/>
      <sheetName val="Form B"/>
      <sheetName val="Q-7100-001"/>
      <sheetName val="수주추정"/>
      <sheetName val="_x0002__x0000_뻘N_x0000__x0000__x0001_ࠀ역서"/>
      <sheetName val="변경집계표"/>
      <sheetName val="Piping_물량_정리_"/>
      <sheetName val="KUWATI(Total)_2"/>
      <sheetName val="집계표_(TOTAL)2"/>
      <sheetName val="집계표_(CIVIL-23)2"/>
      <sheetName val="집계표_(FGRU)2"/>
      <sheetName val="집계표_(25,26)2"/>
      <sheetName val="집계표_(MEROX)2"/>
      <sheetName val="집계표_(NITROGEN)2"/>
      <sheetName val="집계표_(M4)2"/>
      <sheetName val="집계표_(CIVIL4)2"/>
      <sheetName val="집계표_(CIVIL6)2"/>
      <sheetName val="집계표_(CIVIL7)2"/>
      <sheetName val="내역서(DEMO_TOTAL)2"/>
      <sheetName val="내역서_(CIVIL-23)2"/>
      <sheetName val="내역서_(fgru)2"/>
      <sheetName val="내역서_(25&amp;26)2"/>
      <sheetName val="내역서_(MEROX)2"/>
      <sheetName val="내역서_(NITROGEN)2"/>
      <sheetName val="내역서_(M4)2"/>
      <sheetName val="내역서_(CIVIL-4)2"/>
      <sheetName val="내역서_(CIVIL-6)2"/>
      <sheetName val="내역서_(CIVIL-7)2"/>
      <sheetName val="OPTION_22"/>
      <sheetName val="OPTION_32"/>
      <sheetName val="2002년_현장공사비_국내_실적2"/>
      <sheetName val="2003년국내현장공사비_실적2"/>
      <sheetName val="VC2_10_992"/>
      <sheetName val="KUWATI(Total)_3"/>
      <sheetName val="집계표_(TOTAL)3"/>
      <sheetName val="집계표_(CIVIL-23)3"/>
      <sheetName val="집계표_(FGRU)3"/>
      <sheetName val="집계표_(25,26)3"/>
      <sheetName val="집계표_(MEROX)3"/>
      <sheetName val="집계표_(NITROGEN)3"/>
      <sheetName val="집계표_(M4)3"/>
      <sheetName val="집계표_(CIVIL4)3"/>
      <sheetName val="집계표_(CIVIL6)3"/>
      <sheetName val="집계표_(CIVIL7)3"/>
      <sheetName val="내역서(DEMO_TOTAL)3"/>
      <sheetName val="내역서_(CIVIL-23)3"/>
      <sheetName val="내역서_(fgru)3"/>
      <sheetName val="내역서_(25&amp;26)3"/>
      <sheetName val="내역서_(MEROX)3"/>
      <sheetName val="내역서_(NITROGEN)3"/>
      <sheetName val="내역서_(M4)3"/>
      <sheetName val="내역서_(CIVIL-4)3"/>
      <sheetName val="내역서_(CIVIL-6)3"/>
      <sheetName val="내역서_(CIVIL-7)3"/>
      <sheetName val="OPTION_23"/>
      <sheetName val="OPTION_33"/>
      <sheetName val="2002년_현장공사비_국내_실적3"/>
      <sheetName val="2003년국내현장공사비_실적3"/>
      <sheetName val="VC2_10_993"/>
      <sheetName val="BATCH"/>
      <sheetName val="Direct"/>
      <sheetName val="FORM-12"/>
      <sheetName val="집계표"/>
      <sheetName val="All_2"/>
      <sheetName val="sum"/>
      <sheetName val="Summary"/>
      <sheetName val="trf(36%)"/>
      <sheetName val="97 사업추정(WEKI)"/>
      <sheetName val="Lstsub"/>
      <sheetName val="Hot"/>
      <sheetName val="HP-Steamdrum"/>
      <sheetName val="M_DB"/>
      <sheetName val="내역서 (∮ἀ嘆ɶ_x0000_᠀㬁_x0000_"/>
      <sheetName val="당초_xd8b4_∸ἀ"/>
      <sheetName val="DB@Acess"/>
      <sheetName val="Monthly Load"/>
      <sheetName val="Weekly Load"/>
      <sheetName val="수량집계"/>
      <sheetName val="총괄집계표"/>
      <sheetName val="Cal"/>
      <sheetName val="실행집계"/>
      <sheetName val="breakdown of wage rate"/>
      <sheetName val="Indirect Cost"/>
      <sheetName val="Unit"/>
      <sheetName val="Eq. Mobilization"/>
      <sheetName val="DCS"/>
      <sheetName val="FWBS7000,8000"/>
      <sheetName val="ANALYSER"/>
      <sheetName val="Material Selections"/>
      <sheetName val="Basic_Rate"/>
      <sheetName val="appendix_2_5_final_accounts"/>
      <sheetName val="Format"/>
      <sheetName val="Labour"/>
      <sheetName val="Material"/>
      <sheetName val="Sheet1_(2)"/>
      <sheetName val="일일총괄"/>
      <sheetName val="출금실적"/>
      <sheetName val="경영현황"/>
      <sheetName val="목표세부명세"/>
      <sheetName val="중기일위대가"/>
      <sheetName val="중기"/>
      <sheetName val="BREAKDOWN(철거설치)"/>
      <sheetName val="BREAKDOWN(신규설치)"/>
      <sheetName val="SS2"/>
      <sheetName val="TDTKP"/>
      <sheetName val="DK-KH"/>
      <sheetName val="품셈"/>
      <sheetName val="[SANDAN.XLS??"/>
      <sheetName val="D-623D"/>
      <sheetName val="RFP002"/>
      <sheetName val="INPUT_DATA2"/>
      <sheetName val="집계표_(25,26ဩ2"/>
      <sheetName val="Form_02"/>
      <sheetName val="Form_D-11"/>
      <sheetName val="Form_B-11"/>
      <sheetName val="Form_F-11"/>
      <sheetName val="Form_A1"/>
      <sheetName val="입출재고현황_(2)1"/>
      <sheetName val="General_Data2"/>
      <sheetName val="LABOR_&amp;_자재1"/>
      <sheetName val="간접비_총괄1"/>
      <sheetName val="Price_Schedule1"/>
      <sheetName val="3_공통공사대비1"/>
      <sheetName val="내역서_耰&quot;??1"/>
      <sheetName val="CAL_1"/>
      <sheetName val="Rate_Analysis1"/>
      <sheetName val="EQUIPMENT_-21"/>
      <sheetName val="Static_Equip"/>
      <sheetName val="3_Breakdown_Direct_Paint"/>
      <sheetName val="WEIGHT_LIST"/>
      <sheetName val="산#2-1_(2)"/>
      <sheetName val="BEND_LOSS"/>
      <sheetName val="공사비_내역_(가)"/>
      <sheetName val="단면_(2)"/>
      <sheetName val="내역서_耰&quot;_x005f_x0000__x005f_x0000_"/>
      <sheetName val="6PILE__(돌출)"/>
      <sheetName val="Form_A_"/>
      <sheetName val="내역서_耰&quot;__1"/>
      <sheetName val="Summary_Sheets"/>
      <sheetName val="Civil_1"/>
      <sheetName val="Civil_2"/>
      <sheetName val="Civil_3"/>
      <sheetName val="Site_1"/>
      <sheetName val="Site_2"/>
      <sheetName val="Site_3"/>
      <sheetName val="Site_Faci"/>
      <sheetName val="Piping BQ for one turbine"/>
      <sheetName val="Utility and Fire flange"/>
      <sheetName val="_x0002_?뻘N??_x0001_ࠀ역서"/>
      <sheetName val="_SANDAN.XLS__"/>
      <sheetName val="금융"/>
      <sheetName val="_x0002_"/>
      <sheetName val="Resource table"/>
      <sheetName val="총괄표"/>
      <sheetName val="7422CW00"/>
      <sheetName val="criteria"/>
      <sheetName val="General"/>
      <sheetName val="Menus"/>
      <sheetName val="_x0004__x0000__x000d__x0000__x0003__x0000__x0004__x0000__x0016__x0000__x000d__x0000__x0004_"/>
      <sheetName val="_x000a__x0000__x001b__x0000__x0006__x0000__x0006__x0000__x0008__x0000__x000a__x0000__x0000_"/>
      <sheetName val="자바라1"/>
      <sheetName val="Code_Magics"/>
      <sheetName val="Code"/>
      <sheetName val="Curves"/>
      <sheetName val="Note"/>
      <sheetName val="data_dci"/>
      <sheetName val="Heads"/>
      <sheetName val="BASE"/>
      <sheetName val="data_mci"/>
      <sheetName val="BLDG_DCI"/>
      <sheetName val="BLDG_MCI"/>
      <sheetName val="PRO_A"/>
      <sheetName val="Tables"/>
      <sheetName val="Page_2"/>
      <sheetName val="Dbase"/>
      <sheetName val="behind"/>
      <sheetName val="Main"/>
      <sheetName val="costing_CV"/>
      <sheetName val="ITB_COST"/>
      <sheetName val="costing_ESDV"/>
      <sheetName val="costing_FE"/>
      <sheetName val="PROJECT"/>
      <sheetName val="정부노임단가"/>
      <sheetName val="Jobcost"/>
      <sheetName val="Default_Magics"/>
      <sheetName val="BM_DATA_SHEET"/>
      <sheetName val="Graph_(LGEN)"/>
      <sheetName val="PumpSpec"/>
      <sheetName val="costing_MOV"/>
      <sheetName val="PRO"/>
      <sheetName val="out_prog"/>
      <sheetName val="TABLE"/>
      <sheetName val="costing_Press"/>
      <sheetName val="96_121"/>
      <sheetName val="선적schedule_(2)"/>
      <sheetName val="System구분"/>
      <sheetName val="견적기준"/>
      <sheetName val="b_balju-단가단가단가"/>
      <sheetName val="10현장조직"/>
      <sheetName val="할증표"/>
      <sheetName val="choose"/>
      <sheetName val="원가"/>
      <sheetName val="1350-A"/>
      <sheetName val="사급자재집계표"/>
      <sheetName val="HVAC(사급자재)"/>
      <sheetName val="U-W"/>
      <sheetName val="COVER-P"/>
      <sheetName val="TOTAL"/>
      <sheetName val="BM-Elec"/>
      <sheetName val="BM-Inst"/>
      <sheetName val="97"/>
      <sheetName val="MANP"/>
      <sheetName val="C"/>
      <sheetName val="Equipment List"/>
      <sheetName val="info"/>
      <sheetName val="TP"/>
      <sheetName val="Form1.SQP"/>
      <sheetName val="Resource"/>
      <sheetName val="공정계획(내부계획25%,내부w.f)"/>
      <sheetName val="Heavy Equipments"/>
      <sheetName val="AG Pipe Qty Analysis"/>
      <sheetName val="결과조달"/>
      <sheetName val="SCHEDD TAMBAHAN"/>
      <sheetName val="w't table"/>
      <sheetName val="SFN ORIG"/>
      <sheetName val="SFN"/>
      <sheetName val="R2564AHDTS"/>
      <sheetName val="CPS"/>
      <sheetName val="수량산출서"/>
      <sheetName val="Preliminaries"/>
      <sheetName val="piping"/>
      <sheetName val="Mech"/>
      <sheetName val="Fire Protection"/>
      <sheetName val="Buildings"/>
      <sheetName val="Instrument"/>
      <sheetName val="입찰내역 발주처 양식"/>
      <sheetName val="LOB"/>
      <sheetName val="MODULE CONFIRM"/>
      <sheetName val="분전반계산서(석관)"/>
      <sheetName val="이자율"/>
      <sheetName val="ITB COST"/>
      <sheetName val="내역서 (∮ἀ嘆ɶ"/>
      <sheetName val="Dir Manpower Other Exp."/>
      <sheetName val="INPUT"/>
      <sheetName val="mto-rev0B"/>
      <sheetName val="4-3LEVEL-5 epic.4"/>
      <sheetName val="단가 (2)"/>
      <sheetName val="실행내역"/>
      <sheetName val="Proposal"/>
      <sheetName val="WIND"/>
      <sheetName val="부대비율"/>
      <sheetName val="BOQ-B.DOWN"/>
      <sheetName val="VIZ4"/>
      <sheetName val="VIZ7"/>
      <sheetName val="UZ"/>
      <sheetName val="FWBS 1530"/>
      <sheetName val="K_SURFACES"/>
      <sheetName val="실행예산 MM"/>
      <sheetName val="도"/>
      <sheetName val="노임9월"/>
      <sheetName val="breakdown_of_wage_rate"/>
      <sheetName val="Indirect_Cost"/>
      <sheetName val="생산계획"/>
      <sheetName val="상반기손익차2총괄"/>
      <sheetName val="VLOOKUP"/>
      <sheetName val="cal-foamglass"/>
      <sheetName val="연습"/>
      <sheetName val="운반"/>
      <sheetName val="설계명세1-1"/>
      <sheetName val="KUWATI(Total)_4"/>
      <sheetName val="OPTION_24"/>
      <sheetName val="OPTION_34"/>
      <sheetName val="집계표_(TOTAL)4"/>
      <sheetName val="집계표_(CIVIL-23)4"/>
      <sheetName val="집계표_(FGRU)4"/>
      <sheetName val="집계표_(25,26)4"/>
      <sheetName val="집계표_(MEROX)4"/>
      <sheetName val="집계표_(NITROGEN)4"/>
      <sheetName val="집계표_(M4)4"/>
      <sheetName val="집계표_(CIVIL4)4"/>
      <sheetName val="집계표_(CIVIL6)4"/>
      <sheetName val="집계표_(CIVIL7)4"/>
      <sheetName val="내역서(DEMO_TOTAL)4"/>
      <sheetName val="내역서_(CIVIL-23)4"/>
      <sheetName val="내역서_(fgru)4"/>
      <sheetName val="내역서_(25&amp;26)4"/>
      <sheetName val="내역서_(MEROX)4"/>
      <sheetName val="내역서_(NITROGEN)4"/>
      <sheetName val="내역서_(M4)4"/>
      <sheetName val="내역서_(CIVIL-4)4"/>
      <sheetName val="내역서_(CIVIL-6)4"/>
      <sheetName val="내역서_(CIVIL-7)4"/>
      <sheetName val="2002년_현장공사비_국내_실적4"/>
      <sheetName val="2003년국내현장공사비_실적4"/>
      <sheetName val="VC2_10_994"/>
      <sheetName val="Áý°èÇ¥_(TOTAL)"/>
      <sheetName val="Áý°èÇ¥_(CIVIL-23)"/>
      <sheetName val="Áý°èÇ¥_(FGRU)"/>
      <sheetName val="Áý°èÇ¥_(25,26)"/>
      <sheetName val="Áý°èÇ¥_(MEROX)"/>
      <sheetName val="Áý°èÇ¥_(NITROGEN)"/>
      <sheetName val="Áý°èÇ¥_(M4)"/>
      <sheetName val="Áý°èÇ¥_(CIVIL4)"/>
      <sheetName val="Áý°èÇ¥_(CIVIL6)"/>
      <sheetName val="Áý°èÇ¥_(CIVIL7)"/>
      <sheetName val="³»¿ª¼­(DEMO_TOTAL)"/>
      <sheetName val="³»¿ª¼­_(CIVIL-23)"/>
      <sheetName val="³»¿ª¼­_(fgru)"/>
      <sheetName val="³»¿ª¼­_(25&amp;26)"/>
      <sheetName val="³»¿ª¼­_(MEROX)"/>
      <sheetName val="³»¿ª¼­_(NITROGEN)"/>
      <sheetName val="³»¿ª¼­_(M4)"/>
      <sheetName val="³»¿ª¼­_(CIVIL-4)"/>
      <sheetName val="³»¿ª¼­_(CIVIL-6)"/>
      <sheetName val="³»¿ª¼­_(CIVIL-7)"/>
      <sheetName val="2002³â_ÇöÀå°ø»çºñ_±¹³»_½ÇÀû"/>
      <sheetName val="2003³â±¹³»ÇöÀå°ø»çºñ_½ÇÀû"/>
      <sheetName val="2_2_STAFF_Scedule"/>
      <sheetName val="내역서_耰&quot;_x005f_x005f_x005f_x0000__x005f_x005f_x0000"/>
      <sheetName val="계측_내역서"/>
      <sheetName val="내역서_耰&quot;_x005f_x005f_x005f_x005f_x005f_x005f_x005f_x0000_"/>
      <sheetName val="Man_Hole"/>
      <sheetName val="7__월별투입내역서"/>
      <sheetName val="MP_MOB"/>
      <sheetName val="Z-_GENERAL_PRICE_SUMMARY"/>
      <sheetName val="_Estimate__"/>
      <sheetName val="T_3"/>
      <sheetName val="EQUIP_LIST"/>
      <sheetName val="HORI__VESSEL"/>
      <sheetName val="Administrative_Prices"/>
      <sheetName val="WBS_44"/>
      <sheetName val="WBS_41"/>
      <sheetName val="Precios_por_Administración"/>
      <sheetName val="Precios_Unitarios"/>
      <sheetName val="Subcon_A"/>
      <sheetName val="Vind_-_BtB"/>
      <sheetName val="LV_induction_motors"/>
      <sheetName val="BSD_(2)"/>
      <sheetName val="내역서_耰&quot;_x005f_x005f_x005f_x005f_x005f_x005f_x005f_x005f_"/>
      <sheetName val="Form_B"/>
      <sheetName val="뻘Nࠀ역서"/>
      <sheetName val="내역서_耰&quot;1"/>
      <sheetName val="97_사업추정(WEKI)"/>
      <sheetName val="FWBS"/>
      <sheetName val="INPUT_DATA3"/>
      <sheetName val="집계표_(25,26ဩ3"/>
      <sheetName val="Form_03"/>
      <sheetName val="Form_D-12"/>
      <sheetName val="Form_B-12"/>
      <sheetName val="Form_F-12"/>
      <sheetName val="Form_A2"/>
      <sheetName val="General_Data3"/>
      <sheetName val="LABOR_&amp;_자재2"/>
      <sheetName val="입출재고현황_(2)2"/>
      <sheetName val="3_공통공사대비2"/>
      <sheetName val="간접비_총괄2"/>
      <sheetName val="Price_Schedule2"/>
      <sheetName val="CAL_2"/>
      <sheetName val="Rate_Analysis2"/>
      <sheetName val="EQUIPMENT_-22"/>
      <sheetName val="공사비_내역_(가)1"/>
      <sheetName val="WEIGHT_LIST1"/>
      <sheetName val="산#2-1_(2)1"/>
      <sheetName val="BEND_LOSS1"/>
      <sheetName val="내역서_耰&quot;??2"/>
      <sheetName val="단면_(2)1"/>
      <sheetName val="6PILE__(돌출)1"/>
      <sheetName val="Static_Equip1"/>
      <sheetName val="Form_A_1"/>
      <sheetName val="내역서_耰&quot;_x005f_x0000__x005f_x0000_1"/>
      <sheetName val="3_Breakdown_Direct_Paint1"/>
      <sheetName val="내역서_耰&quot;__2"/>
      <sheetName val="Summary_Sheets1"/>
      <sheetName val="Civil_11"/>
      <sheetName val="Civil_21"/>
      <sheetName val="Civil_31"/>
      <sheetName val="Site_11"/>
      <sheetName val="Site_21"/>
      <sheetName val="Site_31"/>
      <sheetName val="Site_Faci1"/>
      <sheetName val="Sheet1_(2)1"/>
      <sheetName val="BM_DATA_SHEET1"/>
      <sheetName val="Monthly_Load"/>
      <sheetName val="Weekly_Load"/>
      <sheetName val="내역서_(∮ἀ嘆ɶ᠀㬁"/>
      <sheetName val="Eq__Mobilization"/>
      <sheetName val="[SANDAN_XLS??"/>
      <sheetName val="Piping_BQ_for_one_turbine"/>
      <sheetName val="Material_Selections"/>
      <sheetName val="Resource_table"/>
      <sheetName val="Utility_and_Fire_flange"/>
      <sheetName val="_x000a__x000a_"/>
      <sheetName val="Equipment_List"/>
      <sheetName val="Form1_SQP"/>
      <sheetName val="AG_Pipe_Qty_Analysis"/>
      <sheetName val="공정계획(내부계획25%,내부w_f)"/>
      <sheetName val="Heavy_Equipments"/>
      <sheetName val="Cash In-Cash Out Actual"/>
      <sheetName val="CHANNEL"/>
      <sheetName val="PROTECTION "/>
      <sheetName val="CIBATU5OO"/>
      <sheetName val="실행(ALT1)"/>
      <sheetName val="한강운반비"/>
      <sheetName val="내역서1999.8최종"/>
      <sheetName val="강재"/>
      <sheetName val="OD5000"/>
      <sheetName val="Costo-MO"/>
      <sheetName val="SFN_ORIG"/>
      <sheetName val="?뻘N??ࠀ역서"/>
      <sheetName val="_SANDAN_XLS__"/>
      <sheetName val="실행철강하도"/>
      <sheetName val="전기"/>
      <sheetName val="PROGRESS"/>
      <sheetName val="Database"/>
      <sheetName val="dc1"/>
      <sheetName val="SILICATE"/>
      <sheetName val="_x0004_"/>
      <sheetName val="_x000a_"/>
      <sheetName val="REDUCER"/>
      <sheetName val="plan&amp;section of foundation"/>
      <sheetName val="DESIGN CRITERIA"/>
      <sheetName val="working load at the btm ft."/>
      <sheetName val="stability check"/>
      <sheetName val="design load"/>
      <sheetName val="w't_table"/>
      <sheetName val="breakdown_of_wage_rate1"/>
      <sheetName val="Indirect_Cost1"/>
      <sheetName val="SCHEDD_TAMBAHAN"/>
      <sheetName val="Fire_Protection"/>
      <sheetName val="입찰내역_발주처_양식"/>
      <sheetName val="MODULE_CONFIRM"/>
      <sheetName val="실행예산_MM"/>
      <sheetName val="plan&amp;section_of_foundation"/>
      <sheetName val="working_load_at_the_btm_ft_"/>
      <sheetName val="stability_check"/>
      <sheetName val="design_criteria"/>
      <sheetName val="design_load"/>
      <sheetName val="단가_(2)"/>
      <sheetName val="4-3LEVEL-5_epic_4"/>
      <sheetName val="BOQ-B_DOWN"/>
      <sheetName val="Dir_Manpower_Other_Exp_"/>
      <sheetName val="FWBS_1530"/>
      <sheetName val="DESIGN"/>
      <sheetName val="배수내역"/>
      <sheetName val="판가반영"/>
      <sheetName val="공사내역"/>
      <sheetName val="견적대비표"/>
      <sheetName val="일위대가(계측기설치)"/>
      <sheetName val="EP0618"/>
      <sheetName val="Labor"/>
      <sheetName val="CÓDIGOS"/>
      <sheetName val="MTP"/>
      <sheetName val="TDC COA Sumry"/>
      <sheetName val="TDC Item Dets"/>
      <sheetName val="TDC Item Sumry"/>
      <sheetName val="TDC Key Qty Sumry"/>
      <sheetName val="List - Components"/>
      <sheetName val="List - Equipment"/>
      <sheetName val="COA Sumry - Std Imp"/>
      <sheetName val="Contr TDC - Std Imp"/>
      <sheetName val="Item Sumry - Std Imp"/>
      <sheetName val="Unit Costs - Std Imp"/>
      <sheetName val="Unit MH - Std Imp"/>
      <sheetName val="Proj TIC - Std Imp"/>
      <sheetName val="Rekapitulasi"/>
      <sheetName val="BAG-2"/>
      <sheetName val="Overall"/>
      <sheetName val="salary"/>
      <sheetName val="Checklist-Parameters"/>
      <sheetName val="Fillermetal"/>
      <sheetName val="Updating Form-Oct 2011"/>
      <sheetName val="Weld Consumable"/>
      <sheetName val="WQT"/>
      <sheetName val="NDE Cost-Summary"/>
      <sheetName val="9July Above Ground Pipe"/>
      <sheetName val="M 11"/>
      <sheetName val="Process Data 1"/>
      <sheetName val="첨부1-집행내역(요약)"/>
      <sheetName val="Hoja2"/>
      <sheetName val="경제지표"/>
      <sheetName val="1100-1200-1300-1910-2140-LEV 2"/>
      <sheetName val="Material Price"/>
      <sheetName val="master"/>
      <sheetName val="MTO"/>
      <sheetName val="Elect_BOM"/>
      <sheetName val="Elect"/>
      <sheetName val="BQ"/>
      <sheetName val="aa_piping"/>
      <sheetName val="CABLE_DATA"/>
      <sheetName val="CIVIL_UP"/>
      <sheetName val="ETUDE_de_Prix__(2)"/>
      <sheetName val="選單"/>
      <sheetName val="KUWATI(Total)_5"/>
      <sheetName val="OPTION_25"/>
      <sheetName val="OPTION_35"/>
      <sheetName val="집계표_(TOTAL)5"/>
      <sheetName val="집계표_(CIVIL-23)5"/>
      <sheetName val="집계표_(FGRU)5"/>
      <sheetName val="집계표_(25,26)5"/>
      <sheetName val="집계표_(MEROX)5"/>
      <sheetName val="집계표_(NITROGEN)5"/>
      <sheetName val="집계표_(M4)5"/>
      <sheetName val="집계표_(CIVIL4)5"/>
      <sheetName val="집계표_(CIVIL6)5"/>
      <sheetName val="집계표_(CIVIL7)5"/>
      <sheetName val="내역서(DEMO_TOTAL)5"/>
      <sheetName val="내역서_(CIVIL-23)5"/>
      <sheetName val="내역서_(fgru)5"/>
      <sheetName val="내역서_(25&amp;26)5"/>
      <sheetName val="내역서_(MEROX)5"/>
      <sheetName val="내역서_(NITROGEN)5"/>
      <sheetName val="내역서_(M4)5"/>
      <sheetName val="내역서_(CIVIL-4)5"/>
      <sheetName val="내역서_(CIVIL-6)5"/>
      <sheetName val="내역서_(CIVIL-7)5"/>
      <sheetName val="2002년_현장공사비_국내_실적5"/>
      <sheetName val="2003년국내현장공사비_실적5"/>
      <sheetName val="VC2_10_995"/>
      <sheetName val="집계표_(25,26ဩ4"/>
      <sheetName val="INPUT_DATA4"/>
      <sheetName val="Form_04"/>
      <sheetName val="Form_D-13"/>
      <sheetName val="Form_B-13"/>
      <sheetName val="Form_F-13"/>
      <sheetName val="Form_A3"/>
      <sheetName val="입출재고현황_(2)3"/>
      <sheetName val="General_Data4"/>
      <sheetName val="LABOR_&amp;_자재3"/>
      <sheetName val="간접비_총괄3"/>
      <sheetName val="Price_Schedule3"/>
      <sheetName val="3_공통공사대비3"/>
      <sheetName val="Rate_Analysis3"/>
      <sheetName val="CAL_3"/>
      <sheetName val="EQUIPMENT_-23"/>
      <sheetName val="내역서_耰&quot;??3"/>
      <sheetName val="WEIGHT_LIST2"/>
      <sheetName val="산#2-1_(2)2"/>
      <sheetName val="BEND_LOSS2"/>
      <sheetName val="공사비_내역_(가)2"/>
      <sheetName val="단면_(2)2"/>
      <sheetName val="내역서_耰&quot;_x005f_x0000__x005f_x0000_2"/>
      <sheetName val="6PILE__(돌출)2"/>
      <sheetName val="Form_A_2"/>
      <sheetName val="Civil_12"/>
      <sheetName val="Civil_22"/>
      <sheetName val="Civil_32"/>
      <sheetName val="Site_12"/>
      <sheetName val="Site_22"/>
      <sheetName val="Site_32"/>
      <sheetName val="Site_Faci2"/>
      <sheetName val="3_Breakdown_Direct_Paint2"/>
      <sheetName val="Static_Equip2"/>
      <sheetName val="Áý°èÇ¥_(TOTAL)1"/>
      <sheetName val="Áý°èÇ¥_(CIVIL-23)1"/>
      <sheetName val="Áý°èÇ¥_(FGRU)1"/>
      <sheetName val="Áý°èÇ¥_(25,26)1"/>
      <sheetName val="Áý°èÇ¥_(MEROX)1"/>
      <sheetName val="Áý°èÇ¥_(NITROGEN)1"/>
      <sheetName val="Áý°èÇ¥_(M4)1"/>
      <sheetName val="Áý°èÇ¥_(CIVIL4)1"/>
      <sheetName val="Áý°èÇ¥_(CIVIL6)1"/>
      <sheetName val="Áý°èÇ¥_(CIVIL7)1"/>
      <sheetName val="³»¿ª¼­(DEMO_TOTAL)1"/>
      <sheetName val="³»¿ª¼­_(CIVIL-23)1"/>
      <sheetName val="³»¿ª¼­_(fgru)1"/>
      <sheetName val="³»¿ª¼­_(25&amp;26)1"/>
      <sheetName val="³»¿ª¼­_(MEROX)1"/>
      <sheetName val="³»¿ª¼­_(NITROGEN)1"/>
      <sheetName val="³»¿ª¼­_(M4)1"/>
      <sheetName val="³»¿ª¼­_(CIVIL-4)1"/>
      <sheetName val="³»¿ª¼­_(CIVIL-6)1"/>
      <sheetName val="³»¿ª¼­_(CIVIL-7)1"/>
      <sheetName val="2002³â_ÇöÀå°ø»çºñ_±¹³»_½ÇÀû1"/>
      <sheetName val="2003³â±¹³»ÇöÀå°ø»çºñ_½ÇÀû1"/>
      <sheetName val="내역서_耰&quot;__3"/>
      <sheetName val="Summary_Sheets2"/>
      <sheetName val="내역서_耰&quot;2"/>
      <sheetName val="Man_Hole1"/>
      <sheetName val="7__월별투입내역서1"/>
      <sheetName val="내역서_耰&quot;_x005f_x005f_x005f_x0000__x005f_x005f_x0001"/>
      <sheetName val="2_2_STAFF_Scedule1"/>
      <sheetName val="계측_내역서1"/>
      <sheetName val="내역서_耰&quot;_x005f_x005f_x005f_x005f_x005f_x005f_x00001"/>
      <sheetName val="Z-_GENERAL_PRICE_SUMMARY1"/>
      <sheetName val="_Estimate__1"/>
      <sheetName val="Sheet1_(2)2"/>
      <sheetName val="T_31"/>
      <sheetName val="Precios_Unitarios1"/>
      <sheetName val="HORI__VESSEL1"/>
      <sheetName val="EQUIP_LIST1"/>
      <sheetName val="MP_MOB1"/>
      <sheetName val="Form_B1"/>
      <sheetName val="Administrative_Prices1"/>
      <sheetName val="WBS_441"/>
      <sheetName val="WBS_411"/>
      <sheetName val="Precios_por_Administración1"/>
      <sheetName val="Subcon_A1"/>
      <sheetName val="Vind_-_BtB1"/>
      <sheetName val="LV_induction_motors1"/>
      <sheetName val="BSD_(2)1"/>
      <sheetName val="BM_DATA_SHEET2"/>
      <sheetName val="내역서_耰&quot;_x005f_x005f_x005f_x005f_x005f_x005f_x005f1"/>
      <sheetName val="97_사업추정(WEKI)1"/>
      <sheetName val="Monthly_Load1"/>
      <sheetName val="Weekly_Load1"/>
      <sheetName val="[SANDAN_XLS??1"/>
      <sheetName val="Piping_BQ_for_one_turbine1"/>
      <sheetName val="Utility_and_Fire_flange1"/>
      <sheetName val="Material_Selections1"/>
      <sheetName val="Eq__Mobilization1"/>
      <sheetName val="_SANDAN_XLS__1"/>
      <sheetName val="Resource_table1"/>
      <sheetName val="KUWATI(Total)_6"/>
      <sheetName val="집계표_(TOTAL)6"/>
      <sheetName val="집계표_(CIVIL-23)6"/>
      <sheetName val="집계표_(FGRU)6"/>
      <sheetName val="집계표_(25,26)6"/>
      <sheetName val="집계표_(MEROX)6"/>
      <sheetName val="집계표_(NITROGEN)6"/>
      <sheetName val="집계표_(M4)6"/>
      <sheetName val="집계표_(CIVIL4)6"/>
      <sheetName val="집계표_(CIVIL6)6"/>
      <sheetName val="집계표_(CIVIL7)6"/>
      <sheetName val="내역서(DEMO_TOTAL)6"/>
      <sheetName val="내역서_(CIVIL-23)6"/>
      <sheetName val="내역서_(fgru)6"/>
      <sheetName val="내역서_(25&amp;26)6"/>
      <sheetName val="내역서_(MEROX)6"/>
      <sheetName val="내역서_(NITROGEN)6"/>
      <sheetName val="내역서_(M4)6"/>
      <sheetName val="내역서_(CIVIL-4)6"/>
      <sheetName val="내역서_(CIVIL-6)6"/>
      <sheetName val="내역서_(CIVIL-7)6"/>
      <sheetName val="OPTION_26"/>
      <sheetName val="OPTION_36"/>
      <sheetName val="2002년_현장공사비_국내_실적6"/>
      <sheetName val="2003년국내현장공사비_실적6"/>
      <sheetName val="VC2_10_996"/>
      <sheetName val="집계표_(25,26ဩ5"/>
      <sheetName val="INPUT_DATA5"/>
      <sheetName val="Form_05"/>
      <sheetName val="Form_D-14"/>
      <sheetName val="Form_B-14"/>
      <sheetName val="Form_F-14"/>
      <sheetName val="Form_A4"/>
      <sheetName val="입출재고현황_(2)4"/>
      <sheetName val="General_Data5"/>
      <sheetName val="LABOR_&amp;_자재4"/>
      <sheetName val="간접비_총괄4"/>
      <sheetName val="Price_Schedule4"/>
      <sheetName val="3_공통공사대비4"/>
      <sheetName val="CAL_4"/>
      <sheetName val="Rate_Analysis4"/>
      <sheetName val="내역서_耰&quot;??4"/>
      <sheetName val="EQUIPMENT_-24"/>
      <sheetName val="6PILE__(돌출)3"/>
      <sheetName val="WEIGHT_LIST3"/>
      <sheetName val="산#2-1_(2)3"/>
      <sheetName val="BEND_LOSS3"/>
      <sheetName val="공사비_내역_(가)3"/>
      <sheetName val="3_Breakdown_Direct_Paint3"/>
      <sheetName val="Static_Equip3"/>
      <sheetName val="단면_(2)3"/>
      <sheetName val="Form_A_3"/>
      <sheetName val="내역서_耰&quot;_x005f_x0000__x005f_x0000_3"/>
      <sheetName val="내역서_耰&quot;__4"/>
      <sheetName val="Summary_Sheets3"/>
      <sheetName val="Civil_13"/>
      <sheetName val="Civil_23"/>
      <sheetName val="Civil_33"/>
      <sheetName val="Site_13"/>
      <sheetName val="Site_23"/>
      <sheetName val="Site_33"/>
      <sheetName val="Site_Faci3"/>
      <sheetName val="Áý°èÇ¥_(TOTAL)2"/>
      <sheetName val="Áý°èÇ¥_(CIVIL-23)2"/>
      <sheetName val="Áý°èÇ¥_(FGRU)2"/>
      <sheetName val="Áý°èÇ¥_(25,26)2"/>
      <sheetName val="Áý°èÇ¥_(MEROX)2"/>
      <sheetName val="Áý°èÇ¥_(NITROGEN)2"/>
      <sheetName val="Áý°èÇ¥_(M4)2"/>
      <sheetName val="Áý°èÇ¥_(CIVIL4)2"/>
      <sheetName val="Áý°èÇ¥_(CIVIL6)2"/>
      <sheetName val="Áý°èÇ¥_(CIVIL7)2"/>
      <sheetName val="³»¿ª¼­(DEMO_TOTAL)2"/>
      <sheetName val="³»¿ª¼­_(CIVIL-23)2"/>
      <sheetName val="³»¿ª¼­_(fgru)2"/>
      <sheetName val="³»¿ª¼­_(25&amp;26)2"/>
      <sheetName val="³»¿ª¼­_(MEROX)2"/>
      <sheetName val="³»¿ª¼­_(NITROGEN)2"/>
      <sheetName val="³»¿ª¼­_(M4)2"/>
      <sheetName val="³»¿ª¼­_(CIVIL-4)2"/>
      <sheetName val="³»¿ª¼­_(CIVIL-6)2"/>
      <sheetName val="³»¿ª¼­_(CIVIL-7)2"/>
      <sheetName val="2002³â_ÇöÀå°ø»çºñ_±¹³»_½ÇÀû2"/>
      <sheetName val="2003³â±¹³»ÇöÀå°ø»çºñ_½ÇÀû2"/>
      <sheetName val="2_2_STAFF_Scedule2"/>
      <sheetName val="EQUIP_LIST2"/>
      <sheetName val="BM_DATA_SHEET3"/>
      <sheetName val="Man_Hole2"/>
      <sheetName val="내역서_耰&quot;_x005f_x005f_x005f_x0000__x005f_x005f_x0002"/>
      <sheetName val="7__월별투입내역서2"/>
      <sheetName val="계측_내역서2"/>
      <sheetName val="내역서_耰&quot;_x005f_x005f_x005f_x005f_x005f_x005f_x00002"/>
      <sheetName val="Vind_-_BtB2"/>
      <sheetName val="LV_induction_motors2"/>
      <sheetName val="BSD_(2)2"/>
      <sheetName val="Sheet1_(2)3"/>
      <sheetName val="Z-_GENERAL_PRICE_SUMMARY2"/>
      <sheetName val="_Estimate__2"/>
      <sheetName val="T_32"/>
      <sheetName val="HORI__VESSEL2"/>
      <sheetName val="Precios_Unitarios2"/>
      <sheetName val="Administrative_Prices2"/>
      <sheetName val="WBS_442"/>
      <sheetName val="WBS_412"/>
      <sheetName val="Precios_por_Administración2"/>
      <sheetName val="Subcon_A2"/>
      <sheetName val="내역서_耰&quot;_x005f_x005f_x005f_x005f_x005f_x005f_x005f2"/>
      <sheetName val="MP_MOB2"/>
      <sheetName val="Form_B2"/>
      <sheetName val="내역서_耰&quot;3"/>
      <sheetName val="[SANDAN_XLS??2"/>
      <sheetName val="Piping_BQ_for_one_turbine2"/>
      <sheetName val="Monthly_Load2"/>
      <sheetName val="Weekly_Load2"/>
      <sheetName val="Material_Selections2"/>
      <sheetName val="Utility_and_Fire_flange2"/>
      <sheetName val="_SANDAN_XLS__2"/>
      <sheetName val="97_사업추정(WEKI)2"/>
      <sheetName val="Eq__Mobilization2"/>
      <sheetName val="breakdown_of_wage_rate2"/>
      <sheetName val="Indirect_Cost2"/>
      <sheetName val="Resource_table2"/>
      <sheetName val="Unit Price "/>
      <sheetName val="CUADRO DE PRECIOS"/>
      <sheetName val="CONFIG"/>
      <sheetName val="Datos"/>
      <sheetName val="Closeout Control"/>
      <sheetName val="Site Findings Status Sheet"/>
      <sheetName val="BOQ"/>
      <sheetName val="내역ࠜĀ_x005f_x005f_x005f_x0000_M4"/>
      <sheetName val="내역서 耰&quot;_x005f_x005f_x005f_x0000_"/>
      <sheetName val="내역ࠜĀ_x005f_x005f_x005f_x005f_x0"/>
      <sheetName val="내역서 耰&quot;_x005f_x005f_x005f_x005f_"/>
      <sheetName val="내역서 耰&quot;_x005f_x0000__x0000"/>
      <sheetName val="_x005f_x005f_x005f_x005f_"/>
      <sheetName val=" _x0000__x001b__x0000__x0006__x0000__x0006__x0000__x0008__x0000_ _x0000__x0000_"/>
      <sheetName val="할증 "/>
      <sheetName val="7422CW_x0013__x0000_"/>
      <sheetName val="영업소실적"/>
      <sheetName val="PROJECT BRIEF"/>
      <sheetName val="tggwan(mac)"/>
      <sheetName val="Sum (Case-3)"/>
      <sheetName val="Man Power &amp; Comp"/>
      <sheetName val="MP-PLAN"/>
      <sheetName val="L-TIGA"/>
      <sheetName val="Data List"/>
      <sheetName val="MP_PLAN"/>
      <sheetName val="10"/>
      <sheetName val="5"/>
      <sheetName val="1"/>
      <sheetName val="PNT"/>
      <sheetName val="D7(1)"/>
      <sheetName val="5-ALAT(1)"/>
      <sheetName val="4-Basic Price"/>
      <sheetName val="Rekap"/>
      <sheetName val="AHS"/>
      <sheetName val="Evaluasi Penw"/>
      <sheetName val="SEX"/>
      <sheetName val="Currency Rate"/>
      <sheetName val="Personnel"/>
      <sheetName val="ANALISA"/>
      <sheetName val="예산-내부"/>
      <sheetName val="Library"/>
      <sheetName val="Codes.Pers"/>
      <sheetName val="Engineering&amp;Management"/>
      <sheetName val="Tools &amp; Settings"/>
      <sheetName val="Data Summary"/>
      <sheetName val="Resources"/>
      <sheetName val="FFA"/>
      <sheetName val="Currencies"/>
      <sheetName val="Crew Costs"/>
      <sheetName val="Spread Costs"/>
      <sheetName val="Unique List_Misc"/>
      <sheetName val="In-House Summary"/>
      <sheetName val="_x0002__x0000_뻘N_x0000__x0000__"/>
      <sheetName val="_x0004__x0000__x000d__x0000__x0"/>
      <sheetName val="_x000a__x0000__x001b__x0000__x0"/>
      <sheetName val="_x0002__뻘N___x0001_ࠀ역서"/>
      <sheetName val="내역서_耰&quot;_x005f_x0000__x0000"/>
      <sheetName val="Direct PMS"/>
      <sheetName val="OPT_x0012__x0000__x0010__x0000__x000a__x0000_"/>
      <sheetName val="_x0000__x0013__x0000__x0014_"/>
      <sheetName val="ANX3A11"/>
      <sheetName val="5.) Time Delays"/>
      <sheetName val="KP_List"/>
      <sheetName val="Weekl_x0004__x0000__x0016__x0000__x000d__x0000_"/>
      <sheetName val="_x0000__x000e__x0000__x0005_"/>
      <sheetName val="AUX"/>
      <sheetName val="Aux."/>
      <sheetName val="DB"/>
      <sheetName val="실행집_x0005_"/>
      <sheetName val="실행집聈"/>
      <sheetName val="경비실"/>
      <sheetName val="Equipment_List1"/>
      <sheetName val="Form1_SQP1"/>
      <sheetName val="공정계획(내부계획25%,내부w_f)1"/>
      <sheetName val="Heavy_Equipments1"/>
      <sheetName val="AG_Pipe_Qty_Analysis1"/>
      <sheetName val="SFN_ORIG1"/>
      <sheetName val="w't_table1"/>
      <sheetName val="SCHEDD_TAMBAHAN1"/>
      <sheetName val="Fire_Protection1"/>
      <sheetName val="입찰내역_발주처_양식1"/>
      <sheetName val="Dir_Manpower_Other_Exp_1"/>
      <sheetName val="PROTECTION_"/>
      <sheetName val="ITB_COST1"/>
      <sheetName val="CUADRO_DE_PRECIOS"/>
      <sheetName val="Cash_In-Cash_Out_Actual"/>
      <sheetName val="Equipment_List2"/>
      <sheetName val="Form1_SQP2"/>
      <sheetName val="공정계획(내부계획25%,내부w_f)2"/>
      <sheetName val="Heavy_Equipments2"/>
      <sheetName val="AG_Pipe_Qty_Analysis2"/>
      <sheetName val="SFN_ORIG2"/>
      <sheetName val="w't_table2"/>
      <sheetName val="SCHEDD_TAMBAHAN2"/>
      <sheetName val="Fire_Protection2"/>
      <sheetName val="입찰내역_발주처_양식2"/>
      <sheetName val="Dir_Manpower_Other_Exp_2"/>
      <sheetName val="FWBS_15301"/>
      <sheetName val="내역서_(∮ἀ嘆ɶ1"/>
      <sheetName val="4-3LEVEL-5_epic_41"/>
      <sheetName val="단가_(2)1"/>
      <sheetName val="실행예산_MM1"/>
      <sheetName val="MODULE_CONFIRM1"/>
      <sheetName val="PROTECTION_1"/>
      <sheetName val="BOQ-B_DOWN1"/>
      <sheetName val="ITB_COST2"/>
      <sheetName val="CUADRO_DE_PRECIOS1"/>
      <sheetName val="Cash_In-Cash_Out_Actual1"/>
      <sheetName val="KUWATI(Total)_7"/>
      <sheetName val="집계표_(TOTAL)7"/>
      <sheetName val="집계표_(CIVIL-23)7"/>
      <sheetName val="집계표_(FGRU)7"/>
      <sheetName val="집계표_(25,26)7"/>
      <sheetName val="집계표_(MEROX)7"/>
      <sheetName val="집계표_(NITROGEN)7"/>
      <sheetName val="집계표_(M4)7"/>
      <sheetName val="집계표_(CIVIL4)7"/>
      <sheetName val="집계표_(CIVIL6)7"/>
      <sheetName val="집계표_(CIVIL7)7"/>
      <sheetName val="내역서(DEMO_TOTAL)7"/>
      <sheetName val="내역서_(CIVIL-23)7"/>
      <sheetName val="내역서_(fgru)7"/>
      <sheetName val="내역서_(25&amp;26)7"/>
      <sheetName val="내역서_(MEROX)7"/>
      <sheetName val="내역서_(NITROGEN)7"/>
      <sheetName val="내역서_(M4)7"/>
      <sheetName val="내역서_(CIVIL-4)7"/>
      <sheetName val="내역서_(CIVIL-6)7"/>
      <sheetName val="내역서_(CIVIL-7)7"/>
      <sheetName val="OPTION_27"/>
      <sheetName val="OPTION_37"/>
      <sheetName val="2002년_현장공사비_국내_실적7"/>
      <sheetName val="2003년국내현장공사비_실적7"/>
      <sheetName val="VC2_10_997"/>
      <sheetName val="집계표_(25,26ဩ6"/>
      <sheetName val="INPUT_DATA6"/>
      <sheetName val="입출재고현황_(2)5"/>
      <sheetName val="Form_06"/>
      <sheetName val="Form_D-15"/>
      <sheetName val="Form_B-15"/>
      <sheetName val="Form_F-15"/>
      <sheetName val="Form_A5"/>
      <sheetName val="General_Data6"/>
      <sheetName val="LABOR_&amp;_자재5"/>
      <sheetName val="Price_Schedule5"/>
      <sheetName val="간접비_총괄5"/>
      <sheetName val="3_공통공사대비5"/>
      <sheetName val="Rate_Analysis5"/>
      <sheetName val="CAL_5"/>
      <sheetName val="WEIGHT_LIST4"/>
      <sheetName val="산#2-1_(2)4"/>
      <sheetName val="BEND_LOSS4"/>
      <sheetName val="공사비_내역_(가)4"/>
      <sheetName val="내역서_耰&quot;??5"/>
      <sheetName val="EQUIPMENT_-25"/>
      <sheetName val="6PILE__(돌출)4"/>
      <sheetName val="Static_Equip4"/>
      <sheetName val="단면_(2)4"/>
      <sheetName val="Form_A_4"/>
      <sheetName val="내역서_耰&quot;_x005f_x0000__x005f_x0000_4"/>
      <sheetName val="3_Breakdown_Direct_Paint4"/>
      <sheetName val="내역서_耰&quot;__5"/>
      <sheetName val="Summary_Sheets4"/>
      <sheetName val="Civil_14"/>
      <sheetName val="Civil_24"/>
      <sheetName val="Civil_34"/>
      <sheetName val="Site_14"/>
      <sheetName val="Site_24"/>
      <sheetName val="Site_34"/>
      <sheetName val="Site_Faci4"/>
      <sheetName val="Administrative_Prices3"/>
      <sheetName val="WBS_443"/>
      <sheetName val="WBS_413"/>
      <sheetName val="Precios_por_Administración3"/>
      <sheetName val="Precios_Unitarios3"/>
      <sheetName val="Subcon_A3"/>
      <sheetName val="BM_DATA_SHEET4"/>
      <sheetName val="Áý°èÇ¥_(TOTAL)3"/>
      <sheetName val="Áý°èÇ¥_(CIVIL-23)3"/>
      <sheetName val="Áý°èÇ¥_(FGRU)3"/>
      <sheetName val="Áý°èÇ¥_(25,26)3"/>
      <sheetName val="Áý°èÇ¥_(MEROX)3"/>
      <sheetName val="Áý°èÇ¥_(NITROGEN)3"/>
      <sheetName val="Áý°èÇ¥_(M4)3"/>
      <sheetName val="Áý°èÇ¥_(CIVIL4)3"/>
      <sheetName val="Áý°èÇ¥_(CIVIL6)3"/>
      <sheetName val="Áý°èÇ¥_(CIVIL7)3"/>
      <sheetName val="³»¿ª¼­(DEMO_TOTAL)3"/>
      <sheetName val="³»¿ª¼­_(CIVIL-23)3"/>
      <sheetName val="³»¿ª¼­_(fgru)3"/>
      <sheetName val="³»¿ª¼­_(25&amp;26)3"/>
      <sheetName val="³»¿ª¼­_(MEROX)3"/>
      <sheetName val="³»¿ª¼­_(NITROGEN)3"/>
      <sheetName val="³»¿ª¼­_(M4)3"/>
      <sheetName val="³»¿ª¼­_(CIVIL-4)3"/>
      <sheetName val="³»¿ª¼­_(CIVIL-6)3"/>
      <sheetName val="³»¿ª¼­_(CIVIL-7)3"/>
      <sheetName val="2002³â_ÇöÀå°ø»çºñ_±¹³»_½ÇÀû3"/>
      <sheetName val="2003³â±¹³»ÇöÀå°ø»çºñ_½ÇÀû3"/>
      <sheetName val="EQUIP_LIST3"/>
      <sheetName val="Z-_GENERAL_PRICE_SUMMARY3"/>
      <sheetName val="_Estimate__3"/>
      <sheetName val="2_2_STAFF_Scedule3"/>
      <sheetName val="내역서_耰&quot;_x005f_x005f_x005f_x0000__x005f_x005f_x0003"/>
      <sheetName val="계측_내역서3"/>
      <sheetName val="Man_Hole3"/>
      <sheetName val="Sheet1_(2)4"/>
      <sheetName val="내역서_耰&quot;_x005f_x005f_x005f_x005f_x005f_x005f_x00003"/>
      <sheetName val="7__월별투입내역서3"/>
      <sheetName val="T_33"/>
      <sheetName val="HORI__VESSEL3"/>
      <sheetName val="Vind_-_BtB3"/>
      <sheetName val="LV_induction_motors3"/>
      <sheetName val="BSD_(2)3"/>
      <sheetName val="Monthly_Load3"/>
      <sheetName val="Weekly_Load3"/>
      <sheetName val="MP_MOB3"/>
      <sheetName val="Form_B3"/>
      <sheetName val="Material_Selections3"/>
      <sheetName val="내역서_耰&quot;_x005f_x005f_x005f_x005f_x005f_x005f_x005f3"/>
      <sheetName val="97_사업추정(WEKI)3"/>
      <sheetName val="breakdown_of_wage_rate3"/>
      <sheetName val="Indirect_Cost3"/>
      <sheetName val="[SANDAN_XLS??3"/>
      <sheetName val="Eq__Mobilization3"/>
      <sheetName val="Resource_table3"/>
      <sheetName val="Piping_BQ_for_one_turbine3"/>
      <sheetName val="Utility_and_Fire_flange3"/>
      <sheetName val="Equipment_List3"/>
      <sheetName val="Form1_SQP3"/>
      <sheetName val="공정계획(내부계획25%,내부w_f)3"/>
      <sheetName val="Heavy_Equipments3"/>
      <sheetName val="AG_Pipe_Qty_Analysis3"/>
      <sheetName val="_SANDAN_XLS__3"/>
      <sheetName val="SFN_ORIG3"/>
      <sheetName val="w't_table3"/>
      <sheetName val="SCHEDD_TAMBAHAN3"/>
      <sheetName val="Fire_Protection3"/>
      <sheetName val="입찰내역_발주처_양식3"/>
      <sheetName val="Dir_Manpower_Other_Exp_3"/>
      <sheetName val="FWBS_15302"/>
      <sheetName val="내역서_(∮ἀ嘆ɶ2"/>
      <sheetName val="4-3LEVEL-5_epic_42"/>
      <sheetName val="단가_(2)2"/>
      <sheetName val="실행예산_MM2"/>
      <sheetName val="MODULE_CONFIRM2"/>
      <sheetName val="PROTECTION_2"/>
      <sheetName val="BOQ-B_DOWN2"/>
      <sheetName val="ITB_COST3"/>
      <sheetName val="CUADRO_DE_PRECIOS2"/>
      <sheetName val="Cash_In-Cash_Out_Actual2"/>
      <sheetName val="KUWATI(Total)_8"/>
      <sheetName val="집계표_(TOTAL)8"/>
      <sheetName val="집계표_(CIVIL-23)8"/>
      <sheetName val="집계표_(FGRU)8"/>
      <sheetName val="집계표_(25,26)8"/>
      <sheetName val="집계표_(MEROX)8"/>
      <sheetName val="집계표_(NITROGEN)8"/>
      <sheetName val="집계표_(M4)8"/>
      <sheetName val="집계표_(CIVIL4)8"/>
      <sheetName val="집계표_(CIVIL6)8"/>
      <sheetName val="집계표_(CIVIL7)8"/>
      <sheetName val="내역서(DEMO_TOTAL)8"/>
      <sheetName val="내역서_(CIVIL-23)8"/>
      <sheetName val="내역서_(fgru)8"/>
      <sheetName val="내역서_(25&amp;26)8"/>
      <sheetName val="내역서_(MEROX)8"/>
      <sheetName val="내역서_(NITROGEN)8"/>
      <sheetName val="내역서_(M4)8"/>
      <sheetName val="내역서_(CIVIL-4)8"/>
      <sheetName val="내역서_(CIVIL-6)8"/>
      <sheetName val="내역서_(CIVIL-7)8"/>
      <sheetName val="OPTION_28"/>
      <sheetName val="OPTION_38"/>
      <sheetName val="2002년_현장공사비_국내_실적8"/>
      <sheetName val="2003년국내현장공사비_실적8"/>
      <sheetName val="VC2_10_998"/>
      <sheetName val="집계표_(25,26ဩ7"/>
      <sheetName val="INPUT_DATA7"/>
      <sheetName val="입출재고현황_(2)6"/>
      <sheetName val="Form_07"/>
      <sheetName val="Form_D-16"/>
      <sheetName val="Form_B-16"/>
      <sheetName val="Form_F-16"/>
      <sheetName val="Form_A6"/>
      <sheetName val="General_Data7"/>
      <sheetName val="LABOR_&amp;_자재6"/>
      <sheetName val="Price_Schedule6"/>
      <sheetName val="간접비_총괄6"/>
      <sheetName val="3_공통공사대비6"/>
      <sheetName val="Rate_Analysis6"/>
      <sheetName val="CAL_6"/>
      <sheetName val="WEIGHT_LIST5"/>
      <sheetName val="산#2-1_(2)5"/>
      <sheetName val="BEND_LOSS5"/>
      <sheetName val="공사비_내역_(가)5"/>
      <sheetName val="내역서_耰&quot;??6"/>
      <sheetName val="EQUIPMENT_-26"/>
      <sheetName val="6PILE__(돌출)5"/>
      <sheetName val="Static_Equip5"/>
      <sheetName val="단면_(2)5"/>
      <sheetName val="Form_A_5"/>
      <sheetName val="내역서_耰&quot;_x005f_x0000__x005f_x0000_5"/>
      <sheetName val="3_Breakdown_Direct_Paint5"/>
      <sheetName val="내역서_耰&quot;__6"/>
      <sheetName val="Summary_Sheets5"/>
      <sheetName val="Civil_15"/>
      <sheetName val="Civil_25"/>
      <sheetName val="Civil_35"/>
      <sheetName val="Site_15"/>
      <sheetName val="Site_25"/>
      <sheetName val="Site_35"/>
      <sheetName val="Site_Faci5"/>
      <sheetName val="Administrative_Prices4"/>
      <sheetName val="WBS_444"/>
      <sheetName val="WBS_414"/>
      <sheetName val="Precios_por_Administración4"/>
      <sheetName val="Precios_Unitarios4"/>
      <sheetName val="Subcon_A4"/>
      <sheetName val="BM_DATA_SHEET5"/>
      <sheetName val="Áý°èÇ¥_(TOTAL)4"/>
      <sheetName val="Áý°èÇ¥_(CIVIL-23)4"/>
      <sheetName val="Áý°èÇ¥_(FGRU)4"/>
      <sheetName val="Áý°èÇ¥_(25,26)4"/>
      <sheetName val="Áý°èÇ¥_(MEROX)4"/>
      <sheetName val="Áý°èÇ¥_(NITROGEN)4"/>
      <sheetName val="Áý°èÇ¥_(M4)4"/>
      <sheetName val="Áý°èÇ¥_(CIVIL4)4"/>
      <sheetName val="Áý°èÇ¥_(CIVIL6)4"/>
      <sheetName val="Áý°èÇ¥_(CIVIL7)4"/>
      <sheetName val="³»¿ª¼­(DEMO_TOTAL)4"/>
      <sheetName val="³»¿ª¼­_(CIVIL-23)4"/>
      <sheetName val="³»¿ª¼­_(fgru)4"/>
      <sheetName val="³»¿ª¼­_(25&amp;26)4"/>
      <sheetName val="³»¿ª¼­_(MEROX)4"/>
      <sheetName val="³»¿ª¼­_(NITROGEN)4"/>
      <sheetName val="³»¿ª¼­_(M4)4"/>
      <sheetName val="³»¿ª¼­_(CIVIL-4)4"/>
      <sheetName val="³»¿ª¼­_(CIVIL-6)4"/>
      <sheetName val="³»¿ª¼­_(CIVIL-7)4"/>
      <sheetName val="2002³â_ÇöÀå°ø»çºñ_±¹³»_½ÇÀû4"/>
      <sheetName val="2003³â±¹³»ÇöÀå°ø»çºñ_½ÇÀû4"/>
      <sheetName val="EQUIP_LIST4"/>
      <sheetName val="Z-_GENERAL_PRICE_SUMMARY4"/>
      <sheetName val="_Estimate__4"/>
      <sheetName val="2_2_STAFF_Scedule4"/>
      <sheetName val="내역서_耰&quot;_x005f_x005f_x005f_x0000__x005f_x005f_x0004"/>
      <sheetName val="계측_내역서4"/>
      <sheetName val="Man_Hole4"/>
      <sheetName val="Sheet1_(2)5"/>
      <sheetName val="내역서_耰&quot;_x005f_x005f_x005f_x005f_x005f_x005f_x00004"/>
      <sheetName val="7__월별투입내역서4"/>
      <sheetName val="T_34"/>
      <sheetName val="HORI__VESSEL4"/>
      <sheetName val="Vind_-_BtB4"/>
      <sheetName val="LV_induction_motors4"/>
      <sheetName val="BSD_(2)4"/>
      <sheetName val="Monthly_Load4"/>
      <sheetName val="Weekly_Load4"/>
      <sheetName val="MP_MOB4"/>
      <sheetName val="Form_B4"/>
      <sheetName val="Material_Selections4"/>
      <sheetName val="내역서_耰&quot;_x005f_x005f_x005f_x005f_x005f_x005f_x005f4"/>
      <sheetName val="97_사업추정(WEKI)4"/>
      <sheetName val="breakdown_of_wage_rate4"/>
      <sheetName val="Indirect_Cost4"/>
      <sheetName val="[SANDAN_XLS??4"/>
      <sheetName val="Eq__Mobilization4"/>
      <sheetName val="Resource_table4"/>
      <sheetName val="Piping_BQ_for_one_turbine4"/>
      <sheetName val="Utility_and_Fire_flange4"/>
      <sheetName val="Equipment_List4"/>
      <sheetName val="Form1_SQP4"/>
      <sheetName val="공정계획(내부계획25%,내부w_f)4"/>
      <sheetName val="Heavy_Equipments4"/>
      <sheetName val="AG_Pipe_Qty_Analysis4"/>
      <sheetName val="_SANDAN_XLS__4"/>
      <sheetName val="SFN_ORIG4"/>
      <sheetName val="w't_table4"/>
      <sheetName val="SCHEDD_TAMBAHAN4"/>
      <sheetName val="Fire_Protection4"/>
      <sheetName val="입찰내역_발주처_양식4"/>
      <sheetName val="Dir_Manpower_Other_Exp_4"/>
      <sheetName val="FWBS_15303"/>
      <sheetName val="내역서_(∮ἀ嘆ɶ3"/>
      <sheetName val="4-3LEVEL-5_epic_43"/>
      <sheetName val="단가_(2)3"/>
      <sheetName val="실행예산_MM3"/>
      <sheetName val="MODULE_CONFIRM3"/>
      <sheetName val="PROTECTION_3"/>
      <sheetName val="BOQ-B_DOWN3"/>
      <sheetName val="ITB_COST4"/>
      <sheetName val="CUADRO_DE_PRECIOS3"/>
      <sheetName val="Cash_In-Cash_Out_Actual3"/>
      <sheetName val="KUWATI(Total)_9"/>
      <sheetName val="집계표_(TOTAL)9"/>
      <sheetName val="집계표_(CIVIL-23)9"/>
      <sheetName val="집계표_(FGRU)9"/>
      <sheetName val="집계표_(25,26)9"/>
      <sheetName val="집계표_(MEROX)9"/>
      <sheetName val="집계표_(NITROGEN)9"/>
      <sheetName val="집계표_(M4)9"/>
      <sheetName val="집계표_(CIVIL4)9"/>
      <sheetName val="집계표_(CIVIL6)9"/>
      <sheetName val="집계표_(CIVIL7)9"/>
      <sheetName val="내역서(DEMO_TOTAL)9"/>
      <sheetName val="내역서_(CIVIL-23)9"/>
      <sheetName val="내역서_(fgru)9"/>
      <sheetName val="내역서_(25&amp;26)9"/>
      <sheetName val="내역서_(MEROX)9"/>
      <sheetName val="내역서_(NITROGEN)9"/>
      <sheetName val="내역서_(M4)9"/>
      <sheetName val="내역서_(CIVIL-4)9"/>
      <sheetName val="내역서_(CIVIL-6)9"/>
      <sheetName val="내역서_(CIVIL-7)9"/>
      <sheetName val="OPTION_29"/>
      <sheetName val="OPTION_39"/>
      <sheetName val="2002년_현장공사비_국내_실적9"/>
      <sheetName val="2003년국내현장공사비_실적9"/>
      <sheetName val="VC2_10_999"/>
      <sheetName val="집계표_(25,26ဩ8"/>
      <sheetName val="INPUT_DATA8"/>
      <sheetName val="입출재고현황_(2)7"/>
      <sheetName val="Form_08"/>
      <sheetName val="Form_D-17"/>
      <sheetName val="Form_B-17"/>
      <sheetName val="Form_F-17"/>
      <sheetName val="Form_A7"/>
      <sheetName val="General_Data8"/>
      <sheetName val="LABOR_&amp;_자재7"/>
      <sheetName val="Price_Schedule7"/>
      <sheetName val="간접비_총괄7"/>
      <sheetName val="3_공통공사대비7"/>
      <sheetName val="Rate_Analysis7"/>
      <sheetName val="CAL_7"/>
      <sheetName val="WEIGHT_LIST6"/>
      <sheetName val="산#2-1_(2)6"/>
      <sheetName val="BEND_LOSS6"/>
      <sheetName val="공사비_내역_(가)6"/>
      <sheetName val="내역서_耰&quot;??7"/>
      <sheetName val="EQUIPMENT_-27"/>
      <sheetName val="6PILE__(돌출)6"/>
      <sheetName val="Static_Equip6"/>
      <sheetName val="단면_(2)6"/>
      <sheetName val="Form_A_6"/>
      <sheetName val="내역서_耰&quot;_x005f_x0000__x005f_x0000_6"/>
      <sheetName val="3_Breakdown_Direct_Paint6"/>
      <sheetName val="내역서_耰&quot;__7"/>
      <sheetName val="Summary_Sheets6"/>
      <sheetName val="Civil_16"/>
      <sheetName val="Civil_26"/>
      <sheetName val="Civil_36"/>
      <sheetName val="Site_16"/>
      <sheetName val="Site_26"/>
      <sheetName val="Site_36"/>
      <sheetName val="Site_Faci6"/>
      <sheetName val="Administrative_Prices5"/>
      <sheetName val="WBS_445"/>
      <sheetName val="WBS_415"/>
      <sheetName val="Precios_por_Administración5"/>
      <sheetName val="Precios_Unitarios5"/>
      <sheetName val="Subcon_A5"/>
      <sheetName val="BM_DATA_SHEET6"/>
      <sheetName val="Áý°èÇ¥_(TOTAL)5"/>
      <sheetName val="Áý°èÇ¥_(CIVIL-23)5"/>
      <sheetName val="Áý°èÇ¥_(FGRU)5"/>
      <sheetName val="Áý°èÇ¥_(25,26)5"/>
      <sheetName val="Áý°èÇ¥_(MEROX)5"/>
      <sheetName val="Áý°èÇ¥_(NITROGEN)5"/>
      <sheetName val="Áý°èÇ¥_(M4)5"/>
      <sheetName val="Áý°èÇ¥_(CIVIL4)5"/>
      <sheetName val="Áý°èÇ¥_(CIVIL6)5"/>
      <sheetName val="Áý°èÇ¥_(CIVIL7)5"/>
      <sheetName val="³»¿ª¼­(DEMO_TOTAL)5"/>
      <sheetName val="³»¿ª¼­_(CIVIL-23)5"/>
      <sheetName val="³»¿ª¼­_(fgru)5"/>
      <sheetName val="³»¿ª¼­_(25&amp;26)5"/>
      <sheetName val="³»¿ª¼­_(MEROX)5"/>
      <sheetName val="³»¿ª¼­_(NITROGEN)5"/>
      <sheetName val="³»¿ª¼­_(M4)5"/>
      <sheetName val="³»¿ª¼­_(CIVIL-4)5"/>
      <sheetName val="³»¿ª¼­_(CIVIL-6)5"/>
      <sheetName val="³»¿ª¼­_(CIVIL-7)5"/>
      <sheetName val="2002³â_ÇöÀå°ø»çºñ_±¹³»_½ÇÀû5"/>
      <sheetName val="2003³â±¹³»ÇöÀå°ø»çºñ_½ÇÀû5"/>
      <sheetName val="EQUIP_LIST5"/>
      <sheetName val="Z-_GENERAL_PRICE_SUMMARY5"/>
      <sheetName val="_Estimate__5"/>
      <sheetName val="2_2_STAFF_Scedule5"/>
      <sheetName val="내역서_耰&quot;_x005f_x005f_x005f_x0000__x005f_x005f_x0005"/>
      <sheetName val="계측_내역서5"/>
      <sheetName val="Man_Hole5"/>
      <sheetName val="Sheet1_(2)6"/>
      <sheetName val="내역서_耰&quot;_x005f_x005f_x005f_x005f_x005f_x005f_x00005"/>
      <sheetName val="7__월별투입내역서5"/>
      <sheetName val="T_35"/>
      <sheetName val="HORI__VESSEL5"/>
      <sheetName val="Vind_-_BtB5"/>
      <sheetName val="LV_induction_motors5"/>
      <sheetName val="BSD_(2)5"/>
      <sheetName val="Monthly_Load5"/>
      <sheetName val="Weekly_Load5"/>
      <sheetName val="MP_MOB5"/>
      <sheetName val="Form_B5"/>
      <sheetName val="Material_Selections5"/>
      <sheetName val="내역서_耰&quot;_x005f_x005f_x005f_x005f_x005f_x005f_x005f5"/>
      <sheetName val="97_사업추정(WEKI)5"/>
      <sheetName val="breakdown_of_wage_rate5"/>
      <sheetName val="Indirect_Cost5"/>
      <sheetName val="[SANDAN_XLS??5"/>
      <sheetName val="Eq__Mobilization5"/>
      <sheetName val="Resource_table5"/>
      <sheetName val="Piping_BQ_for_one_turbine5"/>
      <sheetName val="Utility_and_Fire_flange5"/>
      <sheetName val="Equipment_List5"/>
      <sheetName val="Form1_SQP5"/>
      <sheetName val="공정계획(내부계획25%,내부w_f)5"/>
      <sheetName val="Heavy_Equipments5"/>
      <sheetName val="AG_Pipe_Qty_Analysis5"/>
      <sheetName val="_SANDAN_XLS__5"/>
      <sheetName val="SFN_ORIG5"/>
      <sheetName val="w't_table5"/>
      <sheetName val="SCHEDD_TAMBAHAN5"/>
      <sheetName val="Fire_Protection5"/>
      <sheetName val="입찰내역_발주처_양식5"/>
      <sheetName val="Dir_Manpower_Other_Exp_5"/>
      <sheetName val="FWBS_15304"/>
      <sheetName val="내역서_(∮ἀ嘆ɶ4"/>
      <sheetName val="4-3LEVEL-5_epic_44"/>
      <sheetName val="단가_(2)4"/>
      <sheetName val="실행예산_MM4"/>
      <sheetName val="MODULE_CONFIRM4"/>
      <sheetName val="PROTECTION_4"/>
      <sheetName val="BOQ-B_DOWN4"/>
      <sheetName val="ITB_COST5"/>
      <sheetName val="CUADRO_DE_PRECIOS4"/>
      <sheetName val="Cash_In-Cash_Out_Actual4"/>
      <sheetName val="내역서_(∮ἀ嘆ɶ"/>
      <sheetName val="Equip Rental Summary by Contr"/>
      <sheetName val="Project Equip Rental Summary"/>
      <sheetName val="Contractor Indirect Sumry"/>
      <sheetName val="Project Indirect Sumry"/>
      <sheetName val="COA Sumry by Area"/>
      <sheetName val="COA Sumry by Contr"/>
      <sheetName val="COA Sumry by RG"/>
      <sheetName val="TDC COA Grp Sumry"/>
      <sheetName val="TDC COA Grp Sumry by Area"/>
      <sheetName val="TDC COA Grp Sumry by RG"/>
      <sheetName val="Equipment Sumry"/>
      <sheetName val="TDC Item Dets-Full"/>
      <sheetName val="TDC Item Dets-IPM-Full"/>
      <sheetName val="TDC Item Sumry by Area"/>
      <sheetName val="TDC Item Sumry by RG"/>
      <sheetName val="TDC Key Qty Sumry by RG"/>
      <sheetName val="List - Equipment by Area"/>
      <sheetName val="List - Equipment by Contr"/>
      <sheetName val="Equipment - Unit Costs by Mat"/>
      <sheetName val="List - Equipment by Rep Grp"/>
      <sheetName val="Craft Summary by Contr"/>
      <sheetName val="Project Craft Summary"/>
      <sheetName val="Project Metrics"/>
      <sheetName val="Unt rate"/>
      <sheetName val="??-BLDG"/>
      <sheetName val="RAB AR&amp;STR"/>
      <sheetName val="I-KAMAR"/>
      <sheetName val="SCH"/>
      <sheetName val="99. FWBS(Ref)"/>
      <sheetName val="99. Change Rate"/>
      <sheetName val="내역서_(N_x0009__x000e__x000e__x000e__x0009__x0009__x0012__x0010__x000a_"/>
      <sheetName val="ഀࠀကЀЀԀЀԀ̀ᤀഀ؀Ѐༀ"/>
      <sheetName val="골조시행"/>
      <sheetName val="BD"/>
      <sheetName val="Pengesahan "/>
      <sheetName val="BILL"/>
      <sheetName val="내역서_耰&quot;5"/>
      <sheetName val="내역서_耰&quot;4"/>
      <sheetName val="HVAC"/>
      <sheetName val="00-Summary Information-ABB"/>
      <sheetName val="  "/>
      <sheetName val=" "/>
      <sheetName val="SUMMARY (0A)"/>
      <sheetName val="SUMMARY (1A)"/>
      <sheetName val="SUMMARY (1B)"/>
      <sheetName val="SUMMARY (03)"/>
      <sheetName val="F1"/>
      <sheetName val="F2"/>
      <sheetName val="F1(Cable Rack)"/>
      <sheetName val="F2(Cable Rack)"/>
      <sheetName val="F3(Cable Rack)"/>
      <sheetName val="F1 (POLYMER)"/>
      <sheetName val="F2 (POLYMER)"/>
      <sheetName val="F3 (POLYMER)"/>
      <sheetName val="F4 (POLYMER)"/>
      <sheetName val="F5( Polymerization )"/>
      <sheetName val="F6 ( Polymerization )"/>
      <sheetName val="B1 (Grid A-7, -6)"/>
      <sheetName val="B1 (Grid A, B)"/>
      <sheetName val="B1 (Grid C-7, -6)"/>
      <sheetName val="B2 (Grid -7 B, C) (1)"/>
      <sheetName val="B2 (Grid -7 B, C) (2)"/>
      <sheetName val="B2 (Grid -6 B, C) (1)"/>
      <sheetName val="B2 (Grid -6 B, C) (2)"/>
      <sheetName val="F1 (MONOMER)"/>
      <sheetName val="F2 (MONOMER)"/>
      <sheetName val="F3 (MONOMER)"/>
      <sheetName val="90K060C (MONOMER)"/>
      <sheetName val="F1 (EXTRUSION)"/>
      <sheetName val="F2 (EXTRUSION)"/>
      <sheetName val="F3 (EXTRUSION)"/>
      <sheetName val="F4 (EXTRUSION)"/>
      <sheetName val="F5 (EXTRUSION)"/>
      <sheetName val="F6A (EXTRUSION)"/>
      <sheetName val="F6D (EXTRUSION)"/>
      <sheetName val="F7 (EXTRUSION)"/>
      <sheetName val="F8 (EXTRUSION)"/>
      <sheetName val="F9 (EXTRUSION)"/>
      <sheetName val="F10 (EXTRUSION)"/>
      <sheetName val="F11 (EXTRUSION)"/>
      <sheetName val="B1 (Grid F-5`, 4`)"/>
      <sheetName val="B2 (Grid F,E-4`)"/>
      <sheetName val="B2 (Grid F,E-5`)"/>
      <sheetName val="B3 (Grid C,B-4`)"/>
      <sheetName val="B4 (Grid B,A-4`)"/>
      <sheetName val="B5 (Grid E-5`) &amp; (Grid D-5`)"/>
      <sheetName val="B6 (Grid E,D-5')"/>
      <sheetName val="B7 (Grid E,D-5')"/>
      <sheetName val="F-1"/>
      <sheetName val="95D040, A506"/>
      <sheetName val="95P040AB, A507"/>
      <sheetName val="95X020-U08, A602"/>
      <sheetName val="95X020-U07, A606"/>
      <sheetName val="95E040, A509"/>
      <sheetName val="95D024;025, A615"/>
      <sheetName val="95X020-U05, A601"/>
      <sheetName val="95X020-U02, A204"/>
      <sheetName val="Extruder FDN"/>
      <sheetName val="PF1a"/>
      <sheetName val="PF4"/>
      <sheetName val="PF4a"/>
      <sheetName val="PF5"/>
      <sheetName val="BOG COMP. FDN"/>
      <sheetName val="SOG COMP. FDN"/>
      <sheetName val="1G1 (Ground Beam)"/>
      <sheetName val="1G2-1(Ground Beam)"/>
      <sheetName val="1G2-2(Ground Beam)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, 16"/>
      <sheetName val="LO CONSOLE FDN"/>
      <sheetName val="OIL COOLER FDN"/>
      <sheetName val="CW CONSOLE FDN (SOG)"/>
      <sheetName val="PD3"/>
      <sheetName val="SF1"/>
      <sheetName val="PD1"/>
      <sheetName val="PD2"/>
      <sheetName val="PD3 (SOG)"/>
      <sheetName val="SF1 (SOG)"/>
      <sheetName val="SF2 (SOG)"/>
      <sheetName val="SLAB (1S1-1)"/>
      <sheetName val="SLAB (1S1-2)"/>
      <sheetName val="SLAB (1S1-3)"/>
      <sheetName val="COLUMN (+5500)"/>
      <sheetName val="COLUMN (+12500)"/>
      <sheetName val="COLUMN (+15500)"/>
      <sheetName val="ETC."/>
      <sheetName val="breakdown of wage ra`f"/>
      <sheetName val="breakdown of wage ra"/>
      <sheetName val="breakdown of wage rað-"/>
      <sheetName val="UP MINOR"/>
      <sheetName val="예가표"/>
      <sheetName val="노임이"/>
      <sheetName val="내역서_(N _x000e__x000e__x000e_  _x0012__x0010__x000a_"/>
      <sheetName val="경상"/>
      <sheetName val="Discounted Cash Flow"/>
      <sheetName val="Ocean Transporation Charge"/>
      <sheetName val="Item code"/>
      <sheetName val="업체코드"/>
      <sheetName val="Cash Flow bulanan"/>
      <sheetName val="schalt"/>
      <sheetName val="schtng"/>
      <sheetName val="schbhn"/>
      <sheetName val="H.Satuan"/>
      <sheetName val="I_KAMAR"/>
      <sheetName val="검측서"/>
      <sheetName val="시행분석"/>
      <sheetName val="장산"/>
      <sheetName val="PROJEC䁔"/>
      <sheetName val="Jobcos䁴"/>
      <sheetName val="Sy䁳tem구분"/>
      <sheetName val="BM䀭Elec"/>
      <sheetName val="AN䁁LIS䁁"/>
      <sheetName val="BO䁑-B.䁄OWN"/>
      <sheetName val="HV䁁C(사자재)"/>
      <sheetName val="R2䀵64A䁈DTS"/>
      <sheetName val="mto-re䁶0B"/>
      <sheetName val="내역脜_(M䀴)4"/>
      <sheetName val="3_공통공사비2"/>
      <sheetName val="BEND_L䁏SS1"/>
      <sheetName val="Fo䁲m_A_1"/>
      <sheetName val="Ci䁶il_11"/>
      <sheetName val="Ci䁶il_䀳1"/>
      <sheetName val="Si䁴e_2䀱"/>
      <sheetName val="Si䁴e_F䁡ci1"/>
      <sheetName val="EQ䁕IP_䁌IST"/>
      <sheetName val="Su䁢con_A"/>
      <sheetName val="BS䁄_(2)"/>
      <sheetName val="FWBS_1䀵30"/>
      <sheetName val="배수공"/>
      <sheetName val="손익차9월2"/>
      <sheetName val="2.Overall Summary "/>
      <sheetName val="OCT.FDN"/>
      <sheetName val="D-3109"/>
      <sheetName val="Bill rekap"/>
      <sheetName val="Harga Satuan"/>
      <sheetName val="LISTRIK"/>
      <sheetName val="F ALARM"/>
      <sheetName val="Exchange Rate"/>
      <sheetName val="General Notes"/>
      <sheetName val="예산실적전체당월"/>
      <sheetName val="Chart_Cable"/>
      <sheetName val="Sheet5"/>
      <sheetName val="Distribution Table"/>
      <sheetName val="BA1047集約"/>
      <sheetName val="물량표"/>
      <sheetName val="PABS,Site info"/>
      <sheetName val="0. Resource　Code"/>
      <sheetName val="내역서1999_8최종"/>
      <sheetName val="plan&amp;section_of_foundation1"/>
      <sheetName val="working_load_at_the_btm_ft_1"/>
      <sheetName val="stability_check1"/>
      <sheetName val="design_load1"/>
      <sheetName val="Updating_Form-Oct_2011"/>
      <sheetName val="Weld_Consumable"/>
      <sheetName val="NDE_Cost-Summary"/>
      <sheetName val="9July_Above_Ground_Pipe"/>
      <sheetName val="M_11"/>
      <sheetName val="Process_Data_1"/>
      <sheetName val="TDC_COA_Sumry"/>
      <sheetName val="TDC_Item_Dets"/>
      <sheetName val="TDC_Item_Sumry"/>
      <sheetName val="TDC_Key_Qty_Sumry"/>
      <sheetName val="List_-_Components"/>
      <sheetName val="List_-_Equipment"/>
      <sheetName val="COA_Sumry_-_Std_Imp"/>
      <sheetName val="Contr_TDC_-_Std_Imp"/>
      <sheetName val="Item_Sumry_-_Std_Imp"/>
      <sheetName val="Unit_Costs_-_Std_Imp"/>
      <sheetName val="Unit_MH_-_Std_Imp"/>
      <sheetName val="Proj_TIC_-_Std_Imp"/>
      <sheetName val="Closeout_Control"/>
      <sheetName val="PROJECT_BRIEF"/>
      <sheetName val="Unit_Price_"/>
      <sheetName val="Site_Findings_Status_Sheet"/>
      <sheetName val="Direct_PMS"/>
      <sheetName val="Sum_(Case-3)"/>
      <sheetName val="Man_Power_&amp;_Comp"/>
      <sheetName val="Data_List"/>
      <sheetName val="4-Basic_Price"/>
      <sheetName val="Evaluasi_Penw"/>
      <sheetName val="Currency_Rate"/>
      <sheetName val="1100-1200-1300-1910-2140-LEV_2"/>
      <sheetName val="Material_Price"/>
      <sheetName val="7422CW"/>
      <sheetName val="내역서_耰&quot;_x005f_x005f_x005f_x0000_"/>
      <sheetName val="내역서_耰&quot;_x005f_x005f_x005f_x005f_"/>
      <sheetName val="5_)_Time_Delays"/>
      <sheetName val="Tools_&amp;_Settings"/>
      <sheetName val="Data_Summary"/>
      <sheetName val="Crew_Costs"/>
      <sheetName val="Spread_Costs"/>
      <sheetName val="Unique_List_Misc"/>
      <sheetName val="In-House_Summary"/>
      <sheetName val="OPT_x000a_"/>
      <sheetName val="Weekl_x000a_"/>
      <sheetName val="Aux_"/>
      <sheetName val="내역ࠜĀ_x005f_x0000_M4"/>
      <sheetName val="내역서 耰&quot;_x005f_x0000_"/>
      <sheetName val="내역ࠜĀ_x005f_x005f_x0"/>
      <sheetName val="내역서 耰&quot;_x005f_x005f_"/>
      <sheetName val="내역서 耰&quot;_x0000__x0000"/>
      <sheetName val="_x005f_x005f_"/>
      <sheetName val="내역서_耰&quot;_x0000__x0000"/>
      <sheetName val="Weekl_x0004_"/>
      <sheetName val="내역서_耰&quot;_x005f_x0000__x0001"/>
      <sheetName val="내역서_耰&quot;_x005f_x005f_x00001"/>
      <sheetName val="내역서_耰&quot;_x005f_x005f_x005f1"/>
      <sheetName val="내역서_耰&quot;_x005f_x0000__x0002"/>
      <sheetName val="내역서_耰&quot;_x005f_x005f_x00002"/>
      <sheetName val="내역서_耰&quot;_x005f_x005f_x005f2"/>
      <sheetName val="2. 현장 자금투입 집계표"/>
      <sheetName val="_도면 및 도서 제출목록 및 일정_170202.xlsx"/>
      <sheetName val="TYPE"/>
      <sheetName val="Rates &amp; Legend"/>
      <sheetName val="Raw data"/>
      <sheetName val="수량산출"/>
      <sheetName val="design_criteria1"/>
      <sheetName val="Codes_Pers"/>
      <sheetName val="Material code"/>
      <sheetName val="9_1차이내역"/>
      <sheetName val="pipeline-1"/>
      <sheetName val="BQMP"/>
      <sheetName val="Action Item"/>
      <sheetName val="__x0000__x001b__x0000__x0006__x"/>
      <sheetName val="_뻘N__ࠀ역서"/>
      <sheetName val="_"/>
      <sheetName val="Process Data (2)"/>
      <sheetName val="EE-PROP"/>
      <sheetName val="DATA MENTAH"/>
      <sheetName val="breakdown of wage rap"/>
      <sheetName val="breakdown of wage ra"/>
      <sheetName val="HO_Site Rates-2011"/>
      <sheetName val="CAL1"/>
      <sheetName val="BQ_IMPORT"/>
      <sheetName val="Process_Data_(2)"/>
      <sheetName val="차트 (2)"/>
      <sheetName val="PWA"/>
      <sheetName val="대운산출"/>
      <sheetName val="Orçamento"/>
      <sheetName val="Pipe-Hot"/>
      <sheetName val="당초?∸ἀ"/>
      <sheetName val="OPT_x0012_"/>
      <sheetName val="내역서_耰&quot;_x005f_x0000__x0003"/>
      <sheetName val="내역서_耰&quot;_x005f_x005f_x00003"/>
      <sheetName val="내역서_耰&quot;_x005f_x005f_x005f3"/>
      <sheetName val="내역서_耰&quot;_x005f_x0000__x0004"/>
      <sheetName val="내역서_耰&quot;_x005f_x005f_x00004"/>
      <sheetName val="내역서_耰&quot;_x005f_x005f_x005f4"/>
      <sheetName val="내역서_耰&quot;_x0000__x0000_6"/>
      <sheetName val="내역서_耰&quot;_x005f_x0000__x0005"/>
      <sheetName val="내역서_耰&quot;_x005f_x005f_x00005"/>
      <sheetName val="내역서_耰&quot;_x005f_x005f_x005f5"/>
      <sheetName val="내역서_耰&quot;_x005f_x0000_"/>
      <sheetName val="내역서_耰&quot;_x005f_x005f_"/>
      <sheetName val="내역ࠜĀ_x0000_M4"/>
      <sheetName val="내역ࠜĀ_x0"/>
      <sheetName val="내역서 耰&quot;_"/>
      <sheetName val="내역서_耰&quot;_x0000__x0001"/>
      <sheetName val="내역서_耰&quot;_x00001"/>
      <sheetName val="내역서_耰&quot;_x005f1"/>
      <sheetName val="내역서_耰&quot;_x0000__x0002"/>
      <sheetName val="내역서_耰&quot;_x00002"/>
      <sheetName val="내역서_耰&quot;_x005f2"/>
      <sheetName val="Others"/>
      <sheetName val="DISCIPLINE"/>
      <sheetName val="Analysis"/>
      <sheetName val="EVA-004-MEC"/>
      <sheetName val="도면자료제출일정"/>
      <sheetName val="DROP DOWN"/>
      <sheetName val="Linelist LNGC Process"/>
      <sheetName val="LEGENDA"/>
      <sheetName val="TJ1Q47"/>
      <sheetName val="Particular Sch"/>
      <sheetName val="Al Taweelah"/>
      <sheetName val="유림골조"/>
      <sheetName val="Air Cooler-E"/>
      <sheetName val="용접품"/>
      <sheetName val="절단품"/>
      <sheetName val="Rating"/>
      <sheetName val="ID.CD"/>
      <sheetName val="Equipment Spec List"/>
      <sheetName val="개시대사 (2)"/>
      <sheetName val="Header"/>
      <sheetName val="SPEC LIST(EQUP, SYS)"/>
      <sheetName val="drg"/>
      <sheetName val="BM"/>
      <sheetName val="USDKRW"/>
      <sheetName val="Inquiry"/>
      <sheetName val="품셈TABLE"/>
      <sheetName val="定额"/>
      <sheetName val="MD"/>
      <sheetName val="BO䁑-B_䁄OWN"/>
      <sheetName val="UP_MINOR"/>
      <sheetName val="RAB_AR&amp;STR"/>
      <sheetName val="Cash_Flow_bulanan"/>
      <sheetName val="H_Satuan"/>
      <sheetName val="Bill_rekap"/>
      <sheetName val="99__FWBS(Ref)"/>
      <sheetName val="99__Change_Rate"/>
      <sheetName val="Harga_Satuan"/>
      <sheetName val="F_ALARM"/>
      <sheetName val="내역서_耰&quot;_x005f_x0000__x00001"/>
      <sheetName val="할증_"/>
      <sheetName val="내역서_(N____x000a_"/>
      <sheetName val="내역서_(N   _x000a_"/>
      <sheetName val="Discounted_Cash_Flow"/>
      <sheetName val="Ocean_Transporation_Charge"/>
      <sheetName val="차트_(2)"/>
      <sheetName val="Pengesahan_"/>
      <sheetName val="Exchange_Rate"/>
      <sheetName val="뻘N_"/>
      <sheetName val="_x000a__x0"/>
      <sheetName val="Unt_rate"/>
      <sheetName val="Equip_Rental_Summary_by_Contr"/>
      <sheetName val="Project_Equip_Rental_Summary"/>
      <sheetName val="Contractor_Indirect_Sumry"/>
      <sheetName val="Project_Indirect_Sumry"/>
      <sheetName val="COA_Sumry_by_Area"/>
      <sheetName val="COA_Sumry_by_Contr"/>
      <sheetName val="COA_Sumry_by_RG"/>
      <sheetName val="TDC_COA_Grp_Sumry"/>
      <sheetName val="TDC_COA_Grp_Sumry_by_Area"/>
      <sheetName val="TDC_COA_Grp_Sumry_by_RG"/>
      <sheetName val="Equipment_Sumry"/>
      <sheetName val="TDC_Item_Dets-Full"/>
      <sheetName val="TDC_Item_Dets-IPM-Full"/>
      <sheetName val="TDC_Item_Sumry_by_Area"/>
      <sheetName val="TDC_Item_Sumry_by_RG"/>
      <sheetName val="TDC_Key_Qty_Sumry_by_RG"/>
      <sheetName val="List_-_Equipment_by_Area"/>
      <sheetName val="List_-_Equipment_by_Contr"/>
      <sheetName val="Equipment_-_Unit_Costs_by_Mat"/>
      <sheetName val="List_-_Equipment_by_Rep_Grp"/>
      <sheetName val="Craft_Summary_by_Contr"/>
      <sheetName val="Project_Craft_Summary"/>
      <sheetName val="Project_Metrics"/>
      <sheetName val="Item_code"/>
      <sheetName val="SUMMARY_(0A)"/>
      <sheetName val="SUMMARY_(1A)"/>
      <sheetName val="SUMMARY_(1B)"/>
      <sheetName val="SUMMARY_(03)"/>
      <sheetName val="F1(Cable_Rack)"/>
      <sheetName val="F2(Cable_Rack)"/>
      <sheetName val="F3(Cable_Rack)"/>
      <sheetName val="F1_(POLYMER)"/>
      <sheetName val="F2_(POLYMER)"/>
      <sheetName val="F3_(POLYMER)"/>
      <sheetName val="F4_(POLYMER)"/>
      <sheetName val="F5(_Polymerization_)"/>
      <sheetName val="F6_(_Polymerization_)"/>
      <sheetName val="B1_(Grid_A-7,_-6)"/>
      <sheetName val="B1_(Grid_A,_B)"/>
      <sheetName val="B1_(Grid_C-7,_-6)"/>
      <sheetName val="B2_(Grid_-7_B,_C)_(1)"/>
      <sheetName val="B2_(Grid_-7_B,_C)_(2)"/>
      <sheetName val="B2_(Grid_-6_B,_C)_(1)"/>
      <sheetName val="B2_(Grid_-6_B,_C)_(2)"/>
      <sheetName val="F1_(MONOMER)"/>
      <sheetName val="F2_(MONOMER)"/>
      <sheetName val="F3_(MONOMER)"/>
      <sheetName val="90K060C_(MONOMER)"/>
      <sheetName val="F1_(EXTRUSION)"/>
      <sheetName val="F2_(EXTRUSION)"/>
      <sheetName val="F3_(EXTRUSION)"/>
      <sheetName val="F4_(EXTRUSION)"/>
      <sheetName val="F5_(EXTRUSION)"/>
      <sheetName val="F6A_(EXTRUSION)"/>
      <sheetName val="F6D_(EXTRUSION)"/>
      <sheetName val="F7_(EXTRUSION)"/>
      <sheetName val="F8_(EXTRUSION)"/>
      <sheetName val="F9_(EXTRUSION)"/>
      <sheetName val="F10_(EXTRUSION)"/>
      <sheetName val="F11_(EXTRUSION)"/>
      <sheetName val="B1_(Grid_F-5`,_4`)"/>
      <sheetName val="B2_(Grid_F,E-4`)"/>
      <sheetName val="B2_(Grid_F,E-5`)"/>
      <sheetName val="B3_(Grid_C,B-4`)"/>
      <sheetName val="B4_(Grid_B,A-4`)"/>
      <sheetName val="B5_(Grid_E-5`)_&amp;_(Grid_D-5`)"/>
      <sheetName val="B6_(Grid_E,D-5')"/>
      <sheetName val="B7_(Grid_E,D-5')"/>
      <sheetName val="95D040,_A506"/>
      <sheetName val="95P040AB,_A507"/>
      <sheetName val="95X020-U08,_A602"/>
      <sheetName val="95X020-U07,_A606"/>
      <sheetName val="95E040,_A509"/>
      <sheetName val="95D024;025,_A615"/>
      <sheetName val="95X020-U05,_A601"/>
      <sheetName val="95X020-U02,_A204"/>
      <sheetName val="Extruder_FDN"/>
      <sheetName val="BOG_COMP__FDN"/>
      <sheetName val="SOG_COMP__FDN"/>
      <sheetName val="1G1_(Ground_Beam)"/>
      <sheetName val="1G2-1(Ground_Beam)"/>
      <sheetName val="1G2-2(Ground_Beam)"/>
      <sheetName val="P15,_16"/>
      <sheetName val="LO_CONSOLE_FDN"/>
      <sheetName val="OIL_COOLER_FDN"/>
      <sheetName val="CW_CONSOLE_FDN_(SOG)"/>
      <sheetName val="PD3_(SOG)"/>
      <sheetName val="SF1_(SOG)"/>
      <sheetName val="SF2_(SOG)"/>
      <sheetName val="SLAB_(1S1-1)"/>
      <sheetName val="SLAB_(1S1-2)"/>
      <sheetName val="SLAB_(1S1-3)"/>
      <sheetName val="COLUMN_(+5500)"/>
      <sheetName val="COLUMN_(+12500)"/>
      <sheetName val="COLUMN_(+15500)"/>
      <sheetName val="ETC_"/>
      <sheetName val="2__현장_자금투입_집계표"/>
      <sheetName val="_도면_및_도서_제출목록_및_일정_170202_xlsx"/>
      <sheetName val="Rates_&amp;_Legend"/>
      <sheetName val="OCT_FDN"/>
      <sheetName val="General_Notes"/>
      <sheetName val="2003상반기노임기준"/>
      <sheetName val="SUM "/>
      <sheetName val="Multi-currency"/>
      <sheetName val="구분"/>
      <sheetName val="208"/>
      <sheetName val="2_Overall_Summary_"/>
      <sheetName val="내역서_(N _x000e__x000e__x000e_  _x0012__x0010_ "/>
      <sheetName val="손익차총괄2"/>
      <sheetName val="내역서 ᢐ_x001f__x0000__x0000_"/>
      <sheetName val="EQUIPMENT_-_x0000_"/>
      <sheetName val="{}"/>
      <sheetName val="기기리스트"/>
      <sheetName val="광통신 견적내역서1"/>
      <sheetName val="TQ Format"/>
      <sheetName val="breakdown of wage raÐ¾"/>
      <sheetName val="Additional data"/>
      <sheetName val="공사비SUM"/>
      <sheetName val="백분율"/>
      <sheetName val="33628-Rev. A"/>
      <sheetName val="내역(한신APT)"/>
      <sheetName val="공사비집계"/>
      <sheetName val="Grafico"/>
      <sheetName val="환율"/>
      <sheetName val="Attach 4-18"/>
      <sheetName val="11.자재단가"/>
      <sheetName val="Pulldown"/>
      <sheetName val="热力"/>
      <sheetName val="PHSB"/>
      <sheetName val="AN"/>
      <sheetName val="ABUT수량-A1"/>
      <sheetName val="Cashflow Analysis"/>
      <sheetName val="Finansal tamamlanma Eğrisi"/>
      <sheetName val="SIVA"/>
      <sheetName val="CONST"/>
      <sheetName val="Données"/>
      <sheetName val="GraphData"/>
      <sheetName val="BHANDUP"/>
      <sheetName val="Register"/>
      <sheetName val="INPUT DATA OF SCHEDULE"/>
      <sheetName val="인산"/>
      <sheetName val="Benchmark"/>
      <sheetName val="바닥판_x0000_⽷_x0000_"/>
      <sheetName val=" _x0000__x001b__x0000__x0006__x"/>
      <sheetName val="Weekl_x0004__x0000__x0016__x000"/>
      <sheetName val="내역서_(N_x0009__x000e__x000e__x00"/>
      <sheetName val="내역서_(N _x000e__x000e__x000e_  _"/>
      <sheetName val="__-BLDG"/>
      <sheetName val="C1C2"/>
      <sheetName val="LIFE &amp; REP PROVN"/>
      <sheetName val="O&amp;M CREW"/>
      <sheetName val="내역서_(N _x000e__x000e__x00"/>
      <sheetName val="Risk"/>
      <sheetName val="리스크 분류체계"/>
      <sheetName val="C-301E~305E"/>
      <sheetName val="KUWATI(Total)_10"/>
      <sheetName val="OPTION_210"/>
      <sheetName val="OPTION_310"/>
      <sheetName val="집계표_(TOTAL)10"/>
      <sheetName val="집계표_(CIVIL-23)10"/>
      <sheetName val="집계표_(FGRU)10"/>
      <sheetName val="집계표_(25,26)10"/>
      <sheetName val="집계표_(MEROX)10"/>
      <sheetName val="집계표_(NITROGEN)10"/>
      <sheetName val="집계표_(M4)10"/>
      <sheetName val="집계표_(CIVIL4)10"/>
      <sheetName val="집계표_(CIVIL6)10"/>
      <sheetName val="집계표_(CIVIL7)10"/>
      <sheetName val="내역서(DEMO_TOTAL)10"/>
      <sheetName val="내역서_(CIVIL-23)10"/>
      <sheetName val="내역서_(fgru)10"/>
      <sheetName val="내역서_(25&amp;26)10"/>
      <sheetName val="내역서_(MEROX)10"/>
      <sheetName val="내역서_(NITROGEN)10"/>
      <sheetName val="내역서_(M4)10"/>
      <sheetName val="내역서_(CIVIL-4)10"/>
      <sheetName val="내역서_(CIVIL-6)10"/>
      <sheetName val="내역서_(CIVIL-7)10"/>
      <sheetName val="2002년_현장공사비_국내_실적10"/>
      <sheetName val="2003년국내현장공사비_실적10"/>
      <sheetName val="VC2_10_9910"/>
      <sheetName val="INPUT_DATA9"/>
      <sheetName val="집계표_(25,26ဩ9"/>
      <sheetName val="Form_09"/>
      <sheetName val="General_Data9"/>
      <sheetName val="Form_D-18"/>
      <sheetName val="Form_B-18"/>
      <sheetName val="Form_F-18"/>
      <sheetName val="Form_A8"/>
      <sheetName val="LABOR_&amp;_자재8"/>
      <sheetName val="입출재고현황_(2)8"/>
      <sheetName val="3_공통공사대비8"/>
      <sheetName val="간접비_총괄8"/>
      <sheetName val="Price_Schedule8"/>
      <sheetName val="CAL_8"/>
      <sheetName val="Rate_Analysis8"/>
      <sheetName val="WEIGHT_LIST7"/>
      <sheetName val="산#2-1_(2)7"/>
      <sheetName val="BEND_LOSS7"/>
      <sheetName val="공사비_내역_(가)7"/>
      <sheetName val="내역서_耰&quot;??8"/>
      <sheetName val="EQUIPMENT_-28"/>
      <sheetName val="6PILE__(돌출)7"/>
      <sheetName val="Static_Equip7"/>
      <sheetName val="단면_(2)7"/>
      <sheetName val="Form_A_7"/>
      <sheetName val="Man_Hole6"/>
      <sheetName val="3_Breakdown_Direct_Paint7"/>
      <sheetName val="내역서_耰&quot;_x005f_x0000__x005f_x0000_7"/>
      <sheetName val="내역서_耰&quot;__8"/>
      <sheetName val="Summary_Sheets7"/>
      <sheetName val="Civil_17"/>
      <sheetName val="Civil_27"/>
      <sheetName val="Civil_37"/>
      <sheetName val="Site_17"/>
      <sheetName val="Site_27"/>
      <sheetName val="Site_37"/>
      <sheetName val="Site_Faci7"/>
      <sheetName val="Áý°èÇ¥_(TOTAL)6"/>
      <sheetName val="Áý°èÇ¥_(CIVIL-23)6"/>
      <sheetName val="Áý°èÇ¥_(FGRU)6"/>
      <sheetName val="Áý°èÇ¥_(25,26)6"/>
      <sheetName val="Áý°èÇ¥_(MEROX)6"/>
      <sheetName val="Áý°èÇ¥_(NITROGEN)6"/>
      <sheetName val="Áý°èÇ¥_(M4)6"/>
      <sheetName val="Áý°èÇ¥_(CIVIL4)6"/>
      <sheetName val="Áý°èÇ¥_(CIVIL6)6"/>
      <sheetName val="Áý°èÇ¥_(CIVIL7)6"/>
      <sheetName val="³»¿ª¼­(DEMO_TOTAL)6"/>
      <sheetName val="³»¿ª¼­_(CIVIL-23)6"/>
      <sheetName val="³»¿ª¼­_(fgru)6"/>
      <sheetName val="³»¿ª¼­_(25&amp;26)6"/>
      <sheetName val="³»¿ª¼­_(MEROX)6"/>
      <sheetName val="³»¿ª¼­_(NITROGEN)6"/>
      <sheetName val="³»¿ª¼­_(M4)6"/>
      <sheetName val="³»¿ª¼­_(CIVIL-4)6"/>
      <sheetName val="³»¿ª¼­_(CIVIL-6)6"/>
      <sheetName val="³»¿ª¼­_(CIVIL-7)6"/>
      <sheetName val="2002³â_ÇöÀå°ø»çºñ_±¹³»_½ÇÀû6"/>
      <sheetName val="2003³â±¹³»ÇöÀå°ø»çºñ_½ÇÀû6"/>
      <sheetName val="내역서_耰&quot;_x005f_x005f_x005f_x0000__x005f_x005f_x0006"/>
      <sheetName val="2_2_STAFF_Scedule6"/>
      <sheetName val="Sheet1_(2)7"/>
      <sheetName val="7__월별투입내역서6"/>
      <sheetName val="계측_내역서6"/>
      <sheetName val="내역서_耰&quot;_x005f_x005f_x005f_x005f_x005f_x005f_x00006"/>
      <sheetName val="Z-_GENERAL_PRICE_SUMMARY6"/>
      <sheetName val="_Estimate__6"/>
      <sheetName val="T_36"/>
      <sheetName val="HORI__VESSEL6"/>
      <sheetName val="EQUIP_LIST6"/>
      <sheetName val="MP_MOB6"/>
      <sheetName val="Form_B6"/>
      <sheetName val="Precios_Unitarios6"/>
      <sheetName val="Vind_-_BtB6"/>
      <sheetName val="LV_induction_motors6"/>
      <sheetName val="BSD_(2)6"/>
      <sheetName val="Administrative_Prices6"/>
      <sheetName val="WBS_446"/>
      <sheetName val="WBS_416"/>
      <sheetName val="Precios_por_Administración6"/>
      <sheetName val="Subcon_A6"/>
      <sheetName val="BM_DATA_SHEET7"/>
      <sheetName val="내역서_耰&quot;_x005f_x005f_x005f_x005f_x005f_x005f_x005f6"/>
      <sheetName val="97_사업추정(WEKI)6"/>
      <sheetName val="Heavy_Equipments6"/>
      <sheetName val="Material_Selections6"/>
      <sheetName val="Monthly_Load6"/>
      <sheetName val="Weekly_Load6"/>
      <sheetName val="breakdown_of_wage_rate6"/>
      <sheetName val="Indirect_Cost6"/>
      <sheetName val="[SANDAN_XLS??6"/>
      <sheetName val="Piping_BQ_for_one_turbine6"/>
      <sheetName val="Utility_and_Fire_flange6"/>
      <sheetName val="Eq__Mobilization6"/>
      <sheetName val="_SANDAN_XLS__6"/>
      <sheetName val="내역서_(∮ἀ嘆ɶ5"/>
      <sheetName val="Resource_table6"/>
      <sheetName val="w't_table6"/>
      <sheetName val="Equipment_List6"/>
      <sheetName val="Form1_SQP6"/>
      <sheetName val="SCHEDD_TAMBAHAN6"/>
      <sheetName val="공정계획(내부계획25%,내부w_f)6"/>
      <sheetName val="Fire_Protection6"/>
      <sheetName val="입찰내역_발주처_양식6"/>
      <sheetName val="AG_Pipe_Qty_Analysis6"/>
      <sheetName val="SFN_ORIG6"/>
      <sheetName val="MODULE_CONFIRM5"/>
      <sheetName val="Dir_Manpower_Other_Exp_6"/>
      <sheetName val="FWBS_15305"/>
      <sheetName val="4-3LEVEL-5_epic_45"/>
      <sheetName val="단가_(2)5"/>
      <sheetName val="ITB_COST6"/>
      <sheetName val="BOQ-B_DOWN5"/>
      <sheetName val="실행예산_MM5"/>
      <sheetName val="PROTECTION_5"/>
      <sheetName val="Sum_(Case-3)1"/>
      <sheetName val="Cash_In-Cash_Out_Actual5"/>
      <sheetName val="plan&amp;section_of_foundation2"/>
      <sheetName val="working_load_at_the_btm_ft_2"/>
      <sheetName val="stability_check2"/>
      <sheetName val="design_criteria2"/>
      <sheetName val="design_load2"/>
      <sheetName val="TDC_COA_Sumry1"/>
      <sheetName val="TDC_Item_Dets1"/>
      <sheetName val="TDC_Item_Sumry1"/>
      <sheetName val="TDC_Key_Qty_Sumry1"/>
      <sheetName val="List_-_Components1"/>
      <sheetName val="List_-_Equipment1"/>
      <sheetName val="COA_Sumry_-_Std_Imp1"/>
      <sheetName val="Contr_TDC_-_Std_Imp1"/>
      <sheetName val="Item_Sumry_-_Std_Imp1"/>
      <sheetName val="Unit_Costs_-_Std_Imp1"/>
      <sheetName val="Unit_MH_-_Std_Imp1"/>
      <sheetName val="Proj_TIC_-_Std_Imp1"/>
      <sheetName val="Currency_Rate1"/>
      <sheetName val="Unit_Price_1"/>
      <sheetName val="4-Basic_Price1"/>
      <sheetName val="Evaluasi_Penw1"/>
      <sheetName val="Man_Power_&amp;_Comp1"/>
      <sheetName val="Data_List1"/>
      <sheetName val="PROJECT_BRIEF1"/>
      <sheetName val="내역서1999_8최종1"/>
      <sheetName val="1100-1200-1300-1910-2140-LEV_21"/>
      <sheetName val="Material_Price1"/>
      <sheetName val="CUADRO_DE_PRECIOS5"/>
      <sheetName val="In-House_Summary1"/>
      <sheetName val="Updating_Form-Oct_20111"/>
      <sheetName val="Weld_Consumable1"/>
      <sheetName val="NDE_Cost-Summary1"/>
      <sheetName val="9July_Above_Ground_Pipe1"/>
      <sheetName val="M_111"/>
      <sheetName val="Process_Data_11"/>
      <sheetName val="Closeout_Control1"/>
      <sheetName val="Site_Findings_Status_Sheet1"/>
      <sheetName val="내역서_耰&quot;_x005f_x005f_x005f_x0000_1"/>
      <sheetName val="내역서_耰&quot;_x005f_x005f_x005f_x005f_1"/>
      <sheetName val="5_)_Time_Delays1"/>
      <sheetName val="Codes_Pers1"/>
      <sheetName val="0__Resource　Code"/>
      <sheetName val="Tools_&amp;_Settings1"/>
      <sheetName val="Data_Summary1"/>
      <sheetName val="Crew_Costs1"/>
      <sheetName val="Spread_Costs1"/>
      <sheetName val="Unique_List_Misc1"/>
      <sheetName val="Aux_1"/>
      <sheetName val="00-Summary_Information-ABB"/>
      <sheetName val="PABS,Site_info"/>
      <sheetName val="Process_Data_(2)1"/>
      <sheetName val="Direct_PMS1"/>
      <sheetName val="Material_code"/>
      <sheetName val="__1"/>
      <sheetName val="_1"/>
      <sheetName val="breakdown_of_wage_ra`f"/>
      <sheetName val="breakdown_of_wage_ra"/>
      <sheetName val="breakdown_of_wage_rað-"/>
      <sheetName val="Distribution_Table"/>
      <sheetName val="내역서_耰&quot;_x005f_x0000_1"/>
      <sheetName val="내역서_耰&quot;_x005f_x005f_1"/>
      <sheetName val="Weekl"/>
      <sheetName val="Raw_data"/>
      <sheetName val="실행집"/>
      <sheetName val="breakdown_of_wage_rap"/>
      <sheetName val="breakdown_of_wage_ra"/>
      <sheetName val="__x"/>
      <sheetName val="OPT"/>
      <sheetName val="내역서_耰&quot;_"/>
      <sheetName val="Action_Item"/>
      <sheetName val="Codes"/>
      <sheetName val="내역서 (∮ἀ嘆ɶ?᠀㬁?"/>
      <sheetName val="당초_xd8b4_➴ȭ"/>
      <sheetName val="Demand"/>
      <sheetName val="Occ"/>
      <sheetName val="SPT vs PHI"/>
      <sheetName val="Values"/>
      <sheetName val="Master List"/>
      <sheetName val="#¡REF"/>
      <sheetName val="RESUMEN CD"/>
      <sheetName val="BOQ REV6"/>
      <sheetName val="QUANTITIES"/>
      <sheetName val="NAV000"/>
      <sheetName val="Maliyet Ozet"/>
      <sheetName val="USD"/>
      <sheetName val="OZET"/>
      <sheetName val="1.1-1.2"/>
      <sheetName val="1.3- 1.4"/>
      <sheetName val="2"/>
      <sheetName val="3.1"/>
      <sheetName val="3.2"/>
      <sheetName val="4.1(a)"/>
      <sheetName val="4.1(b)"/>
      <sheetName val="4.1.(c)"/>
      <sheetName val="5.1"/>
      <sheetName val="Kuwaitisation"/>
      <sheetName val="SECL 리스크 분류체계 (2)"/>
      <sheetName val="SUPTMTO"/>
      <sheetName val="WIP"/>
      <sheetName val="Leyenda"/>
      <sheetName val="Activity Form"/>
      <sheetName val="Precios Unitariԯ_x0000_"/>
      <sheetName val="Sum(table)"/>
      <sheetName val="OIL SEPARATOR"/>
      <sheetName val="CATCH BASIN"/>
      <sheetName val="UG"/>
      <sheetName val="UG2"/>
      <sheetName val="UG3"/>
      <sheetName val="UG4"/>
      <sheetName val="FW Post Indicator Valve 24&quot;"/>
      <sheetName val="FW Post Indicator Valve 20&quot;"/>
      <sheetName val="FW Post Indicator Valve 6&quot;"/>
      <sheetName val="Fire Monitor or Hydrant 6&quot; FDN"/>
      <sheetName val="SUMP VB"/>
      <sheetName val="CLEANOUT 4&quot;"/>
      <sheetName val="Not reqd"/>
      <sheetName val="호환성 보고서"/>
      <sheetName val="ADMON"/>
      <sheetName val="EQUIPOS DE SEGURIDAD"/>
      <sheetName val="MATERIALES CONSUMIBLES"/>
      <sheetName val="PERSONAL INDIRECTO "/>
      <sheetName val="Drop-Downs"/>
      <sheetName val="EXPAN-1"/>
      <sheetName val="TABELE"/>
      <sheetName val="Fig 4-14"/>
      <sheetName val="Admin Manu 2-Equipment Type ID"/>
      <sheetName val="GM 000"/>
      <sheetName val="Cash Flow"/>
      <sheetName val="Yield"/>
      <sheetName val="서부산시설"/>
      <sheetName val="Tender data"/>
      <sheetName val="Basic"/>
      <sheetName val="B_Down"/>
      <sheetName val="Scheme Area Details_Block__ C2"/>
      <sheetName val="14-Eng rate"/>
      <sheetName val="5. 월별투입내역서"/>
      <sheetName val="16"/>
      <sheetName val="50"/>
      <sheetName val="BazaEL"/>
      <sheetName val="7-2"/>
      <sheetName val="配管単価"/>
      <sheetName val="Mat"/>
      <sheetName val="제출계산서"/>
      <sheetName val="내역서_(N _x000e__x000e__x000e_  _x0012__x0010__"/>
      <sheetName val="내역서_耰&quot;_x0000__x0003"/>
      <sheetName val="내역서_耰&quot;_x00003"/>
      <sheetName val="내역서_耰&quot;_x005f3"/>
      <sheetName val="내역서_耰&quot;_x0000__x0004"/>
      <sheetName val="내역서_耰&quot;_x00004"/>
      <sheetName val="내역서_耰&quot;_x005f4"/>
      <sheetName val="내역서_耰&quot;_x0000__x0005"/>
      <sheetName val="내역서_耰&quot;_x00005"/>
      <sheetName val="내역서_耰&quot;_x005f5"/>
      <sheetName val="OPT_"/>
      <sheetName val="Weekl_"/>
      <sheetName val="Indirect"/>
      <sheetName val="Schedule "/>
      <sheetName val="Loading Struc"/>
      <sheetName val="Loading Pip"/>
      <sheetName val="Loading Overall (BASE Proposal)"/>
      <sheetName val="SCaffold"/>
      <sheetName val="Steel Structure"/>
      <sheetName val="UR"/>
      <sheetName val="Ref-Str"/>
      <sheetName val="PIPING AG-UG_NEW UNITS"/>
      <sheetName val="MEC_PIPING PREFABR"/>
      <sheetName val="Ref-Pip"/>
      <sheetName val="Working File-Pip"/>
      <sheetName val="Consumables"/>
      <sheetName val="NDT"/>
      <sheetName val="VALVES"/>
      <sheetName val="Supports"/>
      <sheetName val="Miscellaneous"/>
      <sheetName val="Equip_ISBL &amp; OSBL "/>
      <sheetName val="Painting"/>
      <sheetName val="INS-Piping"/>
      <sheetName val="INS-Equipment"/>
      <sheetName val="ELECTRICITY"/>
      <sheetName val="INSTRUMENTATION"/>
      <sheetName val="E-160"/>
      <sheetName val="CASH"/>
      <sheetName val="내역서_耰&quot;_x005f_x0000__x00002"/>
      <sheetName val="할증_1"/>
      <sheetName val="RAB_AR&amp;STR1"/>
      <sheetName val="99__FWBS(Ref)1"/>
      <sheetName val="99__Change_Rate1"/>
      <sheetName val="SUMMARY_(0A)1"/>
      <sheetName val="SUMMARY_(1A)1"/>
      <sheetName val="SUMMARY_(1B)1"/>
      <sheetName val="SUMMARY_(03)1"/>
      <sheetName val="F1(Cable_Rack)1"/>
      <sheetName val="F2(Cable_Rack)1"/>
      <sheetName val="F3(Cable_Rack)1"/>
      <sheetName val="F1_(POLYMER)1"/>
      <sheetName val="F2_(POLYMER)1"/>
      <sheetName val="F3_(POLYMER)1"/>
      <sheetName val="F4_(POLYMER)1"/>
      <sheetName val="F5(_Polymerization_)1"/>
      <sheetName val="F6_(_Polymerization_)1"/>
      <sheetName val="B1_(Grid_A-7,_-6)1"/>
      <sheetName val="B1_(Grid_A,_B)1"/>
      <sheetName val="B1_(Grid_C-7,_-6)1"/>
      <sheetName val="B2_(Grid_-7_B,_C)_(1)1"/>
      <sheetName val="B2_(Grid_-7_B,_C)_(2)1"/>
      <sheetName val="B2_(Grid_-6_B,_C)_(1)1"/>
      <sheetName val="B2_(Grid_-6_B,_C)_(2)1"/>
      <sheetName val="F1_(MONOMER)1"/>
      <sheetName val="F2_(MONOMER)1"/>
      <sheetName val="F3_(MONOMER)1"/>
      <sheetName val="90K060C_(MONOMER)1"/>
      <sheetName val="F1_(EXTRUSION)1"/>
      <sheetName val="F2_(EXTRUSION)1"/>
      <sheetName val="F3_(EXTRUSION)1"/>
      <sheetName val="F4_(EXTRUSION)1"/>
      <sheetName val="F5_(EXTRUSION)1"/>
      <sheetName val="F6A_(EXTRUSION)1"/>
      <sheetName val="F6D_(EXTRUSION)1"/>
      <sheetName val="F7_(EXTRUSION)1"/>
      <sheetName val="F8_(EXTRUSION)1"/>
      <sheetName val="F9_(EXTRUSION)1"/>
      <sheetName val="F10_(EXTRUSION)1"/>
      <sheetName val="F11_(EXTRUSION)1"/>
      <sheetName val="B1_(Grid_F-5`,_4`)1"/>
      <sheetName val="B2_(Grid_F,E-4`)1"/>
      <sheetName val="B2_(Grid_F,E-5`)1"/>
      <sheetName val="B3_(Grid_C,B-4`)1"/>
      <sheetName val="B4_(Grid_B,A-4`)1"/>
      <sheetName val="B5_(Grid_E-5`)_&amp;_(Grid_D-5`)1"/>
      <sheetName val="B6_(Grid_E,D-5')1"/>
      <sheetName val="B7_(Grid_E,D-5')1"/>
      <sheetName val="95D040,_A5061"/>
      <sheetName val="95P040AB,_A5071"/>
      <sheetName val="95X020-U08,_A6021"/>
      <sheetName val="95X020-U07,_A6061"/>
      <sheetName val="95E040,_A5091"/>
      <sheetName val="95D024;025,_A6151"/>
      <sheetName val="95X020-U05,_A6011"/>
      <sheetName val="95X020-U02,_A2041"/>
      <sheetName val="Extruder_FDN1"/>
      <sheetName val="BOG_COMP__FDN1"/>
      <sheetName val="SOG_COMP__FDN1"/>
      <sheetName val="1G1_(Ground_Beam)1"/>
      <sheetName val="1G2-1(Ground_Beam)1"/>
      <sheetName val="1G2-2(Ground_Beam)1"/>
      <sheetName val="P15,_161"/>
      <sheetName val="LO_CONSOLE_FDN1"/>
      <sheetName val="OIL_COOLER_FDN1"/>
      <sheetName val="CW_CONSOLE_FDN_(SOG)1"/>
      <sheetName val="PD3_(SOG)1"/>
      <sheetName val="SF1_(SOG)1"/>
      <sheetName val="SF2_(SOG)1"/>
      <sheetName val="SLAB_(1S1-1)1"/>
      <sheetName val="SLAB_(1S1-2)1"/>
      <sheetName val="SLAB_(1S1-3)1"/>
      <sheetName val="COLUMN_(+5500)1"/>
      <sheetName val="COLUMN_(+12500)1"/>
      <sheetName val="COLUMN_(+15500)1"/>
      <sheetName val="ETC_1"/>
      <sheetName val="UP_MINOR1"/>
      <sheetName val="Equip_Rental_Summary_by_Contr1"/>
      <sheetName val="Project_Equip_Rental_Summary1"/>
      <sheetName val="Contractor_Indirect_Sumry1"/>
      <sheetName val="Project_Indirect_Sumry1"/>
      <sheetName val="COA_Sumry_by_Area1"/>
      <sheetName val="COA_Sumry_by_Contr1"/>
      <sheetName val="COA_Sumry_by_RG1"/>
      <sheetName val="TDC_COA_Grp_Sumry1"/>
      <sheetName val="TDC_COA_Grp_Sumry_by_Area1"/>
      <sheetName val="TDC_COA_Grp_Sumry_by_RG1"/>
      <sheetName val="Equipment_Sumry1"/>
      <sheetName val="TDC_Item_Dets-Full1"/>
      <sheetName val="TDC_Item_Dets-IPM-Full1"/>
      <sheetName val="TDC_Item_Sumry_by_Area1"/>
      <sheetName val="TDC_Item_Sumry_by_RG1"/>
      <sheetName val="TDC_Key_Qty_Sumry_by_RG1"/>
      <sheetName val="List_-_Equipment_by_Area1"/>
      <sheetName val="List_-_Equipment_by_Contr1"/>
      <sheetName val="Equipment_-_Unit_Costs_by_Mat1"/>
      <sheetName val="List_-_Equipment_by_Rep_Grp1"/>
      <sheetName val="Craft_Summary_by_Contr1"/>
      <sheetName val="Project_Craft_Summary1"/>
      <sheetName val="Project_Metrics1"/>
      <sheetName val="Item_code1"/>
      <sheetName val="Unt_rate1"/>
      <sheetName val="2__현장_자금투입_집계표1"/>
      <sheetName val="_도면_및_도서_제출목록_및_일정_170202_xlsx1"/>
      <sheetName val="Rates_&amp;_Legend1"/>
      <sheetName val="Cash_Flow_bulanan1"/>
      <sheetName val="H_Satuan1"/>
      <sheetName val="Discounted_Cash_Flow1"/>
      <sheetName val="Ocean_Transporation_Charge1"/>
      <sheetName val="Pengesahan_1"/>
      <sheetName val="OCT_FDN1"/>
      <sheetName val="General_Notes1"/>
      <sheetName val="BO䁑-B_䁄OWN1"/>
      <sheetName val="Exchange_Rate1"/>
      <sheetName val="Harga_Satuan1"/>
      <sheetName val="F_ALARM1"/>
      <sheetName val="DATA_MENTAH"/>
      <sheetName val="차트_(2)1"/>
      <sheetName val="Bill_rekap1"/>
      <sheetName val="Precios_Unitariԯ"/>
      <sheetName val="내역서_(N____x000a_1"/>
      <sheetName val="TQ_Format"/>
      <sheetName val="DROP_DOWN"/>
      <sheetName val="개시대사_(2)"/>
      <sheetName val="ID_CD"/>
      <sheetName val="breakdown_of_wage_raÐ¾"/>
      <sheetName val="Additional_data"/>
      <sheetName val="HO_Site_Rates-2011"/>
      <sheetName val="내역서_(N____"/>
      <sheetName val="Basis(site)"/>
      <sheetName val="BSD ᯷㧓_x0001_"/>
      <sheetName val="Direct Histogram Rev. A (f)"/>
      <sheetName val="내역서_耰&quot;7"/>
      <sheetName val="SUM_"/>
      <sheetName val="Equipment_Spec_List"/>
      <sheetName val="SPEC_LIST(EQUP,_SYS)"/>
      <sheetName val="날개벽"/>
      <sheetName val="Att-1 CTCI MH rate"/>
      <sheetName val="내역서_耰&quot;_x005f_x0000__x0006"/>
      <sheetName val="내역서_耰&quot;_x005f_x005f_x00006"/>
      <sheetName val="내역서_耰&quot;_x005f_x005f_x005f6"/>
      <sheetName val="Itembalance Report (18-sep-18)"/>
      <sheetName val="BUDGET SUMMARY "/>
      <sheetName val="Tables 3.1 to 3.5 EXH G"/>
      <sheetName val="Depreciation"/>
      <sheetName val="Validation"/>
      <sheetName val="合成単価作成表_BLDG"/>
      <sheetName val="터파기및재료"/>
      <sheetName val="인사자료총집계"/>
      <sheetName val="2857Q&amp;PL"/>
      <sheetName val="간접비"/>
      <sheetName val="95TOTREV"/>
      <sheetName val="일위대가 "/>
      <sheetName val="98수문일위"/>
      <sheetName val="조명시설"/>
      <sheetName val="Drop"/>
      <sheetName val="단가"/>
      <sheetName val="Rate"/>
      <sheetName val="1.설계기준"/>
      <sheetName val="설산1.나"/>
      <sheetName val="본사S"/>
      <sheetName val="건축내역"/>
      <sheetName val="견적서"/>
      <sheetName val="간접노무비"/>
      <sheetName val="BM #1"/>
      <sheetName val="FORM-0"/>
      <sheetName val="Cost Code"/>
      <sheetName val="Data Ref"/>
      <sheetName val="Interdept Rate"/>
      <sheetName val="인원聈2"/>
      <sheetName val="Dropdown"/>
      <sheetName val="REF for VV"/>
      <sheetName val="REF"/>
      <sheetName val=" _x0000__x001b__x0000__x0"/>
      <sheetName val="OPT_x0012__x0000__x0010__x0000_ _x0000_"/>
      <sheetName val="Weekl "/>
      <sheetName val="내역서_(N___ "/>
      <sheetName val="내역서_(N    "/>
      <sheetName val=" _x0"/>
      <sheetName val="OPT "/>
      <sheetName val="급여"/>
      <sheetName val="TABLAS"/>
      <sheetName val="KUWATI(Total)_11"/>
      <sheetName val="집계표_(TOTAL)11"/>
      <sheetName val="집계표_(CIVIL-23)11"/>
      <sheetName val="집계표_(FGRU)11"/>
      <sheetName val="집계표_(25,26)11"/>
      <sheetName val="집계표_(MEROX)11"/>
      <sheetName val="집계표_(NITROGEN)11"/>
      <sheetName val="집계표_(M4)11"/>
      <sheetName val="집계표_(CIVIL4)11"/>
      <sheetName val="집계표_(CIVIL6)11"/>
      <sheetName val="집계표_(CIVIL7)11"/>
      <sheetName val="내역서(DEMO_TOTAL)11"/>
      <sheetName val="내역서_(CIVIL-23)11"/>
      <sheetName val="내역서_(fgru)11"/>
      <sheetName val="내역서_(25&amp;26)11"/>
      <sheetName val="내역서_(MEROX)11"/>
      <sheetName val="내역서_(NITROGEN)11"/>
      <sheetName val="내역서_(M4)11"/>
      <sheetName val="내역서_(CIVIL-4)11"/>
      <sheetName val="내역서_(CIVIL-6)11"/>
      <sheetName val="내역서_(CIVIL-7)11"/>
      <sheetName val="OPTION_211"/>
      <sheetName val="OPTION_311"/>
      <sheetName val="2002년_현장공사비_국내_실적11"/>
      <sheetName val="2003년국내현장공사비_실적11"/>
      <sheetName val="VC2_10_9911"/>
      <sheetName val="INPUT_DATA10"/>
      <sheetName val="집계표_(25,26ဩ10"/>
      <sheetName val="Form_D-19"/>
      <sheetName val="Form_B-19"/>
      <sheetName val="Form_F-19"/>
      <sheetName val="Form_A9"/>
      <sheetName val="Form_010"/>
      <sheetName val="입출재고현황_(2)9"/>
      <sheetName val="General_Data10"/>
      <sheetName val="LABOR_&amp;_자재9"/>
      <sheetName val="간접비_총괄9"/>
      <sheetName val="3_공통공사대비9"/>
      <sheetName val="Price_Schedule9"/>
      <sheetName val="Rate_Analysis9"/>
      <sheetName val="내역서_耰&quot;??9"/>
      <sheetName val="EQUIPMENT_-29"/>
      <sheetName val="CAL_9"/>
      <sheetName val="내역서_耰&quot;_x005f_x0000__x005f_x0000_8"/>
      <sheetName val="WEIGHT_LIST8"/>
      <sheetName val="산#2-1_(2)8"/>
      <sheetName val="BEND_LOSS8"/>
      <sheetName val="공사비_내역_(가)8"/>
      <sheetName val="6PILE__(돌출)8"/>
      <sheetName val="Man_Hole7"/>
      <sheetName val="Form_A_8"/>
      <sheetName val="단면_(2)8"/>
      <sheetName val="Static_Equip8"/>
      <sheetName val="3_Breakdown_Direct_Paint8"/>
      <sheetName val="WBS_447"/>
      <sheetName val="WBS_417"/>
      <sheetName val="Administrative_Prices7"/>
      <sheetName val="Precios_por_Administración7"/>
      <sheetName val="Precios_Unitarios7"/>
      <sheetName val="내역서_耰&quot;_x005f_x005f_x005f_x0000__x005f_x005f_x0007"/>
      <sheetName val="내역서_耰&quot;__9"/>
      <sheetName val="SFN_ORIG7"/>
      <sheetName val="Z-_GENERAL_PRICE_SUMMARY7"/>
      <sheetName val="_Estimate__7"/>
      <sheetName val="Updating_Form-Oct_20112"/>
      <sheetName val="Weld_Consumable2"/>
      <sheetName val="NDE_Cost-Summary2"/>
      <sheetName val="9July_Above_Ground_Pipe2"/>
      <sheetName val="Civil_18"/>
      <sheetName val="Civil_28"/>
      <sheetName val="Civil_38"/>
      <sheetName val="Site_18"/>
      <sheetName val="Site_28"/>
      <sheetName val="Site_38"/>
      <sheetName val="Site_Faci8"/>
      <sheetName val="Áý°èÇ¥_(TOTAL)7"/>
      <sheetName val="Áý°èÇ¥_(CIVIL-23)7"/>
      <sheetName val="Áý°èÇ¥_(FGRU)7"/>
      <sheetName val="Áý°èÇ¥_(25,26)7"/>
      <sheetName val="Áý°èÇ¥_(MEROX)7"/>
      <sheetName val="Áý°èÇ¥_(NITROGEN)7"/>
      <sheetName val="Áý°èÇ¥_(M4)7"/>
      <sheetName val="Áý°èÇ¥_(CIVIL4)7"/>
      <sheetName val="Áý°èÇ¥_(CIVIL6)7"/>
      <sheetName val="Áý°èÇ¥_(CIVIL7)7"/>
      <sheetName val="³»¿ª¼­(DEMO_TOTAL)7"/>
      <sheetName val="³»¿ª¼­_(CIVIL-23)7"/>
      <sheetName val="³»¿ª¼­_(fgru)7"/>
      <sheetName val="³»¿ª¼­_(25&amp;26)7"/>
      <sheetName val="³»¿ª¼­_(MEROX)7"/>
      <sheetName val="³»¿ª¼­_(NITROGEN)7"/>
      <sheetName val="³»¿ª¼­_(M4)7"/>
      <sheetName val="³»¿ª¼­_(CIVIL-4)7"/>
      <sheetName val="³»¿ª¼­_(CIVIL-6)7"/>
      <sheetName val="³»¿ª¼­_(CIVIL-7)7"/>
      <sheetName val="2002³â_ÇöÀå°ø»çºñ_±¹³»_½ÇÀû7"/>
      <sheetName val="2003³â±¹³»ÇöÀå°ø»çºñ_½ÇÀû7"/>
      <sheetName val="Summary_Sheets8"/>
      <sheetName val="2_2_STAFF_Scedule7"/>
      <sheetName val="내역서_耰&quot;_x005f_x005f_x005f_x005f_x005f_x005f_x00007"/>
      <sheetName val="Subcon_A7"/>
      <sheetName val="Sheet1_(2)8"/>
      <sheetName val="계측_내역서7"/>
      <sheetName val="7__월별투입내역서7"/>
      <sheetName val="T_37"/>
      <sheetName val="HORI__VESSEL7"/>
      <sheetName val="BM_DATA_SHEET8"/>
      <sheetName val="Vind_-_BtB7"/>
      <sheetName val="LV_induction_motors7"/>
      <sheetName val="BSD_(2)7"/>
      <sheetName val="내역서_耰&quot;_x005f_x005f_x005f_x005f_x005f_x005f_x005f7"/>
      <sheetName val="EQUIP_LIST7"/>
      <sheetName val="MP_MOB7"/>
      <sheetName val="Form_B7"/>
      <sheetName val="Tools_&amp;_Settings2"/>
      <sheetName val="Data_Summary2"/>
      <sheetName val="Crew_Costs2"/>
      <sheetName val="Spread_Costs2"/>
      <sheetName val="Unique_List_Misc2"/>
      <sheetName val="M_112"/>
      <sheetName val="Process_Data_(2)2"/>
      <sheetName val="Monthly_Load7"/>
      <sheetName val="Weekly_Load7"/>
      <sheetName val="97_사업추정(WEKI)7"/>
      <sheetName val="breakdown_of_wage_rate7"/>
      <sheetName val="Indirect_Cost7"/>
      <sheetName val="Eq__Mobilization7"/>
      <sheetName val="Material_Selections7"/>
      <sheetName val="[SANDAN_XLS??7"/>
      <sheetName val="Piping_BQ_for_one_turbine7"/>
      <sheetName val="Resource_table7"/>
      <sheetName val="Utility_and_Fire_flange7"/>
      <sheetName val="Equipment_List7"/>
      <sheetName val="Form1_SQP7"/>
      <sheetName val="공정계획(내부계획25%,내부w_f)7"/>
      <sheetName val="_SANDAN_XLS__7"/>
      <sheetName val="w't_table7"/>
      <sheetName val="Heavy_Equipments7"/>
      <sheetName val="AG_Pipe_Qty_Analysis7"/>
      <sheetName val="SCHEDD_TAMBAHAN7"/>
      <sheetName val="Fire_Protection7"/>
      <sheetName val="입찰내역_발주처_양식7"/>
      <sheetName val="실행예산_MM6"/>
      <sheetName val="FWBS_15306"/>
      <sheetName val="Dir_Manpower_Other_Exp_7"/>
      <sheetName val="BOQ-B_DOWN6"/>
      <sheetName val="내역서_(∮ἀ嘆ɶ6"/>
      <sheetName val="MODULE_CONFIRM6"/>
      <sheetName val="ITB_COST7"/>
      <sheetName val="단가_(2)6"/>
      <sheetName val="4-3LEVEL-5_epic_46"/>
      <sheetName val="PROTECTION_6"/>
      <sheetName val="Cash_In-Cash_Out_Actual6"/>
      <sheetName val="CUADRO_DE_PRECIOS6"/>
      <sheetName val="Process_Data_12"/>
      <sheetName val="내역서1999_8최종2"/>
      <sheetName val="plan&amp;section_of_foundation3"/>
      <sheetName val="working_load_at_the_btm_ft_3"/>
      <sheetName val="stability_check3"/>
      <sheetName val="design_load3"/>
      <sheetName val="TDC_COA_Sumry2"/>
      <sheetName val="TDC_Item_Dets2"/>
      <sheetName val="TDC_Item_Sumry2"/>
      <sheetName val="TDC_Key_Qty_Sumry2"/>
      <sheetName val="List_-_Components2"/>
      <sheetName val="List_-_Equipment2"/>
      <sheetName val="COA_Sumry_-_Std_Imp2"/>
      <sheetName val="Contr_TDC_-_Std_Imp2"/>
      <sheetName val="Item_Sumry_-_Std_Imp2"/>
      <sheetName val="Unit_Costs_-_Std_Imp2"/>
      <sheetName val="Unit_MH_-_Std_Imp2"/>
      <sheetName val="Proj_TIC_-_Std_Imp2"/>
      <sheetName val="1100-1200-1300-1910-2140-LEV_22"/>
      <sheetName val="Material_Price2"/>
      <sheetName val="Currency_Rate2"/>
      <sheetName val="Unit_Price_2"/>
      <sheetName val="4-Basic_Price2"/>
      <sheetName val="Evaluasi_Penw2"/>
      <sheetName val="Man_Power_&amp;_Comp2"/>
      <sheetName val="Data_List2"/>
      <sheetName val="Closeout_Control2"/>
      <sheetName val="Sum_(Case-3)2"/>
      <sheetName val="PROJECT_BRIEF2"/>
      <sheetName val="Site_Findings_Status_Sheet2"/>
      <sheetName val="내역서_耰&quot;_x005f_x005f_x005f_x0000_2"/>
      <sheetName val="내역서_耰&quot;_x005f_x005f_x005f_x005f_2"/>
      <sheetName val="내역서_耰&quot;_x005f_x0000__x00003"/>
      <sheetName val="Equip_Rental_Summary_by_Contr2"/>
      <sheetName val="Project_Equip_Rental_Summary2"/>
      <sheetName val="Contractor_Indirect_Sumry2"/>
      <sheetName val="Project_Indirect_Sumry2"/>
      <sheetName val="COA_Sumry_by_Area2"/>
      <sheetName val="COA_Sumry_by_Contr2"/>
      <sheetName val="COA_Sumry_by_RG2"/>
      <sheetName val="TDC_COA_Grp_Sumry2"/>
      <sheetName val="TDC_COA_Grp_Sumry_by_Area2"/>
      <sheetName val="TDC_COA_Grp_Sumry_by_RG2"/>
      <sheetName val="Equipment_Sumry2"/>
      <sheetName val="TDC_Item_Dets-Full2"/>
      <sheetName val="TDC_Item_Dets-IPM-Full2"/>
      <sheetName val="TDC_Item_Sumry_by_Area2"/>
      <sheetName val="TDC_Item_Sumry_by_RG2"/>
      <sheetName val="TDC_Key_Qty_Sumry_by_RG2"/>
      <sheetName val="List_-_Equipment_by_Area2"/>
      <sheetName val="List_-_Equipment_by_Contr2"/>
      <sheetName val="Equipment_-_Unit_Costs_by_Mat2"/>
      <sheetName val="List_-_Equipment_by_Rep_Grp2"/>
      <sheetName val="Craft_Summary_by_Contr2"/>
      <sheetName val="Project_Craft_Summary2"/>
      <sheetName val="Project_Metrics2"/>
      <sheetName val="99__FWBS(Ref)2"/>
      <sheetName val="99__Change_Rate2"/>
      <sheetName val="RAB_AR&amp;STR2"/>
      <sheetName val="할증_2"/>
      <sheetName val="2_Overall_Summary_1"/>
      <sheetName val="In-House_Summary2"/>
      <sheetName val="Pengesahan_2"/>
      <sheetName val="UP_MINOR2"/>
      <sheetName val="5_)_Time_Delays2"/>
      <sheetName val="Item_code2"/>
      <sheetName val="Unt_rate2"/>
      <sheetName val="Codes_Pers2"/>
      <sheetName val="Direct_PMS2"/>
      <sheetName val="__2"/>
      <sheetName val="_2"/>
      <sheetName val="SUMMARY_(0A)2"/>
      <sheetName val="SUMMARY_(1A)2"/>
      <sheetName val="SUMMARY_(1B)2"/>
      <sheetName val="SUMMARY_(03)2"/>
      <sheetName val="F1(Cable_Rack)2"/>
      <sheetName val="F2(Cable_Rack)2"/>
      <sheetName val="F3(Cable_Rack)2"/>
      <sheetName val="F1_(POLYMER)2"/>
      <sheetName val="F2_(POLYMER)2"/>
      <sheetName val="F3_(POLYMER)2"/>
      <sheetName val="F4_(POLYMER)2"/>
      <sheetName val="F5(_Polymerization_)2"/>
      <sheetName val="F6_(_Polymerization_)2"/>
      <sheetName val="B1_(Grid_A-7,_-6)2"/>
      <sheetName val="B1_(Grid_A,_B)2"/>
      <sheetName val="B1_(Grid_C-7,_-6)2"/>
      <sheetName val="B2_(Grid_-7_B,_C)_(1)2"/>
      <sheetName val="B2_(Grid_-7_B,_C)_(2)2"/>
      <sheetName val="B2_(Grid_-6_B,_C)_(1)2"/>
      <sheetName val="B2_(Grid_-6_B,_C)_(2)2"/>
      <sheetName val="F1_(MONOMER)2"/>
      <sheetName val="F2_(MONOMER)2"/>
      <sheetName val="F3_(MONOMER)2"/>
      <sheetName val="90K060C_(MONOMER)2"/>
      <sheetName val="F1_(EXTRUSION)2"/>
      <sheetName val="F2_(EXTRUSION)2"/>
      <sheetName val="F3_(EXTRUSION)2"/>
      <sheetName val="F4_(EXTRUSION)2"/>
      <sheetName val="F5_(EXTRUSION)2"/>
      <sheetName val="F6A_(EXTRUSION)2"/>
      <sheetName val="F6D_(EXTRUSION)2"/>
      <sheetName val="F7_(EXTRUSION)2"/>
      <sheetName val="F8_(EXTRUSION)2"/>
      <sheetName val="F9_(EXTRUSION)2"/>
      <sheetName val="F10_(EXTRUSION)2"/>
      <sheetName val="F11_(EXTRUSION)2"/>
      <sheetName val="B1_(Grid_F-5`,_4`)2"/>
      <sheetName val="B2_(Grid_F,E-4`)2"/>
      <sheetName val="B2_(Grid_F,E-5`)2"/>
      <sheetName val="B3_(Grid_C,B-4`)2"/>
      <sheetName val="B4_(Grid_B,A-4`)2"/>
      <sheetName val="B5_(Grid_E-5`)_&amp;_(Grid_D-5`)2"/>
      <sheetName val="B6_(Grid_E,D-5')2"/>
      <sheetName val="B7_(Grid_E,D-5')2"/>
      <sheetName val="95D040,_A5062"/>
      <sheetName val="95P040AB,_A5072"/>
      <sheetName val="95X020-U08,_A6022"/>
      <sheetName val="95X020-U07,_A6062"/>
      <sheetName val="95E040,_A5092"/>
      <sheetName val="95D024;025,_A6152"/>
      <sheetName val="95X020-U05,_A6012"/>
      <sheetName val="95X020-U02,_A2042"/>
      <sheetName val="Extruder_FDN2"/>
      <sheetName val="BOG_COMP__FDN2"/>
      <sheetName val="SOG_COMP__FDN2"/>
      <sheetName val="1G1_(Ground_Beam)2"/>
      <sheetName val="1G2-1(Ground_Beam)2"/>
      <sheetName val="1G2-2(Ground_Beam)2"/>
      <sheetName val="P15,_162"/>
      <sheetName val="LO_CONSOLE_FDN2"/>
      <sheetName val="OIL_COOLER_FDN2"/>
      <sheetName val="CW_CONSOLE_FDN_(SOG)2"/>
      <sheetName val="PD3_(SOG)2"/>
      <sheetName val="SF1_(SOG)2"/>
      <sheetName val="SF2_(SOG)2"/>
      <sheetName val="SLAB_(1S1-1)2"/>
      <sheetName val="SLAB_(1S1-2)2"/>
      <sheetName val="SLAB_(1S1-3)2"/>
      <sheetName val="COLUMN_(+5500)2"/>
      <sheetName val="COLUMN_(+12500)2"/>
      <sheetName val="COLUMN_(+15500)2"/>
      <sheetName val="ETC_2"/>
      <sheetName val="breakdown_of_wage_ra`f1"/>
      <sheetName val="breakdown_of_wage_ra1"/>
      <sheetName val="breakdown_of_wage_rað-1"/>
      <sheetName val="00-Summary_Information-ABB1"/>
      <sheetName val="0__Resource　Code1"/>
      <sheetName val="Ocean_Transporation_Charge2"/>
      <sheetName val="Discounted_Cash_Flow2"/>
      <sheetName val="Cash_Flow_bulanan2"/>
      <sheetName val="H_Satuan2"/>
      <sheetName val="breakdown_of_wage_rap1"/>
      <sheetName val="BO䁑-B_䁄OWN2"/>
      <sheetName val="breakdown_of_wage_ra1"/>
      <sheetName val="Material_code1"/>
      <sheetName val="Aux_2"/>
      <sheetName val="OCT_FDN2"/>
      <sheetName val="Exchange_Rate2"/>
      <sheetName val="DATA_MENTAH1"/>
      <sheetName val="General_Notes2"/>
      <sheetName val="PABS,Site_info1"/>
      <sheetName val="Bill_rekap2"/>
      <sheetName val="Harga_Satuan2"/>
      <sheetName val="F_ALARM2"/>
      <sheetName val="HO_Site_Rates-20111"/>
      <sheetName val="Raw_data1"/>
      <sheetName val="2__현장_자금투입_집계표2"/>
      <sheetName val="_도면_및_도서_제출목록_및_일정_170202_xlsx2"/>
      <sheetName val="Rates_&amp;_Legend2"/>
      <sheetName val="내역서_耰&quot;_x005f_x0000_2"/>
      <sheetName val="내역서_耰&quot;_x005f_x005f_2"/>
      <sheetName val="내역서_耰&quot;_1"/>
      <sheetName val="Distribution_Table1"/>
      <sheetName val="차트_(2)2"/>
      <sheetName val="DROP_DOWN1"/>
      <sheetName val="Linelist_LNGC_Process1"/>
      <sheetName val="Action_Item1"/>
      <sheetName val="ID_CD1"/>
      <sheetName val="Equipment_Spec_List1"/>
      <sheetName val="내역서_(N____x000a_2"/>
      <sheetName val="개시대사_(2)1"/>
      <sheetName val="SPEC_LIST(EQUP,_SYS)1"/>
      <sheetName val="Air_Cooler-E1"/>
      <sheetName val="Al_Taweelah1"/>
      <sheetName val="Particular_Sch1"/>
      <sheetName val="Linelist_LNGC_Process"/>
      <sheetName val="Air_Cooler-E"/>
      <sheetName val="Al_Taweelah"/>
      <sheetName val="Particular_Sch"/>
      <sheetName val="Folha1"/>
      <sheetName val="tifico"/>
      <sheetName val="List register"/>
      <sheetName val="1.자금요약"/>
      <sheetName val="2.실행비투입"/>
      <sheetName val="3.본사집계"/>
      <sheetName val="3-1.본사투입"/>
      <sheetName val="4.지사집계"/>
      <sheetName val="4-1.지사투입"/>
      <sheetName val="5.현장총집계"/>
      <sheetName val="5-1.현금집계"/>
      <sheetName val="5-2.현금출납"/>
      <sheetName val="5-3.외상집계"/>
      <sheetName val="5-4.외상투입"/>
      <sheetName val="6.미지급금"/>
      <sheetName val="5-5.기타공제집계"/>
      <sheetName val="5-6.기타공제"/>
      <sheetName val="7.기성현황(실)"/>
      <sheetName val="8.한국인수당"/>
      <sheetName val="8.한국인수당 (Master file)"/>
      <sheetName val="9.기타수입"/>
      <sheetName val="10.투입집계"/>
      <sheetName val="(참고)CashFlow"/>
      <sheetName val="(참고)기성대투입"/>
      <sheetName val="(참고)기타공제"/>
      <sheetName val="(참고)미지급금"/>
      <sheetName val="5-4.외상투입 (2)"/>
      <sheetName val="16.기성현황(예)"/>
      <sheetName val="17.자금요약2"/>
      <sheetName val="18.실행대비투입2"/>
      <sheetName val="설명서"/>
      <sheetName val="공사"/>
      <sheetName val="단가대비표"/>
      <sheetName val="Perm. Test"/>
      <sheetName val="달력"/>
      <sheetName val="eqpmad2"/>
      <sheetName val="OPT_x0012__x0000__x0010__x0000_"/>
      <sheetName val="MC-1"/>
      <sheetName val="목록"/>
      <sheetName val="TESİSAT"/>
      <sheetName val="1.11.b"/>
      <sheetName val="전표분개장(공종별)"/>
      <sheetName val="노무비집계"/>
      <sheetName val="공통가설"/>
      <sheetName val="자재비"/>
      <sheetName val="감모비"/>
      <sheetName val="Finansal_tamamlanma_Eğrisi"/>
      <sheetName val="Cashflow_Analysis"/>
      <sheetName val="Attach_4-18"/>
      <sheetName val="내역서_(∮ἀ嘆ɶ?᠀㬁?"/>
      <sheetName val="내역서_ᢐ"/>
      <sheetName val="광통신_견적내역서1"/>
      <sheetName val="리스크_분류체계"/>
      <sheetName val="OIL_SEPARATOR"/>
      <sheetName val="CATCH_BASIN"/>
      <sheetName val="FW_Post_Indicator_Valve_24&quot;"/>
      <sheetName val="FW_Post_Indicator_Valve_20&quot;"/>
      <sheetName val="FW_Post_Indicator_Valve_6&quot;"/>
      <sheetName val="Fire_Monitor_or_Hydrant_6&quot;_FDN"/>
      <sheetName val="SUMP_VB"/>
      <sheetName val="CLEANOUT_4&quot;"/>
      <sheetName val="Not_reqd"/>
      <sheetName val="호환성_보고서"/>
      <sheetName val="__x1"/>
      <sheetName val="Weekl_x000"/>
      <sheetName val="내역서_(N _x00"/>
      <sheetName val="내역서_(N__x00"/>
      <sheetName val="11_자재단가"/>
      <sheetName val="LIFE_&amp;_REP_PROVN"/>
      <sheetName val="O&amp;M_CREW"/>
      <sheetName val="CUACA"/>
      <sheetName val="ANALISA-S"/>
      <sheetName val="hrgsat"/>
      <sheetName val="SCHEDULE"/>
      <sheetName val="Analisa Fave"/>
      <sheetName val="Bank"/>
      <sheetName val="BUA"/>
      <sheetName val="Harsat Bahan"/>
      <sheetName val="Harsat Subkon"/>
      <sheetName val="Harsat Upah"/>
      <sheetName val="PP"/>
      <sheetName val="RAB"/>
      <sheetName val="Master 1.0"/>
      <sheetName val="Estimate"/>
      <sheetName val="Agregat Halus &amp; Kasar"/>
      <sheetName val="TABEL"/>
      <sheetName val="DIV_5"/>
      <sheetName val="DIV_7A"/>
      <sheetName val="DIV_2"/>
      <sheetName val="DIV_4"/>
      <sheetName val="DIV_6"/>
      <sheetName val="DIV_8"/>
      <sheetName val="HARGA MATERIAL"/>
      <sheetName val="MT_an"/>
      <sheetName val="dasar"/>
      <sheetName val="Harga Sat_APP"/>
      <sheetName val="AMP"/>
      <sheetName val="ANTEK-AGGA"/>
      <sheetName val="BURDA"/>
      <sheetName val="ANTEK-GAL"/>
      <sheetName val="HRS-ATB"/>
      <sheetName val="ANTEK-PRIME"/>
      <sheetName val="ANTEK-TIMB"/>
      <sheetName val="BD-LS"/>
      <sheetName val="BIA-LUMPSUM"/>
      <sheetName val="CRUSER"/>
      <sheetName val="FINAL"/>
      <sheetName val="KEBALAT"/>
      <sheetName val="Div2"/>
      <sheetName val="6-AGREGAT"/>
      <sheetName val="STAF"/>
      <sheetName val="jpr"/>
      <sheetName val="Hitung"/>
      <sheetName val="Normalisasi"/>
      <sheetName val="Tgh JGC-Inv I clp"/>
      <sheetName val="PCS "/>
      <sheetName val="Progress Statement-SI"/>
      <sheetName val="Progress Payment-3110"/>
      <sheetName val="Galian 1"/>
      <sheetName val="Analisa-Harga"/>
      <sheetName val="Analisa Lump sum"/>
      <sheetName val="data-pendukung"/>
      <sheetName val="CH-RANC"/>
      <sheetName val="351BQMCN"/>
      <sheetName val="rap"/>
      <sheetName val="As"/>
      <sheetName val="Sec I ML"/>
      <sheetName val="Har_mat"/>
      <sheetName val="chitimc"/>
      <sheetName val="dongia (2)"/>
      <sheetName val="LKVL-CK-HT-GD1"/>
      <sheetName val="本体取纏"/>
      <sheetName val="鉄骨纏め"/>
      <sheetName val="34"/>
      <sheetName val="35"/>
      <sheetName val="내역서_(N__x001"/>
      <sheetName val="KUWATI(Total)_12"/>
      <sheetName val="집계표_(TOTAL)12"/>
      <sheetName val="집계표_(CIVIL-23)12"/>
      <sheetName val="집계표_(FGRU)12"/>
      <sheetName val="집계표_(25,26)12"/>
      <sheetName val="집계표_(MEROX)12"/>
      <sheetName val="집계표_(NITROGEN)12"/>
      <sheetName val="집계표_(M4)12"/>
      <sheetName val="집계표_(CIVIL4)12"/>
      <sheetName val="집계표_(CIVIL6)12"/>
      <sheetName val="집계표_(CIVIL7)12"/>
      <sheetName val="내역서(DEMO_TOTAL)12"/>
      <sheetName val="내역서_(CIVIL-23)12"/>
      <sheetName val="내역서_(fgru)12"/>
      <sheetName val="내역서_(25&amp;26)12"/>
      <sheetName val="내역서_(MEROX)12"/>
      <sheetName val="내역서_(NITROGEN)12"/>
      <sheetName val="내역서_(M4)12"/>
      <sheetName val="내역서_(CIVIL-4)12"/>
      <sheetName val="내역서_(CIVIL-6)12"/>
      <sheetName val="내역서_(CIVIL-7)12"/>
      <sheetName val="OPTION_212"/>
      <sheetName val="OPTION_312"/>
      <sheetName val="2002년_현장공사비_국내_실적12"/>
      <sheetName val="2003년국내현장공사비_실적12"/>
      <sheetName val="VC2_10_9912"/>
      <sheetName val="INPUT_DATA11"/>
      <sheetName val="집계표_(25,26ဩ11"/>
      <sheetName val="Form_D-110"/>
      <sheetName val="Form_B-110"/>
      <sheetName val="Form_F-110"/>
      <sheetName val="Form_A10"/>
      <sheetName val="Form_011"/>
      <sheetName val="General_Data11"/>
      <sheetName val="LABOR_&amp;_자재10"/>
      <sheetName val="입출재고현황_(2)10"/>
      <sheetName val="Price_Schedule10"/>
      <sheetName val="간접비_총괄10"/>
      <sheetName val="3_공통공사대비10"/>
      <sheetName val="Rate_Analysis10"/>
      <sheetName val="내역서_耰&quot;??10"/>
      <sheetName val="EQUIPMENT_-210"/>
      <sheetName val="CAL_10"/>
      <sheetName val="공사비_내역_(가)9"/>
      <sheetName val="WEIGHT_LIST9"/>
      <sheetName val="산#2-1_(2)9"/>
      <sheetName val="BEND_LOSS9"/>
      <sheetName val="단면_(2)9"/>
      <sheetName val="6PILE__(돌출)9"/>
      <sheetName val="Static_Equip9"/>
      <sheetName val="Form_A_9"/>
      <sheetName val="내역서_耰&quot;_x005f_x0000__x005f_x0000_9"/>
      <sheetName val="3_Breakdown_Direct_Paint9"/>
      <sheetName val="내역서_耰&quot;__10"/>
      <sheetName val="Summary_Sheets9"/>
      <sheetName val="Civil_19"/>
      <sheetName val="Civil_29"/>
      <sheetName val="Civil_39"/>
      <sheetName val="Site_19"/>
      <sheetName val="Site_29"/>
      <sheetName val="Site_39"/>
      <sheetName val="Site_Faci9"/>
      <sheetName val="Administrative_Prices8"/>
      <sheetName val="WBS_448"/>
      <sheetName val="WBS_418"/>
      <sheetName val="Precios_por_Administración8"/>
      <sheetName val="Precios_Unitarios8"/>
      <sheetName val="Subcon_A8"/>
      <sheetName val="Áý°èÇ¥_(TOTAL)8"/>
      <sheetName val="Áý°èÇ¥_(CIVIL-23)8"/>
      <sheetName val="Áý°èÇ¥_(FGRU)8"/>
      <sheetName val="Áý°èÇ¥_(25,26)8"/>
      <sheetName val="Áý°èÇ¥_(MEROX)8"/>
      <sheetName val="Áý°èÇ¥_(NITROGEN)8"/>
      <sheetName val="Áý°èÇ¥_(M4)8"/>
      <sheetName val="Áý°èÇ¥_(CIVIL4)8"/>
      <sheetName val="Áý°èÇ¥_(CIVIL6)8"/>
      <sheetName val="Áý°èÇ¥_(CIVIL7)8"/>
      <sheetName val="³»¿ª¼­(DEMO_TOTAL)8"/>
      <sheetName val="³»¿ª¼­_(CIVIL-23)8"/>
      <sheetName val="³»¿ª¼­_(fgru)8"/>
      <sheetName val="³»¿ª¼­_(25&amp;26)8"/>
      <sheetName val="³»¿ª¼­_(MEROX)8"/>
      <sheetName val="³»¿ª¼­_(NITROGEN)8"/>
      <sheetName val="³»¿ª¼­_(M4)8"/>
      <sheetName val="³»¿ª¼­_(CIVIL-4)8"/>
      <sheetName val="³»¿ª¼­_(CIVIL-6)8"/>
      <sheetName val="³»¿ª¼­_(CIVIL-7)8"/>
      <sheetName val="2002³â_ÇöÀå°ø»çºñ_±¹³»_½ÇÀû8"/>
      <sheetName val="2003³â±¹³»ÇöÀå°ø»çºñ_½ÇÀû8"/>
      <sheetName val="Man_Hole8"/>
      <sheetName val="2_2_STAFF_Scedule8"/>
      <sheetName val="내역서_耰&quot;_x005f_x005f_x005f_x0000__x005f_x005f_x0008"/>
      <sheetName val="내역서_耰&quot;_x005f_x005f_x005f_x005f_x005f_x005f_x00008"/>
      <sheetName val="Z-_GENERAL_PRICE_SUMMARY8"/>
      <sheetName val="_Estimate__8"/>
      <sheetName val="내역서_耰&quot;_x005f_x005f_x005f_x005f_x005f_x005f_x005f8"/>
      <sheetName val="7__월별투입내역서8"/>
      <sheetName val="계측_내역서8"/>
      <sheetName val="Vind_-_BtB8"/>
      <sheetName val="LV_induction_motors8"/>
      <sheetName val="BSD_(2)8"/>
      <sheetName val="BM_DATA_SHEET9"/>
      <sheetName val="Sheet1_(2)9"/>
      <sheetName val="T_38"/>
      <sheetName val="HORI__VESSEL8"/>
      <sheetName val="EQUIP_LIST8"/>
      <sheetName val="MP_MOB8"/>
      <sheetName val="Form_B8"/>
      <sheetName val="97_사업추정(WEKI)8"/>
      <sheetName val="breakdown_of_wage_rate8"/>
      <sheetName val="Monthly_Load8"/>
      <sheetName val="Material_Selections8"/>
      <sheetName val="Weekly_Load8"/>
      <sheetName val="[SANDAN_XLS??8"/>
      <sheetName val="Piping_BQ_for_one_turbine8"/>
      <sheetName val="Eq__Mobilization8"/>
      <sheetName val="Indirect_Cost8"/>
      <sheetName val="Heavy_Equipments8"/>
      <sheetName val="AG_Pipe_Qty_Analysis8"/>
      <sheetName val="Utility_and_Fire_flange8"/>
      <sheetName val="_SANDAN_XLS__8"/>
      <sheetName val="입찰내역_발주처_양식8"/>
      <sheetName val="Resource_table8"/>
      <sheetName val="SFN_ORIG8"/>
      <sheetName val="Equipment_List8"/>
      <sheetName val="Form1_SQP8"/>
      <sheetName val="공정계획(내부계획25%,내부w_f)8"/>
      <sheetName val="w't_table8"/>
      <sheetName val="SCHEDD_TAMBAHAN8"/>
      <sheetName val="Fire_Protection8"/>
      <sheetName val="Dir_Manpower_Other_Exp_8"/>
      <sheetName val="FWBS_15307"/>
      <sheetName val="내역서_(∮ἀ嘆ɶ7"/>
      <sheetName val="4-3LEVEL-5_epic_47"/>
      <sheetName val="단가_(2)7"/>
      <sheetName val="실행예산_MM7"/>
      <sheetName val="ITB_COST8"/>
      <sheetName val="MODULE_CONFIRM7"/>
      <sheetName val="BOQ-B_DOWN7"/>
      <sheetName val="PROTECTION_7"/>
      <sheetName val="plan&amp;section_of_foundation4"/>
      <sheetName val="Unit_Price_3"/>
      <sheetName val="Cash_In-Cash_Out_Actual7"/>
      <sheetName val="내역서1999_8최종3"/>
      <sheetName val="CUADRO_DE_PRECIOS7"/>
      <sheetName val="working_load_at_the_btm_ft_4"/>
      <sheetName val="stability_check4"/>
      <sheetName val="design_load4"/>
      <sheetName val="1100-1200-1300-1910-2140-LEV_23"/>
      <sheetName val="Updating_Form-Oct_20113"/>
      <sheetName val="Weld_Consumable3"/>
      <sheetName val="NDE_Cost-Summary3"/>
      <sheetName val="9July_Above_Ground_Pipe3"/>
      <sheetName val="M_113"/>
      <sheetName val="Process_Data_13"/>
      <sheetName val="TDC_COA_Sumry3"/>
      <sheetName val="TDC_Item_Dets3"/>
      <sheetName val="TDC_Item_Sumry3"/>
      <sheetName val="TDC_Key_Qty_Sumry3"/>
      <sheetName val="List_-_Components3"/>
      <sheetName val="List_-_Equipment3"/>
      <sheetName val="COA_Sumry_-_Std_Imp3"/>
      <sheetName val="Contr_TDC_-_Std_Imp3"/>
      <sheetName val="Item_Sumry_-_Std_Imp3"/>
      <sheetName val="Unit_Costs_-_Std_Imp3"/>
      <sheetName val="Unit_MH_-_Std_Imp3"/>
      <sheetName val="Proj_TIC_-_Std_Imp3"/>
      <sheetName val="Closeout_Control3"/>
      <sheetName val="Site_Findings_Status_Sheet3"/>
      <sheetName val="내역서_耰&quot;_x005f_x005f_x005f_x0000_3"/>
      <sheetName val="내역서_耰&quot;_x005f_x005f_x005f_x005f_3"/>
      <sheetName val="Currency_Rate3"/>
      <sheetName val="4-Basic_Price3"/>
      <sheetName val="Evaluasi_Penw3"/>
      <sheetName val="Man_Power_&amp;_Comp3"/>
      <sheetName val="Data_List3"/>
      <sheetName val="Material_Price3"/>
      <sheetName val="Codes_Pers3"/>
      <sheetName val="Sum_(Case-3)3"/>
      <sheetName val="PROJECT_BRIEF3"/>
      <sheetName val="Tools_&amp;_Settings3"/>
      <sheetName val="Data_Summary3"/>
      <sheetName val="Crew_Costs3"/>
      <sheetName val="Spread_Costs3"/>
      <sheetName val="Unique_List_Misc3"/>
      <sheetName val="In-House_Summary3"/>
      <sheetName val="Direct_PMS3"/>
      <sheetName val="5_)_Time_Delays3"/>
      <sheetName val="Aux_3"/>
      <sheetName val="Process_Data_(2)3"/>
      <sheetName val="Material_code2"/>
      <sheetName val="__3"/>
      <sheetName val="_3"/>
      <sheetName val="breakdown_of_wage_ra`f2"/>
      <sheetName val="breakdown_of_wage_ra2"/>
      <sheetName val="breakdown_of_wage_rað-2"/>
      <sheetName val="00-Summary_Information-ABB2"/>
      <sheetName val="내역서_耰&quot;_x005f_x0000_3"/>
      <sheetName val="내역서_耰&quot;_x005f_x005f_3"/>
      <sheetName val="2_Overall_Summary_2"/>
      <sheetName val="0__Resource　Code2"/>
      <sheetName val="breakdown_of_wage_rap2"/>
      <sheetName val="breakdown_of_wage_ra2"/>
      <sheetName val="Finansal_tamamlanma_Eğrisi1"/>
      <sheetName val="내역서_耰&quot;8"/>
      <sheetName val="내역서_耰&quot;_2"/>
      <sheetName val="PABS,Site_info2"/>
      <sheetName val="Distribution_Table2"/>
      <sheetName val="Raw_data2"/>
      <sheetName val="TQ_Format1"/>
      <sheetName val="Action_Item2"/>
      <sheetName val="Cashflow_Analysis1"/>
      <sheetName val="Attach_4-181"/>
      <sheetName val="breakdown_of_wage_raÐ¾1"/>
      <sheetName val="Additional_data1"/>
      <sheetName val="SUM_1"/>
      <sheetName val="내역서_(∮ἀ嘆ɶ?᠀㬁?1"/>
      <sheetName val="광통신_견적내역서11"/>
      <sheetName val="리스크_분류체계1"/>
      <sheetName val="OIL_SEPARATOR1"/>
      <sheetName val="CATCH_BASIN1"/>
      <sheetName val="FW_Post_Indicator_Valve_24&quot;1"/>
      <sheetName val="FW_Post_Indicator_Valve_20&quot;1"/>
      <sheetName val="FW_Post_Indicator_Valve_6&quot;1"/>
      <sheetName val="Fire_Monitor_or_Hydrant_6&quot;_FDN1"/>
      <sheetName val="SUMP_VB1"/>
      <sheetName val="CLEANOUT_4&quot;1"/>
      <sheetName val="Not_reqd1"/>
      <sheetName val="호환성_보고서1"/>
      <sheetName val="11_자재단가1"/>
      <sheetName val="LIFE_&amp;_REP_PROVN1"/>
      <sheetName val="O&amp;M_CREW1"/>
      <sheetName val="Kodlamalar"/>
      <sheetName val="Kod_Location"/>
      <sheetName val="Option"/>
      <sheetName val="내역서_耰&quot;_x00006"/>
      <sheetName val="내역서_耰&quot;_x005f6"/>
      <sheetName val="내역서_耰&quot;_x0000__x0006"/>
      <sheetName val="Consortium VP"/>
      <sheetName val="Summary MONTH"/>
      <sheetName val="DESICON SUM"/>
      <sheetName val="DES TCF Rental"/>
      <sheetName val="DES TCF Maints pers"/>
      <sheetName val="DES TCF Heavy Equipment"/>
      <sheetName val="EQUIPMENT"/>
      <sheetName val="SECURITY"/>
      <sheetName val="SERVICES"/>
      <sheetName val="BANK BOND"/>
      <sheetName val="PHC WAREHOUSE - INFOONLY"/>
      <sheetName val="VENDORS"/>
      <sheetName val="CATERING CONTROL"/>
      <sheetName val="SUB CONTRACT"/>
      <sheetName val="SPDC - INFONLY"/>
      <sheetName val="VENDOR SCHEDUL"/>
      <sheetName val="VENDOR PRESENCE - COMM"/>
      <sheetName val="VENDOR PRESENCE - RECH"/>
      <sheetName val="VENDOR PRESENCE - COMM "/>
      <sheetName val="CONTRACT RATES"/>
      <sheetName val="Graph"/>
      <sheetName val="表三甲"/>
      <sheetName val="6BPRO"/>
      <sheetName val="2013电气概算 价目表 (营改增调整)"/>
      <sheetName val="06定额"/>
      <sheetName val="입찰안"/>
      <sheetName val="LOADDAT"/>
      <sheetName val="내역서_(N____1"/>
      <sheetName val="Schedule_"/>
      <sheetName val="Loading_Struc"/>
      <sheetName val="Loading_Pip"/>
      <sheetName val="Loading_Overall_(BASE_Proposal)"/>
      <sheetName val="Steel_Structure"/>
      <sheetName val="PIPING_AG-UG_NEW_UNITS"/>
      <sheetName val="MEC_PIPING_PREFABR"/>
      <sheetName val="Working_File-Pip"/>
      <sheetName val="Equip_ISBL_&amp;_OSBL_"/>
      <sheetName val="INPUT_DATA_OF_SCHEDULE"/>
      <sheetName val="Master_List"/>
      <sheetName val="Activity_Form"/>
      <sheetName val="33628-Rev__A"/>
      <sheetName val="Admin_Manu_2-Equipment_Type_ID"/>
      <sheetName val="14-Eng_rate"/>
      <sheetName val="Itembalance_Report_(18-sep-18)"/>
      <sheetName val="BUDGET_SUMMARY_"/>
      <sheetName val="Wellhrs"/>
      <sheetName val="37"/>
      <sheetName val="64.4"/>
      <sheetName val="64.5"/>
      <sheetName val="22"/>
      <sheetName val="36.2"/>
      <sheetName val="36.1"/>
      <sheetName val="NP"/>
      <sheetName val="INSTLIST 1"/>
      <sheetName val="총괄"/>
      <sheetName val="P-Ins &amp; Bonds"/>
      <sheetName val="Land Dev't. Ph-1"/>
      <sheetName val="4300 UTILITY BLDG (2)"/>
      <sheetName val="0000"/>
      <sheetName val="Index"/>
      <sheetName val="Enron Form"/>
      <sheetName val="SUMMARY MTO_02.2.35"/>
      <sheetName val="N.G METERING CALC."/>
      <sheetName val="N.G METERING"/>
      <sheetName val="N.G METERING (2)"/>
      <sheetName val="summary(order)"/>
      <sheetName val="CUMENE METERING"/>
      <sheetName val="N2 METERING "/>
      <sheetName val="H2 METERING  "/>
      <sheetName val="MS-5101"/>
      <sheetName val="MS-5401"/>
      <sheetName val="MS-5102"/>
      <sheetName val="CO METERING"/>
      <sheetName val="L-5301"/>
      <sheetName val="최종(1)사용"/>
      <sheetName val="회사99"/>
      <sheetName val="05. Curva S"/>
      <sheetName val="Offer"/>
      <sheetName val="TR Rev vs Commit"/>
      <sheetName val="TR +MMHE PL report"/>
      <sheetName val="P23P2724 _ Commitment "/>
      <sheetName val="Payment Certificate-1"/>
      <sheetName val="PCL-1"/>
      <sheetName val="Floor wet"/>
      <sheetName val="Floor Balcony"/>
      <sheetName val="Hard scape Floor"/>
      <sheetName val="P03 Skirting"/>
      <sheetName val="GF wall"/>
      <sheetName val="Kitchen Wall wet LIN-701"/>
      <sheetName val="Wall wet LIN-601 "/>
      <sheetName val="BOQ (2)"/>
      <sheetName val="Kitchen"/>
      <sheetName val="VO Schedule-1"/>
      <sheetName val="Fly-1"/>
      <sheetName val="HOLD AMOUNT"/>
      <sheetName val="Back Charge (2)"/>
      <sheetName val="Penalties-1"/>
      <sheetName val="Temporary Deductions-1 "/>
      <sheetName val="Contracharges Check list-1 "/>
      <sheetName val="PC 03"/>
      <sheetName val="Sheet7"/>
      <sheetName val="Measurement sheet"/>
      <sheetName val="Material Only"/>
      <sheetName val="Man power supply"/>
      <sheetName val="Camp Deduction"/>
      <sheetName val="F&amp;C"/>
      <sheetName val="PI-18031-M3-BOQ"/>
      <sheetName val="Void"/>
      <sheetName val="CCL"/>
      <sheetName val="6.공정표"/>
      <sheetName val="SPEC(RECEPTACLE)"/>
      <sheetName val="SPEC(CABLE &amp; WIRE)"/>
      <sheetName val="주차구획선수량"/>
      <sheetName val="DATASHT"/>
      <sheetName val="RefG"/>
      <sheetName val="IRR sponsor"/>
      <sheetName val="4-Lane bridge"/>
      <sheetName val="부재치수입력"/>
      <sheetName val="Insulation_Utl_Off"/>
      <sheetName val="Note_Piping"/>
      <sheetName val="List Equip"/>
      <sheetName val="MatCost"/>
      <sheetName val="Concrete"/>
      <sheetName val="Process C (1-166)"/>
      <sheetName val="TRUCK HAUL CYCLE-waste"/>
      <sheetName val="Existing PC Pavement"/>
      <sheetName val="Subgrade"/>
      <sheetName val="GAE8'97"/>
      <sheetName val="LLEGADA"/>
      <sheetName val="Sch.6"/>
      <sheetName val="DESBASTE"/>
      <sheetName val="Cash-Flow"/>
      <sheetName val="Master Data"/>
      <sheetName val="ind'l cp"/>
      <sheetName val="coutprod"/>
      <sheetName val="LAST UPDATE"/>
      <sheetName val="author_spending"/>
      <sheetName val="0.품의서(전체)"/>
      <sheetName val="3.부제O호표"/>
      <sheetName val="5.소모재료비"/>
      <sheetName val="8.시멘트제원표"/>
      <sheetName val="2.품제O호표"/>
      <sheetName val="FitOutConfCentre"/>
      <sheetName val="변수데이타"/>
      <sheetName val="_x005f_x005f_x005f_x005f_x005f_x005f_x00ည톐ឮ"/>
      <sheetName val="Settings"/>
      <sheetName val="입고대장"/>
      <sheetName val="SK-정비동"/>
      <sheetName val="본부 SHOP"/>
      <sheetName val="사업부"/>
      <sheetName val="로디아"/>
      <sheetName val="#6 MDU 일반"/>
      <sheetName val="#6 MDU엄반장"/>
      <sheetName val="FCC일상"/>
      <sheetName val="오만기계배관"/>
      <sheetName val="#6MDU 기계"/>
      <sheetName val="SK동력"/>
      <sheetName val="SOHAR철골"/>
      <sheetName val="HOU COMP`"/>
      <sheetName val="태국ATC"/>
      <sheetName val="FCC OBL-SHOP"/>
      <sheetName val="NEW FCC OBL"/>
      <sheetName val="#4 MDU"/>
      <sheetName val="#6 SHOP"/>
      <sheetName val="NRC OBL-조연식"/>
      <sheetName val="PE합성"/>
      <sheetName val="GDS"/>
      <sheetName val="광양복합"/>
      <sheetName val="광양-신철균"/>
      <sheetName val="광양-조연식 반장"/>
      <sheetName val="25BL"/>
      <sheetName val="#5MDU REV"/>
      <sheetName val="육상시설"/>
      <sheetName val="EPDM재가동"/>
      <sheetName val="쿠웨이트"/>
      <sheetName val="노임정리"/>
      <sheetName val="인원"/>
      <sheetName val="인원(8월)"/>
      <sheetName val="직영"/>
      <sheetName val="일반"/>
      <sheetName val="비계"/>
      <sheetName val="비계(조은)"/>
      <sheetName val="비계(영동)"/>
      <sheetName val="배관"/>
      <sheetName val="제관"/>
      <sheetName val="배관LBO"/>
      <sheetName val="TD"/>
      <sheetName val="열교"/>
      <sheetName val="열비"/>
      <sheetName val="BLC"/>
      <sheetName val="토목"/>
      <sheetName val="LBO PROJECT"/>
      <sheetName val="PEL"/>
      <sheetName val="유형분류"/>
      <sheetName val="VENDOR LIST"/>
      <sheetName val="공통비"/>
      <sheetName val="BOP LINE LIST"/>
      <sheetName val="매출관리"/>
      <sheetName val="절단표"/>
      <sheetName val="Lookup"/>
      <sheetName val="Up"/>
      <sheetName val="SoW"/>
      <sheetName val="내역서_(N___ 1"/>
      <sheetName val="품의서(지출)"/>
      <sheetName val="공통부대비"/>
      <sheetName val="금융비용"/>
      <sheetName val="을지"/>
      <sheetName val="재공품기초자료"/>
      <sheetName val="하치장수불부"/>
      <sheetName val="산수배수"/>
      <sheetName val="손익합산"/>
      <sheetName val="5. Work load(현재원기준)"/>
      <sheetName val="MEMBER"/>
      <sheetName val="A. ENGINEERING"/>
      <sheetName val="B-1. 배관자재"/>
      <sheetName val="B-2. 전기자재"/>
      <sheetName val="B-3. 계장자재"/>
      <sheetName val="B-4. 기계자재"/>
      <sheetName val="C-1. 공통가설"/>
      <sheetName val="C-2. 토목"/>
      <sheetName val="C-4. 철골"/>
      <sheetName val="C-5. 기계"/>
      <sheetName val="C-6. 배관"/>
      <sheetName val="C-7. 전기"/>
      <sheetName val="C-8. 계장"/>
      <sheetName val="C-9. 중장비"/>
      <sheetName val="C-10. 소방설비"/>
      <sheetName val="C-11. 보온"/>
      <sheetName val="C-12. CMS"/>
      <sheetName val="PROGRAM"/>
      <sheetName val="CASHFLOW"/>
      <sheetName val="สรุปราคา"/>
      <sheetName val="Bill 4.7 Predestain Bridge "/>
      <sheetName val="Bill 4.7 Predestain"/>
      <sheetName val="1.1 FT type 1"/>
      <sheetName val="1.2 FT type 1A"/>
      <sheetName val="1.3 FT type 2"/>
      <sheetName val="1.4 FT type 3"/>
      <sheetName val="1.5 FT type 4"/>
      <sheetName val="2.1 CL Outside"/>
      <sheetName val="2.2 CL Inside"/>
      <sheetName val="2.3 CL Ramp"/>
      <sheetName val="3.1 CB Outside"/>
      <sheetName val="3.2 CB Inside"/>
      <sheetName val="4.Stair"/>
      <sheetName val="5.Ramp"/>
      <sheetName val="6.Handrail"/>
      <sheetName val="Invoice (Interim No.28)"/>
      <sheetName val="Cost Summary"/>
      <sheetName val="Direct Cost"/>
      <sheetName val="Direct Cost (2)"/>
      <sheetName val="Summary (3)"/>
      <sheetName val="Indirect Cost Summary"/>
      <sheetName val="CodeSheet"/>
      <sheetName val="CodeSheet(신2)"/>
      <sheetName val="내역서(실행)"/>
      <sheetName val="Equipt Rental"/>
      <sheetName val="CFA"/>
      <sheetName val="EQ"/>
      <sheetName val="EQ USED (CORRECTED)"/>
      <sheetName val="CERTIFICATE"/>
      <sheetName val="Rebar Constant"/>
      <sheetName val="Map"/>
      <sheetName val="CONCRETE TYPE"/>
      <sheetName val="실행대비"/>
      <sheetName val="Sheet"/>
      <sheetName val="Statprod gab"/>
      <sheetName val="L 1"/>
      <sheetName val="External Issues"/>
      <sheetName val="BSD_᯷㧓"/>
      <sheetName val="Tender_data"/>
      <sheetName val="Scheme_Area_Details_Block___C2"/>
      <sheetName val="Cash_Flow"/>
      <sheetName val="5__월별투입내역서"/>
      <sheetName val="GM_000"/>
      <sheetName val="1_설계기준"/>
      <sheetName val="일위대가_"/>
      <sheetName val="MOD-MOI-DOT"/>
      <sheetName val="EQUI-CONS"/>
      <sheetName val="기준표"/>
      <sheetName val="304-06"/>
      <sheetName val="name"/>
      <sheetName val="tblg denda"/>
      <sheetName val="EXR"/>
      <sheetName val="Welder"/>
      <sheetName val="내역서(전체)"/>
      <sheetName val="예정(3)"/>
      <sheetName val="PIPE"/>
      <sheetName val="기초견적가"/>
      <sheetName val="TANK"/>
      <sheetName val="SG"/>
      <sheetName val="포장복구집계"/>
      <sheetName val="간선계산"/>
      <sheetName val="AS복구"/>
      <sheetName val="2000년1차"/>
      <sheetName val="DATE"/>
      <sheetName val="ITEM"/>
      <sheetName val="일반공사"/>
      <sheetName val="터널조도"/>
      <sheetName val="노임"/>
      <sheetName val="중기터파기"/>
      <sheetName val="G.R300경비"/>
      <sheetName val="계수시트"/>
      <sheetName val="투찰"/>
      <sheetName val="AS포장복구 "/>
      <sheetName val="시설물일위"/>
      <sheetName val="가설공사"/>
      <sheetName val="수목데이타"/>
      <sheetName val="단가조사"/>
      <sheetName val="식재"/>
      <sheetName val="99노임기준"/>
      <sheetName val="총괄내역서"/>
      <sheetName val="변수값"/>
      <sheetName val="청천내"/>
      <sheetName val="요율"/>
      <sheetName val="2공구하도급내역서"/>
      <sheetName val="기계경비(시간당)"/>
      <sheetName val="시설물"/>
      <sheetName val="연결임시"/>
      <sheetName val="구조물공"/>
      <sheetName val="부대tu"/>
      <sheetName val="중기조종사 단위단가"/>
      <sheetName val="9509"/>
      <sheetName val="투찰추정"/>
      <sheetName val="하부철근수량"/>
      <sheetName val="JUCKEYK"/>
      <sheetName val="식재출력용"/>
      <sheetName val="부대공"/>
      <sheetName val="가로등내역서"/>
      <sheetName val="램머"/>
      <sheetName val="저"/>
      <sheetName val="Baby일위대가"/>
      <sheetName val="45,46"/>
      <sheetName val="노무비"/>
      <sheetName val="지급자재"/>
      <sheetName val="노무비단가"/>
      <sheetName val="관리,공감"/>
      <sheetName val="입찰"/>
      <sheetName val="원가계산서"/>
      <sheetName val="산출내역서"/>
      <sheetName val="4차원가계산서"/>
      <sheetName val="중기상차"/>
      <sheetName val="단가결정"/>
      <sheetName val="유지관리"/>
      <sheetName val="단가산출"/>
      <sheetName val="9GNG운반"/>
      <sheetName val="내역아"/>
      <sheetName val="원가서"/>
      <sheetName val="여과지동"/>
      <sheetName val="울타리"/>
      <sheetName val="기초자료"/>
      <sheetName val="자재대"/>
      <sheetName val="조명율표"/>
      <sheetName val="재료"/>
      <sheetName val="200"/>
      <sheetName val="공정코드"/>
      <sheetName val="토공"/>
      <sheetName val="총괄-1"/>
      <sheetName val="도급"/>
      <sheetName val="포장공"/>
      <sheetName val="설 계"/>
      <sheetName val="현경"/>
      <sheetName val="소야공정계획표"/>
      <sheetName val="5.Cennik"/>
      <sheetName val="5_Cennik"/>
      <sheetName val="Powierzchnie"/>
      <sheetName val="PERSONNELIST"/>
      <sheetName val="F1.4"/>
      <sheetName val="tblg_denda"/>
      <sheetName val="LRK "/>
      <sheetName val="GRAND REKAP"/>
      <sheetName val="HARSAT"/>
      <sheetName val="analisa (2)"/>
      <sheetName val="HargaDasar"/>
      <sheetName val="D-4-Struktur"/>
      <sheetName val="Analisa 2"/>
      <sheetName val="Up &amp; bhn"/>
      <sheetName val="Str"/>
      <sheetName val="HRG BHN"/>
      <sheetName val="Analisa (ok punya)"/>
      <sheetName val="SAT-DAS"/>
      <sheetName val="sdm"/>
      <sheetName val="Alat (2)"/>
      <sheetName val="Anal"/>
      <sheetName val="RAB-NEGO"/>
      <sheetName val="DAF-2"/>
      <sheetName val="Anl"/>
      <sheetName val="AC"/>
      <sheetName val="Sheet307"/>
      <sheetName val="Sheet358"/>
      <sheetName val="Sheet359"/>
      <sheetName val="Sheet360"/>
      <sheetName val="Sheet361"/>
      <sheetName val="Sheet362"/>
      <sheetName val="Sheet363"/>
      <sheetName val="Sheet364"/>
      <sheetName val="Sheet365"/>
      <sheetName val="Sheet366"/>
      <sheetName val="Sheet367"/>
      <sheetName val="Sheet368"/>
      <sheetName val="Sheet369"/>
      <sheetName val="Sheet370"/>
      <sheetName val="Sheet371"/>
      <sheetName val="Sheet372"/>
      <sheetName val="Sheet373"/>
      <sheetName val="동상부 Tact 기준 반입일정 및 수량_0217"/>
      <sheetName val="구매DWG-정산용"/>
      <sheetName val="Equip_Mstr"/>
      <sheetName val="Costing"/>
      <sheetName val="Equip_Mstr FOR 3A1"/>
      <sheetName val="สรุปยอดเหล็กตาม Cost Record VY "/>
      <sheetName val="แนบ PR"/>
      <sheetName val="OR21 Final Forecast Rev.2"/>
      <sheetName val="Summary Forecast Budget 1&amp;2"/>
      <sheetName val="Summary Forecast Budget Rev 2"/>
      <sheetName val="Backup OR21 "/>
      <sheetName val="Budget for ENT"/>
      <sheetName val="ADJ. D-Wall&amp;BR Ent. Rev.2.1"/>
      <sheetName val="Rebar+Conพื้น Waste10%"/>
      <sheetName val="Backup D-Wall Ent. 13.07.19"/>
      <sheetName val="Backup BR.ENT. 13.07.19"/>
      <sheetName val="Final Forecast 72111"/>
      <sheetName val="IMP OR21 2019.07.11"/>
      <sheetName val="Concrete 72112"/>
      <sheetName val="หินเกล็ด "/>
      <sheetName val="เปรียบเทียบBudget BR."/>
      <sheetName val="ADJ. BR Ent. Rev.2.1 (2)"/>
      <sheetName val="แผนงานBarrette Pile"/>
      <sheetName val="BOQ  VI 03.09.19 "/>
      <sheetName val="Backup BR.BMA"/>
      <sheetName val="Sum Budget&amp;Rev.1"/>
      <sheetName val="Sum Budget Rev.1"/>
      <sheetName val="Sum Budget&amp;Rev.1_Rebar"/>
      <sheetName val="Sum Budget Rev 2_Rebar"/>
      <sheetName val="Rebar+Conพื้น Waste10% Rev.00"/>
      <sheetName val="Rebar+Conพื้น Waste10% Rev.01 "/>
      <sheetName val="Equip Rev.00 Budget"/>
      <sheetName val="Budget Waterpoofing"/>
      <sheetName val="Quotation"/>
      <sheetName val="ABB Summary"/>
      <sheetName val="Man power rate"/>
      <sheetName val="Const equip rate"/>
      <sheetName val="01-Gang Rate &amp; Info"/>
      <sheetName val="02-Precal"/>
      <sheetName val="03-WBS_IA-EI-OF-751-01-0202"/>
      <sheetName val="04-CA"/>
      <sheetName val="05-Sum Cost"/>
      <sheetName val="06-Indirect Loading"/>
      <sheetName val="07-Heavy Equipment"/>
      <sheetName val="08-RR Check List"/>
      <sheetName val="09-THABB"/>
      <sheetName val="10-FD33"/>
      <sheetName val="11-IndustryUsage"/>
      <sheetName val="12-ServiceCategory"/>
      <sheetName val="13-ChannelClass"/>
      <sheetName val="15-Master"/>
      <sheetName val="1) Risk and Opportunities"/>
      <sheetName val="2) Full Cost Calculation"/>
      <sheetName val="FxExchangeRatesBudget"/>
      <sheetName val="FAB별"/>
      <sheetName val=" 토목 처리장도급내역서 "/>
      <sheetName val="내역서_耰&quot;_x005f_x0000__x0007"/>
      <sheetName val="내역서_耰&quot;_x005f_x005f_x00007"/>
      <sheetName val="내역서_耰&quot;_x005f_x005f_x005f7"/>
      <sheetName val="당초_∸ἀ"/>
      <sheetName val="내역서 (∮ἀ嘆ɶ_᠀㬁_"/>
      <sheetName val="내역서_(∮ἀ嘆ɶ_᠀㬁_"/>
      <sheetName val="M&amp;E Summary"/>
      <sheetName val="rev summary"/>
      <sheetName val="M&amp;E Prelims"/>
      <sheetName val="A-ELECT&amp;ELV"/>
      <sheetName val="B-FP (2)"/>
      <sheetName val="C-ACMV"/>
      <sheetName val="D-P&amp;S"/>
      <sheetName val="equiplist"/>
      <sheetName val="Sch.1"/>
      <sheetName val="Analisa_Fave"/>
      <sheetName val="Harsat_Bahan"/>
      <sheetName val="Harsat_Subkon"/>
      <sheetName val="Harsat_Upah"/>
      <sheetName val="Agregat_Halus_&amp;_Kasar"/>
      <sheetName val="Master_1_0"/>
      <sheetName val="HARGA_MATERIAL"/>
      <sheetName val="Harga_Sat_APP"/>
      <sheetName val="Rekap Biaya"/>
      <sheetName val="Kuantitas &amp; Harga"/>
      <sheetName val="Nopember (2)"/>
      <sheetName val="Nopember"/>
      <sheetName val="SD_Trains_2019"/>
      <sheetName val="05__Curva_S"/>
      <sheetName val="견적의뢰"/>
      <sheetName val="당초�ἀ"/>
      <sheetName val="Units"/>
      <sheetName val="Chap 2- Page 4 "/>
      <sheetName val="Budget"/>
      <sheetName val="Instrumentation&amp;Automation"/>
      <sheetName val="breakdown of FA113"/>
      <sheetName val="Insulation 150108"/>
      <sheetName val="Sheet 14"/>
      <sheetName val="Ramp data"/>
      <sheetName val="Lower Ground"/>
      <sheetName val="Income"/>
      <sheetName val="Assumptions"/>
      <sheetName val="Letting"/>
      <sheetName val="S-C+Market"/>
      <sheetName val="UBR"/>
      <sheetName val="Inputs"/>
      <sheetName val="AFFAN"/>
      <sheetName val="BOULEVARD"/>
      <sheetName val="PPlay_Data"/>
      <sheetName val="Cap Cost"/>
      <sheetName val="Control"/>
      <sheetName val="Data_Sheet"/>
      <sheetName val="RLV Calc"/>
      <sheetName val="Costs (dev)"/>
      <sheetName val="DE"/>
      <sheetName val="Bluewater NPV - sell January"/>
      <sheetName val="DW"/>
      <sheetName val="Calcs"/>
      <sheetName val="Upper Ground"/>
      <sheetName val="LANDSCAPE"/>
      <sheetName val="MALL"/>
      <sheetName val="PARK NE"/>
      <sheetName val="Financial Summary"/>
      <sheetName val="D&amp;C Calcs"/>
      <sheetName val="CA Upside_Downside Old"/>
      <sheetName val="EASEL CA Example"/>
      <sheetName val="Other data"/>
      <sheetName val="P Staff fac"/>
      <sheetName val="beam-reinft-IIInd floor"/>
      <sheetName val="P-Site fac"/>
      <sheetName val="P-Clients fac"/>
      <sheetName val="Vehicle Log"/>
      <sheetName val="Scaffolding Volume"/>
      <sheetName val="Garph Work-Cost"/>
      <sheetName val="Manpower Categories"/>
      <sheetName val="-0.5 TABLA PRESUPUESTOS"/>
      <sheetName val="Sithe-PPL"/>
      <sheetName val="ﾄﾞﾊﾞｲFUEL GAS追見"/>
      <sheetName val="見積書"/>
      <sheetName val="KUWATI(Total)_13"/>
      <sheetName val="집계표_(TOTAL)13"/>
      <sheetName val="집계표_(CIVIL-23)13"/>
      <sheetName val="집계표_(FGRU)13"/>
      <sheetName val="집계표_(25,26)13"/>
      <sheetName val="집계표_(MEROX)13"/>
      <sheetName val="집계표_(NITROGEN)13"/>
      <sheetName val="집계표_(M4)13"/>
      <sheetName val="집계표_(CIVIL4)13"/>
      <sheetName val="집계표_(CIVIL6)13"/>
      <sheetName val="집계표_(CIVIL7)13"/>
      <sheetName val="내역서(DEMO_TOTAL)13"/>
      <sheetName val="내역서_(CIVIL-23)13"/>
      <sheetName val="내역서_(fgru)13"/>
      <sheetName val="내역서_(25&amp;26)13"/>
      <sheetName val="내역서_(MEROX)13"/>
      <sheetName val="내역서_(NITROGEN)13"/>
      <sheetName val="내역서_(M4)13"/>
      <sheetName val="내역서_(CIVIL-4)13"/>
      <sheetName val="내역서_(CIVIL-6)13"/>
      <sheetName val="내역서_(CIVIL-7)13"/>
      <sheetName val="OPTION_213"/>
      <sheetName val="OPTION_313"/>
      <sheetName val="2002년_현장공사비_국내_실적13"/>
      <sheetName val="2003년국내현장공사비_실적13"/>
      <sheetName val="VC2_10_9913"/>
      <sheetName val="집계표_(25,26ဩ12"/>
      <sheetName val="INPUT_DATA12"/>
      <sheetName val="입출재고현황_(2)11"/>
      <sheetName val="Form_012"/>
      <sheetName val="Form_D-111"/>
      <sheetName val="Form_B-111"/>
      <sheetName val="Form_F-111"/>
      <sheetName val="Form_A11"/>
      <sheetName val="General_Data12"/>
      <sheetName val="LABOR_&amp;_자재11"/>
      <sheetName val="Price_Schedule11"/>
      <sheetName val="간접비_총괄11"/>
      <sheetName val="3_공통공사대비11"/>
      <sheetName val="Rate_Analysis11"/>
      <sheetName val="내역서_耰&quot;??11"/>
      <sheetName val="EQUIPMENT_-211"/>
      <sheetName val="CAL_11"/>
      <sheetName val="WEIGHT_LIST10"/>
      <sheetName val="산#2-1_(2)10"/>
      <sheetName val="BEND_LOSS10"/>
      <sheetName val="공사비_내역_(가)10"/>
      <sheetName val="6PILE__(돌출)10"/>
      <sheetName val="단면_(2)10"/>
      <sheetName val="BM_DATA_SHEET10"/>
      <sheetName val="Static_Equip10"/>
      <sheetName val="Form_A_10"/>
      <sheetName val="Áý°èÇ¥_(TOTAL)9"/>
      <sheetName val="Áý°èÇ¥_(CIVIL-23)9"/>
      <sheetName val="Áý°èÇ¥_(FGRU)9"/>
      <sheetName val="Áý°èÇ¥_(25,26)9"/>
      <sheetName val="Áý°èÇ¥_(MEROX)9"/>
      <sheetName val="Áý°èÇ¥_(NITROGEN)9"/>
      <sheetName val="Áý°èÇ¥_(M4)9"/>
      <sheetName val="Áý°èÇ¥_(CIVIL4)9"/>
      <sheetName val="Áý°èÇ¥_(CIVIL6)9"/>
      <sheetName val="Áý°èÇ¥_(CIVIL7)9"/>
      <sheetName val="³»¿ª¼­(DEMO_TOTAL)9"/>
      <sheetName val="³»¿ª¼­_(CIVIL-23)9"/>
      <sheetName val="³»¿ª¼­_(fgru)9"/>
      <sheetName val="³»¿ª¼­_(25&amp;26)9"/>
      <sheetName val="³»¿ª¼­_(MEROX)9"/>
      <sheetName val="³»¿ª¼­_(NITROGEN)9"/>
      <sheetName val="³»¿ª¼­_(M4)9"/>
      <sheetName val="³»¿ª¼­_(CIVIL-4)9"/>
      <sheetName val="³»¿ª¼­_(CIVIL-6)9"/>
      <sheetName val="³»¿ª¼­_(CIVIL-7)9"/>
      <sheetName val="2002³â_ÇöÀå°ø»çºñ_±¹³»_½ÇÀû9"/>
      <sheetName val="2003³â±¹³»ÇöÀå°ø»çºñ_½ÇÀû9"/>
      <sheetName val="3_Breakdown_Direct_Paint10"/>
      <sheetName val="내역서_耰&quot;_x005f_x0000__x005f_x0000_10"/>
      <sheetName val="내역서_耰&quot;__11"/>
      <sheetName val="Summary_Sheets10"/>
      <sheetName val="Civil_110"/>
      <sheetName val="Civil_210"/>
      <sheetName val="Civil_310"/>
      <sheetName val="Site_110"/>
      <sheetName val="Site_210"/>
      <sheetName val="Site_310"/>
      <sheetName val="Site_Faci10"/>
      <sheetName val="EQUIP_LIST9"/>
      <sheetName val="Z-_GENERAL_PRICE_SUMMARY9"/>
      <sheetName val="_Estimate__9"/>
      <sheetName val="2_2_STAFF_Scedule9"/>
      <sheetName val="내역서_耰&quot;_x005f_x005f_x005f_x0000__x005f_x005f_x0009"/>
      <sheetName val="계측_내역서9"/>
      <sheetName val="Man_Hole9"/>
      <sheetName val="Sheet1_(2)10"/>
      <sheetName val="내역서_耰&quot;_x005f_x005f_x005f_x005f_x005f_x005f_x00009"/>
      <sheetName val="Administrative_Prices9"/>
      <sheetName val="WBS_449"/>
      <sheetName val="WBS_419"/>
      <sheetName val="Precios_por_Administración9"/>
      <sheetName val="Precios_Unitarios9"/>
      <sheetName val="Subcon_A9"/>
      <sheetName val="7__월별투입내역서9"/>
      <sheetName val="T_39"/>
      <sheetName val="HORI__VESSEL9"/>
      <sheetName val="Vind_-_BtB9"/>
      <sheetName val="LV_induction_motors9"/>
      <sheetName val="BSD_(2)9"/>
      <sheetName val="Monthly_Load9"/>
      <sheetName val="Weekly_Load9"/>
      <sheetName val="MP_MOB9"/>
      <sheetName val="Form_B9"/>
      <sheetName val="Material_Selections9"/>
      <sheetName val="CUADRO_DE_PRECIOS8"/>
      <sheetName val="내역서_耰&quot;_x005f_x005f_x005f_x005f_x005f_x005f_x005f9"/>
      <sheetName val="breakdown_of_wage_rate9"/>
      <sheetName val="Indirect_Cost9"/>
      <sheetName val="97_사업추정(WEKI)9"/>
      <sheetName val="Eq__Mobilization9"/>
      <sheetName val="[SANDAN_XLS??9"/>
      <sheetName val="Piping_BQ_for_one_turbine9"/>
      <sheetName val="Utility_and_Fire_flange9"/>
      <sheetName val="Resource_table9"/>
      <sheetName val="SFN_ORIG9"/>
      <sheetName val="Equipment_List9"/>
      <sheetName val="Form1_SQP9"/>
      <sheetName val="공정계획(내부계획25%,내부w_f)9"/>
      <sheetName val="_SANDAN_XLS__9"/>
      <sheetName val="w't_table9"/>
      <sheetName val="Heavy_Equipments9"/>
      <sheetName val="실행예산_MM8"/>
      <sheetName val="AG_Pipe_Qty_Analysis9"/>
      <sheetName val="SCHEDD_TAMBAHAN9"/>
      <sheetName val="Fire_Protection9"/>
      <sheetName val="입찰내역_발주처_양식9"/>
      <sheetName val="FWBS_15308"/>
      <sheetName val="단가_(2)8"/>
      <sheetName val="4-3LEVEL-5_epic_48"/>
      <sheetName val="BOQ-B_DOWN8"/>
      <sheetName val="Dir_Manpower_Other_Exp_9"/>
      <sheetName val="ITB_COST9"/>
      <sheetName val="내역서_耰&quot;9"/>
      <sheetName val="내역서_(∮ἀ嘆ɶ8"/>
      <sheetName val="MODULE_CONFIRM8"/>
      <sheetName val="Unit_Price_4"/>
      <sheetName val="PROTECTION_8"/>
      <sheetName val="Cash_In-Cash_Out_Actual8"/>
      <sheetName val="내역서1999_8최종4"/>
      <sheetName val="plan&amp;section_of_foundation5"/>
      <sheetName val="working_load_at_the_btm_ft_5"/>
      <sheetName val="stability_check5"/>
      <sheetName val="design_load5"/>
      <sheetName val="Updating_Form-Oct_20114"/>
      <sheetName val="Weld_Consumable4"/>
      <sheetName val="NDE_Cost-Summary4"/>
      <sheetName val="9July_Above_Ground_Pipe4"/>
      <sheetName val="M_114"/>
      <sheetName val="Process_Data_14"/>
      <sheetName val="TDC_COA_Sumry4"/>
      <sheetName val="TDC_Item_Dets4"/>
      <sheetName val="TDC_Item_Sumry4"/>
      <sheetName val="TDC_Key_Qty_Sumry4"/>
      <sheetName val="List_-_Components4"/>
      <sheetName val="List_-_Equipment4"/>
      <sheetName val="COA_Sumry_-_Std_Imp4"/>
      <sheetName val="Contr_TDC_-_Std_Imp4"/>
      <sheetName val="Item_Sumry_-_Std_Imp4"/>
      <sheetName val="Unit_Costs_-_Std_Imp4"/>
      <sheetName val="Unit_MH_-_Std_Imp4"/>
      <sheetName val="Proj_TIC_-_Std_Imp4"/>
      <sheetName val="Closeout_Control4"/>
      <sheetName val="Direct_PMS4"/>
      <sheetName val="PROJECT_BRIEF4"/>
      <sheetName val="Site_Findings_Status_Sheet4"/>
      <sheetName val="Sum_(Case-3)4"/>
      <sheetName val="Man_Power_&amp;_Comp4"/>
      <sheetName val="Data_List4"/>
      <sheetName val="4-Basic_Price4"/>
      <sheetName val="Evaluasi_Penw4"/>
      <sheetName val="Currency_Rate4"/>
      <sheetName val="5_)_Time_Delays4"/>
      <sheetName val="Aux_4"/>
      <sheetName val="1100-1200-1300-1910-2140-LEV_24"/>
      <sheetName val="Material_Price4"/>
      <sheetName val="내역서_耰&quot;_x005f_x005f_x005f_x0000_4"/>
      <sheetName val="내역서_耰&quot;_x005f_x005f_x005f_x005f_4"/>
      <sheetName val="내역서_耰&quot;_x005f_x0000__x00004"/>
      <sheetName val="Codes_Pers4"/>
      <sheetName val="Tools_&amp;_Settings4"/>
      <sheetName val="Data_Summary4"/>
      <sheetName val="Crew_Costs4"/>
      <sheetName val="Spread_Costs4"/>
      <sheetName val="Unique_List_Misc4"/>
      <sheetName val="In-House_Summary4"/>
      <sheetName val="할증_3"/>
      <sheetName val="99__FWBS(Ref)3"/>
      <sheetName val="99__Change_Rate3"/>
      <sheetName val="Pengesahan_3"/>
      <sheetName val="RAB_AR&amp;STR3"/>
      <sheetName val="Equip_Rental_Summary_by_Contr3"/>
      <sheetName val="Project_Equip_Rental_Summary3"/>
      <sheetName val="Contractor_Indirect_Sumry3"/>
      <sheetName val="Project_Indirect_Sumry3"/>
      <sheetName val="COA_Sumry_by_Area3"/>
      <sheetName val="COA_Sumry_by_Contr3"/>
      <sheetName val="COA_Sumry_by_RG3"/>
      <sheetName val="TDC_COA_Grp_Sumry3"/>
      <sheetName val="TDC_COA_Grp_Sumry_by_Area3"/>
      <sheetName val="TDC_COA_Grp_Sumry_by_RG3"/>
      <sheetName val="Equipment_Sumry3"/>
      <sheetName val="TDC_Item_Dets-Full3"/>
      <sheetName val="TDC_Item_Dets-IPM-Full3"/>
      <sheetName val="TDC_Item_Sumry_by_Area3"/>
      <sheetName val="TDC_Item_Sumry_by_RG3"/>
      <sheetName val="TDC_Key_Qty_Sumry_by_RG3"/>
      <sheetName val="List_-_Equipment_by_Area3"/>
      <sheetName val="List_-_Equipment_by_Contr3"/>
      <sheetName val="Equipment_-_Unit_Costs_by_Mat3"/>
      <sheetName val="List_-_Equipment_by_Rep_Grp3"/>
      <sheetName val="Craft_Summary_by_Contr3"/>
      <sheetName val="Project_Craft_Summary3"/>
      <sheetName val="Project_Metrics3"/>
      <sheetName val="00-Summary_Information-ABB3"/>
      <sheetName val="Unt_rate3"/>
      <sheetName val="__4"/>
      <sheetName val="_4"/>
      <sheetName val="SUMMARY_(0A)3"/>
      <sheetName val="SUMMARY_(1A)3"/>
      <sheetName val="SUMMARY_(1B)3"/>
      <sheetName val="SUMMARY_(03)3"/>
      <sheetName val="F1(Cable_Rack)3"/>
      <sheetName val="F2(Cable_Rack)3"/>
      <sheetName val="F3(Cable_Rack)3"/>
      <sheetName val="F1_(POLYMER)3"/>
      <sheetName val="F2_(POLYMER)3"/>
      <sheetName val="F3_(POLYMER)3"/>
      <sheetName val="F4_(POLYMER)3"/>
      <sheetName val="F5(_Polymerization_)3"/>
      <sheetName val="F6_(_Polymerization_)3"/>
      <sheetName val="B1_(Grid_A-7,_-6)3"/>
      <sheetName val="B1_(Grid_A,_B)3"/>
      <sheetName val="B1_(Grid_C-7,_-6)3"/>
      <sheetName val="B2_(Grid_-7_B,_C)_(1)3"/>
      <sheetName val="B2_(Grid_-7_B,_C)_(2)3"/>
      <sheetName val="B2_(Grid_-6_B,_C)_(1)3"/>
      <sheetName val="B2_(Grid_-6_B,_C)_(2)3"/>
      <sheetName val="F1_(MONOMER)3"/>
      <sheetName val="F2_(MONOMER)3"/>
      <sheetName val="F3_(MONOMER)3"/>
      <sheetName val="90K060C_(MONOMER)3"/>
      <sheetName val="F1_(EXTRUSION)3"/>
      <sheetName val="F2_(EXTRUSION)3"/>
      <sheetName val="F3_(EXTRUSION)3"/>
      <sheetName val="F4_(EXTRUSION)3"/>
      <sheetName val="F5_(EXTRUSION)3"/>
      <sheetName val="F6A_(EXTRUSION)3"/>
      <sheetName val="F6D_(EXTRUSION)3"/>
      <sheetName val="F7_(EXTRUSION)3"/>
      <sheetName val="F8_(EXTRUSION)3"/>
      <sheetName val="F9_(EXTRUSION)3"/>
      <sheetName val="F10_(EXTRUSION)3"/>
      <sheetName val="F11_(EXTRUSION)3"/>
      <sheetName val="B1_(Grid_F-5`,_4`)3"/>
      <sheetName val="B2_(Grid_F,E-4`)3"/>
      <sheetName val="B2_(Grid_F,E-5`)3"/>
      <sheetName val="B3_(Grid_C,B-4`)3"/>
      <sheetName val="B4_(Grid_B,A-4`)3"/>
      <sheetName val="B5_(Grid_E-5`)_&amp;_(Grid_D-5`)3"/>
      <sheetName val="B6_(Grid_E,D-5')3"/>
      <sheetName val="B7_(Grid_E,D-5')3"/>
      <sheetName val="95D040,_A5063"/>
      <sheetName val="95P040AB,_A5073"/>
      <sheetName val="95X020-U08,_A6023"/>
      <sheetName val="95X020-U07,_A6063"/>
      <sheetName val="95E040,_A5093"/>
      <sheetName val="95D024;025,_A6153"/>
      <sheetName val="95X020-U05,_A6013"/>
      <sheetName val="95X020-U02,_A2043"/>
      <sheetName val="Extruder_FDN3"/>
      <sheetName val="BOG_COMP__FDN3"/>
      <sheetName val="SOG_COMP__FDN3"/>
      <sheetName val="1G1_(Ground_Beam)3"/>
      <sheetName val="1G2-1(Ground_Beam)3"/>
      <sheetName val="1G2-2(Ground_Beam)3"/>
      <sheetName val="P15,_163"/>
      <sheetName val="LO_CONSOLE_FDN3"/>
      <sheetName val="OIL_COOLER_FDN3"/>
      <sheetName val="CW_CONSOLE_FDN_(SOG)3"/>
      <sheetName val="PD3_(SOG)3"/>
      <sheetName val="SF1_(SOG)3"/>
      <sheetName val="SF2_(SOG)3"/>
      <sheetName val="SLAB_(1S1-1)3"/>
      <sheetName val="SLAB_(1S1-2)3"/>
      <sheetName val="SLAB_(1S1-3)3"/>
      <sheetName val="COLUMN_(+5500)3"/>
      <sheetName val="COLUMN_(+12500)3"/>
      <sheetName val="COLUMN_(+15500)3"/>
      <sheetName val="ETC_3"/>
      <sheetName val="breakdown_of_wage_ra`f3"/>
      <sheetName val="breakdown_of_wage_ra3"/>
      <sheetName val="breakdown_of_wage_rað-3"/>
      <sheetName val="UP_MINOR3"/>
      <sheetName val="내역서_(N____x000a_3"/>
      <sheetName val="Process_Data_(2)4"/>
      <sheetName val="Material_code3"/>
      <sheetName val="Discounted_Cash_Flow3"/>
      <sheetName val="Ocean_Transporation_Charge3"/>
      <sheetName val="Cash_Flow_bulanan3"/>
      <sheetName val="H_Satuan3"/>
      <sheetName val="OCT_FDN3"/>
      <sheetName val="Item_code3"/>
      <sheetName val="Exchange_Rate3"/>
      <sheetName val="내역서_耰&quot;_x005f_x0000_4"/>
      <sheetName val="내역서_耰&quot;_x005f_x005f_4"/>
      <sheetName val="2_Overall_Summary_3"/>
      <sheetName val="0__Resource　Code3"/>
      <sheetName val="breakdown_of_wage_rap3"/>
      <sheetName val="BO䁑-B_䁄OWN3"/>
      <sheetName val="breakdown_of_wage_ra3"/>
      <sheetName val="General_Notes3"/>
      <sheetName val="PABS,Site_info3"/>
      <sheetName val="Bill_rekap3"/>
      <sheetName val="Harga_Satuan3"/>
      <sheetName val="F_ALARM3"/>
      <sheetName val="2__현장_자금투입_집계표3"/>
      <sheetName val="_도면_및_도서_제출목록_및_일정_170202_xlsx3"/>
      <sheetName val="Rates_&amp;_Legend3"/>
      <sheetName val="DATA_MENTAH2"/>
      <sheetName val="차트_(2)3"/>
      <sheetName val="Distribution_Table3"/>
      <sheetName val="개시대사_(2)2"/>
      <sheetName val="Raw_data3"/>
      <sheetName val="Action_Item3"/>
      <sheetName val="내역서_耰&quot;_3"/>
      <sheetName val="DROP_DOWN2"/>
      <sheetName val="Linelist_LNGC_Process2"/>
      <sheetName val="ID_CD2"/>
      <sheetName val="Equipment_Spec_List2"/>
      <sheetName val="SPEC_LIST(EQUP,_SYS)2"/>
      <sheetName val="TQ_Format2"/>
      <sheetName val="Cashflow_Analysis2"/>
      <sheetName val="Finansal_tamamlanma_Eğrisi2"/>
      <sheetName val="Attach_4-182"/>
      <sheetName val="HO_Site_Rates-20112"/>
      <sheetName val="Particular_Sch2"/>
      <sheetName val="Al_Taweelah2"/>
      <sheetName val="Air_Cooler-E2"/>
      <sheetName val="breakdown_of_wage_raÐ¾2"/>
      <sheetName val="Additional_data2"/>
      <sheetName val="SUM_2"/>
      <sheetName val="내역서_(∮ἀ嘆ɶ?᠀㬁?2"/>
      <sheetName val="광통신_견적내역서12"/>
      <sheetName val="리스크_분류체계2"/>
      <sheetName val="11_자재단가2"/>
      <sheetName val="33628-Rev__A1"/>
      <sheetName val="LIFE_&amp;_REP_PROVN2"/>
      <sheetName val="O&amp;M_CREW2"/>
      <sheetName val="INPUT_DATA_OF_SCHEDULE1"/>
      <sheetName val="Master_List1"/>
      <sheetName val="Fig_4-14"/>
      <sheetName val="Admin_Manu_2-Equipment_Type_ID1"/>
      <sheetName val="OIL_SEPARATOR2"/>
      <sheetName val="CATCH_BASIN2"/>
      <sheetName val="FW_Post_Indicator_Valve_24&quot;2"/>
      <sheetName val="FW_Post_Indicator_Valve_20&quot;2"/>
      <sheetName val="FW_Post_Indicator_Valve_6&quot;2"/>
      <sheetName val="Fire_Monitor_or_Hydrant_6&quot;_FDN2"/>
      <sheetName val="SUMP_VB2"/>
      <sheetName val="CLEANOUT_4&quot;2"/>
      <sheetName val="Not_reqd2"/>
      <sheetName val="호환성_보고서2"/>
      <sheetName val="SECL_리스크_분류체계_(2)"/>
      <sheetName val="Activity_Form1"/>
      <sheetName val="EQUIPOS_DE_SEGURIDAD"/>
      <sheetName val="MATERIALES_CONSUMIBLES"/>
      <sheetName val="PERSONAL_INDIRECTO_"/>
      <sheetName val="내역서_(N__x002"/>
      <sheetName val="14-Eng_rate1"/>
      <sheetName val="GM_0001"/>
      <sheetName val="Direct_Histogram_Rev__A_(f)"/>
      <sheetName val="RESUMEN_CD"/>
      <sheetName val="BOQ_REV6"/>
      <sheetName val="Maliyet_Ozet"/>
      <sheetName val="1_1-1_2"/>
      <sheetName val="1_3-_1_4"/>
      <sheetName val="3_1"/>
      <sheetName val="3_2"/>
      <sheetName val="4_1(a)"/>
      <sheetName val="4_1(b)"/>
      <sheetName val="4_1_(c)"/>
      <sheetName val="5_1"/>
      <sheetName val="Tables_3_1_to_3_5_EXH_G"/>
      <sheetName val="Tender_data1"/>
      <sheetName val="Scheme_Area_Details_Block___C21"/>
      <sheetName val="Cash_Flow1"/>
      <sheetName val="5__월별투입내역서1"/>
      <sheetName val="Itembalance_Report_(18-sep-18)1"/>
      <sheetName val="BUDGET_SUMMARY_1"/>
      <sheetName val="Schedule_1"/>
      <sheetName val="Loading_Struc1"/>
      <sheetName val="Loading_Pip1"/>
      <sheetName val="Loading_Overall_(BASE_Proposal1"/>
      <sheetName val="Steel_Structure1"/>
      <sheetName val="PIPING_AG-UG_NEW_UNITS1"/>
      <sheetName val="MEC_PIPING_PREFABR1"/>
      <sheetName val="Working_File-Pip1"/>
      <sheetName val="Equip_ISBL_&amp;_OSBL_1"/>
      <sheetName val="일위대가_1"/>
      <sheetName val="REF_for_VV"/>
      <sheetName val="설산1_나"/>
      <sheetName val="Tgh_JGC-Inv_I_clp"/>
      <sheetName val="PCS_"/>
      <sheetName val="Progress_Statement-SI"/>
      <sheetName val="Progress_Payment-3110"/>
      <sheetName val="Perm__Test"/>
      <sheetName val="Galian_1"/>
      <sheetName val="Analisa_Lump_sum"/>
      <sheetName val="Sec_I_ML"/>
      <sheetName val="dongia_(2)"/>
      <sheetName val="Att-1_CTCI_MH_rate"/>
      <sheetName val="1_설계기준1"/>
      <sheetName val="BM_#1"/>
      <sheetName val="Cost_Code"/>
      <sheetName val="Data_Ref"/>
      <sheetName val="Interdept_Rate"/>
      <sheetName val="__x0"/>
      <sheetName val="Weekl_1"/>
      <sheetName val="내역서_(N____2"/>
      <sheetName val="내역서_(N____3"/>
      <sheetName val="OPT_1"/>
      <sheetName val="SPT_vs_PHI"/>
      <sheetName val="List_register"/>
      <sheetName val="1_자금요약"/>
      <sheetName val="2_실행비투입"/>
      <sheetName val="3_본사집계"/>
      <sheetName val="3-1_본사투입"/>
      <sheetName val="4_지사집계"/>
      <sheetName val="4-1_지사투입"/>
      <sheetName val="5_현장총집계"/>
      <sheetName val="5-1_현금집계"/>
      <sheetName val="5-2_현금출납"/>
      <sheetName val="5-3_외상집계"/>
      <sheetName val="5-4_외상투입"/>
      <sheetName val="6_미지급금"/>
      <sheetName val="5-5_기타공제집계"/>
      <sheetName val="5-6_기타공제"/>
      <sheetName val="7_기성현황(실)"/>
      <sheetName val="8_한국인수당"/>
      <sheetName val="8_한국인수당_(Master_file)"/>
      <sheetName val="9_기타수입"/>
      <sheetName val="10_투입집계"/>
      <sheetName val="5-4_외상투입_(2)"/>
      <sheetName val="16_기성현황(예)"/>
      <sheetName val="17_자금요약2"/>
      <sheetName val="18_실행대비투입2"/>
      <sheetName val="1_11_b"/>
      <sheetName val="Precios_Unitariԯ1"/>
      <sheetName val="Consortium_VP"/>
      <sheetName val="Summary_MONTH"/>
      <sheetName val="DESICON_SUM"/>
      <sheetName val="DES_TCF_Rental"/>
      <sheetName val="DES_TCF_Maints_pers"/>
      <sheetName val="DES_TCF_Heavy_Equipment"/>
      <sheetName val="BANK_BOND"/>
      <sheetName val="PHC_WAREHOUSE_-_INFOONLY"/>
      <sheetName val="CATERING_CONTROL"/>
      <sheetName val="SUB_CONTRACT"/>
      <sheetName val="SPDC_-_INFONLY"/>
      <sheetName val="VENDOR_SCHEDUL"/>
      <sheetName val="VENDOR_PRESENCE_-_COMM"/>
      <sheetName val="VENDOR_PRESENCE_-_RECH"/>
      <sheetName val="VENDOR_PRESENCE_-_COMM_"/>
      <sheetName val="CONTRACT_RATES"/>
      <sheetName val="2013电气概算_价目表_(营改增调整)"/>
      <sheetName val="64_4"/>
      <sheetName val="64_5"/>
      <sheetName val="36_2"/>
      <sheetName val="36_1"/>
      <sheetName val="Enron_Form"/>
      <sheetName val="SUMMARY_MTO_02_2_35"/>
      <sheetName val="N_G_METERING_CALC_"/>
      <sheetName val="N_G_METERING"/>
      <sheetName val="N_G_METERING_(2)"/>
      <sheetName val="CUMENE_METERING"/>
      <sheetName val="N2_METERING_"/>
      <sheetName val="H2_METERING__"/>
      <sheetName val="CO_METERING"/>
      <sheetName val="Land_Dev't__Ph-1"/>
      <sheetName val="4300_UTILITY_BLDG_(2)"/>
      <sheetName val="P-Ins_&amp;_Bonds"/>
      <sheetName val="INSTLIST_1"/>
      <sheetName val="6_공정표"/>
      <sheetName val="SPEC(CABLE_&amp;_WIRE)"/>
      <sheetName val="CONCRETE_TYPE"/>
      <sheetName val="Sch_6"/>
      <sheetName val="TR_Rev_vs_Commit"/>
      <sheetName val="TR_+MMHE_PL_report"/>
      <sheetName val="P23P2724___Commitment_"/>
      <sheetName val="IRR_sponsor"/>
      <sheetName val="4-Lane_bridge"/>
      <sheetName val="Existing_PC_Pavement"/>
      <sheetName val="List_Equip"/>
      <sheetName val="Process_C_(1-166)"/>
      <sheetName val="Master_Data"/>
      <sheetName val="ind'l_cp"/>
      <sheetName val="LAST_UPDATE"/>
      <sheetName val="0_품의서(전체)"/>
      <sheetName val="TRUCK_HAUL_CYCLE-waste"/>
      <sheetName val="Equipt_Rental"/>
      <sheetName val="EQ_USED_(CORRECTED)"/>
      <sheetName val="Rebar_Constant"/>
      <sheetName val="Payment_Certificate-1"/>
      <sheetName val="Floor_wet"/>
      <sheetName val="Floor_Balcony"/>
      <sheetName val="Hard_scape_Floor"/>
      <sheetName val="P03_Skirting"/>
      <sheetName val="GF_wall"/>
      <sheetName val="Kitchen_Wall_wet_LIN-701"/>
      <sheetName val="Wall_wet_LIN-601_"/>
      <sheetName val="BOQ_(2)"/>
      <sheetName val="VO_Schedule-1"/>
      <sheetName val="HOLD_AMOUNT"/>
      <sheetName val="Back_Charge_(2)"/>
      <sheetName val="Temporary_Deductions-1_"/>
      <sheetName val="Contracharges_Check_list-1_"/>
      <sheetName val="PC_03"/>
      <sheetName val="Measurement_sheet"/>
      <sheetName val="Material_Only"/>
      <sheetName val="Man_power_supply"/>
      <sheetName val="Camp_Deduction"/>
      <sheetName val="3_부제O호표"/>
      <sheetName val="5_소모재료비"/>
      <sheetName val="8_시멘트제원표"/>
      <sheetName val="2_품제O호표"/>
      <sheetName val="본부_SHOP"/>
      <sheetName val="#6_MDU_일반"/>
      <sheetName val="#6_MDU엄반장"/>
      <sheetName val="#6MDU_기계"/>
      <sheetName val="HOU_COMP`"/>
      <sheetName val="FCC_OBL-SHOP"/>
      <sheetName val="NEW_FCC_OBL"/>
      <sheetName val="#4_MDU"/>
      <sheetName val="#6_SHOP"/>
      <sheetName val="NRC_OBL-조연식"/>
      <sheetName val="광양-조연식_반장"/>
      <sheetName val="#5MDU_REV"/>
      <sheetName val="LBO_PROJECT"/>
      <sheetName val="VENDOR_LIST"/>
      <sheetName val="BOP_LINE_LIST"/>
      <sheetName val="내역서_(N____11"/>
      <sheetName val="5__Work_load(현재원기준)"/>
      <sheetName val="A__ENGINEERING"/>
      <sheetName val="B-1__배관자재"/>
      <sheetName val="B-2__전기자재"/>
      <sheetName val="B-3__계장자재"/>
      <sheetName val="B-4__기계자재"/>
      <sheetName val="C-1__공통가설"/>
      <sheetName val="C-2__토목"/>
      <sheetName val="C-4__철골"/>
      <sheetName val="C-5__기계"/>
      <sheetName val="C-6__배관"/>
      <sheetName val="C-7__전기"/>
      <sheetName val="C-8__계장"/>
      <sheetName val="C-9__중장비"/>
      <sheetName val="C-10__소방설비"/>
      <sheetName val="C-11__보온"/>
      <sheetName val="C-12__CMS"/>
      <sheetName val="Bill_4_7_Predestain_Bridge_"/>
      <sheetName val="Bill_4_7_Predestain"/>
      <sheetName val="1_1_FT_type_1"/>
      <sheetName val="1_2_FT_type_1A"/>
      <sheetName val="1_3_FT_type_2"/>
      <sheetName val="1_4_FT_type_3"/>
      <sheetName val="1_5_FT_type_4"/>
      <sheetName val="2_1_CL_Outside"/>
      <sheetName val="2_2_CL_Inside"/>
      <sheetName val="2_3_CL_Ramp"/>
      <sheetName val="3_1_CB_Outside"/>
      <sheetName val="3_2_CB_Inside"/>
      <sheetName val="4_Stair"/>
      <sheetName val="5_Ramp"/>
      <sheetName val="6_Handrail"/>
      <sheetName val="Invoice_(Interim_No_28)"/>
      <sheetName val="Cost_Summary"/>
      <sheetName val="Direct_Cost"/>
      <sheetName val="Direct_Cost_(2)"/>
      <sheetName val="Summary_(3)"/>
      <sheetName val="Indirect_Cost_Summary"/>
      <sheetName val="Statprod_gab"/>
      <sheetName val="L_1"/>
      <sheetName val="External_Issues"/>
      <sheetName val="-0_5_TABLA_PRESUPUESTOS"/>
      <sheetName val="ﾄﾞﾊﾞｲFUEL_GAS追見"/>
      <sheetName val="Pomoćni"/>
      <sheetName val="Eng_Hrs (HO)"/>
      <sheetName val="SI-1"/>
      <sheetName val="MFG &amp; DEL"/>
      <sheetName val="SWALE (구산)"/>
      <sheetName val="뜃맟뭁돽띿맟-BLDG"/>
      <sheetName val="(OPTION)"/>
      <sheetName val="¢ç¢®¡¿"/>
      <sheetName val="¢ç"/>
      <sheetName val="¡§"/>
      <sheetName val="¢ç¢®¢¯"/>
      <sheetName val="®¡¿"/>
      <sheetName val="SANDAN.XLS"/>
      <sheetName val="SANDAN_XLS"/>
      <sheetName val="SANDAN_XLS1"/>
      <sheetName val="SANDAN_XLS2"/>
      <sheetName val="-BLDG"/>
      <sheetName val="SANDAN_XLS3"/>
      <sheetName val="SANDAN_XLS4"/>
      <sheetName val="SANDAN_XLS5"/>
      <sheetName val="SANDAN_XLS6"/>
      <sheetName val="SANDAN_XLS7"/>
      <sheetName val="G_R300경비"/>
      <sheetName val="AS포장복구_"/>
      <sheetName val="중기조종사_단위단가"/>
      <sheetName val="설_계"/>
      <sheetName val="P2-Project Data"/>
      <sheetName val="SKEDULmaterial"/>
      <sheetName val="lab_eng"/>
      <sheetName val="eqp"/>
      <sheetName val="lab"/>
      <sheetName val="UPAH"/>
      <sheetName val="pricelist"/>
      <sheetName val="HAL-1"/>
      <sheetName val="a.h ars sum"/>
      <sheetName val="a.h ars"/>
      <sheetName val="3"/>
      <sheetName val="DAF.HRG"/>
      <sheetName val="Urai _Resap pengikat"/>
      <sheetName val="design_criteria3"/>
      <sheetName val="64_41"/>
      <sheetName val="64_51"/>
      <sheetName val="36_21"/>
      <sheetName val="36_11"/>
      <sheetName val="Statprod_gab1"/>
      <sheetName val="L_11"/>
      <sheetName val="Kolom UT"/>
      <sheetName val="HB "/>
      <sheetName val="7.공정표"/>
      <sheetName val="1234"/>
      <sheetName val="05__Curva_S1"/>
      <sheetName val="Other_data"/>
      <sheetName val="Tabla"/>
      <sheetName val="Tubing"/>
      <sheetName val="InsertListDrawing 1 "/>
      <sheetName val="InD Mpower"/>
      <sheetName val="영동(D)"/>
      <sheetName val="VAT TU DIEN"/>
      <sheetName val="bldg list"/>
      <sheetName val="DivLabor_Report"/>
      <sheetName val="Drop-Down"/>
      <sheetName val="원가조정 내역"/>
      <sheetName val="대비"/>
      <sheetName val="ENE-CAL 1"/>
      <sheetName val="매립"/>
      <sheetName val="Mobilisasi"/>
      <sheetName val="Default"/>
      <sheetName val="harga"/>
      <sheetName val="4-MVAC"/>
      <sheetName val="G_SUMMARY"/>
      <sheetName val="Memb Schd"/>
      <sheetName val="PPC"/>
      <sheetName val="Tableau"/>
      <sheetName val="Coef et données"/>
      <sheetName val="SAP"/>
      <sheetName val="Pag_hal"/>
      <sheetName val="SAT-BHN"/>
      <sheetName val="Condition"/>
      <sheetName val="공통비총괄표"/>
      <sheetName val="Appendix A"/>
      <sheetName val="빙장비사양"/>
      <sheetName val="장비사양"/>
      <sheetName val="철거산출근거"/>
      <sheetName val="Load"/>
      <sheetName val="Data_ST"/>
      <sheetName val="VV_Ped"/>
      <sheetName val="PCV"/>
      <sheetName val="내역서_(N   _"/>
      <sheetName val="Dsr Hitung"/>
      <sheetName val="Mat Tower"/>
      <sheetName val="RT13526 CPI"/>
      <sheetName val="RT15918"/>
      <sheetName val="DPKlah"/>
      <sheetName val="HARVEST02"/>
      <sheetName val="Inputs - Results"/>
      <sheetName val="CONTENT"/>
      <sheetName val="GENERAL "/>
      <sheetName val="Spec"/>
      <sheetName val="PCT"/>
      <sheetName val="Comb"/>
      <sheetName val="Tank Loading"/>
      <sheetName val="Fdn Calc"/>
      <sheetName val="PHT"/>
      <sheetName val="Resume"/>
      <sheetName val="ATTACHMENT"/>
      <sheetName val="LATERAL OCDI BH-02"/>
      <sheetName val="Lateral Broms"/>
      <sheetName val="N-SPT corr"/>
      <sheetName val="Curve N-SPT"/>
      <sheetName val="COST BD"/>
      <sheetName val="Peralatan"/>
      <sheetName val="MSP-Operator Building-Area C"/>
      <sheetName val="Site_x0000__x0000_"/>
      <sheetName val="MRS"/>
      <sheetName val="P&amp;L"/>
      <sheetName val="Monthly S Curve SPK"/>
      <sheetName val="ENE-CAL"/>
      <sheetName val="자금신청서"/>
      <sheetName val="배합비(99-05-25)"/>
      <sheetName val="Setup"/>
      <sheetName val="@"/>
      <sheetName val="09월"/>
      <sheetName val="10월"/>
      <sheetName val="UPAH &amp; BHN ARS"/>
      <sheetName val="AHS ARS"/>
      <sheetName val="Analisa HSP"/>
      <sheetName val="입찰내역 발주처 양卤"/>
      <sheetName val="Analisa Neraca"/>
      <sheetName val="Item_code4"/>
      <sheetName val="design_criteria4"/>
      <sheetName val="RAB_AR&amp;STR4"/>
      <sheetName val="내역서_耰&quot;_x005f_x0000__x00005"/>
      <sheetName val="할증_4"/>
      <sheetName val="Air_Cooler-E3"/>
      <sheetName val="2__현장_자금투입_집계표4"/>
      <sheetName val="UP_MINOR4"/>
      <sheetName val="Equip_Rental_Summary_by_Contr4"/>
      <sheetName val="Project_Equip_Rental_Summary4"/>
      <sheetName val="Contractor_Indirect_Sumry4"/>
      <sheetName val="Project_Indirect_Sumry4"/>
      <sheetName val="COA_Sumry_by_Area4"/>
      <sheetName val="COA_Sumry_by_Contr4"/>
      <sheetName val="COA_Sumry_by_RG4"/>
      <sheetName val="TDC_COA_Grp_Sumry4"/>
      <sheetName val="TDC_COA_Grp_Sumry_by_Area4"/>
      <sheetName val="TDC_COA_Grp_Sumry_by_RG4"/>
      <sheetName val="Equipment_Sumry4"/>
      <sheetName val="TDC_Item_Dets-Full4"/>
      <sheetName val="TDC_Item_Dets-IPM-Full4"/>
      <sheetName val="TDC_Item_Sumry_by_Area4"/>
      <sheetName val="TDC_Item_Sumry_by_RG4"/>
      <sheetName val="TDC_Key_Qty_Sumry_by_RG4"/>
      <sheetName val="List_-_Equipment_by_Area4"/>
      <sheetName val="List_-_Equipment_by_Contr4"/>
      <sheetName val="Equipment_-_Unit_Costs_by_Mat4"/>
      <sheetName val="List_-_Equipment_by_Rep_Grp4"/>
      <sheetName val="Craft_Summary_by_Contr4"/>
      <sheetName val="Project_Craft_Summary4"/>
      <sheetName val="Project_Metrics4"/>
      <sheetName val="99__FWBS(Ref)4"/>
      <sheetName val="99__Change_Rate4"/>
      <sheetName val="Unt_rate4"/>
      <sheetName val="SUMMARY_(0A)4"/>
      <sheetName val="SUMMARY_(1A)4"/>
      <sheetName val="SUMMARY_(1B)4"/>
      <sheetName val="SUMMARY_(03)4"/>
      <sheetName val="F1(Cable_Rack)4"/>
      <sheetName val="F2(Cable_Rack)4"/>
      <sheetName val="F3(Cable_Rack)4"/>
      <sheetName val="F1_(POLYMER)4"/>
      <sheetName val="F2_(POLYMER)4"/>
      <sheetName val="F3_(POLYMER)4"/>
      <sheetName val="F4_(POLYMER)4"/>
      <sheetName val="F5(_Polymerization_)4"/>
      <sheetName val="F6_(_Polymerization_)4"/>
      <sheetName val="B1_(Grid_A-7,_-6)4"/>
      <sheetName val="B1_(Grid_A,_B)4"/>
      <sheetName val="B1_(Grid_C-7,_-6)4"/>
      <sheetName val="B2_(Grid_-7_B,_C)_(1)4"/>
      <sheetName val="B2_(Grid_-7_B,_C)_(2)4"/>
      <sheetName val="B2_(Grid_-6_B,_C)_(1)4"/>
      <sheetName val="B2_(Grid_-6_B,_C)_(2)4"/>
      <sheetName val="F1_(MONOMER)4"/>
      <sheetName val="F2_(MONOMER)4"/>
      <sheetName val="F3_(MONOMER)4"/>
      <sheetName val="90K060C_(MONOMER)4"/>
      <sheetName val="F1_(EXTRUSION)4"/>
      <sheetName val="F2_(EXTRUSION)4"/>
      <sheetName val="F3_(EXTRUSION)4"/>
      <sheetName val="F4_(EXTRUSION)4"/>
      <sheetName val="F5_(EXTRUSION)4"/>
      <sheetName val="F6A_(EXTRUSION)4"/>
      <sheetName val="F6D_(EXTRUSION)4"/>
      <sheetName val="F7_(EXTRUSION)4"/>
      <sheetName val="F8_(EXTRUSION)4"/>
      <sheetName val="F9_(EXTRUSION)4"/>
      <sheetName val="F10_(EXTRUSION)4"/>
      <sheetName val="F11_(EXTRUSION)4"/>
      <sheetName val="B1_(Grid_F-5`,_4`)4"/>
      <sheetName val="B2_(Grid_F,E-4`)4"/>
      <sheetName val="B2_(Grid_F,E-5`)4"/>
      <sheetName val="B3_(Grid_C,B-4`)4"/>
      <sheetName val="B4_(Grid_B,A-4`)4"/>
      <sheetName val="B5_(Grid_E-5`)_&amp;_(Grid_D-5`)4"/>
      <sheetName val="B6_(Grid_E,D-5')4"/>
      <sheetName val="B7_(Grid_E,D-5')4"/>
      <sheetName val="95D040,_A5064"/>
      <sheetName val="95P040AB,_A5074"/>
      <sheetName val="95X020-U08,_A6024"/>
      <sheetName val="95X020-U07,_A6064"/>
      <sheetName val="95E040,_A5094"/>
      <sheetName val="95D024;025,_A6154"/>
      <sheetName val="95X020-U05,_A6014"/>
      <sheetName val="95X020-U02,_A2044"/>
      <sheetName val="Extruder_FDN4"/>
      <sheetName val="BOG_COMP__FDN4"/>
      <sheetName val="SOG_COMP__FDN4"/>
      <sheetName val="1G1_(Ground_Beam)4"/>
      <sheetName val="1G2-1(Ground_Beam)4"/>
      <sheetName val="1G2-2(Ground_Beam)4"/>
      <sheetName val="P15,_164"/>
      <sheetName val="LO_CONSOLE_FDN4"/>
      <sheetName val="OIL_COOLER_FDN4"/>
      <sheetName val="CW_CONSOLE_FDN_(SOG)4"/>
      <sheetName val="PD3_(SOG)4"/>
      <sheetName val="SF1_(SOG)4"/>
      <sheetName val="SF2_(SOG)4"/>
      <sheetName val="SLAB_(1S1-1)4"/>
      <sheetName val="SLAB_(1S1-2)4"/>
      <sheetName val="SLAB_(1S1-3)4"/>
      <sheetName val="COLUMN_(+5500)4"/>
      <sheetName val="COLUMN_(+12500)4"/>
      <sheetName val="COLUMN_(+15500)4"/>
      <sheetName val="ETC_4"/>
      <sheetName val="Discounted_Cash_Flow4"/>
      <sheetName val="Ocean_Transporation_Charge4"/>
      <sheetName val="Cash_Flow_bulanan4"/>
      <sheetName val="H_Satuan4"/>
      <sheetName val="OCT_FDN4"/>
      <sheetName val="General_Notes4"/>
      <sheetName val="BO䁑-B_䁄OWN4"/>
      <sheetName val="_도면_및_도서_제출목록_및_일정_170202_xlsx4"/>
      <sheetName val="Rates_&amp;_Legend4"/>
      <sheetName val="Pengesahan_4"/>
      <sheetName val="Harga_Satuan4"/>
      <sheetName val="F_ALARM4"/>
      <sheetName val="Exchange_Rate4"/>
      <sheetName val="Bill_rekap4"/>
      <sheetName val="차트_(2)4"/>
      <sheetName val="DATA_MENTAH3"/>
      <sheetName val="Equipment_Spec_List3"/>
      <sheetName val="SPEC_LIST(EQUP,_SYS)3"/>
      <sheetName val="DROP_DOWN3"/>
      <sheetName val="ID_CD3"/>
      <sheetName val="개시대사_(2)3"/>
      <sheetName val="내역서_(N____x000a_4"/>
      <sheetName val="HO_Site_Rates-20113"/>
      <sheetName val="Al_Taweelah3"/>
      <sheetName val="Particular_Sch3"/>
      <sheetName val="5__Work_load(현재원기준)1"/>
      <sheetName val="Linelist_LNGC_Process3"/>
      <sheetName val="Direct_Histogram_Rev__A_(f)1"/>
      <sheetName val="Fig_4-141"/>
      <sheetName val="설산1_나1"/>
      <sheetName val="Tables_3_1_to_3_5_EXH_G1"/>
      <sheetName val="EQUIPOS_DE_SEGURIDAD1"/>
      <sheetName val="MATERIALES_CONSUMIBLES1"/>
      <sheetName val="PERSONAL_INDIRECTO_1"/>
      <sheetName val="BM_#11"/>
      <sheetName val="SECL_리스크_분류체계_(2)1"/>
      <sheetName val="Cost_Code1"/>
      <sheetName val="Data_Ref1"/>
      <sheetName val="Interdept_Rate1"/>
      <sheetName val="Analisa_Fave1"/>
      <sheetName val="Harsat_Bahan1"/>
      <sheetName val="Harsat_Subkon1"/>
      <sheetName val="Harsat_Upah1"/>
      <sheetName val="Master_1_01"/>
      <sheetName val="Agregat_Halus_&amp;_Kasar1"/>
      <sheetName val="HARGA_MATERIAL1"/>
      <sheetName val="Harga_Sat_APP1"/>
      <sheetName val="Tgh_JGC-Inv_I_clp1"/>
      <sheetName val="PCS_1"/>
      <sheetName val="Progress_Statement-SI1"/>
      <sheetName val="Progress_Payment-31101"/>
      <sheetName val="REF_for_VV1"/>
      <sheetName val="Weekl_2"/>
      <sheetName val="내역서_(N____4"/>
      <sheetName val="__x01"/>
      <sheetName val="OPT_2"/>
      <sheetName val="INSTLIST_11"/>
      <sheetName val="Land_Dev't__Ph-11"/>
      <sheetName val="4300_UTILITY_BLDG_(2)1"/>
      <sheetName val="P-Ins_&amp;_Bonds1"/>
      <sheetName val="Perm__Test1"/>
      <sheetName val="Galian_11"/>
      <sheetName val="Analisa_Lump_sum1"/>
      <sheetName val="Sec_I_ML1"/>
      <sheetName val="List_register1"/>
      <sheetName val="Att-1_CTCI_MH_rate1"/>
      <sheetName val="dongia_(2)1"/>
      <sheetName val="revenue"/>
      <sheetName val="sga"/>
      <sheetName val="engineering"/>
      <sheetName val="KUWATI(Total)_14"/>
      <sheetName val="집계표_(TOTAL)14"/>
      <sheetName val="집계표_(CIVIL-23)14"/>
      <sheetName val="집계표_(FGRU)14"/>
      <sheetName val="집계표_(25,26)14"/>
      <sheetName val="집계표_(MEROX)14"/>
      <sheetName val="집계표_(NITROGEN)14"/>
      <sheetName val="집계표_(M4)14"/>
      <sheetName val="집계표_(CIVIL4)14"/>
      <sheetName val="집계표_(CIVIL6)14"/>
      <sheetName val="집계표_(CIVIL7)14"/>
      <sheetName val="내역서(DEMO_TOTAL)14"/>
      <sheetName val="내역서_(CIVIL-23)14"/>
      <sheetName val="내역서_(fgru)14"/>
      <sheetName val="내역서_(25&amp;26)14"/>
      <sheetName val="내역서_(MEROX)14"/>
      <sheetName val="내역서_(NITROGEN)14"/>
      <sheetName val="내역서_(M4)14"/>
      <sheetName val="내역서_(CIVIL-4)14"/>
      <sheetName val="내역서_(CIVIL-6)14"/>
      <sheetName val="내역서_(CIVIL-7)14"/>
      <sheetName val="OPTION_214"/>
      <sheetName val="OPTION_314"/>
      <sheetName val="2002년_현장공사비_국내_실적14"/>
      <sheetName val="2003년국내현장공사비_실적14"/>
      <sheetName val="VC2_10_9914"/>
      <sheetName val="WEIGHT_LIST11"/>
      <sheetName val="산#2-1_(2)11"/>
      <sheetName val="BEND_LOSS11"/>
      <sheetName val="INPUT_DATA13"/>
      <sheetName val="집계표_(25,26ဩ13"/>
      <sheetName val="Form_013"/>
      <sheetName val="General_Data13"/>
      <sheetName val="LABOR_&amp;_자재12"/>
      <sheetName val="입출재고현황_(2)12"/>
      <sheetName val="Form_D-112"/>
      <sheetName val="Form_B-112"/>
      <sheetName val="Form_F-112"/>
      <sheetName val="Form_A12"/>
      <sheetName val="3_공통공사대비12"/>
      <sheetName val="간접비_총괄12"/>
      <sheetName val="Price_Schedule12"/>
      <sheetName val="CAL_12"/>
      <sheetName val="Rate_Analysis12"/>
      <sheetName val="단면_(2)11"/>
      <sheetName val="EQUIPMENT_-212"/>
      <sheetName val="공사비_내역_(가)11"/>
      <sheetName val="내역서_耰&quot;??12"/>
      <sheetName val="내역서_耰&quot;_x005f_x0000__x005f_x0000_11"/>
      <sheetName val="6PILE__(돌출)11"/>
      <sheetName val="Static_Equip11"/>
      <sheetName val="Form_A_11"/>
      <sheetName val="3_Breakdown_Direct_Paint11"/>
      <sheetName val="내역서_耰&quot;__12"/>
      <sheetName val="Summary_Sheets11"/>
      <sheetName val="Civil_111"/>
      <sheetName val="Civil_211"/>
      <sheetName val="Civil_311"/>
      <sheetName val="Site_111"/>
      <sheetName val="Site_211"/>
      <sheetName val="Site_311"/>
      <sheetName val="Site_Faci11"/>
      <sheetName val="7__월별투입내역서10"/>
      <sheetName val="Man_Hole10"/>
      <sheetName val="Sheet1_(2)11"/>
      <sheetName val="Áý°èÇ¥_(TOTAL)10"/>
      <sheetName val="Áý°èÇ¥_(CIVIL-23)10"/>
      <sheetName val="Áý°èÇ¥_(FGRU)10"/>
      <sheetName val="Áý°èÇ¥_(25,26)10"/>
      <sheetName val="Áý°èÇ¥_(MEROX)10"/>
      <sheetName val="Áý°èÇ¥_(NITROGEN)10"/>
      <sheetName val="Áý°èÇ¥_(M4)10"/>
      <sheetName val="Áý°èÇ¥_(CIVIL4)10"/>
      <sheetName val="Áý°èÇ¥_(CIVIL6)10"/>
      <sheetName val="Áý°èÇ¥_(CIVIL7)10"/>
      <sheetName val="³»¿ª¼­(DEMO_TOTAL)10"/>
      <sheetName val="³»¿ª¼­_(CIVIL-23)10"/>
      <sheetName val="³»¿ª¼­_(fgru)10"/>
      <sheetName val="³»¿ª¼­_(25&amp;26)10"/>
      <sheetName val="³»¿ª¼­_(MEROX)10"/>
      <sheetName val="³»¿ª¼­_(NITROGEN)10"/>
      <sheetName val="³»¿ª¼­_(M4)10"/>
      <sheetName val="³»¿ª¼­_(CIVIL-4)10"/>
      <sheetName val="³»¿ª¼­_(CIVIL-6)10"/>
      <sheetName val="³»¿ª¼­_(CIVIL-7)10"/>
      <sheetName val="2002³â_ÇöÀå°ø»çºñ_±¹³»_½ÇÀû10"/>
      <sheetName val="2003³â±¹³»ÇöÀå°ø»çºñ_½ÇÀû10"/>
      <sheetName val="계측_내역서10"/>
      <sheetName val="내역서_耰&quot;_x005f_x005f_x005f_x0000__x005f_x005f_x0010"/>
      <sheetName val="2_2_STAFF_Scedule10"/>
      <sheetName val="내역서_耰&quot;_x005f_x005f_x005f_x005f_x005f_x005f_x00010"/>
      <sheetName val="Z-_GENERAL_PRICE_SUMMARY10"/>
      <sheetName val="_Estimate__10"/>
      <sheetName val="T_310"/>
      <sheetName val="HORI__VESSEL10"/>
      <sheetName val="MP_MOB10"/>
      <sheetName val="BM_DATA_SHEET11"/>
      <sheetName val="w't_table10"/>
      <sheetName val="Administrative_Prices10"/>
      <sheetName val="WBS_4410"/>
      <sheetName val="WBS_4110"/>
      <sheetName val="Precios_por_Administración10"/>
      <sheetName val="Precios_Unitarios10"/>
      <sheetName val="Subcon_A10"/>
      <sheetName val="EQUIP_LIST10"/>
      <sheetName val="Vind_-_BtB10"/>
      <sheetName val="LV_induction_motors10"/>
      <sheetName val="BSD_(2)10"/>
      <sheetName val="Form_B10"/>
      <sheetName val="내역서_耰&quot;_x005f_x005f_x005f_x005f_x005f_x005f_x00510"/>
      <sheetName val="97_사업추정(WEKI)10"/>
      <sheetName val="[SANDAN_XLS??10"/>
      <sheetName val="Eq__Mobilization10"/>
      <sheetName val="Monthly_Load10"/>
      <sheetName val="Weekly_Load10"/>
      <sheetName val="breakdown_of_wage_rate10"/>
      <sheetName val="Indirect_Cost10"/>
      <sheetName val="Material_Selections10"/>
      <sheetName val="Piping_BQ_for_one_turbine10"/>
      <sheetName val="Item_code5"/>
      <sheetName val="공정계획(내부계획25%,내부w_f)10"/>
      <sheetName val="Utility_and_Fire_flange10"/>
      <sheetName val="SFN_ORIG10"/>
      <sheetName val="Resource_table10"/>
      <sheetName val="AG_Pipe_Qty_Analysis10"/>
      <sheetName val="Equipment_List10"/>
      <sheetName val="Form1_SQP10"/>
      <sheetName val="_SANDAN_XLS__10"/>
      <sheetName val="Heavy_Equipments10"/>
      <sheetName val="입찰내역_발주처_양식10"/>
      <sheetName val="BOQ-B_DOWN9"/>
      <sheetName val="실행예산_MM9"/>
      <sheetName val="Dir_Manpower_Other_Exp_10"/>
      <sheetName val="SCHEDD_TAMBAHAN10"/>
      <sheetName val="Fire_Protection10"/>
      <sheetName val="단가_(2)9"/>
      <sheetName val="4-3LEVEL-5_epic_49"/>
      <sheetName val="FWBS_15309"/>
      <sheetName val="MODULE_CONFIRM9"/>
      <sheetName val="내역서_(∮ἀ嘆ɶ9"/>
      <sheetName val="ITB_COST10"/>
      <sheetName val="PROTECTION_9"/>
      <sheetName val="Cash_In-Cash_Out_Actual9"/>
      <sheetName val="5_)_Time_Delays5"/>
      <sheetName val="Site_Findings_Status_Sheet5"/>
      <sheetName val="CUADRO_DE_PRECIOS9"/>
      <sheetName val="plan&amp;section_of_foundation6"/>
      <sheetName val="working_load_at_the_btm_ft_6"/>
      <sheetName val="stability_check6"/>
      <sheetName val="design_criteria5"/>
      <sheetName val="design_load6"/>
      <sheetName val="1100-1200-1300-1910-2140-LEV_25"/>
      <sheetName val="Material_Price5"/>
      <sheetName val="TDC_COA_Sumry5"/>
      <sheetName val="TDC_Item_Dets5"/>
      <sheetName val="TDC_Item_Sumry5"/>
      <sheetName val="TDC_Key_Qty_Sumry5"/>
      <sheetName val="List_-_Components5"/>
      <sheetName val="List_-_Equipment5"/>
      <sheetName val="COA_Sumry_-_Std_Imp5"/>
      <sheetName val="Contr_TDC_-_Std_Imp5"/>
      <sheetName val="Item_Sumry_-_Std_Imp5"/>
      <sheetName val="Unit_Costs_-_Std_Imp5"/>
      <sheetName val="Unit_MH_-_Std_Imp5"/>
      <sheetName val="Proj_TIC_-_Std_Imp5"/>
      <sheetName val="내역서1999_8최종5"/>
      <sheetName val="Closeout_Control5"/>
      <sheetName val="Currency_Rate5"/>
      <sheetName val="Unit_Price_5"/>
      <sheetName val="4-Basic_Price5"/>
      <sheetName val="Evaluasi_Penw5"/>
      <sheetName val="Man_Power_&amp;_Comp5"/>
      <sheetName val="Data_List5"/>
      <sheetName val="RAB_AR&amp;STR5"/>
      <sheetName val="PROJECT_BRIEF5"/>
      <sheetName val="내역서_耰&quot;_x005f_x005f_x005f_x0000_5"/>
      <sheetName val="내역서_耰&quot;_x005f_x005f_x005f_x005f_5"/>
      <sheetName val="내역서_耰&quot;_x005f_x0000__x00006"/>
      <sheetName val="Updating_Form-Oct_20115"/>
      <sheetName val="Weld_Consumable5"/>
      <sheetName val="NDE_Cost-Summary5"/>
      <sheetName val="9July_Above_Ground_Pipe5"/>
      <sheetName val="M_115"/>
      <sheetName val="Process_Data_15"/>
      <sheetName val="Sum_(Case-3)5"/>
      <sheetName val="할증_5"/>
      <sheetName val="Air_Cooler-E4"/>
      <sheetName val="2__현장_자금투입_집계표5"/>
      <sheetName val="Tools_&amp;_Settings5"/>
      <sheetName val="Data_Summary5"/>
      <sheetName val="Crew_Costs5"/>
      <sheetName val="Spread_Costs5"/>
      <sheetName val="Unique_List_Misc5"/>
      <sheetName val="UP_MINOR5"/>
      <sheetName val="Equip_Rental_Summary_by_Contr5"/>
      <sheetName val="Project_Equip_Rental_Summary5"/>
      <sheetName val="Contractor_Indirect_Sumry5"/>
      <sheetName val="Project_Indirect_Sumry5"/>
      <sheetName val="COA_Sumry_by_Area5"/>
      <sheetName val="COA_Sumry_by_Contr5"/>
      <sheetName val="COA_Sumry_by_RG5"/>
      <sheetName val="TDC_COA_Grp_Sumry5"/>
      <sheetName val="TDC_COA_Grp_Sumry_by_Area5"/>
      <sheetName val="TDC_COA_Grp_Sumry_by_RG5"/>
      <sheetName val="Equipment_Sumry5"/>
      <sheetName val="TDC_Item_Dets-Full5"/>
      <sheetName val="TDC_Item_Dets-IPM-Full5"/>
      <sheetName val="TDC_Item_Sumry_by_Area5"/>
      <sheetName val="TDC_Item_Sumry_by_RG5"/>
      <sheetName val="TDC_Key_Qty_Sumry_by_RG5"/>
      <sheetName val="List_-_Equipment_by_Area5"/>
      <sheetName val="List_-_Equipment_by_Contr5"/>
      <sheetName val="Equipment_-_Unit_Costs_by_Mat5"/>
      <sheetName val="List_-_Equipment_by_Rep_Grp5"/>
      <sheetName val="Craft_Summary_by_Contr5"/>
      <sheetName val="Project_Craft_Summary5"/>
      <sheetName val="Project_Metrics5"/>
      <sheetName val="99__FWBS(Ref)5"/>
      <sheetName val="99__Change_Rate5"/>
      <sheetName val="In-House_Summary5"/>
      <sheetName val="Unt_rate5"/>
      <sheetName val="SUMMARY_(0A)5"/>
      <sheetName val="SUMMARY_(1A)5"/>
      <sheetName val="SUMMARY_(1B)5"/>
      <sheetName val="SUMMARY_(03)5"/>
      <sheetName val="F1(Cable_Rack)5"/>
      <sheetName val="F2(Cable_Rack)5"/>
      <sheetName val="F3(Cable_Rack)5"/>
      <sheetName val="F1_(POLYMER)5"/>
      <sheetName val="F2_(POLYMER)5"/>
      <sheetName val="F3_(POLYMER)5"/>
      <sheetName val="F4_(POLYMER)5"/>
      <sheetName val="F5(_Polymerization_)5"/>
      <sheetName val="F6_(_Polymerization_)5"/>
      <sheetName val="B1_(Grid_A-7,_-6)5"/>
      <sheetName val="B1_(Grid_A,_B)5"/>
      <sheetName val="B1_(Grid_C-7,_-6)5"/>
      <sheetName val="B2_(Grid_-7_B,_C)_(1)5"/>
      <sheetName val="B2_(Grid_-7_B,_C)_(2)5"/>
      <sheetName val="B2_(Grid_-6_B,_C)_(1)5"/>
      <sheetName val="B2_(Grid_-6_B,_C)_(2)5"/>
      <sheetName val="F1_(MONOMER)5"/>
      <sheetName val="F2_(MONOMER)5"/>
      <sheetName val="F3_(MONOMER)5"/>
      <sheetName val="90K060C_(MONOMER)5"/>
      <sheetName val="F1_(EXTRUSION)5"/>
      <sheetName val="F2_(EXTRUSION)5"/>
      <sheetName val="F3_(EXTRUSION)5"/>
      <sheetName val="F4_(EXTRUSION)5"/>
      <sheetName val="F5_(EXTRUSION)5"/>
      <sheetName val="F6A_(EXTRUSION)5"/>
      <sheetName val="F6D_(EXTRUSION)5"/>
      <sheetName val="F7_(EXTRUSION)5"/>
      <sheetName val="F8_(EXTRUSION)5"/>
      <sheetName val="F9_(EXTRUSION)5"/>
      <sheetName val="F10_(EXTRUSION)5"/>
      <sheetName val="F11_(EXTRUSION)5"/>
      <sheetName val="B1_(Grid_F-5`,_4`)5"/>
      <sheetName val="B2_(Grid_F,E-4`)5"/>
      <sheetName val="B2_(Grid_F,E-5`)5"/>
      <sheetName val="B3_(Grid_C,B-4`)5"/>
      <sheetName val="B4_(Grid_B,A-4`)5"/>
      <sheetName val="B5_(Grid_E-5`)_&amp;_(Grid_D-5`)5"/>
      <sheetName val="B6_(Grid_E,D-5')5"/>
      <sheetName val="B7_(Grid_E,D-5')5"/>
      <sheetName val="95D040,_A5065"/>
      <sheetName val="95P040AB,_A5075"/>
      <sheetName val="95X020-U08,_A6025"/>
      <sheetName val="95X020-U07,_A6065"/>
      <sheetName val="95E040,_A5095"/>
      <sheetName val="95D024;025,_A6155"/>
      <sheetName val="95X020-U05,_A6015"/>
      <sheetName val="95X020-U02,_A2045"/>
      <sheetName val="Extruder_FDN5"/>
      <sheetName val="BOG_COMP__FDN5"/>
      <sheetName val="SOG_COMP__FDN5"/>
      <sheetName val="1G1_(Ground_Beam)5"/>
      <sheetName val="1G2-1(Ground_Beam)5"/>
      <sheetName val="1G2-2(Ground_Beam)5"/>
      <sheetName val="P15,_165"/>
      <sheetName val="LO_CONSOLE_FDN5"/>
      <sheetName val="OIL_COOLER_FDN5"/>
      <sheetName val="CW_CONSOLE_FDN_(SOG)5"/>
      <sheetName val="PD3_(SOG)5"/>
      <sheetName val="SF1_(SOG)5"/>
      <sheetName val="SF2_(SOG)5"/>
      <sheetName val="SLAB_(1S1-1)5"/>
      <sheetName val="SLAB_(1S1-2)5"/>
      <sheetName val="SLAB_(1S1-3)5"/>
      <sheetName val="COLUMN_(+5500)5"/>
      <sheetName val="COLUMN_(+12500)5"/>
      <sheetName val="COLUMN_(+15500)5"/>
      <sheetName val="ETC_5"/>
      <sheetName val="Discounted_Cash_Flow5"/>
      <sheetName val="Ocean_Transporation_Charge5"/>
      <sheetName val="Cash_Flow_bulanan5"/>
      <sheetName val="H_Satuan5"/>
      <sheetName val="OCT_FDN5"/>
      <sheetName val="Codes_Pers5"/>
      <sheetName val="General_Notes5"/>
      <sheetName val="BO䁑-B_䁄OWN5"/>
      <sheetName val="_도면_및_도서_제출목록_및_일정_170202_xlsx5"/>
      <sheetName val="Direct_PMS5"/>
      <sheetName val="Aux_5"/>
      <sheetName val="Rates_&amp;_Legend5"/>
      <sheetName val="Pengesahan_5"/>
      <sheetName val="00-Summary_Information-ABB4"/>
      <sheetName val="Harga_Satuan5"/>
      <sheetName val="F_ALARM5"/>
      <sheetName val="Distribution_Table4"/>
      <sheetName val="2_Overall_Summary_4"/>
      <sheetName val="__5"/>
      <sheetName val="_5"/>
      <sheetName val="breakdown_of_wage_ra`f4"/>
      <sheetName val="breakdown_of_wage_ra4"/>
      <sheetName val="breakdown_of_wage_rað-4"/>
      <sheetName val="Raw_data4"/>
      <sheetName val="Exchange_Rate5"/>
      <sheetName val="Bill_rekap5"/>
      <sheetName val="차트_(2)5"/>
      <sheetName val="Action_Item4"/>
      <sheetName val="PABS,Site_info4"/>
      <sheetName val="0__Resource　Code4"/>
      <sheetName val="Material_code4"/>
      <sheetName val="DATA_MENTAH4"/>
      <sheetName val="breakdown_of_wage_rap4"/>
      <sheetName val="내역서_耰&quot;_x005f_x0000_5"/>
      <sheetName val="내역서_耰&quot;_x005f_x005f_5"/>
      <sheetName val="Process_Data_(2)5"/>
      <sheetName val="breakdown_of_wage_ra4"/>
      <sheetName val="HO_Site_Rates-20114"/>
      <sheetName val="Particular_Sch4"/>
      <sheetName val="내역서_耰&quot;_4"/>
      <sheetName val="DROP_DOWN4"/>
      <sheetName val="Al_Taweelah4"/>
      <sheetName val="ID_CD4"/>
      <sheetName val="Equipment_Spec_List4"/>
      <sheetName val="개시대사_(2)4"/>
      <sheetName val="SPEC_LIST(EQUP,_SYS)4"/>
      <sheetName val="내역서_(N____x000a_5"/>
      <sheetName val="INPUT_DATA_OF_SCHEDULE2"/>
      <sheetName val="Linelist_LNGC_Process4"/>
      <sheetName val="SUM_3"/>
      <sheetName val="Tender_data2"/>
      <sheetName val="TQ_Format3"/>
      <sheetName val="breakdown_of_wage_raÐ¾3"/>
      <sheetName val="Additional_data3"/>
      <sheetName val="33628-Rev__A2"/>
      <sheetName val="Master_List2"/>
      <sheetName val="Cash_Flow2"/>
      <sheetName val="Scheme_Area_Details_Block___C22"/>
      <sheetName val="14-Eng_rate2"/>
      <sheetName val="Admin_Manu_2-Equipment_Type_ID2"/>
      <sheetName val="Fig_4-142"/>
      <sheetName val="GM_0002"/>
      <sheetName val="Itembalance_Report_(18-sep-18)2"/>
      <sheetName val="BUDGET_SUMMARY_2"/>
      <sheetName val="Activity_Form2"/>
      <sheetName val="Schedule_2"/>
      <sheetName val="Loading_Struc2"/>
      <sheetName val="Loading_Pip2"/>
      <sheetName val="Loading_Overall_(BASE_Proposal2"/>
      <sheetName val="Steel_Structure2"/>
      <sheetName val="PIPING_AG-UG_NEW_UNITS2"/>
      <sheetName val="MEC_PIPING_PREFABR2"/>
      <sheetName val="Working_File-Pip2"/>
      <sheetName val="Equip_ISBL_&amp;_OSBL_2"/>
      <sheetName val="Tables_3_1_to_3_5_EXH_G2"/>
      <sheetName val="EQUIPOS_DE_SEGURIDAD2"/>
      <sheetName val="MATERIALES_CONSUMIBLES2"/>
      <sheetName val="PERSONAL_INDIRECTO_2"/>
      <sheetName val="설산1_나2"/>
      <sheetName val="일위대가_2"/>
      <sheetName val="SECL_리스크_분류체계_(2)2"/>
      <sheetName val="5__월별투입내역서2"/>
      <sheetName val="1_설계기준2"/>
      <sheetName val="BM_#12"/>
      <sheetName val="Cost_Code2"/>
      <sheetName val="Data_Ref2"/>
      <sheetName val="Interdept_Rate2"/>
      <sheetName val="REF_for_VV2"/>
      <sheetName val="Weekl_3"/>
      <sheetName val="내역서_(N____5"/>
      <sheetName val="내역서_(N____6"/>
      <sheetName val="__x02"/>
      <sheetName val="OPT_3"/>
      <sheetName val="P-Ins_&amp;_Bonds2"/>
      <sheetName val="Land_Dev't__Ph-12"/>
      <sheetName val="4300_UTILITY_BLDG_(2)2"/>
      <sheetName val="INSTLIST_12"/>
      <sheetName val="Analisa_Fave2"/>
      <sheetName val="Harsat_Bahan2"/>
      <sheetName val="Harsat_Subkon2"/>
      <sheetName val="Harsat_Upah2"/>
      <sheetName val="Master_1_02"/>
      <sheetName val="Agregat_Halus_&amp;_Kasar2"/>
      <sheetName val="HARGA_MATERIAL2"/>
      <sheetName val="Harga_Sat_APP2"/>
      <sheetName val="Tgh_JGC-Inv_I_clp2"/>
      <sheetName val="PCS_2"/>
      <sheetName val="Progress_Statement-SI2"/>
      <sheetName val="Progress_Payment-31102"/>
      <sheetName val="Direct_Histogram_Rev__A_(f)2"/>
      <sheetName val="List_register2"/>
      <sheetName val="Att-1_CTCI_MH_rate2"/>
      <sheetName val="Perm__Test2"/>
      <sheetName val="Galian_12"/>
      <sheetName val="Analisa_Lump_sum2"/>
      <sheetName val="Sec_I_ML2"/>
      <sheetName val="dongia_(2)2"/>
      <sheetName val="64_42"/>
      <sheetName val="64_52"/>
      <sheetName val="36_22"/>
      <sheetName val="36_12"/>
      <sheetName val="5__Work_load(현재원기준)2"/>
      <sheetName val="FC04_2030"/>
      <sheetName val="FC04_203099"/>
      <sheetName val="내역서_(N___ 2"/>
      <sheetName val="파이프류"/>
      <sheetName val="변수"/>
      <sheetName val="CAP"/>
      <sheetName val="MASTER_RATE ANALYSIS"/>
      <sheetName val="Intro"/>
      <sheetName val="CASHFLOWS"/>
      <sheetName val="MN T.B."/>
      <sheetName val="Headings"/>
      <sheetName val="INDIGINEOUS ITEMS "/>
      <sheetName val="Core Data"/>
      <sheetName val="final abstract"/>
      <sheetName val="Order_Summary"/>
      <sheetName val="Order_Summary_New"/>
      <sheetName val="Data Ref."/>
      <sheetName val="KKS System Codes"/>
      <sheetName val="Price Schedule Code"/>
      <sheetName val="REF.ONLY"/>
      <sheetName val="경영상태"/>
      <sheetName val="MOTORDATA"/>
      <sheetName val="GAEYO"/>
      <sheetName val="CEQ_Master"/>
      <sheetName val="Man_Master"/>
      <sheetName val="여흥"/>
      <sheetName val="Diary"/>
      <sheetName val="RSC"/>
      <sheetName val="TTL_Qty"/>
      <sheetName val="QTY"/>
      <sheetName val="BQ_E20_02_Rp_"/>
      <sheetName val="ANAL.BOW"/>
      <sheetName val="Isolasi Luar Dalam"/>
      <sheetName val="Isolasi Luar"/>
      <sheetName val="график финансирования"/>
      <sheetName val="SPT_vs_PHI1"/>
      <sheetName val="1_자금요약1"/>
      <sheetName val="2_실행비투입1"/>
      <sheetName val="3_본사집계1"/>
      <sheetName val="3-1_본사투입1"/>
      <sheetName val="4_지사집계1"/>
      <sheetName val="4-1_지사투입1"/>
      <sheetName val="5_현장총집계1"/>
      <sheetName val="5-1_현금집계1"/>
      <sheetName val="5-2_현금출납1"/>
      <sheetName val="5-3_외상집계1"/>
      <sheetName val="5-4_외상투입1"/>
      <sheetName val="6_미지급금1"/>
      <sheetName val="5-5_기타공제집계1"/>
      <sheetName val="5-6_기타공제1"/>
      <sheetName val="7_기성현황(실)1"/>
      <sheetName val="8_한국인수당1"/>
      <sheetName val="8_한국인수당_(Master_file)1"/>
      <sheetName val="9_기타수입1"/>
      <sheetName val="10_투입집계1"/>
      <sheetName val="5-4_외상투입_(2)1"/>
      <sheetName val="16_기성현황(예)1"/>
      <sheetName val="17_자금요약21"/>
      <sheetName val="18_실행대비투입21"/>
      <sheetName val="05__Curva_S2"/>
      <sheetName val="Payment_Certificate-11"/>
      <sheetName val="Floor_wet1"/>
      <sheetName val="Floor_Balcony1"/>
      <sheetName val="Hard_scape_Floor1"/>
      <sheetName val="P03_Skirting1"/>
      <sheetName val="GF_wall1"/>
      <sheetName val="Kitchen_Wall_wet_LIN-7011"/>
      <sheetName val="Wall_wet_LIN-601_1"/>
      <sheetName val="BOQ_(2)1"/>
      <sheetName val="VO_Schedule-11"/>
      <sheetName val="HOLD_AMOUNT1"/>
      <sheetName val="Back_Charge_(2)1"/>
      <sheetName val="Temporary_Deductions-1_1"/>
      <sheetName val="Contracharges_Check_list-1_1"/>
      <sheetName val="PC_031"/>
      <sheetName val="Measurement_sheet1"/>
      <sheetName val="Material_Only1"/>
      <sheetName val="Man_power_supply1"/>
      <sheetName val="Camp_Deduction1"/>
      <sheetName val="Other_data1"/>
      <sheetName val="RESUMEN_CD1"/>
      <sheetName val="BOQ_REV61"/>
      <sheetName val="Maliyet_Ozet1"/>
      <sheetName val="1_1-1_21"/>
      <sheetName val="1_3-_1_41"/>
      <sheetName val="3_11"/>
      <sheetName val="3_21"/>
      <sheetName val="4_1(a)1"/>
      <sheetName val="4_1(b)1"/>
      <sheetName val="4_1_(c)1"/>
      <sheetName val="5_11"/>
      <sheetName val="Consortium_VP1"/>
      <sheetName val="Summary_MONTH1"/>
      <sheetName val="DESICON_SUM1"/>
      <sheetName val="DES_TCF_Rental1"/>
      <sheetName val="DES_TCF_Maints_pers1"/>
      <sheetName val="DES_TCF_Heavy_Equipment1"/>
      <sheetName val="BANK_BOND1"/>
      <sheetName val="PHC_WAREHOUSE_-_INFOONLY1"/>
      <sheetName val="CATERING_CONTROL1"/>
      <sheetName val="SUB_CONTRACT1"/>
      <sheetName val="SPDC_-_INFONLY1"/>
      <sheetName val="VENDOR_SCHEDUL1"/>
      <sheetName val="VENDOR_PRESENCE_-_COMM1"/>
      <sheetName val="VENDOR_PRESENCE_-_RECH1"/>
      <sheetName val="VENDOR_PRESENCE_-_COMM_1"/>
      <sheetName val="CONTRACT_RATES1"/>
      <sheetName val="SPEC(CABLE_&amp;_WIRE)1"/>
      <sheetName val="Enron_Form1"/>
      <sheetName val="SUMMARY_MTO_02_2_351"/>
      <sheetName val="N_G_METERING_CALC_1"/>
      <sheetName val="N_G_METERING1"/>
      <sheetName val="N_G_METERING_(2)1"/>
      <sheetName val="CUMENE_METERING1"/>
      <sheetName val="N2_METERING_1"/>
      <sheetName val="H2_METERING__1"/>
      <sheetName val="CO_METERING1"/>
      <sheetName val="6_공정표1"/>
      <sheetName val="Bill_4_7_Predestain_Bridge_1"/>
      <sheetName val="Bill_4_7_Predestain1"/>
      <sheetName val="1_1_FT_type_11"/>
      <sheetName val="1_2_FT_type_1A1"/>
      <sheetName val="1_3_FT_type_21"/>
      <sheetName val="1_4_FT_type_31"/>
      <sheetName val="1_5_FT_type_41"/>
      <sheetName val="2_1_CL_Outside1"/>
      <sheetName val="2_2_CL_Inside1"/>
      <sheetName val="2_3_CL_Ramp1"/>
      <sheetName val="3_1_CB_Outside1"/>
      <sheetName val="3_2_CB_Inside1"/>
      <sheetName val="4_Stair1"/>
      <sheetName val="5_Ramp1"/>
      <sheetName val="6_Handrail1"/>
      <sheetName val="Invoice_(Interim_No_28)1"/>
      <sheetName val="Cost_Summary1"/>
      <sheetName val="Direct_Cost1"/>
      <sheetName val="Direct_Cost_(2)1"/>
      <sheetName val="Summary_(3)1"/>
      <sheetName val="Indirect_Cost_Summary1"/>
      <sheetName val="1_11_b1"/>
      <sheetName val="5_Cennik1"/>
      <sheetName val="XZLC003_PART1"/>
      <sheetName val="Addition-ProtectionSummary"/>
      <sheetName val="Project D"/>
      <sheetName val="ARCH"/>
      <sheetName val="Tender Summary"/>
      <sheetName val="Lists"/>
      <sheetName val="Week ending"/>
      <sheetName val="Planners Workload"/>
      <sheetName val="MAY 00-Bobbins"/>
      <sheetName val="BALAN1"/>
      <sheetName val="2.2 띠장의 설계"/>
      <sheetName val="Raw Ref"/>
      <sheetName val="Cost Codes"/>
      <sheetName val="(10) Other Costs5"/>
      <sheetName val="Assmpns"/>
      <sheetName val="InD_Mpower"/>
      <sheetName val="내역서_(∮ἀ嘆ɶ_᠀㬁_1"/>
      <sheetName val="สรุปยอดเหล็กตาม_Cost_Record_VY_"/>
      <sheetName val="แนบ_PR"/>
      <sheetName val="OR21_Final_Forecast_Rev_2"/>
      <sheetName val="Summary_Forecast_Budget_1&amp;2"/>
      <sheetName val="Summary_Forecast_Budget_Rev_2"/>
      <sheetName val="Backup_OR21_"/>
      <sheetName val="Budget_for_ENT"/>
      <sheetName val="ADJ__D-Wall&amp;BR_Ent__Rev_2_1"/>
      <sheetName val="Rebar+Conพื้น_Waste10%"/>
      <sheetName val="Backup_D-Wall_Ent__13_07_19"/>
      <sheetName val="Backup_BR_ENT__13_07_19"/>
      <sheetName val="Final_Forecast_72111"/>
      <sheetName val="IMP_OR21_2019_07_11"/>
      <sheetName val="Concrete_72112"/>
      <sheetName val="หินเกล็ด_"/>
      <sheetName val="เปรียบเทียบBudget_BR_"/>
      <sheetName val="ADJ__BR_Ent__Rev_2_1_(2)"/>
      <sheetName val="แผนงานBarrette_Pile"/>
      <sheetName val="BOQ__VI_03_09_19_"/>
      <sheetName val="Backup_BR_BMA"/>
      <sheetName val="Sum_Budget&amp;Rev_1"/>
      <sheetName val="Sum_Budget_Rev_1"/>
      <sheetName val="Sum_Budget&amp;Rev_1_Rebar"/>
      <sheetName val="Sum_Budget_Rev_2_Rebar"/>
      <sheetName val="Rebar+Conพื้น_Waste10%_Rev_00"/>
      <sheetName val="Rebar+Conพื้น_Waste10%_Rev_01_"/>
      <sheetName val="Equip_Rev_00_Budget"/>
      <sheetName val="Budget_Waterpoofing"/>
      <sheetName val="ABB_Summary"/>
      <sheetName val="Man_power_rate"/>
      <sheetName val="Const_equip_rate"/>
      <sheetName val="01-Gang_Rate_&amp;_Info"/>
      <sheetName val="05-Sum_Cost"/>
      <sheetName val="06-Indirect_Loading"/>
      <sheetName val="07-Heavy_Equipment"/>
      <sheetName val="08-RR_Check_List"/>
      <sheetName val="1)_Risk_and_Opportunities"/>
      <sheetName val="2)_Full_Cost_Calculation"/>
      <sheetName val="F1_4"/>
      <sheetName val="tblg_denda1"/>
      <sheetName val="LRK_"/>
      <sheetName val="Insulation_150108"/>
      <sheetName val="Vehicle_Log"/>
      <sheetName val="M&amp;E_Summary"/>
      <sheetName val="rev_summary"/>
      <sheetName val="M&amp;E_Prelims"/>
      <sheetName val="B-FP_(2)"/>
      <sheetName val="Sch_1"/>
      <sheetName val="PLSt 03  "/>
      <sheetName val="П 7 курс аванса"/>
      <sheetName val="IncStat 03-04"/>
      <sheetName val="IncStat 03  "/>
      <sheetName val="Авансы по СНГ"/>
      <sheetName val="INPUT_TABLE"/>
      <sheetName val="Definitions"/>
      <sheetName val="_x005f_x005f_x00ည톐ឮ"/>
      <sheetName val="Integrated-S Curve"/>
      <sheetName val="Page1"/>
      <sheetName val="내역서_耰&quot;10"/>
      <sheetName val="SANDAN_XLS8"/>
      <sheetName val="내역서_(∮ἀ嘆ɶ᠀㬁1"/>
      <sheetName val="OE (KSB)"/>
      <sheetName val="TEST1"/>
      <sheetName val="Sew-Tahan"/>
      <sheetName val="Ana. PU"/>
      <sheetName val="tr-28202"/>
      <sheetName val="Statprod_gab2"/>
      <sheetName val="L_12"/>
      <sheetName val="Analisa_(ok_punya)"/>
      <sheetName val="galian saluran"/>
      <sheetName val="Perhit.Alat"/>
      <sheetName val="CF"/>
      <sheetName val="05 Analisa Teknik"/>
      <sheetName val="내역ࠜĀ_x005f"/>
      <sheetName val="내역서 耰&quot;_x005f"/>
      <sheetName val="_x005f_x005f_x005f_x005F_x005f_x005f_"/>
      <sheetName val="당초?ἀ"/>
      <sheetName val="_x0004_?_x000d_?_x0003_?_x0004_?_x0016_?_x000d_?_x0004_"/>
      <sheetName val="_x000a_?_x001b_?_x0006_?_x0006_?_x0008_?_x000a_??"/>
      <sheetName val="내역서_耰&quot;_x005f"/>
      <sheetName val=" ?_x001b_?_x0006_?_x0006_?_x0008_? ??"/>
      <sheetName val="Weekl_x0004_?_x0016_?_x000d_?"/>
      <sheetName val="?_x000e_?_x0005_"/>
      <sheetName val="_x0002_?뻘N??_"/>
      <sheetName val="_x0004_?_x000d_?_x0"/>
      <sheetName val="_x000a_?_x001b_?_x0"/>
      <sheetName val="7422CW_x0013_?"/>
      <sheetName val="OPT_x0012_?_x0010_?_x000a_?"/>
      <sheetName val="?_x0013_?_x0014_"/>
      <sheetName val="Analisa SNI STANDART "/>
      <sheetName val="Schedul"/>
      <sheetName val="1.B"/>
      <sheetName val="EVAL-ANAL"/>
      <sheetName val="div-6"/>
      <sheetName val="RKP"/>
      <sheetName val="div-2"/>
      <sheetName val="LDB"/>
      <sheetName val="Addendum No.1 BILL 2"/>
      <sheetName val="Code 07"/>
      <sheetName val="Expenses"/>
      <sheetName val="8-31-98"/>
      <sheetName val="combined 9-30"/>
      <sheetName val="worksheet inchican"/>
      <sheetName val="combined_9-30"/>
      <sheetName val="worksheet_inchican"/>
      <sheetName val="combined_9-301"/>
      <sheetName val="worksheet_inchican1"/>
      <sheetName val="8_31_98"/>
      <sheetName val="combined 9_30"/>
      <sheetName val="bar chart-rev"/>
      <sheetName val="combined_9_30"/>
      <sheetName val="bar_chart-rev"/>
      <sheetName val="combined_9_301"/>
      <sheetName val="bar_chart-rev1"/>
      <sheetName val="MATERIAL'S PRICE"/>
      <sheetName val="combined_9-303"/>
      <sheetName val="worksheet_inchican3"/>
      <sheetName val="combined_9_303"/>
      <sheetName val="bar_chart-rev3"/>
      <sheetName val="MATERIAL'S_PRICE1"/>
      <sheetName val="combined_9-302"/>
      <sheetName val="worksheet_inchican2"/>
      <sheetName val="combined_9_302"/>
      <sheetName val="bar_chart-rev2"/>
      <sheetName val="MATERIAL'S_PRICE"/>
      <sheetName val="arch-derivation"/>
      <sheetName val="Schedule S-Curve Revision#3"/>
      <sheetName val="Schedule_S-Curve_Revision#31"/>
      <sheetName val="Schedule_S-Curve_Revision#3"/>
      <sheetName val="PC &amp; PVS"/>
      <sheetName val="combined_9-304"/>
      <sheetName val="worksheet_inchican4"/>
      <sheetName val="combined_9_304"/>
      <sheetName val="bar_chart-rev4"/>
      <sheetName val="MATERIAL'S_PRICE2"/>
      <sheetName val="combined_9-305"/>
      <sheetName val="worksheet_inchican5"/>
      <sheetName val="combined_9_305"/>
      <sheetName val="bar_chart-rev5"/>
      <sheetName val="MATERIAL'S_PRICE3"/>
      <sheetName val="2.223M_due to adj profit"/>
      <sheetName val="derive"/>
      <sheetName val="Factor"/>
      <sheetName val="deriv"/>
      <sheetName val="Inchican Road Accomplishment"/>
      <sheetName val="Bill3-Basement"/>
      <sheetName val="combined_9-306"/>
      <sheetName val="worksheet_inchican6"/>
      <sheetName val="combined_9_306"/>
      <sheetName val="bar_chart-rev6"/>
      <sheetName val="MATERIAL'S_PRICE4"/>
      <sheetName val="Schedule_S-Curve_Revision#32"/>
      <sheetName val="PC_&amp;_PVS"/>
      <sheetName val="combined_9-307"/>
      <sheetName val="worksheet_inchican7"/>
      <sheetName val="combined_9_307"/>
      <sheetName val="bar_chart-rev7"/>
      <sheetName val="MATERIAL'S_PRICE5"/>
      <sheetName val="Schedule_S-Curve_Revision#33"/>
      <sheetName val="PC_&amp;_PVS1"/>
      <sheetName val="combined_9-308"/>
      <sheetName val="worksheet_inchican8"/>
      <sheetName val="combined_9_308"/>
      <sheetName val="bar_chart-rev8"/>
      <sheetName val="MATERIAL'S_PRICE6"/>
      <sheetName val="Schedule_S-Curve_Revision#34"/>
      <sheetName val="PC_&amp;_PVS2"/>
      <sheetName val="Shut down"/>
      <sheetName val="Building"/>
      <sheetName val="HSBC"/>
      <sheetName val="bill 2"/>
      <sheetName val="combined_9-309"/>
      <sheetName val="worksheet_inchican9"/>
      <sheetName val="combined_9_309"/>
      <sheetName val="bar_chart-rev9"/>
      <sheetName val="MATERIAL'S_PRICE7"/>
      <sheetName val="Schedule_S-Curve_Revision#36"/>
      <sheetName val="Schedule_S-Curve_Revision#35"/>
      <sheetName val="P2P"/>
      <sheetName val="combined_9-3010"/>
      <sheetName val="worksheet_inchican10"/>
      <sheetName val="combined_9_3010"/>
      <sheetName val="bar_chart-rev10"/>
      <sheetName val="MATERIAL'S_PRICE8"/>
      <sheetName val="PC_&amp;_PVS4"/>
      <sheetName val="PC_&amp;_PVS3"/>
      <sheetName val="factors"/>
      <sheetName val="s-31-98"/>
      <sheetName val="sorksheet inchican"/>
      <sheetName val="sombined 9-30"/>
      <sheetName val="30120302(PT3)-Nov"/>
      <sheetName val="S-Curve"/>
      <sheetName val="OPT1"/>
      <sheetName val="03"/>
      <sheetName val="REBAR"/>
      <sheetName val="PH 5"/>
      <sheetName val="Inchican_Road_Accomplishment"/>
      <sheetName val="Inchican_Road_Accomplishment2"/>
      <sheetName val="4-Lane_bridge2"/>
      <sheetName val="Inchican_Road_Accomplishment1"/>
      <sheetName val="4-Lane_bridge1"/>
      <sheetName val="MU"/>
      <sheetName val="CONTRACT-SUM"/>
      <sheetName val="remaining billing"/>
      <sheetName val="Hac.Lots"/>
      <sheetName val="Res.Lots"/>
      <sheetName val="Spine Road"/>
      <sheetName val="CSA"/>
      <sheetName val="INPUT DATA HERE"/>
      <sheetName val="combined_9-3011"/>
      <sheetName val="worksheet_inchican11"/>
      <sheetName val="combined_9_3011"/>
      <sheetName val="bar_chart-rev11"/>
      <sheetName val="MATERIAL'S_PRICE9"/>
      <sheetName val="Schedule_S-Curve_Revision#37"/>
      <sheetName val="PC_&amp;_PVS5"/>
      <sheetName val="2_223M_due_to_adj_profit"/>
      <sheetName val="bill_2"/>
      <sheetName val="Shut_down"/>
      <sheetName val="sorksheet_inchican"/>
      <sheetName val="sombined_9-30"/>
      <sheetName val="PH_5"/>
      <sheetName val="conditions"/>
      <sheetName val="openings"/>
      <sheetName val="option Y1"/>
      <sheetName val="Poundage"/>
      <sheetName val="4-Lane_bridge3"/>
      <sheetName val="Inchican_Road_Accomplishment3"/>
      <sheetName val="Land_Dev't__Ph-13"/>
      <sheetName val="remaining_billing"/>
      <sheetName val="Hac_Lots"/>
      <sheetName val="Res_Lots"/>
      <sheetName val="Spine_Road"/>
      <sheetName val="derivationB2&amp;B3"/>
      <sheetName val="Summary (overall)"/>
      <sheetName val="breakdown"/>
      <sheetName val="Adimi bldg"/>
      <sheetName val="Pump House"/>
      <sheetName val="Fuel Regu Station"/>
      <sheetName val="combined_9-3012"/>
      <sheetName val="worksheet_inchican12"/>
      <sheetName val="combined_9_3012"/>
      <sheetName val="bar_chart-rev12"/>
      <sheetName val="MATERIAL'S_PRICE10"/>
      <sheetName val="Schedule_S-Curve_Revision#38"/>
      <sheetName val="PC_&amp;_PVS6"/>
      <sheetName val="2_223M_due_to_adj_profit1"/>
      <sheetName val="4-Lane_bridge4"/>
      <sheetName val="Inchican_Road_Accomplishment4"/>
      <sheetName val="Land_Dev't__Ph-14"/>
      <sheetName val="bill_21"/>
      <sheetName val="Shut_down1"/>
      <sheetName val="sorksheet_inchican1"/>
      <sheetName val="sombined_9-301"/>
      <sheetName val="PH_51"/>
      <sheetName val="remaining_billing1"/>
      <sheetName val="Hac_Lots1"/>
      <sheetName val="Res_Lots1"/>
      <sheetName val="Spine_Road1"/>
      <sheetName val="INPUT_DATA_HERE"/>
      <sheetName val="option_Y1"/>
      <sheetName val="combined_9-3013"/>
      <sheetName val="worksheet_inchican13"/>
      <sheetName val="combined_9_3013"/>
      <sheetName val="bar_chart-rev13"/>
      <sheetName val="MATERIAL'S_PRICE11"/>
      <sheetName val="Schedule_S-Curve_Revision#39"/>
      <sheetName val="PC_&amp;_PVS7"/>
      <sheetName val="2_223M_due_to_adj_profit2"/>
      <sheetName val="4-Lane_bridge5"/>
      <sheetName val="Inchican_Road_Accomplishment5"/>
      <sheetName val="Land_Dev't__Ph-15"/>
      <sheetName val="bill_22"/>
      <sheetName val="Shut_down2"/>
      <sheetName val="sorksheet_inchican2"/>
      <sheetName val="sombined_9-302"/>
      <sheetName val="PH_52"/>
      <sheetName val="remaining_billing2"/>
      <sheetName val="Hac_Lots2"/>
      <sheetName val="Res_Lots2"/>
      <sheetName val="Spine_Road2"/>
      <sheetName val="INPUT_DATA_HERE1"/>
      <sheetName val="option_Y11"/>
      <sheetName val="combined_9-3014"/>
      <sheetName val="worksheet_inchican14"/>
      <sheetName val="combined_9_3014"/>
      <sheetName val="bar_chart-rev14"/>
      <sheetName val="MATERIAL'S_PRICE12"/>
      <sheetName val="Schedule_S-Curve_Revision#310"/>
      <sheetName val="PC_&amp;_PVS8"/>
      <sheetName val="2_223M_due_to_adj_profit3"/>
      <sheetName val="4-Lane_bridge6"/>
      <sheetName val="Inchican_Road_Accomplishment6"/>
      <sheetName val="Land_Dev't__Ph-16"/>
      <sheetName val="bill_23"/>
      <sheetName val="Shut_down3"/>
      <sheetName val="sorksheet_inchican3"/>
      <sheetName val="sombined_9-303"/>
      <sheetName val="PH_53"/>
      <sheetName val="remaining_billing3"/>
      <sheetName val="Hac_Lots3"/>
      <sheetName val="Res_Lots3"/>
      <sheetName val="Spine_Road3"/>
      <sheetName val="INPUT_DATA_HERE2"/>
      <sheetName val="option_Y12"/>
      <sheetName val="combined_9-3015"/>
      <sheetName val="worksheet_inchican15"/>
      <sheetName val="combined_9_3015"/>
      <sheetName val="bar_chart-rev15"/>
      <sheetName val="MATERIAL'S_PRICE13"/>
      <sheetName val="Schedule_S-Curve_Revision#311"/>
      <sheetName val="PC_&amp;_PVS9"/>
      <sheetName val="2_223M_due_to_adj_profit4"/>
      <sheetName val="4-Lane_bridge7"/>
      <sheetName val="Inchican_Road_Accomplishment7"/>
      <sheetName val="Land_Dev't__Ph-17"/>
      <sheetName val="bill_24"/>
      <sheetName val="Shut_down4"/>
      <sheetName val="sorksheet_inchican4"/>
      <sheetName val="sombined_9-304"/>
      <sheetName val="PH_54"/>
      <sheetName val="remaining_billing4"/>
      <sheetName val="Hac_Lots4"/>
      <sheetName val="Res_Lots4"/>
      <sheetName val="Spine_Road4"/>
      <sheetName val="INPUT_DATA_HERE3"/>
      <sheetName val="option_Y13"/>
      <sheetName val="combined_9-3016"/>
      <sheetName val="worksheet_inchican16"/>
      <sheetName val="combined_9_3016"/>
      <sheetName val="bar_chart-rev16"/>
      <sheetName val="MATERIAL'S_PRICE14"/>
      <sheetName val="Schedule_S-Curve_Revision#312"/>
      <sheetName val="PC_&amp;_PVS10"/>
      <sheetName val="2_223M_due_to_adj_profit5"/>
      <sheetName val="4-Lane_bridge8"/>
      <sheetName val="Inchican_Road_Accomplishment8"/>
      <sheetName val="Land_Dev't__Ph-18"/>
      <sheetName val="bill_25"/>
      <sheetName val="Shut_down5"/>
      <sheetName val="sorksheet_inchican5"/>
      <sheetName val="sombined_9-305"/>
      <sheetName val="PH_55"/>
      <sheetName val="remaining_billing5"/>
      <sheetName val="Hac_Lots5"/>
      <sheetName val="Res_Lots5"/>
      <sheetName val="Spine_Road5"/>
      <sheetName val="INPUT_DATA_HERE4"/>
      <sheetName val="option_Y14"/>
      <sheetName val="combined_9-3017"/>
      <sheetName val="worksheet_inchican17"/>
      <sheetName val="combined_9_3017"/>
      <sheetName val="bar_chart-rev17"/>
      <sheetName val="MATERIAL'S_PRICE15"/>
      <sheetName val="Schedule_S-Curve_Revision#313"/>
      <sheetName val="PC_&amp;_PVS11"/>
      <sheetName val="2_223M_due_to_adj_profit6"/>
      <sheetName val="Material_Price6"/>
      <sheetName val="4-Lane_bridge9"/>
      <sheetName val="Inchican_Road_Accomplishment9"/>
      <sheetName val="Land_Dev't__Ph-19"/>
      <sheetName val="bill_26"/>
      <sheetName val="Shut_down6"/>
      <sheetName val="sorksheet_inchican6"/>
      <sheetName val="sombined_9-306"/>
      <sheetName val="PH_56"/>
      <sheetName val="remaining_billing6"/>
      <sheetName val="Hac_Lots6"/>
      <sheetName val="Res_Lots6"/>
      <sheetName val="Spine_Road6"/>
      <sheetName val="INPUT_DATA_HERE5"/>
      <sheetName val="option_Y15"/>
      <sheetName val="combined_9-3018"/>
      <sheetName val="worksheet_inchican18"/>
      <sheetName val="combined_9_3018"/>
      <sheetName val="bar_chart-rev18"/>
      <sheetName val="MATERIAL'S_PRICE16"/>
      <sheetName val="Schedule_S-Curve_Revision#314"/>
      <sheetName val="PC_&amp;_PVS12"/>
      <sheetName val="2_223M_due_to_adj_profit7"/>
      <sheetName val="Material_Price7"/>
      <sheetName val="4-Lane_bridge10"/>
      <sheetName val="Inchican_Road_Accomplishment10"/>
      <sheetName val="Land_Dev't__Ph-110"/>
      <sheetName val="bill_27"/>
      <sheetName val="Shut_down7"/>
      <sheetName val="remaining_billing7"/>
      <sheetName val="Hac_Lots7"/>
      <sheetName val="Res_Lots7"/>
      <sheetName val="Spine_Road7"/>
      <sheetName val="sorksheet_inchican7"/>
      <sheetName val="sombined_9-307"/>
      <sheetName val="INPUT_DATA_HERE6"/>
      <sheetName val="PH_57"/>
      <sheetName val="option_Y16"/>
      <sheetName val="combined_9-3019"/>
      <sheetName val="worksheet_inchican19"/>
      <sheetName val="combined_9_3019"/>
      <sheetName val="bar_chart-rev19"/>
      <sheetName val="MATERIAL'S_PRICE17"/>
      <sheetName val="Schedule_S-Curve_Revision#315"/>
      <sheetName val="PC_&amp;_PVS13"/>
      <sheetName val="2_223M_due_to_adj_profit8"/>
      <sheetName val="Material_Price8"/>
      <sheetName val="4-Lane_bridge11"/>
      <sheetName val="Inchican_Road_Accomplishment11"/>
      <sheetName val="Land_Dev't__Ph-111"/>
      <sheetName val="bill_28"/>
      <sheetName val="Shut_down8"/>
      <sheetName val="sorksheet_inchican8"/>
      <sheetName val="sombined_9-308"/>
      <sheetName val="PH_58"/>
      <sheetName val="remaining_billing8"/>
      <sheetName val="Hac_Lots8"/>
      <sheetName val="Res_Lots8"/>
      <sheetName val="Spine_Road8"/>
      <sheetName val="INPUT_DATA_HERE7"/>
      <sheetName val="option_Y17"/>
      <sheetName val="combined_9-3020"/>
      <sheetName val="worksheet_inchican20"/>
      <sheetName val="combined_9_3020"/>
      <sheetName val="bar_chart-rev20"/>
      <sheetName val="MATERIAL'S_PRICE18"/>
      <sheetName val="Schedule_S-Curve_Revision#316"/>
      <sheetName val="PC_&amp;_PVS14"/>
      <sheetName val="2_223M_due_to_adj_profit9"/>
      <sheetName val="Material_Price9"/>
      <sheetName val="4-Lane_bridge12"/>
      <sheetName val="Inchican_Road_Accomplishment12"/>
      <sheetName val="Land_Dev't__Ph-112"/>
      <sheetName val="bill_29"/>
      <sheetName val="Shut_down9"/>
      <sheetName val="sorksheet_inchican9"/>
      <sheetName val="sombined_9-309"/>
      <sheetName val="PH_59"/>
      <sheetName val="remaining_billing9"/>
      <sheetName val="Hac_Lots9"/>
      <sheetName val="Res_Lots9"/>
      <sheetName val="Spine_Road9"/>
      <sheetName val="INPUT_DATA_HERE8"/>
      <sheetName val="option_Y18"/>
      <sheetName val="combined_9-3021"/>
      <sheetName val="worksheet_inchican21"/>
      <sheetName val="combined_9_3021"/>
      <sheetName val="bar_chart-rev21"/>
      <sheetName val="MATERIAL'S_PRICE19"/>
      <sheetName val="Schedule_S-Curve_Revision#317"/>
      <sheetName val="PC_&amp;_PVS15"/>
      <sheetName val="2_223M_due_to_adj_profit10"/>
      <sheetName val="Material_Price10"/>
      <sheetName val="4-Lane_bridge13"/>
      <sheetName val="Inchican_Road_Accomplishment13"/>
      <sheetName val="Land_Dev't__Ph-113"/>
      <sheetName val="bill_210"/>
      <sheetName val="Shut_down10"/>
      <sheetName val="sorksheet_inchican10"/>
      <sheetName val="sombined_9-3010"/>
      <sheetName val="PH_510"/>
      <sheetName val="remaining_billing10"/>
      <sheetName val="Hac_Lots10"/>
      <sheetName val="Res_Lots10"/>
      <sheetName val="Spine_Road10"/>
      <sheetName val="INPUT_DATA_HERE9"/>
      <sheetName val="option_Y19"/>
      <sheetName val="combined_9-3022"/>
      <sheetName val="worksheet_inchican22"/>
      <sheetName val="combined_9_3022"/>
      <sheetName val="bar_chart-rev22"/>
      <sheetName val="MATERIAL'S_PRICE20"/>
      <sheetName val="Schedule_S-Curve_Revision#318"/>
      <sheetName val="PC_&amp;_PVS16"/>
      <sheetName val="2_223M_due_to_adj_profit11"/>
      <sheetName val="Material_Price11"/>
      <sheetName val="4-Lane_bridge14"/>
      <sheetName val="Inchican_Road_Accomplishment14"/>
      <sheetName val="Land_Dev't__Ph-114"/>
      <sheetName val="bill_211"/>
      <sheetName val="Shut_down11"/>
      <sheetName val="sorksheet_inchican11"/>
      <sheetName val="sombined_9-3011"/>
      <sheetName val="PH_511"/>
      <sheetName val="remaining_billing11"/>
      <sheetName val="Hac_Lots11"/>
      <sheetName val="Res_Lots11"/>
      <sheetName val="Spine_Road11"/>
      <sheetName val="INPUT_DATA_HERE10"/>
      <sheetName val="option_Y110"/>
      <sheetName val="combined_9-3023"/>
      <sheetName val="worksheet_inchican23"/>
      <sheetName val="combined_9_3023"/>
      <sheetName val="bar_chart-rev23"/>
      <sheetName val="MATERIAL'S_PRICE21"/>
      <sheetName val="Schedule_S-Curve_Revision#319"/>
      <sheetName val="PC_&amp;_PVS17"/>
      <sheetName val="2_223M_due_to_adj_profit12"/>
      <sheetName val="Material_Price12"/>
      <sheetName val="4-Lane_bridge15"/>
      <sheetName val="Inchican_Road_Accomplishment15"/>
      <sheetName val="Land_Dev't__Ph-115"/>
      <sheetName val="bill_212"/>
      <sheetName val="Shut_down12"/>
      <sheetName val="sorksheet_inchican12"/>
      <sheetName val="sombined_9-3012"/>
      <sheetName val="PH_512"/>
      <sheetName val="remaining_billing12"/>
      <sheetName val="Hac_Lots12"/>
      <sheetName val="Res_Lots12"/>
      <sheetName val="Spine_Road12"/>
      <sheetName val="INPUT_DATA_HERE11"/>
      <sheetName val="option_Y111"/>
      <sheetName val="Footing Tie Beam"/>
      <sheetName val="combined_9-3024"/>
      <sheetName val="worksheet_inchican24"/>
      <sheetName val="combined_9_3024"/>
      <sheetName val="bar_chart-rev24"/>
      <sheetName val="MATERIAL'S_PRICE22"/>
      <sheetName val="Schedule_S-Curve_Revision#320"/>
      <sheetName val="PC_&amp;_PVS18"/>
      <sheetName val="2_223M_due_to_adj_profit13"/>
      <sheetName val="Material_Price13"/>
      <sheetName val="4-Lane_bridge16"/>
      <sheetName val="Inchican_Road_Accomplishment16"/>
      <sheetName val="Land_Dev't__Ph-116"/>
      <sheetName val="bill_213"/>
      <sheetName val="Shut_down13"/>
      <sheetName val="sorksheet_inchican13"/>
      <sheetName val="sombined_9-3013"/>
      <sheetName val="PH_513"/>
      <sheetName val="remaining_billing13"/>
      <sheetName val="Hac_Lots13"/>
      <sheetName val="Res_Lots13"/>
      <sheetName val="Spine_Road13"/>
      <sheetName val="INPUT_DATA_HERE12"/>
      <sheetName val="option_Y112"/>
      <sheetName val="UTILITIES"/>
      <sheetName val="FINAL NEGO"/>
      <sheetName val="DISCUSSION"/>
      <sheetName val="SIGN-OFF"/>
      <sheetName val="RFP Codes"/>
      <sheetName val="Bill summary of cost"/>
      <sheetName val="unit price"/>
      <sheetName val="Schedule S-Curve (new scheme)"/>
      <sheetName val="UPA-struc"/>
      <sheetName val="Fire Suppression"/>
      <sheetName val="revised#1"/>
      <sheetName val="Materials"/>
      <sheetName val="lookups"/>
      <sheetName val="tabulation (comparison)"/>
      <sheetName val="area comp 2011 01 18"/>
      <sheetName val="combined_9-3025"/>
      <sheetName val="worksheet_inchican25"/>
      <sheetName val="combined_9_3025"/>
      <sheetName val="bar_chart-rev25"/>
      <sheetName val="MATERIAL'S_PRICE23"/>
      <sheetName val="PC_&amp;_PVS19"/>
      <sheetName val="Schedule_S-Curve_Revision#321"/>
      <sheetName val="Land_Dev't__Ph-117"/>
      <sheetName val="4-Lane_bridge17"/>
      <sheetName val="2_223M_due_to_adj_profit14"/>
      <sheetName val="Material_Price14"/>
      <sheetName val="Inchican_Road_Accomplishment17"/>
      <sheetName val="Shut_down14"/>
      <sheetName val="bill_214"/>
      <sheetName val="sorksheet_inchican14"/>
      <sheetName val="sombined_9-3014"/>
      <sheetName val="PH_514"/>
      <sheetName val="option_Y113"/>
      <sheetName val="remaining_billing14"/>
      <sheetName val="Hac_Lots14"/>
      <sheetName val="Res_Lots14"/>
      <sheetName val="Spine_Road14"/>
      <sheetName val="INPUT_DATA_HERE13"/>
      <sheetName val="Summary_(overall)"/>
      <sheetName val="Adimi_bldg"/>
      <sheetName val="Pump_House"/>
      <sheetName val="Fuel_Regu_Station"/>
      <sheetName val="FINAL_NEGO"/>
      <sheetName val="Footing_Tie_Beam"/>
      <sheetName val="RFP_Codes"/>
      <sheetName val="Bill_summary_of_cost"/>
      <sheetName val="unit_price"/>
      <sheetName val="Schedule_S-Curve_(new_scheme)"/>
      <sheetName val="Fire_Suppression"/>
      <sheetName val="tabulation_(comparison)"/>
      <sheetName val="area_comp_2011_01_18"/>
      <sheetName val="Addendum_No_1_BILL_2"/>
      <sheetName val="Tabulation "/>
      <sheetName val="afis"/>
      <sheetName val="COLUMN"/>
      <sheetName val="3.-RESOURCE LIST"/>
      <sheetName val="0.-SUMMARY"/>
      <sheetName val="3.2.AUX"/>
      <sheetName val="3.3.AUX-2"/>
      <sheetName val="見管SＴ"/>
      <sheetName val="見管ＧＴ"/>
      <sheetName val="GRAND SUM"/>
      <sheetName val="VCC 11110-461"/>
      <sheetName val="7.6.3.J.Inline Instrument"/>
      <sheetName val="F-31"/>
      <sheetName val="S1BOQ"/>
      <sheetName val="6.2 Floor Finishes"/>
      <sheetName val="C1 (calcolo)"/>
      <sheetName val="TABLO-3"/>
      <sheetName val="CC"/>
      <sheetName val="5.5FWBS CODE"/>
      <sheetName val="JGSummit Package 2 (CTCI)"/>
      <sheetName val="변경내역대비표(2)"/>
      <sheetName val="Ra  stair"/>
      <sheetName val="내역서_耰&quot;11"/>
      <sheetName val="SANDAN_XLS9"/>
      <sheetName val="내역서_(∮ἀ嘆ɶ᠀㬁2"/>
      <sheetName val="КС2_24.1-8 (4.1.8.11.200)corr"/>
      <sheetName val="11_자재단가3"/>
      <sheetName val="Cashflow_Analysis3"/>
      <sheetName val="Finansal_tamamlanma_Eğrisi3"/>
      <sheetName val="내역서_(∮ἀ嘆ɶ?᠀㬁?3"/>
      <sheetName val="Attach_4-183"/>
      <sheetName val="광통신_견적내역서13"/>
      <sheetName val="리스크_분류체계3"/>
      <sheetName val="LIFE_&amp;_REP_PROVN3"/>
      <sheetName val="O&amp;M_CREW3"/>
      <sheetName val="OIL_SEPARATOR3"/>
      <sheetName val="CATCH_BASIN3"/>
      <sheetName val="FW_Post_Indicator_Valve_24&quot;3"/>
      <sheetName val="FW_Post_Indicator_Valve_20&quot;3"/>
      <sheetName val="FW_Post_Indicator_Valve_6&quot;3"/>
      <sheetName val="Fire_Monitor_or_Hydrant_6&quot;_FDN3"/>
      <sheetName val="SUMP_VB3"/>
      <sheetName val="CLEANOUT_4&quot;3"/>
      <sheetName val="Not_reqd3"/>
      <sheetName val="호환성_보고서3"/>
      <sheetName val="내역서_(N__x003"/>
      <sheetName val="내역서_(N____12"/>
      <sheetName val="0_품의서(전체)1"/>
      <sheetName val="LAST_UPDATE1"/>
      <sheetName val="External_Issues1"/>
      <sheetName val="Precios_Unitariԯ2"/>
      <sheetName val="2013电气概算_价目表_(营改增调整)1"/>
      <sheetName val="TR_Rev_vs_Commit1"/>
      <sheetName val="TR_+MMHE_PL_report1"/>
      <sheetName val="P23P2724___Commitment_1"/>
      <sheetName val="IRR_sponsor1"/>
      <sheetName val="List_Equip1"/>
      <sheetName val="Process_C_(1-166)1"/>
      <sheetName val="TRUCK_HAUL_CYCLE-waste1"/>
      <sheetName val="Existing_PC_Pavement1"/>
      <sheetName val="Sch_61"/>
      <sheetName val="Master_Data1"/>
      <sheetName val="ind'l_cp1"/>
      <sheetName val="3_부제O호표1"/>
      <sheetName val="5_소모재료비1"/>
      <sheetName val="8_시멘트제원표1"/>
      <sheetName val="2_품제O호표1"/>
      <sheetName val="본부_SHOP1"/>
      <sheetName val="#6_MDU_일반1"/>
      <sheetName val="#6_MDU엄반장1"/>
      <sheetName val="#6MDU_기계1"/>
      <sheetName val="HOU_COMP`1"/>
      <sheetName val="FCC_OBL-SHOP1"/>
      <sheetName val="NEW_FCC_OBL1"/>
      <sheetName val="#4_MDU1"/>
      <sheetName val="#6_SHOP1"/>
      <sheetName val="NRC_OBL-조연식1"/>
      <sheetName val="광양-조연식_반장1"/>
      <sheetName val="#5MDU_REV1"/>
      <sheetName val="LBO_PROJECT1"/>
      <sheetName val="VENDOR_LIST1"/>
      <sheetName val="BOP_LINE_LIST1"/>
      <sheetName val="A__ENGINEERING1"/>
      <sheetName val="B-1__배관자재1"/>
      <sheetName val="B-2__전기자재1"/>
      <sheetName val="B-3__계장자재1"/>
      <sheetName val="B-4__기계자재1"/>
      <sheetName val="C-1__공통가설1"/>
      <sheetName val="C-2__토목1"/>
      <sheetName val="C-4__철골1"/>
      <sheetName val="C-5__기계1"/>
      <sheetName val="C-6__배관1"/>
      <sheetName val="C-7__전기1"/>
      <sheetName val="C-8__계장1"/>
      <sheetName val="C-9__중장비1"/>
      <sheetName val="C-10__소방설비1"/>
      <sheetName val="C-11__보온1"/>
      <sheetName val="C-12__CMS1"/>
      <sheetName val="Equipt_Rental1"/>
      <sheetName val="EQ_USED_(CORRECTED)1"/>
      <sheetName val="Rebar_Constant1"/>
      <sheetName val="CONCRETE_TYPE1"/>
      <sheetName val="Eng_Hrs_(HO)"/>
      <sheetName val="-0_5_TABLA_PRESUPUESTOS1"/>
      <sheetName val="ﾄﾞﾊﾞｲFUEL_GAS追見1"/>
      <sheetName val="GRAND_REKAP"/>
      <sheetName val="analisa_(2)"/>
      <sheetName val="Analisa_2"/>
      <sheetName val="Up_&amp;_bhn"/>
      <sheetName val="HRG_BHN"/>
      <sheetName val="Alat_(2)"/>
      <sheetName val="동상부_Tact_기준_반입일정_및_수량_0217"/>
      <sheetName val="Equip_Mstr_FOR_3A1"/>
      <sheetName val="_토목_처리장도급내역서_"/>
      <sheetName val="Rekap_Biaya"/>
      <sheetName val="Kuantitas_&amp;_Harga"/>
      <sheetName val="Nopember_(2)"/>
      <sheetName val="JKT"/>
      <sheetName val="1195 B1"/>
      <sheetName val="Capel KI"/>
      <sheetName val="Capel PK"/>
      <sheetName val="page 6"/>
      <sheetName val="Raw Data-Combined"/>
      <sheetName val="Rates"/>
      <sheetName val="Summary HS Pipa CS"/>
      <sheetName val="AsumsiDasar"/>
      <sheetName val="Spread"/>
      <sheetName val="lkalibrasi BENENAIN"/>
      <sheetName val="PESANTREN"/>
      <sheetName val="G"/>
      <sheetName val="hs-str"/>
      <sheetName val="hs_str"/>
      <sheetName val="Rekap Addendum"/>
      <sheetName val="6"/>
      <sheetName val="7"/>
      <sheetName val="8"/>
      <sheetName val="9"/>
      <sheetName val="11"/>
      <sheetName val="12"/>
      <sheetName val="13"/>
      <sheetName val="14"/>
      <sheetName val="15"/>
      <sheetName val="17"/>
      <sheetName val="18"/>
      <sheetName val="19"/>
      <sheetName val="20"/>
      <sheetName val="4"/>
      <sheetName val="AT 2"/>
      <sheetName val="Jateng"/>
      <sheetName val="Jatim"/>
      <sheetName val=" hrg bhn"/>
      <sheetName val="BAHAN"/>
      <sheetName val="Steel-Twr"/>
      <sheetName val="Alat"/>
      <sheetName val="HSATUAN"/>
      <sheetName val="Terbilang"/>
      <sheetName val="Harga Mat "/>
      <sheetName val="har-sat"/>
      <sheetName val="Section 1"/>
      <sheetName val="HS"/>
      <sheetName val="Koordinat"/>
      <sheetName val="3-DIV4"/>
      <sheetName val="TRNS-C1"/>
      <sheetName val="plumbing"/>
      <sheetName val="EST_EQUIPOS"/>
      <sheetName val="내역서_耰&quot;12"/>
      <sheetName val="SANDAN_XLS10"/>
      <sheetName val="Riser-1"/>
      <sheetName val="phuluc1"/>
      <sheetName val="TONGKE1P"/>
      <sheetName val="TKThep"/>
      <sheetName val="Bang KL"/>
      <sheetName val="전계가"/>
      <sheetName val="소화실적"/>
      <sheetName val="일위"/>
      <sheetName val="MANPOWER-RATES"/>
      <sheetName val="EQUIPMENT-PRICE"/>
      <sheetName val="Instrument Proc"/>
      <sheetName val="MTO Civil Work"/>
      <sheetName val="Sched 3 (Construction)"/>
      <sheetName val="Sched 1 (Engineering)"/>
      <sheetName val="Sched 2 (Procurement "/>
      <sheetName val="JOB Code"/>
      <sheetName val="Days"/>
      <sheetName val="COVER_RECAP_INSTALL (2)"/>
      <sheetName val="COVER_RECAP_INSTALL"/>
      <sheetName val="Rekap Summary"/>
      <sheetName val="Rekap Breakdown"/>
      <sheetName val="Mapping"/>
      <sheetName val="Acceptance"/>
      <sheetName val="ISR"/>
      <sheetName val="Detail Eng"/>
      <sheetName val="Equiv.Length"/>
      <sheetName val="6_2_Floor_Finishes"/>
      <sheetName val="CC8"/>
      <sheetName val="SOR"/>
      <sheetName val="FR"/>
      <sheetName val="계수"/>
      <sheetName val="수주계획('22)"/>
      <sheetName val="수주계획(22)"/>
      <sheetName val="Monomers"/>
      <sheetName val="Elektrikal"/>
      <sheetName val="热工设备"/>
      <sheetName val="仪表设备"/>
      <sheetName val="Man Power"/>
      <sheetName val="grafik"/>
      <sheetName val="OP-DSU"/>
      <sheetName val="pro ra op"/>
      <sheetName val="analis standar(8m)"/>
      <sheetName val="Ex_Rate"/>
      <sheetName val="ShareCapital "/>
      <sheetName val="Inventories"/>
      <sheetName val="BAG_2"/>
      <sheetName val="ANALIS"/>
      <sheetName val="_x005f_x0002__x005f_x0000_뻘N_x005f_x0000__x005f_x0000__"/>
      <sheetName val="내역서 (∮ἀ嘆ɶ_x005f_x0000_᠀㬁_x005f_x0000_"/>
      <sheetName val="당초_x005f_xd8b4_∸ἀ"/>
      <sheetName val="_x005f_x0002__뻘N___x005f_x0001_ࠀ역서"/>
      <sheetName val="_x005f_x0002_"/>
      <sheetName val="_x005f_x0004__x005f_x0000__x005f_x000d__x005f_x0000__x0"/>
      <sheetName val="_x005f_x000a__x005f_x0000__x005f_x001b__x005f_x0000__x0"/>
      <sheetName val="_x005f_x000a__x005f_x000a_"/>
      <sheetName val="_x005f_x0004_"/>
      <sheetName val="_x005f_x000a_"/>
      <sheetName val=" _x005f_x0000__x005f_x001b__x005f_x0000__x005f_x0006__x"/>
      <sheetName val="내역서 耰&quot;_x005f_x005f_x005f_x0000__x0000"/>
      <sheetName val="_x005f_x005f_x005f_x005f_x005f_x005f_x005f_x005f_"/>
      <sheetName val="Weekl_x005f_x0004__x005f_x0000__x005f_x0016__x000"/>
      <sheetName val="_x005f_x0000__x005f_x000e__x005f_x0000__x005f_x0005_"/>
      <sheetName val="내역서_(N_x005f_x0009__x005f_x000e__x005f_x000e__x00"/>
      <sheetName val="내역서_(N _x005f_x000e__x005f_x000e__x005f_x000e_  _"/>
      <sheetName val="내역서_耰&quot;_x005f_x005f_x005f_x0000__x0000"/>
      <sheetName val="7422CW_x005f_x0013__x005f_x0000_"/>
      <sheetName val="OPT_x005f_x0012__x005f_x0000__x005f_x0010__x005f_x0000_"/>
      <sheetName val="_x005f_x0000__x005f_x0013__x005f_x0000__x005f_x0014_"/>
      <sheetName val="Weekl_x005f_x0004_"/>
      <sheetName val="내역서_耰&quot;_x005f_x005f_x005f_x0000__x0001"/>
      <sheetName val="내역서_耰&quot;_x005f_x005f_x005f_x005f_x00001"/>
      <sheetName val="내역서_耰&quot;_x005f_x005f_x005f_x005f_x005f1"/>
      <sheetName val="내역서_耰&quot;_x005f_x005f_x005f_x0000__x0002"/>
      <sheetName val="내역서_耰&quot;_x005f_x005f_x005f_x005f_x00002"/>
      <sheetName val="내역서_耰&quot;_x005f_x005f_x005f_x005f_x005f2"/>
      <sheetName val="실행집_x005f_x0005_"/>
      <sheetName val="내역서_耰&quot;_x005f_x005f_x005f_x0000__x00001"/>
      <sheetName val="Weekl_x005f_x000a_"/>
      <sheetName val="내역서_(N____x005f_x000a_"/>
      <sheetName val="내역서_(N   _x005f_x000a_"/>
      <sheetName val="_x005f_x000a__x0"/>
      <sheetName val="OPT_x005f_x000a_"/>
      <sheetName val="9-1차이내역"/>
      <sheetName val="Bangunan Utama"/>
      <sheetName val="daf-3(OK)"/>
      <sheetName val="daf-7(OK)"/>
      <sheetName val="Hrg.Sat"/>
      <sheetName val="MSH51C"/>
      <sheetName val="Micro"/>
      <sheetName val="Macro"/>
      <sheetName val="Accountingword"/>
      <sheetName val="Main Control"/>
      <sheetName val="upa"/>
      <sheetName val="음료실행"/>
      <sheetName val="Áý°èÇ¥_(TOTAN)5"/>
      <sheetName val="단가표"/>
      <sheetName val="_______x005f_x005f_x005f_x0000__x005f_x005f_x00_2"/>
      <sheetName val="_____x005f_x005f_x005f_x005f_x005f_x005f_x005f_x0000__2"/>
      <sheetName val="_______x005f_x005f_x005f_x005f_x005f_x005f_x000_2"/>
      <sheetName val="REQDELTA"/>
      <sheetName val="기준"/>
      <sheetName val="IndirectSum"/>
      <sheetName val="2공구산출내역"/>
      <sheetName val="LV induction _x0000__x0000__x0005__x0000_묠"/>
      <sheetName val="내역서_(∮ἀ嘆ɶ᠀㬁3"/>
      <sheetName val="당초?➴ȭ"/>
      <sheetName val="PipTable"/>
      <sheetName val="분양가표"/>
      <sheetName val="Mucluc"/>
      <sheetName val="Dinh muc CP KTCB khac"/>
      <sheetName val="TH May TC"/>
      <sheetName val="KLDT DIEN"/>
      <sheetName val="PTVT DIEN"/>
      <sheetName val="TH kinh phi"/>
      <sheetName val="Thong ke thiet bi"/>
      <sheetName val="TH vat tu"/>
      <sheetName val="Earthwork"/>
      <sheetName val="BREAKDOWN-PRICE"/>
      <sheetName val="A.SIS"/>
      <sheetName val="BQ-E20-02(Rp)"/>
      <sheetName val="gia vt"/>
      <sheetName val="1.BILL MOI THAU CAN THUONG"/>
      <sheetName val="PHAN NGAM"/>
      <sheetName val="SITE-E"/>
      <sheetName val="sch6-rm"/>
      <sheetName val="침하계"/>
      <sheetName val="BLN_PKG"/>
      <sheetName val="G_R300경비1"/>
      <sheetName val="AS포장복구_1"/>
      <sheetName val="중기조종사_단위단가1"/>
      <sheetName val="설_계1"/>
      <sheetName val="P_Staff_fac"/>
      <sheetName val="beam-reinft-IIInd_floor"/>
      <sheetName val="P-Site_fac"/>
      <sheetName val="P-Clients_fac"/>
      <sheetName val="Ramp_data"/>
      <sheetName val="Lower_Ground"/>
      <sheetName val="Cap_Cost"/>
      <sheetName val="RLV_Calc"/>
      <sheetName val="Costs_(dev)"/>
      <sheetName val="Bluewater_NPV_-_sell_January"/>
      <sheetName val="Upper_Ground"/>
      <sheetName val="PARK_NE"/>
      <sheetName val="Financial_Summary"/>
      <sheetName val="D&amp;C_Calcs"/>
      <sheetName val="CA_Upside_Downside_Old"/>
      <sheetName val="EASEL_CA_Example"/>
      <sheetName val="MFG_&amp;_DEL"/>
      <sheetName val="P2-Project_Data"/>
      <sheetName val="a_h_ars_sum"/>
      <sheetName val="a_h_ars"/>
      <sheetName val="DAF_HRG"/>
      <sheetName val="Urai__Resap_pengikat"/>
      <sheetName val="Kolom_UT"/>
      <sheetName val="HB_"/>
      <sheetName val="7_공정표"/>
      <sheetName val="Manpower_Categories"/>
      <sheetName val="Chap_2-_Page_4_"/>
      <sheetName val="breakdown_of_FA113"/>
      <sheetName val="Sheet_14"/>
      <sheetName val="Scaffolding_Volume"/>
      <sheetName val="Garph_Work-Cost"/>
      <sheetName val="SWALE_(구산)"/>
      <sheetName val="3. PE Unit "/>
      <sheetName val="LV induction "/>
      <sheetName val="OPTION_215"/>
      <sheetName val="OPTION_315"/>
      <sheetName val="KUWATI(Total)_15"/>
      <sheetName val="집계표_(TOTAL)15"/>
      <sheetName val="집계표_(CIVIL-23)15"/>
      <sheetName val="집계표_(FGRU)15"/>
      <sheetName val="집계표_(25,26)15"/>
      <sheetName val="집계표_(MEROX)15"/>
      <sheetName val="집계표_(NITROGEN)15"/>
      <sheetName val="집계표_(M4)15"/>
      <sheetName val="집계표_(CIVIL4)15"/>
      <sheetName val="집계표_(CIVIL6)15"/>
      <sheetName val="집계표_(CIVIL7)15"/>
      <sheetName val="내역서(DEMO_TOTAL)15"/>
      <sheetName val="내역서_(CIVIL-23)15"/>
      <sheetName val="내역서_(fgru)15"/>
      <sheetName val="내역서_(25&amp;26)15"/>
      <sheetName val="내역서_(MEROX)15"/>
      <sheetName val="내역서_(NITROGEN)15"/>
      <sheetName val="내역서_(M4)15"/>
      <sheetName val="내역서_(CIVIL-4)15"/>
      <sheetName val="내역서_(CIVIL-6)15"/>
      <sheetName val="내역서_(CIVIL-7)15"/>
      <sheetName val="2002년_현장공사비_국내_실적15"/>
      <sheetName val="2003년국내현장공사비_실적15"/>
      <sheetName val="VC2_10_9915"/>
      <sheetName val="INPUT_DATA14"/>
      <sheetName val="집계표_(25,26ဩ14"/>
      <sheetName val="Form_014"/>
      <sheetName val="General_Data14"/>
      <sheetName val="Form_D-113"/>
      <sheetName val="Form_B-113"/>
      <sheetName val="Form_F-113"/>
      <sheetName val="Form_A13"/>
      <sheetName val="LABOR_&amp;_자재13"/>
      <sheetName val="입출재고현황_(2)13"/>
      <sheetName val="3_공통공사대비13"/>
      <sheetName val="간접비_총괄13"/>
      <sheetName val="Price_Schedule13"/>
      <sheetName val="Rate_Analysis13"/>
      <sheetName val="내역서_耰&quot;??13"/>
      <sheetName val="EQUIPMENT_-213"/>
      <sheetName val="CAL_13"/>
      <sheetName val="Static_Equip12"/>
      <sheetName val="3_Breakdown_Direct_Paint12"/>
      <sheetName val="WEIGHT_LIST12"/>
      <sheetName val="산#2-1_(2)12"/>
      <sheetName val="BEND_LOSS12"/>
      <sheetName val="공사비_내역_(가)12"/>
      <sheetName val="단면_(2)12"/>
      <sheetName val="내역서_耰&quot;_x005f_x0000__x005f_x0000_12"/>
      <sheetName val="6PILE__(돌출)12"/>
      <sheetName val="Form_A_12"/>
      <sheetName val="Civil_112"/>
      <sheetName val="Civil_212"/>
      <sheetName val="Civil_312"/>
      <sheetName val="Site_112"/>
      <sheetName val="Site_212"/>
      <sheetName val="Site_312"/>
      <sheetName val="Site_Faci12"/>
      <sheetName val="Áý°èÇ¥_(TOTAL)11"/>
      <sheetName val="Áý°èÇ¥_(CIVIL-23)11"/>
      <sheetName val="Áý°èÇ¥_(FGRU)11"/>
      <sheetName val="Áý°èÇ¥_(25,26)11"/>
      <sheetName val="Áý°èÇ¥_(MEROX)11"/>
      <sheetName val="Áý°èÇ¥_(NITROGEN)11"/>
      <sheetName val="Áý°èÇ¥_(M4)11"/>
      <sheetName val="Áý°èÇ¥_(CIVIL4)11"/>
      <sheetName val="Áý°èÇ¥_(CIVIL6)11"/>
      <sheetName val="Áý°èÇ¥_(CIVIL7)11"/>
      <sheetName val="³»¿ª¼­(DEMO_TOTAL)11"/>
      <sheetName val="³»¿ª¼­_(CIVIL-23)11"/>
      <sheetName val="³»¿ª¼­_(fgru)11"/>
      <sheetName val="³»¿ª¼­_(25&amp;26)11"/>
      <sheetName val="³»¿ª¼­_(MEROX)11"/>
      <sheetName val="³»¿ª¼­_(NITROGEN)11"/>
      <sheetName val="³»¿ª¼­_(M4)11"/>
      <sheetName val="³»¿ª¼­_(CIVIL-4)11"/>
      <sheetName val="³»¿ª¼­_(CIVIL-6)11"/>
      <sheetName val="³»¿ª¼­_(CIVIL-7)11"/>
      <sheetName val="2002³â_ÇöÀå°ø»çºñ_±¹³»_½ÇÀû11"/>
      <sheetName val="2003³â±¹³»ÇöÀå°ø»çºñ_½ÇÀû11"/>
      <sheetName val="내역서_耰&quot;__13"/>
      <sheetName val="Summary_Sheets12"/>
      <sheetName val="Man_Hole11"/>
      <sheetName val="2_2_STAFF_Scedule11"/>
      <sheetName val="7__월별투입내역서11"/>
      <sheetName val="내역서_耰&quot;_x005f_x005f_x005f_x0000__x005f_x005f_x0011"/>
      <sheetName val="계측_내역서11"/>
      <sheetName val="내역서_耰&quot;_x005f_x005f_x005f_x005f_x005f_x005f_x00011"/>
      <sheetName val="Z-_GENERAL_PRICE_SUMMARY11"/>
      <sheetName val="_Estimate__11"/>
      <sheetName val="Sheet1_(2)12"/>
      <sheetName val="T_311"/>
      <sheetName val="Precios_Unitarios11"/>
      <sheetName val="Administrative_Prices11"/>
      <sheetName val="WBS_4411"/>
      <sheetName val="WBS_4111"/>
      <sheetName val="Precios_por_Administración11"/>
      <sheetName val="Subcon_A11"/>
      <sheetName val="BM_DATA_SHEET12"/>
      <sheetName val="HORI__VESSEL11"/>
      <sheetName val="EQUIP_LIST11"/>
      <sheetName val="MP_MOB11"/>
      <sheetName val="Form_B11"/>
      <sheetName val="Vind_-_BtB11"/>
      <sheetName val="LV_induction_motors11"/>
      <sheetName val="BSD_(2)11"/>
      <sheetName val="Monthly_Load11"/>
      <sheetName val="Weekly_Load11"/>
      <sheetName val="내역서_耰&quot;_x005f_x005f_x005f_x005f_x005f_x005f_x00511"/>
      <sheetName val="97_사업추정(WEKI)11"/>
      <sheetName val="[SANDAN_XLS??11"/>
      <sheetName val="Material_Selections11"/>
      <sheetName val="Eq__Mobilization11"/>
      <sheetName val="breakdown_of_wage_rate11"/>
      <sheetName val="Indirect_Cost11"/>
      <sheetName val="Equipment_List11"/>
      <sheetName val="Form1_SQP11"/>
      <sheetName val="Piping_BQ_for_one_turbine11"/>
      <sheetName val="Utility_and_Fire_flange11"/>
      <sheetName val="_SANDAN_XLS__11"/>
      <sheetName val="Resource_table11"/>
      <sheetName val="내역서_(∮ἀ嘆ɶ10"/>
      <sheetName val="w't_table11"/>
      <sheetName val="SCHEDD_TAMBAHAN11"/>
      <sheetName val="공정계획(내부계획25%,내부w_f)11"/>
      <sheetName val="Fire_Protection11"/>
      <sheetName val="입찰내역_발주처_양식11"/>
      <sheetName val="AG_Pipe_Qty_Analysis11"/>
      <sheetName val="Heavy_Equipments11"/>
      <sheetName val="SFN_ORIG11"/>
      <sheetName val="ITB_COST11"/>
      <sheetName val="Dir_Manpower_Other_Exp_11"/>
      <sheetName val="4-3LEVEL-5_epic_410"/>
      <sheetName val="단가_(2)10"/>
      <sheetName val="FWBS_153010"/>
      <sheetName val="TDC_COA_Sumry6"/>
      <sheetName val="TDC_Item_Dets6"/>
      <sheetName val="TDC_Item_Sumry6"/>
      <sheetName val="TDC_Key_Qty_Sumry6"/>
      <sheetName val="List_-_Components6"/>
      <sheetName val="List_-_Equipment6"/>
      <sheetName val="COA_Sumry_-_Std_Imp6"/>
      <sheetName val="Contr_TDC_-_Std_Imp6"/>
      <sheetName val="Item_Sumry_-_Std_Imp6"/>
      <sheetName val="Unit_Costs_-_Std_Imp6"/>
      <sheetName val="Unit_MH_-_Std_Imp6"/>
      <sheetName val="Proj_TIC_-_Std_Imp6"/>
      <sheetName val="Man_Power_&amp;_Comp6"/>
      <sheetName val="Data_List6"/>
      <sheetName val="4-Basic_Price6"/>
      <sheetName val="Evaluasi_Penw6"/>
      <sheetName val="Currency_Rate6"/>
      <sheetName val="Unit_Price_6"/>
      <sheetName val="BOQ-B_DOWN10"/>
      <sheetName val="실행예산_MM10"/>
      <sheetName val="Material_code5"/>
      <sheetName val="MODULE_CONFIRM10"/>
      <sheetName val="plan&amp;section_of_foundation7"/>
      <sheetName val="working_load_at_the_btm_ft_7"/>
      <sheetName val="stability_check7"/>
      <sheetName val="design_criteria6"/>
      <sheetName val="design_load7"/>
      <sheetName val="PROTECTION_10"/>
      <sheetName val="PROJECT_BRIEF6"/>
      <sheetName val="Cash_In-Cash_Out_Actual10"/>
      <sheetName val="RAB_AR&amp;STR6"/>
      <sheetName val="UP_MINOR6"/>
      <sheetName val="내역서1999_8최종6"/>
      <sheetName val="Updating_Form-Oct_20116"/>
      <sheetName val="Weld_Consumable6"/>
      <sheetName val="NDE_Cost-Summary6"/>
      <sheetName val="9July_Above_Ground_Pipe6"/>
      <sheetName val="M_116"/>
      <sheetName val="Process_Data_16"/>
      <sheetName val="1100-1200-1300-1910-2140-LEV_26"/>
      <sheetName val="CUADRO_DE_PRECIOS10"/>
      <sheetName val="Closeout_Control6"/>
      <sheetName val="Site_Findings_Status_Sheet6"/>
      <sheetName val="내역서_耰&quot;_x005f_x005f_x005f_x0000_6"/>
      <sheetName val="내역서_耰&quot;_x005f_x005f_x005f_x005f_6"/>
      <sheetName val="내역서_耰&quot;_x005f_x0000__x00007"/>
      <sheetName val="Sum_(Case-3)6"/>
      <sheetName val="Ocean_Transporation_Charge6"/>
      <sheetName val="Codes_Pers6"/>
      <sheetName val="99__FWBS(Ref)6"/>
      <sheetName val="99__Change_Rate6"/>
      <sheetName val="할증_6"/>
      <sheetName val="Unt_rate6"/>
      <sheetName val="In-House_Summary6"/>
      <sheetName val="SUMMARY_(0A)6"/>
      <sheetName val="SUMMARY_(1A)6"/>
      <sheetName val="SUMMARY_(1B)6"/>
      <sheetName val="SUMMARY_(03)6"/>
      <sheetName val="F1(Cable_Rack)6"/>
      <sheetName val="F2(Cable_Rack)6"/>
      <sheetName val="F3(Cable_Rack)6"/>
      <sheetName val="F1_(POLYMER)6"/>
      <sheetName val="F2_(POLYMER)6"/>
      <sheetName val="F3_(POLYMER)6"/>
      <sheetName val="F4_(POLYMER)6"/>
      <sheetName val="F5(_Polymerization_)6"/>
      <sheetName val="F6_(_Polymerization_)6"/>
      <sheetName val="B1_(Grid_A-7,_-6)6"/>
      <sheetName val="B1_(Grid_A,_B)6"/>
      <sheetName val="B1_(Grid_C-7,_-6)6"/>
      <sheetName val="B2_(Grid_-7_B,_C)_(1)6"/>
      <sheetName val="B2_(Grid_-7_B,_C)_(2)6"/>
      <sheetName val="B2_(Grid_-6_B,_C)_(1)6"/>
      <sheetName val="B2_(Grid_-6_B,_C)_(2)6"/>
      <sheetName val="F1_(MONOMER)6"/>
      <sheetName val="F2_(MONOMER)6"/>
      <sheetName val="F3_(MONOMER)6"/>
      <sheetName val="90K060C_(MONOMER)6"/>
      <sheetName val="F1_(EXTRUSION)6"/>
      <sheetName val="F2_(EXTRUSION)6"/>
      <sheetName val="F3_(EXTRUSION)6"/>
      <sheetName val="F4_(EXTRUSION)6"/>
      <sheetName val="F5_(EXTRUSION)6"/>
      <sheetName val="F6A_(EXTRUSION)6"/>
      <sheetName val="F6D_(EXTRUSION)6"/>
      <sheetName val="F7_(EXTRUSION)6"/>
      <sheetName val="F8_(EXTRUSION)6"/>
      <sheetName val="F9_(EXTRUSION)6"/>
      <sheetName val="F10_(EXTRUSION)6"/>
      <sheetName val="F11_(EXTRUSION)6"/>
      <sheetName val="B1_(Grid_F-5`,_4`)6"/>
      <sheetName val="B2_(Grid_F,E-4`)6"/>
      <sheetName val="B2_(Grid_F,E-5`)6"/>
      <sheetName val="B3_(Grid_C,B-4`)6"/>
      <sheetName val="B4_(Grid_B,A-4`)6"/>
      <sheetName val="B5_(Grid_E-5`)_&amp;_(Grid_D-5`)6"/>
      <sheetName val="B6_(Grid_E,D-5')6"/>
      <sheetName val="B7_(Grid_E,D-5')6"/>
      <sheetName val="95D040,_A5066"/>
      <sheetName val="95P040AB,_A5076"/>
      <sheetName val="95X020-U08,_A6026"/>
      <sheetName val="95X020-U07,_A6066"/>
      <sheetName val="95E040,_A5096"/>
      <sheetName val="95D024;025,_A6156"/>
      <sheetName val="95X020-U05,_A6016"/>
      <sheetName val="95X020-U02,_A2046"/>
      <sheetName val="Extruder_FDN6"/>
      <sheetName val="BOG_COMP__FDN6"/>
      <sheetName val="SOG_COMP__FDN6"/>
      <sheetName val="1G1_(Ground_Beam)6"/>
      <sheetName val="1G2-1(Ground_Beam)6"/>
      <sheetName val="1G2-2(Ground_Beam)6"/>
      <sheetName val="P15,_166"/>
      <sheetName val="LO_CONSOLE_FDN6"/>
      <sheetName val="OIL_COOLER_FDN6"/>
      <sheetName val="CW_CONSOLE_FDN_(SOG)6"/>
      <sheetName val="PD3_(SOG)6"/>
      <sheetName val="SF1_(SOG)6"/>
      <sheetName val="SF2_(SOG)6"/>
      <sheetName val="SLAB_(1S1-1)6"/>
      <sheetName val="SLAB_(1S1-2)6"/>
      <sheetName val="SLAB_(1S1-3)6"/>
      <sheetName val="COLUMN_(+5500)6"/>
      <sheetName val="COLUMN_(+12500)6"/>
      <sheetName val="COLUMN_(+15500)6"/>
      <sheetName val="ETC_6"/>
      <sheetName val="Tools_&amp;_Settings6"/>
      <sheetName val="Data_Summary6"/>
      <sheetName val="Crew_Costs6"/>
      <sheetName val="Spread_Costs6"/>
      <sheetName val="Unique_List_Misc6"/>
      <sheetName val="Equip_Rental_Summary_by_Contr6"/>
      <sheetName val="Project_Equip_Rental_Summary6"/>
      <sheetName val="Contractor_Indirect_Sumry6"/>
      <sheetName val="Project_Indirect_Sumry6"/>
      <sheetName val="COA_Sumry_by_Area6"/>
      <sheetName val="COA_Sumry_by_Contr6"/>
      <sheetName val="COA_Sumry_by_RG6"/>
      <sheetName val="TDC_COA_Grp_Sumry6"/>
      <sheetName val="TDC_COA_Grp_Sumry_by_Area6"/>
      <sheetName val="TDC_COA_Grp_Sumry_by_RG6"/>
      <sheetName val="Equipment_Sumry6"/>
      <sheetName val="TDC_Item_Dets-Full6"/>
      <sheetName val="TDC_Item_Dets-IPM-Full6"/>
      <sheetName val="TDC_Item_Sumry_by_Area6"/>
      <sheetName val="TDC_Item_Sumry_by_RG6"/>
      <sheetName val="TDC_Key_Qty_Sumry_by_RG6"/>
      <sheetName val="List_-_Equipment_by_Area6"/>
      <sheetName val="List_-_Equipment_by_Contr6"/>
      <sheetName val="Equipment_-_Unit_Costs_by_Mat6"/>
      <sheetName val="List_-_Equipment_by_Rep_Grp6"/>
      <sheetName val="Craft_Summary_by_Contr6"/>
      <sheetName val="Project_Craft_Summary6"/>
      <sheetName val="Project_Metrics6"/>
      <sheetName val="5_)_Time_Delays6"/>
      <sheetName val="Item_code6"/>
      <sheetName val="Direct_PMS6"/>
      <sheetName val="Raw_data5"/>
      <sheetName val="Aux_6"/>
      <sheetName val="2__현장_자금투입_집계표6"/>
      <sheetName val="Exchange_Rate6"/>
      <sheetName val="DROP_DOWN5"/>
      <sheetName val="Discounted_Cash_Flow6"/>
      <sheetName val="Cash_Flow_bulanan6"/>
      <sheetName val="H_Satuan6"/>
      <sheetName val="General_Notes6"/>
      <sheetName val="BO䁑-B_䁄OWN6"/>
      <sheetName val="Action_Item5"/>
      <sheetName val="ID_CD5"/>
      <sheetName val="OCT_FDN6"/>
      <sheetName val="_도면_및_도서_제출목록_및_일정_170202_xlsx6"/>
      <sheetName val="Rates_&amp;_Legend6"/>
      <sheetName val="Pengesahan_6"/>
      <sheetName val="2_Overall_Summary_5"/>
      <sheetName val="__6"/>
      <sheetName val="_6"/>
      <sheetName val="breakdown_of_wage_ra`f5"/>
      <sheetName val="breakdown_of_wage_ra5"/>
      <sheetName val="breakdown_of_wage_rað-5"/>
      <sheetName val="Bill_rekap6"/>
      <sheetName val="Harga_Satuan6"/>
      <sheetName val="F_ALARM6"/>
      <sheetName val="00-Summary_Information-ABB5"/>
      <sheetName val="PABS,Site_info5"/>
      <sheetName val="0__Resource　Code5"/>
      <sheetName val="Equipment_Spec_List5"/>
      <sheetName val="개시대사_(2)5"/>
      <sheetName val="차트_(2)6"/>
      <sheetName val="SPEC_LIST(EQUP,_SYS)5"/>
      <sheetName val="Process_Data_(2)6"/>
      <sheetName val="내역서_耰&quot;_x005f_x0000_6"/>
      <sheetName val="내역서_耰&quot;_x005f_x005f_6"/>
      <sheetName val="breakdown_of_wage_rap5"/>
      <sheetName val="breakdown_of_wage_ra5"/>
      <sheetName val="Distribution_Table5"/>
      <sheetName val="Air_Cooler-E5"/>
      <sheetName val="DATA_MENTAH5"/>
      <sheetName val="HO_Site_Rates-20115"/>
      <sheetName val="Al_Taweelah5"/>
      <sheetName val="Particular_Sch5"/>
      <sheetName val="SUM_4"/>
      <sheetName val="내역서_(N____x000a_6"/>
      <sheetName val="내역서_耰&quot;_5"/>
      <sheetName val="Linelist_LNGC_Process5"/>
      <sheetName val="TQ_Format4"/>
      <sheetName val="14-Eng_rate3"/>
      <sheetName val="breakdown_of_wage_raÐ¾4"/>
      <sheetName val="Additional_data4"/>
      <sheetName val="33628-Rev__A3"/>
      <sheetName val="INPUT_DATA_OF_SCHEDULE3"/>
      <sheetName val="Tender_data3"/>
      <sheetName val="Scheme_Area_Details_Block___C23"/>
      <sheetName val="Cash_Flow3"/>
      <sheetName val="5__월별투입내역서3"/>
      <sheetName val="Cost_Code3"/>
      <sheetName val="Data_Ref3"/>
      <sheetName val="Interdept_Rate3"/>
      <sheetName val="일위대가_3"/>
      <sheetName val="Master_List3"/>
      <sheetName val="Activity_Form3"/>
      <sheetName val="EQUIPOS_DE_SEGURIDAD3"/>
      <sheetName val="MATERIALES_CONSUMIBLES3"/>
      <sheetName val="PERSONAL_INDIRECTO_3"/>
      <sheetName val="Admin_Manu_2-Equipment_Type_ID3"/>
      <sheetName val="1_설계기준3"/>
      <sheetName val="설산1_나3"/>
      <sheetName val="REF_for_VV3"/>
      <sheetName val="GM_0003"/>
      <sheetName val="BM_#13"/>
      <sheetName val="Weekl_4"/>
      <sheetName val="내역서_(N____7"/>
      <sheetName val="내역서_(N____8"/>
      <sheetName val="__x03"/>
      <sheetName val="OPT_4"/>
      <sheetName val="Itembalance_Report_(18-sep-18)3"/>
      <sheetName val="BUDGET_SUMMARY_3"/>
      <sheetName val="SECL_리스크_분류체계_(2)3"/>
      <sheetName val="P-Ins_&amp;_Bonds3"/>
      <sheetName val="INSTLIST_13"/>
      <sheetName val="4300_UTILITY_BLDG_(2)3"/>
      <sheetName val="Fig_4-143"/>
      <sheetName val="Consortium_VP2"/>
      <sheetName val="Summary_MONTH2"/>
      <sheetName val="DESICON_SUM2"/>
      <sheetName val="DES_TCF_Rental2"/>
      <sheetName val="DES_TCF_Maints_pers2"/>
      <sheetName val="DES_TCF_Heavy_Equipment2"/>
      <sheetName val="BANK_BOND2"/>
      <sheetName val="PHC_WAREHOUSE_-_INFOONLY2"/>
      <sheetName val="CATERING_CONTROL2"/>
      <sheetName val="SUB_CONTRACT2"/>
      <sheetName val="SPDC_-_INFONLY2"/>
      <sheetName val="VENDOR_SCHEDUL2"/>
      <sheetName val="VENDOR_PRESENCE_-_COMM2"/>
      <sheetName val="VENDOR_PRESENCE_-_RECH2"/>
      <sheetName val="VENDOR_PRESENCE_-_COMM_2"/>
      <sheetName val="CONTRACT_RATES2"/>
      <sheetName val="Schedule_3"/>
      <sheetName val="Loading_Struc3"/>
      <sheetName val="Loading_Pip3"/>
      <sheetName val="Loading_Overall_(BASE_Proposal3"/>
      <sheetName val="Steel_Structure3"/>
      <sheetName val="PIPING_AG-UG_NEW_UNITS3"/>
      <sheetName val="MEC_PIPING_PREFABR3"/>
      <sheetName val="Working_File-Pip3"/>
      <sheetName val="Equip_ISBL_&amp;_OSBL_3"/>
      <sheetName val="Analisa_Fave3"/>
      <sheetName val="Harsat_Bahan3"/>
      <sheetName val="Harsat_Subkon3"/>
      <sheetName val="Harsat_Upah3"/>
      <sheetName val="Master_1_03"/>
      <sheetName val="Agregat_Halus_&amp;_Kasar3"/>
      <sheetName val="HARGA_MATERIAL3"/>
      <sheetName val="Harga_Sat_APP3"/>
      <sheetName val="Tgh_JGC-Inv_I_clp3"/>
      <sheetName val="PCS_3"/>
      <sheetName val="Progress_Statement-SI3"/>
      <sheetName val="Progress_Payment-31103"/>
      <sheetName val="Direct_Histogram_Rev__A_(f)3"/>
      <sheetName val="List_register3"/>
      <sheetName val="Tables_3_1_to_3_5_EXH_G3"/>
      <sheetName val="SPEC(CABLE_&amp;_WIRE)2"/>
      <sheetName val="Att-1_CTCI_MH_rate3"/>
      <sheetName val="Perm__Test3"/>
      <sheetName val="Galian_13"/>
      <sheetName val="Analisa_Lump_sum3"/>
      <sheetName val="Sec_I_ML3"/>
      <sheetName val="64_43"/>
      <sheetName val="64_53"/>
      <sheetName val="36_23"/>
      <sheetName val="36_13"/>
      <sheetName val="1_자금요약2"/>
      <sheetName val="2_실행비투입2"/>
      <sheetName val="3_본사집계2"/>
      <sheetName val="3-1_본사투입2"/>
      <sheetName val="4_지사집계2"/>
      <sheetName val="4-1_지사투입2"/>
      <sheetName val="5_현장총집계2"/>
      <sheetName val="5-1_현금집계2"/>
      <sheetName val="5-2_현금출납2"/>
      <sheetName val="5-3_외상집계2"/>
      <sheetName val="5-4_외상투입2"/>
      <sheetName val="6_미지급금2"/>
      <sheetName val="5-5_기타공제집계2"/>
      <sheetName val="5-6_기타공제2"/>
      <sheetName val="7_기성현황(실)2"/>
      <sheetName val="8_한국인수당2"/>
      <sheetName val="8_한국인수당_(Master_file)2"/>
      <sheetName val="9_기타수입2"/>
      <sheetName val="10_투입집계2"/>
      <sheetName val="5-4_외상투입_(2)2"/>
      <sheetName val="16_기성현황(예)2"/>
      <sheetName val="17_자금요약22"/>
      <sheetName val="18_실행대비투입22"/>
      <sheetName val="6_공정표2"/>
      <sheetName val="dongia_(2)3"/>
      <sheetName val="Enron_Form2"/>
      <sheetName val="SUMMARY_MTO_02_2_352"/>
      <sheetName val="N_G_METERING_CALC_2"/>
      <sheetName val="N_G_METERING2"/>
      <sheetName val="N_G_METERING_(2)2"/>
      <sheetName val="CUMENE_METERING2"/>
      <sheetName val="N2_METERING_2"/>
      <sheetName val="H2_METERING__2"/>
      <sheetName val="CO_METERING2"/>
      <sheetName val="SPT_vs_PHI2"/>
      <sheetName val="RESUMEN_CD2"/>
      <sheetName val="BOQ_REV62"/>
      <sheetName val="Maliyet_Ozet2"/>
      <sheetName val="1_1-1_22"/>
      <sheetName val="1_3-_1_42"/>
      <sheetName val="3_12"/>
      <sheetName val="3_22"/>
      <sheetName val="4_1(a)2"/>
      <sheetName val="4_1(b)2"/>
      <sheetName val="4_1_(c)2"/>
      <sheetName val="5_12"/>
      <sheetName val="1_11_b2"/>
      <sheetName val="05__Curva_S3"/>
      <sheetName val="Payment_Certificate-12"/>
      <sheetName val="Floor_wet2"/>
      <sheetName val="Floor_Balcony2"/>
      <sheetName val="Hard_scape_Floor2"/>
      <sheetName val="P03_Skirting2"/>
      <sheetName val="GF_wall2"/>
      <sheetName val="Kitchen_Wall_wet_LIN-7012"/>
      <sheetName val="Wall_wet_LIN-601_2"/>
      <sheetName val="BOQ_(2)2"/>
      <sheetName val="VO_Schedule-12"/>
      <sheetName val="HOLD_AMOUNT2"/>
      <sheetName val="Back_Charge_(2)2"/>
      <sheetName val="Temporary_Deductions-1_2"/>
      <sheetName val="Contracharges_Check_list-1_2"/>
      <sheetName val="PC_032"/>
      <sheetName val="Measurement_sheet2"/>
      <sheetName val="Material_Only2"/>
      <sheetName val="Man_power_supply2"/>
      <sheetName val="Camp_Deduction2"/>
      <sheetName val="5__Work_load(현재원기준)3"/>
      <sheetName val="5_Cennik2"/>
      <sheetName val="Bill_4_7_Predestain_Bridge_2"/>
      <sheetName val="Bill_4_7_Predestain2"/>
      <sheetName val="1_1_FT_type_12"/>
      <sheetName val="1_2_FT_type_1A2"/>
      <sheetName val="1_3_FT_type_22"/>
      <sheetName val="1_4_FT_type_32"/>
      <sheetName val="1_5_FT_type_42"/>
      <sheetName val="2_1_CL_Outside2"/>
      <sheetName val="2_2_CL_Inside2"/>
      <sheetName val="2_3_CL_Ramp2"/>
      <sheetName val="3_1_CB_Outside2"/>
      <sheetName val="3_2_CB_Inside2"/>
      <sheetName val="4_Stair2"/>
      <sheetName val="5_Ramp2"/>
      <sheetName val="6_Handrail2"/>
      <sheetName val="Invoice_(Interim_No_28)2"/>
      <sheetName val="Cost_Summary2"/>
      <sheetName val="Direct_Cost2"/>
      <sheetName val="Direct_Cost_(2)2"/>
      <sheetName val="Summary_(3)2"/>
      <sheetName val="Indirect_Cost_Summary2"/>
      <sheetName val="Other_data2"/>
      <sheetName val="Project_D"/>
      <sheetName val="Tender_Summary"/>
      <sheetName val="InsertListDrawing_1_"/>
      <sheetName val="Memb_Schd"/>
      <sheetName val="Coef_et_données"/>
      <sheetName val="VAT_TU_DIEN"/>
      <sheetName val="bldg_list"/>
      <sheetName val="내역서_(N____9"/>
      <sheetName val="Dsr_Hitung"/>
      <sheetName val="Mat_Tower"/>
      <sheetName val="RT13526_CPI"/>
      <sheetName val="Inputs_-_Results"/>
      <sheetName val="GENERAL_"/>
      <sheetName val="Tank_Loading"/>
      <sheetName val="Fdn_Calc"/>
      <sheetName val="LATERAL_OCDI_BH-02"/>
      <sheetName val="Lateral_Broms"/>
      <sheetName val="N-SPT_corr"/>
      <sheetName val="Curve_N-SPT"/>
      <sheetName val="COST_BD"/>
      <sheetName val="MSP-Operator_Building-Area_C"/>
      <sheetName val="Monthly_S_Curve_SPK"/>
      <sheetName val="원가조정_내역"/>
      <sheetName val="UPAH_&amp;_BHN_ARS"/>
      <sheetName val="AHS_ARS"/>
      <sheetName val="Analisa_HSP"/>
      <sheetName val="입찰내역_발주처_양卤"/>
      <sheetName val="Analisa_Neraca"/>
      <sheetName val="график_финансирования"/>
      <sheetName val="ENE-CAL_1"/>
      <sheetName val="내역서_(N____21"/>
      <sheetName val="MASTER_RATE_ANALYSIS"/>
      <sheetName val="MN_T_B_"/>
      <sheetName val="INDIGINEOUS_ITEMS_"/>
      <sheetName val="Core_Data"/>
      <sheetName val="final_abstract"/>
      <sheetName val="Data_Ref_"/>
      <sheetName val="KKS_System_Codes"/>
      <sheetName val="Price_Schedule_Code"/>
      <sheetName val="REF_ONLY"/>
      <sheetName val="ANAL_BOW"/>
      <sheetName val="Isolasi_Luar_Dalam"/>
      <sheetName val="Isolasi_Luar"/>
      <sheetName val="Appendix_A"/>
      <sheetName val="Home Office"/>
      <sheetName val="Rekap Analisa"/>
      <sheetName val="SchC"/>
      <sheetName val="SchA"/>
      <sheetName val="SewAlat"/>
      <sheetName val="ANALISA PEK.UMUM"/>
      <sheetName val="IN OUT"/>
      <sheetName val="7422CW_x005f_x0013_"/>
      <sheetName val="OPT_x005f_x0012_"/>
      <sheetName val="내역서 ᢐ_x005f_x001f_"/>
      <sheetName val="내역서_耰&quot;_x005f_x005f_x005f_x0000__x0003"/>
      <sheetName val="내역서_耰&quot;_x005f_x005f_x005f_x005f_x00003"/>
      <sheetName val="내역서_耰&quot;_x005f_x005f_x005f_x005f_x005f3"/>
      <sheetName val="내역서_耰&quot;_x005f_x005f_x005f_x0000__x0004"/>
      <sheetName val="내역서_耰&quot;_x005f_x005f_x005f_x005f_x00004"/>
      <sheetName val="내역서_耰&quot;_x005f_x005f_x005f_x005f_x005f4"/>
      <sheetName val="내역서_耰&quot;_x005f_x005f_x005f_x0000__x0005"/>
      <sheetName val="내역서_耰&quot;_x005f_x005f_x005f_x005f_x00005"/>
      <sheetName val="내역서_耰&quot;_x005f_x005f_x005f_x005f_x005f5"/>
      <sheetName val="내역서 ᢐ_x005f_x001f__x005f_x0000__x005f_x0000_"/>
      <sheetName val="EQUIPMENT_-_x005f_x0000_"/>
      <sheetName val="__x005f_x0000__x005f_x001b__x005f_x0000__x005f_x0006__x"/>
      <sheetName val="바닥판_x005f_x0000_⽷_x005f_x0000_"/>
      <sheetName val="내역서_耰&quot;_x005f_x005f_x005f_x0000__x00002"/>
      <sheetName val="내역서_(N____x005f_x000a_2"/>
      <sheetName val="내역서_(N____x005f_x000a_1"/>
      <sheetName val="내역서_耰&quot;_x005f_x005f_x005f_x0000__x00003"/>
      <sheetName val="Sat Bah _ Up"/>
      <sheetName val="DATA PROYEK"/>
      <sheetName val="rab me (by owner) "/>
      <sheetName val="BQ (by owner)"/>
      <sheetName val="rab me (fisik)"/>
      <sheetName val="abut2"/>
      <sheetName val="LIST ANHARSAT"/>
      <sheetName val="TABLE-A"/>
      <sheetName val="MC-P1"/>
      <sheetName val="Ключ"/>
      <sheetName val="p.mgmt"/>
      <sheetName val="PIP3C"/>
      <sheetName val="Dati base"/>
      <sheetName val="orig-sap"/>
      <sheetName val="Asset Mansys Sum"/>
      <sheetName val="Job List (2)"/>
      <sheetName val="Constn &amp; Install - LEV.4"/>
      <sheetName val="LEV.4 Project Managem"/>
      <sheetName val="Site Management"/>
      <sheetName val="Manhrs Sum"/>
      <sheetName val="rencst0599"/>
      <sheetName val="Team 3 S-Curve"/>
      <sheetName val="내역서_耰&quot;_x005f_x0000__x0008"/>
      <sheetName val="내역서_耰&quot;_x005f_x005f_x00008"/>
      <sheetName val="내역서_耰&quot;_x005f_x005f_x005f8"/>
      <sheetName val="내역서_耰&quot;_x00007"/>
      <sheetName val="내역서_耰&quot;_x005f7"/>
      <sheetName val="_x00ည톐ឮ"/>
      <sheetName val="내역서_耰&quot;_x0000__x0007"/>
      <sheetName val="Step2 -&gt; Mat. Cost"/>
      <sheetName val="AIRCOND"/>
      <sheetName val="EXTERNAL"/>
      <sheetName val="MDGAS"/>
      <sheetName val="BILL 1"/>
      <sheetName val="P. control"/>
      <sheetName val="EVAL"/>
      <sheetName val="Costing Detailed"/>
      <sheetName val="ER10_Old"/>
      <sheetName val="Basic Data Inputs"/>
      <sheetName val="TEMP PROFILE"/>
      <sheetName val="_선택 속성(잠금)"/>
      <sheetName val="Drop-down lists"/>
      <sheetName val="2_x0010__x0000__x000a__x0000__x0003__x0000__x000d__x0000__x0008__x0000__x0010__x0000__x0004__x0000__x0004__x0000__x0004_"/>
      <sheetName val="9011 EXPAT_MANP"/>
      <sheetName val="2_x0010_"/>
      <sheetName val="PriceSummary"/>
      <sheetName val="App A Basis of Design"/>
      <sheetName val="MH and Unit Cost"/>
      <sheetName val="BOQ_PAINTING"/>
      <sheetName val="CBA"/>
      <sheetName val="Plan1"/>
      <sheetName val="Process Piping"/>
      <sheetName val="cost curve calc"/>
      <sheetName val="QPL"/>
      <sheetName val="Auftragskalkulation"/>
      <sheetName val="Projektinformation"/>
      <sheetName val="SEK Vertrieb"/>
      <sheetName val="Verkaufspreis"/>
      <sheetName val="Unterlieferantenspiegel"/>
      <sheetName val="Engineeringstunden"/>
      <sheetName val="Auftragsrisiko"/>
      <sheetName val="SEK Montage"/>
      <sheetName val="SEK IBN"/>
      <sheetName val="Konsortialanteile"/>
      <sheetName val="Fremdengineering"/>
      <sheetName val="MenuSheet"/>
      <sheetName val="Forecast"/>
      <sheetName val="Batam Forecast"/>
      <sheetName val="Batam Forecast_jun"/>
      <sheetName val="Fabrication Summary"/>
      <sheetName val="D6978 Mar 21 - FProj07"/>
      <sheetName val="Ecosys-Mar'21"/>
      <sheetName val="GEAC - Dec19"/>
      <sheetName val="JGSummit_Package_2_(CTCI)"/>
      <sheetName val="KUWATI(Total)_16"/>
      <sheetName val="집계표_(TOTAL)16"/>
      <sheetName val="집계표_(CIVIL-23)16"/>
      <sheetName val="집계표_(FGRU)16"/>
      <sheetName val="집계표_(25,26)16"/>
      <sheetName val="집계표_(MEROX)16"/>
      <sheetName val="집계표_(NITROGEN)16"/>
      <sheetName val="집계표_(M4)16"/>
      <sheetName val="집계표_(CIVIL4)16"/>
      <sheetName val="집계표_(CIVIL6)16"/>
      <sheetName val="집계표_(CIVIL7)16"/>
      <sheetName val="내역서(DEMO_TOTAL)16"/>
      <sheetName val="내역서_(CIVIL-23)16"/>
      <sheetName val="내역서_(fgru)16"/>
      <sheetName val="내역서_(25&amp;26)16"/>
      <sheetName val="내역서_(MEROX)16"/>
      <sheetName val="내역서_(NITROGEN)16"/>
      <sheetName val="내역서_(M4)16"/>
      <sheetName val="내역서_(CIVIL-4)16"/>
      <sheetName val="내역서_(CIVIL-6)16"/>
      <sheetName val="내역서_(CIVIL-7)16"/>
      <sheetName val="OPTION_216"/>
      <sheetName val="OPTION_316"/>
      <sheetName val="2002년_현장공사비_국내_실적16"/>
      <sheetName val="2003년국내현장공사비_실적16"/>
      <sheetName val="VC2_10_9916"/>
      <sheetName val="INPUT_DATA15"/>
      <sheetName val="집계표_(25,26ဩ15"/>
      <sheetName val="입출재고현황_(2)14"/>
      <sheetName val="Form_015"/>
      <sheetName val="Form_D-114"/>
      <sheetName val="Form_B-114"/>
      <sheetName val="Form_F-114"/>
      <sheetName val="Form_A14"/>
      <sheetName val="General_Data15"/>
      <sheetName val="LABOR_&amp;_자재14"/>
      <sheetName val="Price_Schedule14"/>
      <sheetName val="간접비_총괄14"/>
      <sheetName val="3_공통공사대비14"/>
      <sheetName val="Rate_Analysis14"/>
      <sheetName val="내역서_耰&quot;??14"/>
      <sheetName val="EQUIPMENT_-214"/>
      <sheetName val="WEIGHT_LIST13"/>
      <sheetName val="산#2-1_(2)13"/>
      <sheetName val="BEND_LOSS13"/>
      <sheetName val="CAL_14"/>
      <sheetName val="단면_(2)13"/>
      <sheetName val="내역서_耰&quot;_x005f_x0000__x005f_x0000_13"/>
      <sheetName val="Administrative_Prices12"/>
      <sheetName val="WBS_4412"/>
      <sheetName val="WBS_4112"/>
      <sheetName val="Precios_por_Administración12"/>
      <sheetName val="Precios_Unitarios12"/>
      <sheetName val="내역서_耰&quot;_x005f_x005f_x005f_x0000__x005f_x005f_x0012"/>
      <sheetName val="내역서_耰&quot;__14"/>
      <sheetName val="SFN_ORIG12"/>
      <sheetName val="Z-_GENERAL_PRICE_SUMMARY12"/>
      <sheetName val="_Estimate__12"/>
      <sheetName val="Updating_Form-Oct_20117"/>
      <sheetName val="Weld_Consumable7"/>
      <sheetName val="NDE_Cost-Summary7"/>
      <sheetName val="9July_Above_Ground_Pipe7"/>
      <sheetName val="공사비_내역_(가)13"/>
      <sheetName val="Civil_113"/>
      <sheetName val="Civil_213"/>
      <sheetName val="Civil_313"/>
      <sheetName val="Site_113"/>
      <sheetName val="Site_213"/>
      <sheetName val="Site_313"/>
      <sheetName val="Site_Faci13"/>
      <sheetName val="6PILE__(돌출)13"/>
      <sheetName val="Form_A_13"/>
      <sheetName val="Áý°èÇ¥_(TOTAL)12"/>
      <sheetName val="Áý°èÇ¥_(CIVIL-23)12"/>
      <sheetName val="Áý°èÇ¥_(FGRU)12"/>
      <sheetName val="Áý°èÇ¥_(25,26)12"/>
      <sheetName val="Áý°èÇ¥_(MEROX)12"/>
      <sheetName val="Áý°èÇ¥_(NITROGEN)12"/>
      <sheetName val="Áý°èÇ¥_(M4)12"/>
      <sheetName val="Áý°èÇ¥_(CIVIL4)12"/>
      <sheetName val="Áý°èÇ¥_(CIVIL6)12"/>
      <sheetName val="Áý°èÇ¥_(CIVIL7)12"/>
      <sheetName val="³»¿ª¼­(DEMO_TOTAL)12"/>
      <sheetName val="³»¿ª¼­_(CIVIL-23)12"/>
      <sheetName val="³»¿ª¼­_(fgru)12"/>
      <sheetName val="³»¿ª¼­_(25&amp;26)12"/>
      <sheetName val="³»¿ª¼­_(MEROX)12"/>
      <sheetName val="³»¿ª¼­_(NITROGEN)12"/>
      <sheetName val="³»¿ª¼­_(M4)12"/>
      <sheetName val="³»¿ª¼­_(CIVIL-4)12"/>
      <sheetName val="³»¿ª¼­_(CIVIL-6)12"/>
      <sheetName val="³»¿ª¼­_(CIVIL-7)12"/>
      <sheetName val="2002³â_ÇöÀå°ø»çºñ_±¹³»_½ÇÀû12"/>
      <sheetName val="2003³â±¹³»ÇöÀå°ø»çºñ_½ÇÀû12"/>
      <sheetName val="Static_Equip13"/>
      <sheetName val="3_Breakdown_Direct_Paint13"/>
      <sheetName val="Man_Hole12"/>
      <sheetName val="Summary_Sheets13"/>
      <sheetName val="2_2_STAFF_Scedule12"/>
      <sheetName val="내역서_耰&quot;_x005f_x005f_x005f_x005f_x005f_x005f_x00012"/>
      <sheetName val="Subcon_A12"/>
      <sheetName val="Sheet1_(2)13"/>
      <sheetName val="계측_내역서12"/>
      <sheetName val="7__월별투입내역서12"/>
      <sheetName val="T_312"/>
      <sheetName val="HORI__VESSEL12"/>
      <sheetName val="BM_DATA_SHEET13"/>
      <sheetName val="Vind_-_BtB12"/>
      <sheetName val="LV_induction_motors12"/>
      <sheetName val="BSD_(2)12"/>
      <sheetName val="내역서_耰&quot;_x005f_x005f_x005f_x005f_x005f_x005f_x00512"/>
      <sheetName val="EQUIP_LIST12"/>
      <sheetName val="MP_MOB12"/>
      <sheetName val="Form_B12"/>
      <sheetName val="Tools_&amp;_Settings7"/>
      <sheetName val="Data_Summary7"/>
      <sheetName val="Crew_Costs7"/>
      <sheetName val="Spread_Costs7"/>
      <sheetName val="Unique_List_Misc7"/>
      <sheetName val="M_117"/>
      <sheetName val="Monthly_Load12"/>
      <sheetName val="Weekly_Load12"/>
      <sheetName val="97_사업추정(WEKI)12"/>
      <sheetName val="breakdown_of_wage_rate12"/>
      <sheetName val="Indirect_Cost12"/>
      <sheetName val="Eq__Mobilization12"/>
      <sheetName val="Material_Selections12"/>
      <sheetName val="[SANDAN_XLS??12"/>
      <sheetName val="Piping_BQ_for_one_turbine12"/>
      <sheetName val="Resource_table12"/>
      <sheetName val="Utility_and_Fire_flange12"/>
      <sheetName val="Equipment_List12"/>
      <sheetName val="Form1_SQP12"/>
      <sheetName val="공정계획(내부계획25%,내부w_f)12"/>
      <sheetName val="_SANDAN_XLS__12"/>
      <sheetName val="w't_table12"/>
      <sheetName val="Heavy_Equipments12"/>
      <sheetName val="AG_Pipe_Qty_Analysis12"/>
      <sheetName val="SCHEDD_TAMBAHAN12"/>
      <sheetName val="Fire_Protection12"/>
      <sheetName val="입찰내역_발주처_양식12"/>
      <sheetName val="실행예산_MM11"/>
      <sheetName val="FWBS_153011"/>
      <sheetName val="Dir_Manpower_Other_Exp_12"/>
      <sheetName val="BOQ-B_DOWN11"/>
      <sheetName val="내역서_(∮ἀ嘆ɶ11"/>
      <sheetName val="MODULE_CONFIRM11"/>
      <sheetName val="ITB_COST12"/>
      <sheetName val="단가_(2)11"/>
      <sheetName val="4-3LEVEL-5_epic_411"/>
      <sheetName val="PROTECTION_11"/>
      <sheetName val="Cash_In-Cash_Out_Actual11"/>
      <sheetName val="Process_Data_(2)7"/>
      <sheetName val="CUADRO_DE_PRECIOS11"/>
      <sheetName val="Process_Data_17"/>
      <sheetName val="내역서1999_8최종7"/>
      <sheetName val="plan&amp;section_of_foundation8"/>
      <sheetName val="working_load_at_the_btm_ft_8"/>
      <sheetName val="stability_check8"/>
      <sheetName val="design_load8"/>
      <sheetName val="TDC_COA_Sumry7"/>
      <sheetName val="TDC_Item_Dets7"/>
      <sheetName val="TDC_Item_Sumry7"/>
      <sheetName val="TDC_Key_Qty_Sumry7"/>
      <sheetName val="List_-_Components7"/>
      <sheetName val="List_-_Equipment7"/>
      <sheetName val="COA_Sumry_-_Std_Imp7"/>
      <sheetName val="Contr_TDC_-_Std_Imp7"/>
      <sheetName val="Item_Sumry_-_Std_Imp7"/>
      <sheetName val="Unit_Costs_-_Std_Imp7"/>
      <sheetName val="Unit_MH_-_Std_Imp7"/>
      <sheetName val="Proj_TIC_-_Std_Imp7"/>
      <sheetName val="1100-1200-1300-1910-2140-LEV_27"/>
      <sheetName val="Man_Power_&amp;_Comp7"/>
      <sheetName val="Data_List7"/>
      <sheetName val="4-Basic_Price7"/>
      <sheetName val="Evaluasi_Penw7"/>
      <sheetName val="Equip_Rental_Summary_by_Contr7"/>
      <sheetName val="Project_Equip_Rental_Summary7"/>
      <sheetName val="Contractor_Indirect_Sumry7"/>
      <sheetName val="Project_Indirect_Sumry7"/>
      <sheetName val="COA_Sumry_by_Area7"/>
      <sheetName val="COA_Sumry_by_Contr7"/>
      <sheetName val="COA_Sumry_by_RG7"/>
      <sheetName val="TDC_COA_Grp_Sumry7"/>
      <sheetName val="TDC_COA_Grp_Sumry_by_Area7"/>
      <sheetName val="TDC_COA_Grp_Sumry_by_RG7"/>
      <sheetName val="Equipment_Sumry7"/>
      <sheetName val="TDC_Item_Dets-Full7"/>
      <sheetName val="TDC_Item_Dets-IPM-Full7"/>
      <sheetName val="TDC_Item_Sumry_by_Area7"/>
      <sheetName val="TDC_Item_Sumry_by_RG7"/>
      <sheetName val="TDC_Key_Qty_Sumry_by_RG7"/>
      <sheetName val="List_-_Equipment_by_Area7"/>
      <sheetName val="List_-_Equipment_by_Contr7"/>
      <sheetName val="Equipment_-_Unit_Costs_by_Mat7"/>
      <sheetName val="List_-_Equipment_by_Rep_Grp7"/>
      <sheetName val="Craft_Summary_by_Contr7"/>
      <sheetName val="Project_Craft_Summary7"/>
      <sheetName val="Project_Metrics7"/>
      <sheetName val="Unit_Price_7"/>
      <sheetName val="Closeout_Control7"/>
      <sheetName val="Sum_(Case-3)7"/>
      <sheetName val="Currency_Rate7"/>
      <sheetName val="PROJECT_BRIEF7"/>
      <sheetName val="Site_Findings_Status_Sheet7"/>
      <sheetName val="내역서_耰&quot;_x005f_x005f_x005f_x0000_7"/>
      <sheetName val="내역서_耰&quot;_x005f_x005f_x005f_x005f_7"/>
      <sheetName val="내역서_耰&quot;_x005f_x0000__x00008"/>
      <sheetName val="Unt_rate7"/>
      <sheetName val="RAB_AR&amp;STR7"/>
      <sheetName val="Codes_Pers7"/>
      <sheetName val="할증_7"/>
      <sheetName val="__7"/>
      <sheetName val="_7"/>
      <sheetName val="99__FWBS(Ref)7"/>
      <sheetName val="99__Change_Rate7"/>
      <sheetName val="5_)_Time_Delays7"/>
      <sheetName val="In-House_Summary7"/>
      <sheetName val="Pengesahan_7"/>
      <sheetName val="Aux_7"/>
      <sheetName val="Ocean_Transporation_Charge7"/>
      <sheetName val="Direct_PMS7"/>
      <sheetName val="UP_MINOR7"/>
      <sheetName val="Discounted_Cash_Flow7"/>
      <sheetName val="SUMMARY_(0A)7"/>
      <sheetName val="SUMMARY_(1A)7"/>
      <sheetName val="SUMMARY_(1B)7"/>
      <sheetName val="SUMMARY_(03)7"/>
      <sheetName val="F1(Cable_Rack)7"/>
      <sheetName val="F2(Cable_Rack)7"/>
      <sheetName val="F3(Cable_Rack)7"/>
      <sheetName val="F1_(POLYMER)7"/>
      <sheetName val="F2_(POLYMER)7"/>
      <sheetName val="F3_(POLYMER)7"/>
      <sheetName val="F4_(POLYMER)7"/>
      <sheetName val="F5(_Polymerization_)7"/>
      <sheetName val="F6_(_Polymerization_)7"/>
      <sheetName val="B1_(Grid_A-7,_-6)7"/>
      <sheetName val="B1_(Grid_A,_B)7"/>
      <sheetName val="B1_(Grid_C-7,_-6)7"/>
      <sheetName val="B2_(Grid_-7_B,_C)_(1)7"/>
      <sheetName val="B2_(Grid_-7_B,_C)_(2)7"/>
      <sheetName val="B2_(Grid_-6_B,_C)_(1)7"/>
      <sheetName val="B2_(Grid_-6_B,_C)_(2)7"/>
      <sheetName val="F1_(MONOMER)7"/>
      <sheetName val="F2_(MONOMER)7"/>
      <sheetName val="F3_(MONOMER)7"/>
      <sheetName val="90K060C_(MONOMER)7"/>
      <sheetName val="F1_(EXTRUSION)7"/>
      <sheetName val="F2_(EXTRUSION)7"/>
      <sheetName val="F3_(EXTRUSION)7"/>
      <sheetName val="F4_(EXTRUSION)7"/>
      <sheetName val="F5_(EXTRUSION)7"/>
      <sheetName val="F6A_(EXTRUSION)7"/>
      <sheetName val="F6D_(EXTRUSION)7"/>
      <sheetName val="F7_(EXTRUSION)7"/>
      <sheetName val="F8_(EXTRUSION)7"/>
      <sheetName val="F9_(EXTRUSION)7"/>
      <sheetName val="F10_(EXTRUSION)7"/>
      <sheetName val="F11_(EXTRUSION)7"/>
      <sheetName val="B1_(Grid_F-5`,_4`)7"/>
      <sheetName val="B2_(Grid_F,E-4`)7"/>
      <sheetName val="B2_(Grid_F,E-5`)7"/>
      <sheetName val="B3_(Grid_C,B-4`)7"/>
      <sheetName val="B4_(Grid_B,A-4`)7"/>
      <sheetName val="B5_(Grid_E-5`)_&amp;_(Grid_D-5`)7"/>
      <sheetName val="B6_(Grid_E,D-5')7"/>
      <sheetName val="B7_(Grid_E,D-5')7"/>
      <sheetName val="95D040,_A5067"/>
      <sheetName val="95P040AB,_A5077"/>
      <sheetName val="95X020-U08,_A6027"/>
      <sheetName val="95X020-U07,_A6067"/>
      <sheetName val="95E040,_A5097"/>
      <sheetName val="95D024;025,_A6157"/>
      <sheetName val="95X020-U05,_A6017"/>
      <sheetName val="95X020-U02,_A2047"/>
      <sheetName val="Extruder_FDN7"/>
      <sheetName val="BOG_COMP__FDN7"/>
      <sheetName val="SOG_COMP__FDN7"/>
      <sheetName val="1G1_(Ground_Beam)7"/>
      <sheetName val="1G2-1(Ground_Beam)7"/>
      <sheetName val="1G2-2(Ground_Beam)7"/>
      <sheetName val="P15,_167"/>
      <sheetName val="LO_CONSOLE_FDN7"/>
      <sheetName val="OIL_COOLER_FDN7"/>
      <sheetName val="CW_CONSOLE_FDN_(SOG)7"/>
      <sheetName val="PD3_(SOG)7"/>
      <sheetName val="SF1_(SOG)7"/>
      <sheetName val="SF2_(SOG)7"/>
      <sheetName val="SLAB_(1S1-1)7"/>
      <sheetName val="SLAB_(1S1-2)7"/>
      <sheetName val="SLAB_(1S1-3)7"/>
      <sheetName val="COLUMN_(+5500)7"/>
      <sheetName val="COLUMN_(+12500)7"/>
      <sheetName val="COLUMN_(+15500)7"/>
      <sheetName val="ETC_7"/>
      <sheetName val="Cash_Flow_bulanan7"/>
      <sheetName val="H_Satuan7"/>
      <sheetName val="OCT_FDN7"/>
      <sheetName val="Item_code7"/>
      <sheetName val="Exchange_Rate7"/>
      <sheetName val="breakdown_of_wage_ra`f6"/>
      <sheetName val="breakdown_of_wage_ra6"/>
      <sheetName val="breakdown_of_wage_rað-6"/>
      <sheetName val="00-Summary_Information-ABB6"/>
      <sheetName val="2_Overall_Summary_6"/>
      <sheetName val="0__Resource　Code6"/>
      <sheetName val="breakdown_of_wage_rap6"/>
      <sheetName val="BO䁑-B_䁄OWN7"/>
      <sheetName val="breakdown_of_wage_ra6"/>
      <sheetName val="Material_code6"/>
      <sheetName val="내역서_耰&quot;_x005f_x0000_7"/>
      <sheetName val="내역서_耰&quot;_x005f_x005f_7"/>
      <sheetName val="General_Notes7"/>
      <sheetName val="내역서_耰&quot;_6"/>
      <sheetName val="Bill_rekap7"/>
      <sheetName val="Harga_Satuan7"/>
      <sheetName val="F_ALARM7"/>
      <sheetName val="PABS,Site_info6"/>
      <sheetName val="2__현장_자금투입_집계표7"/>
      <sheetName val="_도면_및_도서_제출목록_및_일정_170202_xlsx7"/>
      <sheetName val="Rates_&amp;_Legend7"/>
      <sheetName val="Distribution_Table6"/>
      <sheetName val="Raw_data6"/>
      <sheetName val="차트_(2)7"/>
      <sheetName val="DROP_DOWN6"/>
      <sheetName val="DATA_MENTAH6"/>
      <sheetName val="Linelist_LNGC_Process6"/>
      <sheetName val="Action_Item6"/>
      <sheetName val="ID_CD6"/>
      <sheetName val="Equipment_Spec_List6"/>
      <sheetName val="HO_Site_Rates-20116"/>
      <sheetName val="개시대사_(2)6"/>
      <sheetName val="SPEC_LIST(EQUP,_SYS)6"/>
      <sheetName val="Air_Cooler-E6"/>
      <sheetName val="Al_Taweelah6"/>
      <sheetName val="Particular_Sch6"/>
      <sheetName val="내역서_(N____x000a_7"/>
      <sheetName val="SUM_5"/>
      <sheetName val="TQ_Format5"/>
      <sheetName val="breakdown_of_wage_raÐ¾5"/>
      <sheetName val="Additional_data5"/>
      <sheetName val="Cashflow_Analysis4"/>
      <sheetName val="INPUT_DATA_OF_SCHEDULE4"/>
      <sheetName val="11_자재단가4"/>
      <sheetName val="Finansal_tamamlanma_Eğrisi4"/>
      <sheetName val="내역서_(∮ἀ嘆ɶ?᠀㬁?4"/>
      <sheetName val="LIFE_&amp;_REP_PROVN4"/>
      <sheetName val="O&amp;M_CREW4"/>
      <sheetName val="Tender_data4"/>
      <sheetName val="33628-Rev__A4"/>
      <sheetName val="Attach_4-184"/>
      <sheetName val="Scheme_Area_Details_Block___C24"/>
      <sheetName val="14-Eng_rate4"/>
      <sheetName val="Master_List4"/>
      <sheetName val="Admin_Manu_2-Equipment_Type_ID4"/>
      <sheetName val="OIL_SEPARATOR4"/>
      <sheetName val="CATCH_BASIN4"/>
      <sheetName val="FW_Post_Indicator_Valve_24&quot;4"/>
      <sheetName val="FW_Post_Indicator_Valve_20&quot;4"/>
      <sheetName val="FW_Post_Indicator_Valve_6&quot;4"/>
      <sheetName val="Fire_Monitor_or_Hydrant_6&quot;_FDN4"/>
      <sheetName val="SUMP_VB4"/>
      <sheetName val="CLEANOUT_4&quot;4"/>
      <sheetName val="Not_reqd4"/>
      <sheetName val="호환성_보고서4"/>
      <sheetName val="GM_0004"/>
      <sheetName val="Att-1_CTCI_MH_rate4"/>
      <sheetName val="리스크_분류체계4"/>
      <sheetName val="2013电气概算_价目表_(营改增调整)2"/>
      <sheetName val="Itembalance_Report_(18-sep-18)4"/>
      <sheetName val="BUDGET_SUMMARY_4"/>
      <sheetName val="Activity_Form4"/>
      <sheetName val="Fig_4-144"/>
      <sheetName val="Schedule_4"/>
      <sheetName val="Loading_Struc4"/>
      <sheetName val="Loading_Pip4"/>
      <sheetName val="Loading_Overall_(BASE_Proposal4"/>
      <sheetName val="Steel_Structure4"/>
      <sheetName val="PIPING_AG-UG_NEW_UNITS4"/>
      <sheetName val="MEC_PIPING_PREFABR4"/>
      <sheetName val="Working_File-Pip4"/>
      <sheetName val="Equip_ISBL_&amp;_OSBL_4"/>
      <sheetName val="Tables_3_1_to_3_5_EXH_G4"/>
      <sheetName val="광통신_견적내역서14"/>
      <sheetName val="List_register4"/>
      <sheetName val="SECL_리스크_분류체계_(2)4"/>
      <sheetName val="Analisa_Fave4"/>
      <sheetName val="Harsat_Bahan4"/>
      <sheetName val="Harsat_Subkon4"/>
      <sheetName val="Harsat_Upah4"/>
      <sheetName val="Master_1_04"/>
      <sheetName val="Agregat_Halus_&amp;_Kasar4"/>
      <sheetName val="HARGA_MATERIAL4"/>
      <sheetName val="Harga_Sat_APP4"/>
      <sheetName val="Perm__Test4"/>
      <sheetName val="Galian_14"/>
      <sheetName val="Analisa_Lump_sum4"/>
      <sheetName val="Sec_I_ML4"/>
      <sheetName val="dongia_(2)4"/>
      <sheetName val="Direct_Histogram_Rev__A_(f)4"/>
      <sheetName val="Cash_Flow4"/>
      <sheetName val="Tgh_JGC-Inv_I_clp4"/>
      <sheetName val="PCS_4"/>
      <sheetName val="Progress_Statement-SI4"/>
      <sheetName val="Progress_Payment-31104"/>
      <sheetName val="EQUIPOS_DE_SEGURIDAD4"/>
      <sheetName val="MATERIALES_CONSUMIBLES4"/>
      <sheetName val="PERSONAL_INDIRECTO_4"/>
      <sheetName val="Cost_Code4"/>
      <sheetName val="Data_Ref4"/>
      <sheetName val="Interdept_Rate4"/>
      <sheetName val="1_설계기준4"/>
      <sheetName val="5__월별투입내역서4"/>
      <sheetName val="Sch_62"/>
      <sheetName val="일위대가_4"/>
      <sheetName val="설산1_나4"/>
      <sheetName val="INSTLIST_14"/>
      <sheetName val="BM_#14"/>
      <sheetName val="Precios_Unitariԯ3"/>
      <sheetName val="REF_for_VV4"/>
      <sheetName val="Weekl_5"/>
      <sheetName val="내역서_(N____10"/>
      <sheetName val="__x04"/>
      <sheetName val="OPT_5"/>
      <sheetName val="P-Ins_&amp;_Bonds4"/>
      <sheetName val="4300_UTILITY_BLDG_(2)4"/>
      <sheetName val="내역서_(N__x004"/>
      <sheetName val="64_44"/>
      <sheetName val="64_54"/>
      <sheetName val="36_24"/>
      <sheetName val="36_14"/>
      <sheetName val="TR_Rev_vs_Commit2"/>
      <sheetName val="TR_+MMHE_PL_report2"/>
      <sheetName val="P23P2724___Commitment_2"/>
      <sheetName val="내역서_(∮ἀ嘆ɶ_᠀㬁_2"/>
      <sheetName val="Chap_2-_Page_4_1"/>
      <sheetName val="tblg_denda2"/>
      <sheetName val="F1_41"/>
      <sheetName val="IRR_sponsor2"/>
      <sheetName val="Existing_PC_Pavement2"/>
      <sheetName val="List_Equip2"/>
      <sheetName val="Process_C_(1-166)2"/>
      <sheetName val="Master_Data2"/>
      <sheetName val="ind'l_cp2"/>
      <sheetName val="LAST_UPDATE2"/>
      <sheetName val="0_품의서(전체)2"/>
      <sheetName val="TRUCK_HAUL_CYCLE-waste2"/>
      <sheetName val="3_부제O호표2"/>
      <sheetName val="5_소모재료비2"/>
      <sheetName val="8_시멘트제원표2"/>
      <sheetName val="2_품제O호표2"/>
      <sheetName val="본부_SHOP2"/>
      <sheetName val="#6_MDU_일반2"/>
      <sheetName val="#6_MDU엄반장2"/>
      <sheetName val="#6MDU_기계2"/>
      <sheetName val="HOU_COMP`2"/>
      <sheetName val="FCC_OBL-SHOP2"/>
      <sheetName val="NEW_FCC_OBL2"/>
      <sheetName val="#4_MDU2"/>
      <sheetName val="#6_SHOP2"/>
      <sheetName val="NRC_OBL-조연식2"/>
      <sheetName val="광양-조연식_반장2"/>
      <sheetName val="#5MDU_REV2"/>
      <sheetName val="LBO_PROJECT2"/>
      <sheetName val="VENDOR_LIST2"/>
      <sheetName val="BOP_LINE_LIST2"/>
      <sheetName val="5__Work_load(현재원기준)4"/>
      <sheetName val="A__ENGINEERING2"/>
      <sheetName val="B-1__배관자재2"/>
      <sheetName val="B-2__전기자재2"/>
      <sheetName val="B-3__계장자재2"/>
      <sheetName val="B-4__기계자재2"/>
      <sheetName val="C-1__공통가설2"/>
      <sheetName val="C-2__토목2"/>
      <sheetName val="C-4__철골2"/>
      <sheetName val="C-5__기계2"/>
      <sheetName val="C-6__배관2"/>
      <sheetName val="C-7__전기2"/>
      <sheetName val="C-8__계장2"/>
      <sheetName val="C-9__중장비2"/>
      <sheetName val="C-10__소방설비2"/>
      <sheetName val="C-11__보온2"/>
      <sheetName val="C-12__CMS2"/>
      <sheetName val="내역서_(N____13"/>
      <sheetName val="breakdown_of_FA1131"/>
      <sheetName val="Insulation_1501081"/>
      <sheetName val="Sheet_141"/>
      <sheetName val="Ramp_data1"/>
      <sheetName val="Lower_Ground1"/>
      <sheetName val="Cap_Cost1"/>
      <sheetName val="RLV_Calc1"/>
      <sheetName val="Costs_(dev)1"/>
      <sheetName val="Bluewater_NPV_-_sell_January1"/>
      <sheetName val="Upper_Ground1"/>
      <sheetName val="PARK_NE1"/>
      <sheetName val="Financial_Summary1"/>
      <sheetName val="D&amp;C_Calcs1"/>
      <sheetName val="CA_Upside_Downside_Old1"/>
      <sheetName val="EASEL_CA_Example1"/>
      <sheetName val="CONCRETE_TYPE2"/>
      <sheetName val="P_Staff_fac1"/>
      <sheetName val="beam-reinft-IIInd_floor1"/>
      <sheetName val="P-Site_fac1"/>
      <sheetName val="P-Clients_fac1"/>
      <sheetName val="External_Issues2"/>
      <sheetName val="Vehicle_Log1"/>
      <sheetName val="M&amp;E_Summary1"/>
      <sheetName val="rev_summary1"/>
      <sheetName val="M&amp;E_Prelims1"/>
      <sheetName val="B-FP_(2)1"/>
      <sheetName val="Sch_11"/>
      <sheetName val="Scaffolding_Volume1"/>
      <sheetName val="สรุปยอดเหล็กตาม_Cost_Record_VY1"/>
      <sheetName val="แนบ_PR1"/>
      <sheetName val="OR21_Final_Forecast_Rev_21"/>
      <sheetName val="Summary_Forecast_Budget_1&amp;21"/>
      <sheetName val="Summary_Forecast_Budget_Rev_21"/>
      <sheetName val="Backup_OR21_1"/>
      <sheetName val="Budget_for_ENT1"/>
      <sheetName val="ADJ__D-Wall&amp;BR_Ent__Rev_2_11"/>
      <sheetName val="Rebar+Conพื้น_Waste10%1"/>
      <sheetName val="Backup_D-Wall_Ent__13_07_191"/>
      <sheetName val="Backup_BR_ENT__13_07_191"/>
      <sheetName val="Final_Forecast_721111"/>
      <sheetName val="IMP_OR21_2019_07_111"/>
      <sheetName val="Concrete_721121"/>
      <sheetName val="หินเกล็ด_1"/>
      <sheetName val="เปรียบเทียบBudget_BR_1"/>
      <sheetName val="ADJ__BR_Ent__Rev_2_1_(2)1"/>
      <sheetName val="แผนงานBarrette_Pile1"/>
      <sheetName val="BOQ__VI_03_09_19_1"/>
      <sheetName val="Backup_BR_BMA1"/>
      <sheetName val="Sum_Budget&amp;Rev_11"/>
      <sheetName val="Sum_Budget_Rev_11"/>
      <sheetName val="Sum_Budget&amp;Rev_1_Rebar1"/>
      <sheetName val="Sum_Budget_Rev_2_Rebar1"/>
      <sheetName val="Rebar+Conพื้น_Waste10%_Rev_001"/>
      <sheetName val="Rebar+Conพื้น_Waste10%_Rev_01_1"/>
      <sheetName val="Equip_Rev_00_Budget1"/>
      <sheetName val="Budget_Waterpoofing1"/>
      <sheetName val="ABB_Summary1"/>
      <sheetName val="Man_power_rate1"/>
      <sheetName val="Const_equip_rate1"/>
      <sheetName val="01-Gang_Rate_&amp;_Info1"/>
      <sheetName val="05-Sum_Cost1"/>
      <sheetName val="06-Indirect_Loading1"/>
      <sheetName val="07-Heavy_Equipment1"/>
      <sheetName val="08-RR_Check_List1"/>
      <sheetName val="1)_Risk_and_Opportunities1"/>
      <sheetName val="2)_Full_Cost_Calculation1"/>
      <sheetName val="Equipt_Rental2"/>
      <sheetName val="EQ_USED_(CORRECTED)2"/>
      <sheetName val="Rebar_Constant2"/>
      <sheetName val="Statprod_gab3"/>
      <sheetName val="L_13"/>
      <sheetName val="Equip_Mstr_FOR_3A11"/>
      <sheetName val="G_R300경비2"/>
      <sheetName val="AS포장복구_2"/>
      <sheetName val="중기조종사_단위단가2"/>
      <sheetName val="설_계2"/>
      <sheetName val="_토목_처리장도급내역서_1"/>
      <sheetName val="Garph_Work-Cost1"/>
      <sheetName val="Manpower_Categories1"/>
      <sheetName val="MSP-Operator_Building-Area_C1"/>
      <sheetName val="LRK_1"/>
      <sheetName val="GRAND_REKAP1"/>
      <sheetName val="analisa_(2)1"/>
      <sheetName val="Analisa_21"/>
      <sheetName val="Up_&amp;_bhn1"/>
      <sheetName val="HRG_BHN1"/>
      <sheetName val="Analisa_(ok_punya)1"/>
      <sheetName val="Alat_(2)1"/>
      <sheetName val="JGSummit_Package_2_(CTCI)1"/>
      <sheetName val="동상부_Tact_기준_반입일정_및_수량_02171"/>
      <sheetName val="Rekap_Biaya1"/>
      <sheetName val="Kuantitas_&amp;_Harga1"/>
      <sheetName val="Nopember_(2)1"/>
      <sheetName val="MASTER_RATE_ANALYSIS1"/>
      <sheetName val="MN_T_B_1"/>
      <sheetName val="INDIGINEOUS_ITEMS_1"/>
      <sheetName val="Core_Data1"/>
      <sheetName val="final_abstract1"/>
      <sheetName val="InD_Mpower1"/>
      <sheetName val="MFG_&amp;_DEL1"/>
      <sheetName val="원가조정_내역1"/>
      <sheetName val="Urai__Resap_pengikat1"/>
      <sheetName val="DAF_HRG1"/>
      <sheetName val="7_공정표1"/>
      <sheetName val="Kolom_UT1"/>
      <sheetName val="HB_1"/>
      <sheetName val="Memb_Schd1"/>
      <sheetName val="Coef_et_données1"/>
      <sheetName val="Eng_Hrs_(HO)1"/>
      <sheetName val="InsertListDrawing_1_1"/>
      <sheetName val="P2-Project_Data1"/>
      <sheetName val="a_h_ars_sum1"/>
      <sheetName val="a_h_ars1"/>
      <sheetName val="VAT_TU_DIEN1"/>
      <sheetName val="bldg_list1"/>
      <sheetName val="-0_5_TABLA_PRESUPUESTOS2"/>
      <sheetName val="ﾄﾞﾊﾞｲFUEL_GAS追見2"/>
      <sheetName val="satuan"/>
      <sheetName val="DHSD"/>
      <sheetName val="kalibrasi-Tank"/>
      <sheetName val="terdistribusi"/>
      <sheetName val="MAT&amp;LABOR"/>
      <sheetName val="5대총괄"/>
      <sheetName val="리비아견적작업"/>
      <sheetName val="SUMMARY_철거"/>
      <sheetName val="Batam_Forecast2"/>
      <sheetName val="Batam_Forecast_jun2"/>
      <sheetName val="Fabrication_Summary2"/>
      <sheetName val="D6978_Mar_21_-_FProj072"/>
      <sheetName val="GEAC_-_Dec192"/>
      <sheetName val="Batam_Forecast"/>
      <sheetName val="Batam_Forecast_jun"/>
      <sheetName val="Fabrication_Summary"/>
      <sheetName val="D6978_Mar_21_-_FProj07"/>
      <sheetName val="GEAC_-_Dec19"/>
      <sheetName val="Batam_Forecast1"/>
      <sheetName val="Batam_Forecast_jun1"/>
      <sheetName val="Fabrication_Summary1"/>
      <sheetName val="D6978_Mar_21_-_FProj071"/>
      <sheetName val="GEAC_-_Dec191"/>
      <sheetName val="NM2"/>
      <sheetName val="NW1"/>
      <sheetName val="NW2"/>
      <sheetName val="PW3"/>
      <sheetName val="PW4"/>
      <sheetName val="SC1"/>
      <sheetName val="DNW"/>
      <sheetName val="NE"/>
      <sheetName val="PM"/>
      <sheetName val="TR"/>
      <sheetName val="GKP"/>
      <sheetName val="renc mgn"/>
      <sheetName val="价格取值"/>
      <sheetName val="Daily Forwards"/>
      <sheetName val="내역서 耰&quot;_x005f_x0000__x005f_x005f_x0000"/>
      <sheetName val="ouse_Summary2_________________2"/>
      <sheetName val="表三"/>
      <sheetName val="建筑定额 (2002)"/>
      <sheetName val="ADI"/>
      <sheetName val="运"/>
      <sheetName val="建筑定额"/>
      <sheetName val="原始数据"/>
      <sheetName val="经评"/>
      <sheetName val="G2TempSheet"/>
      <sheetName val="30万表三"/>
      <sheetName val="ADI Edison Termoelettrica"/>
      <sheetName val="uraian analisa"/>
      <sheetName val="8LT 12"/>
      <sheetName val="Basic Price"/>
      <sheetName val="TL"/>
      <sheetName val="mob"/>
      <sheetName val="igp-03"/>
      <sheetName val="PNT-QUOT-#3"/>
      <sheetName val="COAT&amp;WRAP-QIOT-#3"/>
      <sheetName val="Man. Sum."/>
      <sheetName val="unit mh study"/>
      <sheetName val="penalties"/>
      <sheetName val="Offer Sum."/>
      <sheetName val="Ind. Budget"/>
      <sheetName val="Indirect Pers."/>
      <sheetName val="endirek ad-sa"/>
      <sheetName val="Support Pers."/>
      <sheetName val="Indirect Pers. Assumptions"/>
      <sheetName val="Feuil1"/>
      <sheetName val="Machinery"/>
      <sheetName val="Scaffolding"/>
      <sheetName val="Mob-demob"/>
      <sheetName val="ind. cost of direct"/>
      <sheetName val="Net Salary of a Direct"/>
      <sheetName val="Direct Cost Sum."/>
      <sheetName val="Electric"/>
      <sheetName val="Furniture"/>
      <sheetName val="Water Cons."/>
      <sheetName val="Ind Sale"/>
      <sheetName val="GWP3 Outfitting Works Indirect "/>
      <sheetName val="Parameter"/>
      <sheetName val="SubContractingDetail"/>
      <sheetName val="Control Panel"/>
      <sheetName val="基础资料"/>
      <sheetName val="using rjs409 progress data"/>
      <sheetName val="公司"/>
      <sheetName val="公司部门"/>
      <sheetName val="Summary F-217 R6"/>
      <sheetName val="BEU btm nozz @ tsht"/>
      <sheetName val="401_1"/>
      <sheetName val="401_2"/>
      <sheetName val="401_3"/>
      <sheetName val="401_4"/>
      <sheetName val="401_5"/>
      <sheetName val="401_7"/>
      <sheetName val="Cover Sheet"/>
      <sheetName val="Notes"/>
      <sheetName val="6_2_Floor_Finishes1"/>
      <sheetName val="Ra__stair"/>
      <sheetName val="Ana__PU"/>
      <sheetName val="1195_B1"/>
      <sheetName val="Capel_KI"/>
      <sheetName val="Capel_PK"/>
      <sheetName val="page_6"/>
      <sheetName val="Raw_Data-Combined"/>
      <sheetName val="Summary_HS_Pipa_CS"/>
      <sheetName val="galian_saluran"/>
      <sheetName val="Perhit_Alat"/>
      <sheetName val="05_Analisa_Teknik"/>
      <sheetName val="?_x000a_????_x000a_?"/>
      <sheetName val="_x000a_?????_x000a_??"/>
      <sheetName val="_?????_??"/>
      <sheetName val="Weekl??_x000a_?"/>
      <sheetName val="?뻘N??_"/>
      <sheetName val="?_x000a_?_x0"/>
      <sheetName val="_x000a_??_x0"/>
      <sheetName val="7422CW?"/>
      <sheetName val="OPT??_x000a_?"/>
      <sheetName val="Analisa_SNI_STANDART_"/>
      <sheetName val="1_B"/>
      <sheetName val="lkalibrasi_BENENAIN"/>
      <sheetName val="Rekap_Addendum"/>
      <sheetName val="AT_2"/>
      <sheetName val="_hrg_bhn"/>
      <sheetName val="Harga_Mat_"/>
      <sheetName val="Section_1"/>
      <sheetName val="OE_(KSB)"/>
      <sheetName val="ENE-CAL_11"/>
      <sheetName val="MAN-STD"/>
      <sheetName val="내역서(전기)"/>
      <sheetName val="본부소개"/>
      <sheetName val="Material Cost(as per Nation)"/>
      <sheetName val="VS P-Q"/>
      <sheetName val="SCOPES"/>
      <sheetName val="집계표(2 안)"/>
      <sheetName val="LV induction mot_x0000__x0000__x0005_"/>
      <sheetName val="내역서_(CIVI_x0000__x0000_鷘ș痰"/>
      <sheetName val="내역서_(CIVI痰ā㨬Õ"/>
      <sheetName val="İnsan Gücü"/>
      <sheetName val="BQ Summary"/>
      <sheetName val="FittingR1"/>
      <sheetName val="Gasket"/>
      <sheetName val="Bolt"/>
      <sheetName val="Pnl-10"/>
      <sheetName val="70"/>
      <sheetName val="AA"/>
      <sheetName val="AP110"/>
      <sheetName val="B-10"/>
      <sheetName val="BB-1"/>
      <sheetName val="C-5"/>
      <sheetName val="C-6"/>
      <sheetName val="C-6a"/>
      <sheetName val="F-1l2"/>
      <sheetName val="F-21"/>
      <sheetName val="F-4"/>
      <sheetName val="FF"/>
      <sheetName val="FF-2"/>
      <sheetName val="L"/>
      <sheetName val="M MM"/>
      <sheetName val="30a"/>
      <sheetName val="30-Note"/>
      <sheetName val="U-2"/>
      <sheetName val="Z- GENERAL PRIC橿⿂_x0000__x0000_⒘_x0000__x0000__x0000_ࡈ"/>
      <sheetName val="Z- GENERAL PRIC鋘@俀~橿⿂_x0000__x0000_⍈"/>
      <sheetName val="Z- GENERAL PRIC_x0000__x0000__x0005__x0000_ẹ_x0000__x0000__x0000_"/>
      <sheetName val="สรุปยอดเหล็กตาม_Cost_Record_VY2"/>
      <sheetName val="แนบ_PR2"/>
      <sheetName val="OR21_Final_Forecast_Rev_22"/>
      <sheetName val="Summary_Forecast_Budget_1&amp;22"/>
      <sheetName val="Summary_Forecast_Budget_Rev_22"/>
      <sheetName val="Backup_OR21_2"/>
      <sheetName val="Budget_for_ENT2"/>
      <sheetName val="ADJ__D-Wall&amp;BR_Ent__Rev_2_12"/>
      <sheetName val="Rebar+Conพื้น_Waste10%2"/>
      <sheetName val="Backup_D-Wall_Ent__13_07_192"/>
      <sheetName val="Backup_BR_ENT__13_07_192"/>
      <sheetName val="Final_Forecast_721112"/>
      <sheetName val="IMP_OR21_2019_07_112"/>
      <sheetName val="Concrete_721122"/>
      <sheetName val="หินเกล็ด_2"/>
      <sheetName val="เปรียบเทียบBudget_BR_2"/>
      <sheetName val="ADJ__BR_Ent__Rev_2_1_(2)2"/>
      <sheetName val="แผนงานBarrette_Pile2"/>
      <sheetName val="BOQ__VI_03_09_19_2"/>
      <sheetName val="Backup_BR_BMA2"/>
      <sheetName val="Sum_Budget&amp;Rev_12"/>
      <sheetName val="Sum_Budget_Rev_12"/>
      <sheetName val="Sum_Budget&amp;Rev_1_Rebar2"/>
      <sheetName val="Sum_Budget_Rev_2_Rebar2"/>
      <sheetName val="Rebar+Conพื้น_Waste10%_Rev_002"/>
      <sheetName val="Rebar+Conพื้น_Waste10%_Rev_01_2"/>
      <sheetName val="Equip_Rev_00_Budget2"/>
      <sheetName val="Budget_Waterpoofing2"/>
      <sheetName val="내역서_(∮ἀ嘆ɶ_᠀㬁_3"/>
      <sheetName val="InD_Mpower2"/>
      <sheetName val="ABB_Summary2"/>
      <sheetName val="Man_power_rate2"/>
      <sheetName val="Const_equip_rate2"/>
      <sheetName val="01-Gang_Rate_&amp;_Info2"/>
      <sheetName val="05-Sum_Cost2"/>
      <sheetName val="06-Indirect_Loading2"/>
      <sheetName val="07-Heavy_Equipment2"/>
      <sheetName val="08-RR_Check_List2"/>
      <sheetName val="1)_Risk_and_Opportunities2"/>
      <sheetName val="2)_Full_Cost_Calculation2"/>
      <sheetName val="Vehicle_Log2"/>
      <sheetName val="M&amp;E_Summary2"/>
      <sheetName val="rev_summary2"/>
      <sheetName val="M&amp;E_Prelims2"/>
      <sheetName val="B-FP_(2)2"/>
      <sheetName val="Sch_12"/>
      <sheetName val="tblg_denda3"/>
      <sheetName val="F1_42"/>
      <sheetName val="Manpower_Categories2"/>
      <sheetName val="Equip_Mstr_FOR_3A12"/>
      <sheetName val="5_Cennik3"/>
      <sheetName val="_토목_처리장도급내역서_2"/>
      <sheetName val="Garph_Work-Cost2"/>
      <sheetName val="LRK_2"/>
      <sheetName val="Insulation_1501082"/>
      <sheetName val="동상부_Tact_기준_반입일정_및_수량_02172"/>
      <sheetName val="MASTER_RATE_ANALYSIS2"/>
      <sheetName val="MN_T_B_2"/>
      <sheetName val="INDIGINEOUS_ITEMS_2"/>
      <sheetName val="Core_Data2"/>
      <sheetName val="final_abstract2"/>
      <sheetName val="KUWATI(Total)_17"/>
      <sheetName val="OPTION_217"/>
      <sheetName val="OPTION_317"/>
      <sheetName val="집계표_(TOTAL)17"/>
      <sheetName val="집계표_(CIVIL-23)17"/>
      <sheetName val="집계표_(FGRU)17"/>
      <sheetName val="집계표_(25,26)17"/>
      <sheetName val="집계표_(MEROX)17"/>
      <sheetName val="집계표_(NITROGEN)17"/>
      <sheetName val="집계표_(M4)17"/>
      <sheetName val="집계표_(CIVIL4)17"/>
      <sheetName val="집계표_(CIVIL6)17"/>
      <sheetName val="집계표_(CIVIL7)17"/>
      <sheetName val="내역서(DEMO_TOTAL)17"/>
      <sheetName val="내역서_(CIVIL-23)17"/>
      <sheetName val="내역서_(fgru)17"/>
      <sheetName val="내역서_(25&amp;26)17"/>
      <sheetName val="내역서_(MEROX)17"/>
      <sheetName val="내역서_(NITROGEN)17"/>
      <sheetName val="내역서_(M4)17"/>
      <sheetName val="내역서_(CIVIL-4)17"/>
      <sheetName val="내역서_(CIVIL-6)17"/>
      <sheetName val="내역서_(CIVIL-7)17"/>
      <sheetName val="2002년_현장공사비_국내_실적17"/>
      <sheetName val="2003년국내현장공사비_실적17"/>
      <sheetName val="VC2_10_9917"/>
      <sheetName val="INPUT_DATA16"/>
      <sheetName val="집계표_(25,26ဩ16"/>
      <sheetName val="General_Data16"/>
      <sheetName val="Form_016"/>
      <sheetName val="LABOR_&amp;_자재15"/>
      <sheetName val="입출재고현황_(2)15"/>
      <sheetName val="Form_D-115"/>
      <sheetName val="Form_B-115"/>
      <sheetName val="Form_F-115"/>
      <sheetName val="Form_A15"/>
      <sheetName val="3_공통공사대비15"/>
      <sheetName val="간접비_총괄15"/>
      <sheetName val="Rate_Analysis15"/>
      <sheetName val="Price_Schedule15"/>
      <sheetName val="CAL_15"/>
      <sheetName val="EQUIPMENT_-215"/>
      <sheetName val="Z-_GENERAL_PRICE_SUMMARY13"/>
      <sheetName val="_Estimate__13"/>
      <sheetName val="WEIGHT_LIST14"/>
      <sheetName val="산#2-1_(2)14"/>
      <sheetName val="BEND_LOSS14"/>
      <sheetName val="공사비_내역_(가)14"/>
      <sheetName val="내역서_耰&quot;??15"/>
      <sheetName val="단면_(2)14"/>
      <sheetName val="6PILE__(돌출)14"/>
      <sheetName val="Static_Equip14"/>
      <sheetName val="Form_A_14"/>
      <sheetName val="내역서_耰&quot;_x005f_x0000__x005f_x0000_14"/>
      <sheetName val="3_Breakdown_Direct_Paint14"/>
      <sheetName val="Áý°èÇ¥_(TOTAL)13"/>
      <sheetName val="Áý°èÇ¥_(CIVIL-23)13"/>
      <sheetName val="Áý°èÇ¥_(FGRU)13"/>
      <sheetName val="Áý°èÇ¥_(25,26)13"/>
      <sheetName val="Áý°èÇ¥_(MEROX)13"/>
      <sheetName val="Áý°èÇ¥_(NITROGEN)13"/>
      <sheetName val="Áý°èÇ¥_(M4)13"/>
      <sheetName val="Áý°èÇ¥_(CIVIL4)13"/>
      <sheetName val="Áý°èÇ¥_(CIVIL6)13"/>
      <sheetName val="Áý°èÇ¥_(CIVIL7)13"/>
      <sheetName val="³»¿ª¼­(DEMO_TOTAL)13"/>
      <sheetName val="³»¿ª¼­_(CIVIL-23)13"/>
      <sheetName val="³»¿ª¼­_(fgru)13"/>
      <sheetName val="³»¿ª¼­_(25&amp;26)13"/>
      <sheetName val="³»¿ª¼­_(MEROX)13"/>
      <sheetName val="³»¿ª¼­_(NITROGEN)13"/>
      <sheetName val="³»¿ª¼­_(M4)13"/>
      <sheetName val="³»¿ª¼­_(CIVIL-4)13"/>
      <sheetName val="³»¿ª¼­_(CIVIL-6)13"/>
      <sheetName val="³»¿ª¼­_(CIVIL-7)13"/>
      <sheetName val="2002³â_ÇöÀå°ø»çºñ_±¹³»_½ÇÀû13"/>
      <sheetName val="2003³â±¹³»ÇöÀå°ø»çºñ_½ÇÀû13"/>
      <sheetName val="내역서_耰&quot;__15"/>
      <sheetName val="Summary_Sheets14"/>
      <sheetName val="Man_Hole13"/>
      <sheetName val="Sheet1_(2)14"/>
      <sheetName val="Civil_114"/>
      <sheetName val="Civil_214"/>
      <sheetName val="Civil_314"/>
      <sheetName val="Site_114"/>
      <sheetName val="Site_214"/>
      <sheetName val="Site_314"/>
      <sheetName val="Site_Faci14"/>
      <sheetName val="내역서_耰&quot;_x005f_x005f_x005f_x0000__x005f_x005f_x0013"/>
      <sheetName val="7__월별투입내역서13"/>
      <sheetName val="계측_내역서13"/>
      <sheetName val="2_2_STAFF_Scedule13"/>
      <sheetName val="내역서_耰&quot;_x005f_x005f_x005f_x005f_x005f_x005f_x00013"/>
      <sheetName val="T_313"/>
      <sheetName val="HORI__VESSEL13"/>
      <sheetName val="EQUIP_LIST13"/>
      <sheetName val="MP_MOB13"/>
      <sheetName val="Form_B13"/>
      <sheetName val="Precios_Unitarios13"/>
      <sheetName val="Administrative_Prices13"/>
      <sheetName val="WBS_4413"/>
      <sheetName val="WBS_4113"/>
      <sheetName val="Precios_por_Administración13"/>
      <sheetName val="Subcon_A13"/>
      <sheetName val="Monthly_Load13"/>
      <sheetName val="Weekly_Load13"/>
      <sheetName val="BM_DATA_SHEET14"/>
      <sheetName val="Vind_-_BtB13"/>
      <sheetName val="LV_induction_motors13"/>
      <sheetName val="BSD_(2)13"/>
      <sheetName val="내역서_耰&quot;_x005f_x005f_x005f_x005f_x005f_x005f_x00513"/>
      <sheetName val="Material_Selections13"/>
      <sheetName val="breakdown_of_wage_rate13"/>
      <sheetName val="Indirect_Cost13"/>
      <sheetName val="97_사업추정(WEKI)13"/>
      <sheetName val="[SANDAN_XLS??13"/>
      <sheetName val="Piping_BQ_for_one_turbine13"/>
      <sheetName val="Utility_and_Fire_flange13"/>
      <sheetName val="_SANDAN_XLS__13"/>
      <sheetName val="Eq__Mobilization13"/>
      <sheetName val="Fire_Protection13"/>
      <sheetName val="입찰내역_발주처_양식13"/>
      <sheetName val="Heavy_Equipments13"/>
      <sheetName val="AG_Pipe_Qty_Analysis13"/>
      <sheetName val="FWBS_153012"/>
      <sheetName val="Resource_table13"/>
      <sheetName val="Equipment_List13"/>
      <sheetName val="Form1_SQP13"/>
      <sheetName val="공정계획(내부계획25%,내부w_f)13"/>
      <sheetName val="SFN_ORIG13"/>
      <sheetName val="Currency_Rate8"/>
      <sheetName val="w't_table13"/>
      <sheetName val="SCHEDD_TAMBAHAN13"/>
      <sheetName val="실행예산_MM12"/>
      <sheetName val="MODULE_CONFIRM12"/>
      <sheetName val="ITB_COST13"/>
      <sheetName val="내역서_(∮ἀ嘆ɶ12"/>
      <sheetName val="Dir_Manpower_Other_Exp_13"/>
      <sheetName val="4-3LEVEL-5_epic_412"/>
      <sheetName val="단가_(2)12"/>
      <sheetName val="BOQ-B_DOWN12"/>
      <sheetName val="Cash_In-Cash_Out_Actual12"/>
      <sheetName val="PROTECTION_12"/>
      <sheetName val="내역서1999_8최종8"/>
      <sheetName val="Unit_Price_8"/>
      <sheetName val="plan&amp;section_of_foundation9"/>
      <sheetName val="working_load_at_the_btm_ft_9"/>
      <sheetName val="stability_check9"/>
      <sheetName val="design_load9"/>
      <sheetName val="TDC_COA_Sumry8"/>
      <sheetName val="TDC_Item_Dets8"/>
      <sheetName val="TDC_Item_Sumry8"/>
      <sheetName val="TDC_Key_Qty_Sumry8"/>
      <sheetName val="List_-_Components8"/>
      <sheetName val="List_-_Equipment8"/>
      <sheetName val="COA_Sumry_-_Std_Imp8"/>
      <sheetName val="Contr_TDC_-_Std_Imp8"/>
      <sheetName val="Item_Sumry_-_Std_Imp8"/>
      <sheetName val="Unit_Costs_-_Std_Imp8"/>
      <sheetName val="Unit_MH_-_Std_Imp8"/>
      <sheetName val="Proj_TIC_-_Std_Imp8"/>
      <sheetName val="Updating_Form-Oct_20118"/>
      <sheetName val="Weld_Consumable8"/>
      <sheetName val="NDE_Cost-Summary8"/>
      <sheetName val="9July_Above_Ground_Pipe8"/>
      <sheetName val="M_118"/>
      <sheetName val="Process_Data_18"/>
      <sheetName val="Sum_(Case-3)8"/>
      <sheetName val="Man_Power_&amp;_Comp8"/>
      <sheetName val="Data_List8"/>
      <sheetName val="4-Basic_Price8"/>
      <sheetName val="Evaluasi_Penw8"/>
      <sheetName val="Closeout_Control8"/>
      <sheetName val="PROJECT_BRIEF8"/>
      <sheetName val="CUADRO_DE_PRECIOS12"/>
      <sheetName val="Site_Findings_Status_Sheet8"/>
      <sheetName val="5_)_Time_Delays8"/>
      <sheetName val="Unt_rate8"/>
      <sheetName val="1100-1200-1300-1910-2140-LEV_28"/>
      <sheetName val="내역서_耰&quot;_x005f_x005f_x005f_x0000_8"/>
      <sheetName val="내역서_耰&quot;_x005f_x005f_x005f_x005f_8"/>
      <sheetName val="내역서_耰&quot;_x005f_x0000__x00009"/>
      <sheetName val="99__FWBS(Ref)8"/>
      <sheetName val="99__Change_Rate8"/>
      <sheetName val="할증_8"/>
      <sheetName val="RAB_AR&amp;STR8"/>
      <sheetName val="Equip_Rental_Summary_by_Contr8"/>
      <sheetName val="Project_Equip_Rental_Summary8"/>
      <sheetName val="Contractor_Indirect_Sumry8"/>
      <sheetName val="Project_Indirect_Sumry8"/>
      <sheetName val="COA_Sumry_by_Area8"/>
      <sheetName val="COA_Sumry_by_Contr8"/>
      <sheetName val="COA_Sumry_by_RG8"/>
      <sheetName val="TDC_COA_Grp_Sumry8"/>
      <sheetName val="TDC_COA_Grp_Sumry_by_Area8"/>
      <sheetName val="TDC_COA_Grp_Sumry_by_RG8"/>
      <sheetName val="Equipment_Sumry8"/>
      <sheetName val="TDC_Item_Dets-Full8"/>
      <sheetName val="TDC_Item_Dets-IPM-Full8"/>
      <sheetName val="TDC_Item_Sumry_by_Area8"/>
      <sheetName val="TDC_Item_Sumry_by_RG8"/>
      <sheetName val="TDC_Key_Qty_Sumry_by_RG8"/>
      <sheetName val="List_-_Equipment_by_Area8"/>
      <sheetName val="List_-_Equipment_by_Contr8"/>
      <sheetName val="Equipment_-_Unit_Costs_by_Mat8"/>
      <sheetName val="List_-_Equipment_by_Rep_Grp8"/>
      <sheetName val="Craft_Summary_by_Contr8"/>
      <sheetName val="Project_Craft_Summary8"/>
      <sheetName val="Project_Metrics8"/>
      <sheetName val="Discounted_Cash_Flow8"/>
      <sheetName val="Ocean_Transporation_Charge8"/>
      <sheetName val="SUMMARY_(0A)8"/>
      <sheetName val="SUMMARY_(1A)8"/>
      <sheetName val="SUMMARY_(1B)8"/>
      <sheetName val="SUMMARY_(03)8"/>
      <sheetName val="F1(Cable_Rack)8"/>
      <sheetName val="F2(Cable_Rack)8"/>
      <sheetName val="F3(Cable_Rack)8"/>
      <sheetName val="F1_(POLYMER)8"/>
      <sheetName val="F2_(POLYMER)8"/>
      <sheetName val="F3_(POLYMER)8"/>
      <sheetName val="F4_(POLYMER)8"/>
      <sheetName val="F5(_Polymerization_)8"/>
      <sheetName val="F6_(_Polymerization_)8"/>
      <sheetName val="B1_(Grid_A-7,_-6)8"/>
      <sheetName val="B1_(Grid_A,_B)8"/>
      <sheetName val="B1_(Grid_C-7,_-6)8"/>
      <sheetName val="B2_(Grid_-7_B,_C)_(1)8"/>
      <sheetName val="B2_(Grid_-7_B,_C)_(2)8"/>
      <sheetName val="B2_(Grid_-6_B,_C)_(1)8"/>
      <sheetName val="B2_(Grid_-6_B,_C)_(2)8"/>
      <sheetName val="F1_(MONOMER)8"/>
      <sheetName val="F2_(MONOMER)8"/>
      <sheetName val="F3_(MONOMER)8"/>
      <sheetName val="90K060C_(MONOMER)8"/>
      <sheetName val="F1_(EXTRUSION)8"/>
      <sheetName val="F2_(EXTRUSION)8"/>
      <sheetName val="F3_(EXTRUSION)8"/>
      <sheetName val="F4_(EXTRUSION)8"/>
      <sheetName val="F5_(EXTRUSION)8"/>
      <sheetName val="F6A_(EXTRUSION)8"/>
      <sheetName val="F6D_(EXTRUSION)8"/>
      <sheetName val="F7_(EXTRUSION)8"/>
      <sheetName val="F8_(EXTRUSION)8"/>
      <sheetName val="F9_(EXTRUSION)8"/>
      <sheetName val="F10_(EXTRUSION)8"/>
      <sheetName val="F11_(EXTRUSION)8"/>
      <sheetName val="B1_(Grid_F-5`,_4`)8"/>
      <sheetName val="B2_(Grid_F,E-4`)8"/>
      <sheetName val="B2_(Grid_F,E-5`)8"/>
      <sheetName val="B3_(Grid_C,B-4`)8"/>
      <sheetName val="B4_(Grid_B,A-4`)8"/>
      <sheetName val="B5_(Grid_E-5`)_&amp;_(Grid_D-5`)8"/>
      <sheetName val="B6_(Grid_E,D-5')8"/>
      <sheetName val="B7_(Grid_E,D-5')8"/>
      <sheetName val="95D040,_A5068"/>
      <sheetName val="95P040AB,_A5078"/>
      <sheetName val="95X020-U08,_A6028"/>
      <sheetName val="95X020-U07,_A6068"/>
      <sheetName val="95E040,_A5098"/>
      <sheetName val="95D024;025,_A6158"/>
      <sheetName val="95X020-U05,_A6018"/>
      <sheetName val="95X020-U02,_A2048"/>
      <sheetName val="Extruder_FDN8"/>
      <sheetName val="BOG_COMP__FDN8"/>
      <sheetName val="SOG_COMP__FDN8"/>
      <sheetName val="1G1_(Ground_Beam)8"/>
      <sheetName val="1G2-1(Ground_Beam)8"/>
      <sheetName val="1G2-2(Ground_Beam)8"/>
      <sheetName val="P15,_168"/>
      <sheetName val="LO_CONSOLE_FDN8"/>
      <sheetName val="OIL_COOLER_FDN8"/>
      <sheetName val="CW_CONSOLE_FDN_(SOG)8"/>
      <sheetName val="PD3_(SOG)8"/>
      <sheetName val="SF1_(SOG)8"/>
      <sheetName val="SF2_(SOG)8"/>
      <sheetName val="SLAB_(1S1-1)8"/>
      <sheetName val="SLAB_(1S1-2)8"/>
      <sheetName val="SLAB_(1S1-3)8"/>
      <sheetName val="COLUMN_(+5500)8"/>
      <sheetName val="COLUMN_(+12500)8"/>
      <sheetName val="COLUMN_(+15500)8"/>
      <sheetName val="ETC_8"/>
      <sheetName val="Cash_Flow_bulanan8"/>
      <sheetName val="H_Satuan8"/>
      <sheetName val="In-House_Summary8"/>
      <sheetName val="Tools_&amp;_Settings8"/>
      <sheetName val="Data_Summary8"/>
      <sheetName val="Crew_Costs8"/>
      <sheetName val="Spread_Costs8"/>
      <sheetName val="Unique_List_Misc8"/>
      <sheetName val="Codes_Pers8"/>
      <sheetName val="Direct_PMS8"/>
      <sheetName val="UP_MINOR8"/>
      <sheetName val="Item_code8"/>
      <sheetName val="Aux_8"/>
      <sheetName val="Pengesahan_8"/>
      <sheetName val="__8"/>
      <sheetName val="_8"/>
      <sheetName val="breakdown_of_wage_ra`f7"/>
      <sheetName val="breakdown_of_wage_ra7"/>
      <sheetName val="breakdown_of_wage_rað-7"/>
      <sheetName val="2_Overall_Summary_7"/>
      <sheetName val="Rates_&amp;_Legend8"/>
      <sheetName val="OCT_FDN8"/>
      <sheetName val="BO䁑-B_䁄OWN8"/>
      <sheetName val="Bill_rekap8"/>
      <sheetName val="Harga_Satuan8"/>
      <sheetName val="F_ALARM8"/>
      <sheetName val="0__Resource　Code7"/>
      <sheetName val="breakdown_of_wage_rap7"/>
      <sheetName val="00-Summary_Information-ABB7"/>
      <sheetName val="breakdown_of_wage_ra7"/>
      <sheetName val="Exchange_Rate8"/>
      <sheetName val="General_Notes8"/>
      <sheetName val="내역서_耰&quot;_x005f_x0000_8"/>
      <sheetName val="내역서_耰&quot;_x005f_x005f_8"/>
      <sheetName val="Process_Data_(2)8"/>
      <sheetName val="PABS,Site_info7"/>
      <sheetName val="내역서_耰&quot;_7"/>
      <sheetName val="2__현장_자금투입_집계표8"/>
      <sheetName val="_도면_및_도서_제출목록_및_일정_170202_xlsx8"/>
      <sheetName val="Distribution_Table7"/>
      <sheetName val="Raw_data7"/>
      <sheetName val="차트_(2)8"/>
      <sheetName val="Material_code7"/>
      <sheetName val="DROP_DOWN7"/>
      <sheetName val="개시대사_(2)7"/>
      <sheetName val="DATA_MENTAH7"/>
      <sheetName val="내역서_(N____x000a_8"/>
      <sheetName val="TQ_Format6"/>
      <sheetName val="HO_Site_Rates-20117"/>
      <sheetName val="Linelist_LNGC_Process7"/>
      <sheetName val="Equipment_Spec_List7"/>
      <sheetName val="SPEC_LIST(EQUP,_SYS)7"/>
      <sheetName val="Action_Item7"/>
      <sheetName val="ID_CD7"/>
      <sheetName val="Air_Cooler-E7"/>
      <sheetName val="SUM_6"/>
      <sheetName val="Al_Taweelah7"/>
      <sheetName val="Particular_Sch7"/>
      <sheetName val="breakdown_of_wage_raÐ¾6"/>
      <sheetName val="Additional_data6"/>
      <sheetName val="11_자재단가5"/>
      <sheetName val="LIFE_&amp;_REP_PROVN5"/>
      <sheetName val="O&amp;M_CREW5"/>
      <sheetName val="33628-Rev__A5"/>
      <sheetName val="Cashflow_Analysis5"/>
      <sheetName val="Schedule_5"/>
      <sheetName val="Loading_Struc5"/>
      <sheetName val="Loading_Pip5"/>
      <sheetName val="Loading_Overall_(BASE_Proposal5"/>
      <sheetName val="Steel_Structure5"/>
      <sheetName val="PIPING_AG-UG_NEW_UNITS5"/>
      <sheetName val="MEC_PIPING_PREFABR5"/>
      <sheetName val="Working_File-Pip5"/>
      <sheetName val="Equip_ISBL_&amp;_OSBL_5"/>
      <sheetName val="Attach_4-185"/>
      <sheetName val="INPUT_DATA_OF_SCHEDULE5"/>
      <sheetName val="OIL_SEPARATOR5"/>
      <sheetName val="CATCH_BASIN5"/>
      <sheetName val="FW_Post_Indicator_Valve_24&quot;5"/>
      <sheetName val="FW_Post_Indicator_Valve_20&quot;5"/>
      <sheetName val="FW_Post_Indicator_Valve_6&quot;5"/>
      <sheetName val="Fire_Monitor_or_Hydrant_6&quot;_FDN5"/>
      <sheetName val="SUMP_VB5"/>
      <sheetName val="CLEANOUT_4&quot;5"/>
      <sheetName val="Not_reqd5"/>
      <sheetName val="호환성_보고서5"/>
      <sheetName val="Finansal_tamamlanma_Eğrisi5"/>
      <sheetName val="Master_List5"/>
      <sheetName val="Scheme_Area_Details_Block___C25"/>
      <sheetName val="14-Eng_rate5"/>
      <sheetName val="리스크_분류체계5"/>
      <sheetName val="Tender_data5"/>
      <sheetName val="Activity_Form5"/>
      <sheetName val="GM_0005"/>
      <sheetName val="Admin_Manu_2-Equipment_Type_ID5"/>
      <sheetName val="일위대가_5"/>
      <sheetName val="SECL_리스크_분류체계_(2)5"/>
      <sheetName val="1_설계기준5"/>
      <sheetName val="Cash_Flow5"/>
      <sheetName val="REF_for_VV5"/>
      <sheetName val="P-Ins_&amp;_Bonds5"/>
      <sheetName val="INSTLIST_15"/>
      <sheetName val="내역서_(∮ἀ嘆ɶ?᠀㬁?5"/>
      <sheetName val="Fig_4-145"/>
      <sheetName val="Itembalance_Report_(18-sep-18)5"/>
      <sheetName val="BUDGET_SUMMARY_5"/>
      <sheetName val="광통신_견적내역서15"/>
      <sheetName val="5__월별투입내역서5"/>
      <sheetName val="Att-1_CTCI_MH_rate5"/>
      <sheetName val="SUMMARY_MTO_02_2_353"/>
      <sheetName val="N_G_METERING_CALC_3"/>
      <sheetName val="N_G_METERING3"/>
      <sheetName val="N_G_METERING_(2)3"/>
      <sheetName val="CUMENE_METERING3"/>
      <sheetName val="N2_METERING_3"/>
      <sheetName val="H2_METERING__3"/>
      <sheetName val="CO_METERING3"/>
      <sheetName val="Bill_4_7_Predestain_Bridge_3"/>
      <sheetName val="Bill_4_7_Predestain3"/>
      <sheetName val="1_1_FT_type_13"/>
      <sheetName val="1_2_FT_type_1A3"/>
      <sheetName val="1_3_FT_type_23"/>
      <sheetName val="1_4_FT_type_33"/>
      <sheetName val="1_5_FT_type_43"/>
      <sheetName val="2_1_CL_Outside3"/>
      <sheetName val="2_2_CL_Inside3"/>
      <sheetName val="2_3_CL_Ramp3"/>
      <sheetName val="3_1_CB_Outside3"/>
      <sheetName val="3_2_CB_Inside3"/>
      <sheetName val="4_Stair3"/>
      <sheetName val="5_Ramp3"/>
      <sheetName val="6_Handrail3"/>
      <sheetName val="Invoice_(Interim_No_28)3"/>
      <sheetName val="Cost_Summary3"/>
      <sheetName val="Direct_Cost3"/>
      <sheetName val="Direct_Cost_(2)3"/>
      <sheetName val="Summary_(3)3"/>
      <sheetName val="Indirect_Cost_Summary3"/>
      <sheetName val="TR_Rev_vs_Commit3"/>
      <sheetName val="TR_+MMHE_PL_report3"/>
      <sheetName val="P23P2724___Commitment_3"/>
      <sheetName val="설산1_나5"/>
      <sheetName val="Analisa_Fave5"/>
      <sheetName val="Harsat_Bahan5"/>
      <sheetName val="Harsat_Subkon5"/>
      <sheetName val="Harsat_Upah5"/>
      <sheetName val="Master_1_05"/>
      <sheetName val="Agregat_Halus_&amp;_Kasar5"/>
      <sheetName val="HARGA_MATERIAL5"/>
      <sheetName val="Harga_Sat_APP5"/>
      <sheetName val="Tgh_JGC-Inv_I_clp5"/>
      <sheetName val="PCS_5"/>
      <sheetName val="Progress_Statement-SI5"/>
      <sheetName val="Progress_Payment-31105"/>
      <sheetName val="Perm__Test5"/>
      <sheetName val="Galian_15"/>
      <sheetName val="Analisa_Lump_sum5"/>
      <sheetName val="Sec_I_ML5"/>
      <sheetName val="dongia_(2)5"/>
      <sheetName val="BM_#15"/>
      <sheetName val="Weekl_6"/>
      <sheetName val="내역서_(N____14"/>
      <sheetName val="내역서_(N____15"/>
      <sheetName val="__x05"/>
      <sheetName val="OPT_6"/>
      <sheetName val="내역서_(N__x005"/>
      <sheetName val="List_register5"/>
      <sheetName val="Direct_Histogram_Rev__A_(f)5"/>
      <sheetName val="Tables_3_1_to_3_5_EXH_G5"/>
      <sheetName val="64_45"/>
      <sheetName val="64_55"/>
      <sheetName val="36_25"/>
      <sheetName val="36_15"/>
      <sheetName val="Precios_Unitariԯ4"/>
      <sheetName val="EQUIPOS_DE_SEGURIDAD5"/>
      <sheetName val="MATERIALES_CONSUMIBLES5"/>
      <sheetName val="PERSONAL_INDIRECTO_5"/>
      <sheetName val="1_자금요약3"/>
      <sheetName val="2_실행비투입3"/>
      <sheetName val="3_본사집계3"/>
      <sheetName val="3-1_본사투입3"/>
      <sheetName val="4_지사집계3"/>
      <sheetName val="4-1_지사투입3"/>
      <sheetName val="5_현장총집계3"/>
      <sheetName val="5-1_현금집계3"/>
      <sheetName val="5-2_현금출납3"/>
      <sheetName val="5-3_외상집계3"/>
      <sheetName val="5-4_외상투입3"/>
      <sheetName val="6_미지급금3"/>
      <sheetName val="5-5_기타공제집계3"/>
      <sheetName val="5-6_기타공제3"/>
      <sheetName val="7_기성현황(실)3"/>
      <sheetName val="8_한국인수당3"/>
      <sheetName val="8_한국인수당_(Master_file)3"/>
      <sheetName val="9_기타수입3"/>
      <sheetName val="10_투입집계3"/>
      <sheetName val="5-4_외상투입_(2)3"/>
      <sheetName val="16_기성현황(예)3"/>
      <sheetName val="17_자금요약23"/>
      <sheetName val="18_실행대비투입23"/>
      <sheetName val="SPT_vs_PHI3"/>
      <sheetName val="05__Curva_S4"/>
      <sheetName val="Cost_Code5"/>
      <sheetName val="Data_Ref5"/>
      <sheetName val="Interdept_Rate5"/>
      <sheetName val="4300_UTILITY_BLDG_(2)5"/>
      <sheetName val="Payment_Certificate-13"/>
      <sheetName val="Floor_wet3"/>
      <sheetName val="Floor_Balcony3"/>
      <sheetName val="Hard_scape_Floor3"/>
      <sheetName val="P03_Skirting3"/>
      <sheetName val="GF_wall3"/>
      <sheetName val="Kitchen_Wall_wet_LIN-7013"/>
      <sheetName val="Wall_wet_LIN-601_3"/>
      <sheetName val="BOQ_(2)3"/>
      <sheetName val="VO_Schedule-13"/>
      <sheetName val="HOLD_AMOUNT3"/>
      <sheetName val="Back_Charge_(2)3"/>
      <sheetName val="Temporary_Deductions-1_3"/>
      <sheetName val="Contracharges_Check_list-1_3"/>
      <sheetName val="PC_033"/>
      <sheetName val="Measurement_sheet3"/>
      <sheetName val="Material_Only3"/>
      <sheetName val="Man_power_supply3"/>
      <sheetName val="Camp_Deduction3"/>
      <sheetName val="สรุปยอดเหล็กตาม_Cost_Record_VY3"/>
      <sheetName val="แนบ_PR3"/>
      <sheetName val="OR21_Final_Forecast_Rev_23"/>
      <sheetName val="Summary_Forecast_Budget_1&amp;23"/>
      <sheetName val="Summary_Forecast_Budget_Rev_23"/>
      <sheetName val="Backup_OR21_3"/>
      <sheetName val="Budget_for_ENT3"/>
      <sheetName val="ADJ__D-Wall&amp;BR_Ent__Rev_2_13"/>
      <sheetName val="Rebar+Conพื้น_Waste10%3"/>
      <sheetName val="Backup_D-Wall_Ent__13_07_193"/>
      <sheetName val="Backup_BR_ENT__13_07_193"/>
      <sheetName val="Final_Forecast_721113"/>
      <sheetName val="IMP_OR21_2019_07_113"/>
      <sheetName val="Concrete_721123"/>
      <sheetName val="หินเกล็ด_3"/>
      <sheetName val="เปรียบเทียบBudget_BR_3"/>
      <sheetName val="ADJ__BR_Ent__Rev_2_1_(2)3"/>
      <sheetName val="แผนงานBarrette_Pile3"/>
      <sheetName val="BOQ__VI_03_09_19_3"/>
      <sheetName val="Backup_BR_BMA3"/>
      <sheetName val="Sum_Budget&amp;Rev_13"/>
      <sheetName val="Sum_Budget_Rev_13"/>
      <sheetName val="Sum_Budget&amp;Rev_1_Rebar3"/>
      <sheetName val="Sum_Budget_Rev_2_Rebar3"/>
      <sheetName val="Rebar+Conพื้น_Waste10%_Rev_003"/>
      <sheetName val="Rebar+Conพื้น_Waste10%_Rev_01_3"/>
      <sheetName val="Equip_Rev_00_Budget3"/>
      <sheetName val="Budget_Waterpoofing3"/>
      <sheetName val="Enron_Form3"/>
      <sheetName val="IRR_sponsor3"/>
      <sheetName val="Consortium_VP3"/>
      <sheetName val="Summary_MONTH3"/>
      <sheetName val="DESICON_SUM3"/>
      <sheetName val="DES_TCF_Rental3"/>
      <sheetName val="DES_TCF_Maints_pers3"/>
      <sheetName val="DES_TCF_Heavy_Equipment3"/>
      <sheetName val="BANK_BOND3"/>
      <sheetName val="PHC_WAREHOUSE_-_INFOONLY3"/>
      <sheetName val="CATERING_CONTROL3"/>
      <sheetName val="SUB_CONTRACT3"/>
      <sheetName val="SPDC_-_INFONLY3"/>
      <sheetName val="VENDOR_SCHEDUL3"/>
      <sheetName val="VENDOR_PRESENCE_-_COMM3"/>
      <sheetName val="VENDOR_PRESENCE_-_RECH3"/>
      <sheetName val="VENDOR_PRESENCE_-_COMM_3"/>
      <sheetName val="CONTRACT_RATES3"/>
      <sheetName val="Sch_63"/>
      <sheetName val="2013电气概算_价目表_(营改增调整)3"/>
      <sheetName val="1_11_b3"/>
      <sheetName val="SPEC(CABLE_&amp;_WIRE)3"/>
      <sheetName val="RESUMEN_CD3"/>
      <sheetName val="BOQ_REV63"/>
      <sheetName val="Maliyet_Ozet3"/>
      <sheetName val="1_1-1_23"/>
      <sheetName val="1_3-_1_43"/>
      <sheetName val="3_13"/>
      <sheetName val="3_23"/>
      <sheetName val="4_1(a)3"/>
      <sheetName val="4_1(b)3"/>
      <sheetName val="4_1_(c)3"/>
      <sheetName val="5_13"/>
      <sheetName val="내역서_(N____16"/>
      <sheetName val="6_공정표3"/>
      <sheetName val="List_Equip3"/>
      <sheetName val="Process_C_(1-166)3"/>
      <sheetName val="TRUCK_HAUL_CYCLE-waste3"/>
      <sheetName val="Existing_PC_Pavement3"/>
      <sheetName val="Master_Data3"/>
      <sheetName val="ind'l_cp3"/>
      <sheetName val="LAST_UPDATE3"/>
      <sheetName val="0_품의서(전체)3"/>
      <sheetName val="3_부제O호표3"/>
      <sheetName val="5_소모재료비3"/>
      <sheetName val="8_시멘트제원표3"/>
      <sheetName val="2_품제O호표3"/>
      <sheetName val="본부_SHOP3"/>
      <sheetName val="#6_MDU_일반3"/>
      <sheetName val="#6_MDU엄반장3"/>
      <sheetName val="#6MDU_기계3"/>
      <sheetName val="HOU_COMP`3"/>
      <sheetName val="FCC_OBL-SHOP3"/>
      <sheetName val="NEW_FCC_OBL3"/>
      <sheetName val="#4_MDU3"/>
      <sheetName val="#6_SHOP3"/>
      <sheetName val="NRC_OBL-조연식3"/>
      <sheetName val="광양-조연식_반장3"/>
      <sheetName val="#5MDU_REV3"/>
      <sheetName val="LBO_PROJECT3"/>
      <sheetName val="VENDOR_LIST3"/>
      <sheetName val="BOP_LINE_LIST3"/>
      <sheetName val="5__Work_load(현재원기준)5"/>
      <sheetName val="A__ENGINEERING3"/>
      <sheetName val="B-1__배관자재3"/>
      <sheetName val="B-2__전기자재3"/>
      <sheetName val="B-3__계장자재3"/>
      <sheetName val="B-4__기계자재3"/>
      <sheetName val="C-1__공통가설3"/>
      <sheetName val="C-2__토목3"/>
      <sheetName val="C-4__철골3"/>
      <sheetName val="C-5__기계3"/>
      <sheetName val="C-6__배관3"/>
      <sheetName val="C-7__전기3"/>
      <sheetName val="C-8__계장3"/>
      <sheetName val="C-9__중장비3"/>
      <sheetName val="C-10__소방설비3"/>
      <sheetName val="C-11__보온3"/>
      <sheetName val="C-12__CMS3"/>
      <sheetName val="Equipt_Rental3"/>
      <sheetName val="EQ_USED_(CORRECTED)3"/>
      <sheetName val="Rebar_Constant3"/>
      <sheetName val="CONCRETE_TYPE3"/>
      <sheetName val="Other_data3"/>
      <sheetName val="내역서_(∮ἀ嘆ɶ_᠀㬁_4"/>
      <sheetName val="InD_Mpower3"/>
      <sheetName val="ABB_Summary3"/>
      <sheetName val="Man_power_rate3"/>
      <sheetName val="Const_equip_rate3"/>
      <sheetName val="01-Gang_Rate_&amp;_Info3"/>
      <sheetName val="05-Sum_Cost3"/>
      <sheetName val="06-Indirect_Loading3"/>
      <sheetName val="07-Heavy_Equipment3"/>
      <sheetName val="08-RR_Check_List3"/>
      <sheetName val="1)_Risk_and_Opportunities3"/>
      <sheetName val="2)_Full_Cost_Calculation3"/>
      <sheetName val="Vehicle_Log3"/>
      <sheetName val="M&amp;E_Summary3"/>
      <sheetName val="rev_summary3"/>
      <sheetName val="M&amp;E_Prelims3"/>
      <sheetName val="B-FP_(2)3"/>
      <sheetName val="Sch_13"/>
      <sheetName val="tblg_denda4"/>
      <sheetName val="F1_43"/>
      <sheetName val="Manpower_Categories3"/>
      <sheetName val="External_Issues3"/>
      <sheetName val="Statprod_gab4"/>
      <sheetName val="L_14"/>
      <sheetName val="Equip_Mstr_FOR_3A13"/>
      <sheetName val="G_R300경비3"/>
      <sheetName val="AS포장복구_3"/>
      <sheetName val="중기조종사_단위단가3"/>
      <sheetName val="설_계3"/>
      <sheetName val="5_Cennik4"/>
      <sheetName val="_토목_처리장도급내역서_3"/>
      <sheetName val="Garph_Work-Cost3"/>
      <sheetName val="LRK_3"/>
      <sheetName val="Insulation_1501083"/>
      <sheetName val="동상부_Tact_기준_반입일정_및_수량_02173"/>
      <sheetName val="MASTER_RATE_ANALYSIS3"/>
      <sheetName val="MN_T_B_3"/>
      <sheetName val="INDIGINEOUS_ITEMS_3"/>
      <sheetName val="Core_Data3"/>
      <sheetName val="final_abstract3"/>
      <sheetName val="GRAND_REKAP2"/>
      <sheetName val="analisa_(2)2"/>
      <sheetName val="Analisa_22"/>
      <sheetName val="Up_&amp;_bhn2"/>
      <sheetName val="HRG_BHN2"/>
      <sheetName val="Analisa_(ok_punya)2"/>
      <sheetName val="Alat_(2)2"/>
      <sheetName val="Rekap_Biaya2"/>
      <sheetName val="Kuantitas_&amp;_Harga2"/>
      <sheetName val="Nopember_(2)2"/>
      <sheetName val="Ramp_data2"/>
      <sheetName val="Lower_Ground2"/>
      <sheetName val="Cap_Cost2"/>
      <sheetName val="RLV_Calc2"/>
      <sheetName val="Costs_(dev)2"/>
      <sheetName val="Bluewater_NPV_-_sell_January2"/>
      <sheetName val="Upper_Ground2"/>
      <sheetName val="PARK_NE2"/>
      <sheetName val="Financial_Summary2"/>
      <sheetName val="D&amp;C_Calcs2"/>
      <sheetName val="CA_Upside_Downside_Old2"/>
      <sheetName val="EASEL_CA_Example2"/>
      <sheetName val="Urai__Resap_pengikat2"/>
      <sheetName val="DAF_HRG2"/>
      <sheetName val="7_공정표2"/>
      <sheetName val="Kolom_UT2"/>
      <sheetName val="HB_2"/>
      <sheetName val="Memb_Schd2"/>
      <sheetName val="Coef_et_données2"/>
      <sheetName val="Eng_Hrs_(HO)2"/>
      <sheetName val="MFG_&amp;_DEL2"/>
      <sheetName val="원가조정_내역2"/>
      <sheetName val="InsertListDrawing_1_2"/>
      <sheetName val="P_Staff_fac2"/>
      <sheetName val="beam-reinft-IIInd_floor2"/>
      <sheetName val="P-Site_fac2"/>
      <sheetName val="P-Clients_fac2"/>
      <sheetName val="P2-Project_Data2"/>
      <sheetName val="a_h_ars_sum2"/>
      <sheetName val="a_h_ars2"/>
      <sheetName val="Z- GENERAL PRIC橿⿂"/>
      <sheetName val="Z- GENERAL PRIC鋘@俀~橿⿂"/>
      <sheetName val="Z- GENERAL PRIC"/>
      <sheetName val="Harga material_1"/>
      <sheetName val="abcdef"/>
      <sheetName val="bahan,upah,alat"/>
      <sheetName val="Peralatan (2)"/>
      <sheetName val="tabel berat"/>
      <sheetName val="daf_3_OK_"/>
      <sheetName val="daf_7_OK_"/>
      <sheetName val="L_TIGA"/>
      <sheetName val="내역서_(N___ 3"/>
      <sheetName val="내역서_(N___ 4"/>
      <sheetName val="내역서_(N___ 5"/>
      <sheetName val="_x0004_? ?_x0003_?_x0004_?_x0016_? ?_x0004_"/>
      <sheetName val="Weekl_x0004_?_x0016_? ?"/>
      <sheetName val="_x0004_? ?_x0"/>
      <sheetName val=" ?_x001b_?_x0"/>
      <sheetName val="OPT_x0012_?_x0010_? ?"/>
      <sheetName val="내역서_(N___ 6"/>
      <sheetName val="내역서_(N___ 7"/>
      <sheetName val="내역서_(N___ 8"/>
      <sheetName val="N-detail"/>
      <sheetName val="FACSUM"/>
      <sheetName val="Daily Photo"/>
      <sheetName val="Manpower Status"/>
      <sheetName val="opstat"/>
      <sheetName val="costs"/>
      <sheetName val="원가&amp;하도급원가"/>
      <sheetName val="건축(을)"/>
      <sheetName val="적용단가"/>
      <sheetName val="TH VL, NC, DDHT Thanhphuoc"/>
      <sheetName val="ISBL-J10"/>
      <sheetName val="BQ Working"/>
      <sheetName val="PipWT"/>
      <sheetName val="MR EUR"/>
      <sheetName val="changes"/>
      <sheetName val="Star Rate"/>
      <sheetName val="Materials "/>
      <sheetName val="MAchinery(R1)"/>
      <sheetName val="ENGG_CVL"/>
      <sheetName val="报价说明 (3)"/>
      <sheetName val="报价说明 (4)"/>
      <sheetName val="2.履约阶段供应链管理计划"/>
      <sheetName val="XREF"/>
      <sheetName val="sis.xlm"/>
      <sheetName val="spot prices"/>
      <sheetName val="Forma E-17"/>
      <sheetName val="1999 BUDGET"/>
      <sheetName val="현금흐름표"/>
      <sheetName val="1.0_Criteria_New"/>
      <sheetName val="LV induction mot"/>
      <sheetName val="내역서_(CIVI"/>
      <sheetName val="내역서_耰&quot;13"/>
      <sheetName val="SANDAN_XLS11"/>
      <sheetName val="내역서_耰&quot;14"/>
      <sheetName val="SANDAN_XLS12"/>
      <sheetName val="내역서_(∮ἀ嘆ɶ᠀㬁4"/>
      <sheetName val="Sheet_x0000__x0000__x0005__x0000_ư"/>
      <sheetName val="Sheet_x0000__x0000__x0005__x0000_፠"/>
      <sheetName val="Sheet_x0000__x0000__x0005__x0000__xded0_"/>
      <sheetName val="Sheet_x0000__x0000__x0005__x0000_팠"/>
      <sheetName val="Sheet_x0000__x0000__x0005__x0000_븰"/>
      <sheetName val="PROC%"/>
      <sheetName val="Basisdaten"/>
      <sheetName val="SWALE_(구산)1"/>
      <sheetName val="REF_ONLY1"/>
      <sheetName val="Data_Ref_1"/>
      <sheetName val="KKS_System_Codes1"/>
      <sheetName val="Price_Schedule_Code1"/>
      <sheetName val="Main_Control"/>
      <sheetName val="5_5FWBS_CODE"/>
      <sheetName val="PROG."/>
      <sheetName val="Considerations"/>
      <sheetName val="Faktor"/>
      <sheetName val="luar"/>
      <sheetName val="RINC hotel"/>
      <sheetName val="RINC FIN T4 "/>
      <sheetName val="RINC FIN T4  _3_"/>
      <sheetName val="RINC FIN T4  _2_"/>
      <sheetName val="Breadown"/>
      <sheetName val="合成単価作成・-BLDG"/>
      <sheetName val="XL4Poppy"/>
      <sheetName val="1) COMMON FACILITIES"/>
      <sheetName val="BG Working Sheet"/>
      <sheetName val="Selling_Sheet_cons"/>
      <sheetName val="KUWATI(Total)_18"/>
      <sheetName val="OPTION_218"/>
      <sheetName val="OPTION_318"/>
      <sheetName val="집계표_(TOTAL)18"/>
      <sheetName val="집계표_(CIVIL-23)18"/>
      <sheetName val="집계표_(FGRU)18"/>
      <sheetName val="집계표_(25,26)18"/>
      <sheetName val="집계표_(MEROX)18"/>
      <sheetName val="집계표_(NITROGEN)18"/>
      <sheetName val="집계표_(M4)18"/>
      <sheetName val="집계표_(CIVIL4)18"/>
      <sheetName val="집계표_(CIVIL6)18"/>
      <sheetName val="집계표_(CIVIL7)18"/>
      <sheetName val="내역서(DEMO_TOTAL)18"/>
      <sheetName val="내역서_(CIVIL-23)18"/>
      <sheetName val="내역서_(fgru)18"/>
      <sheetName val="내역서_(25&amp;26)18"/>
      <sheetName val="내역서_(MEROX)18"/>
      <sheetName val="내역서_(NITROGEN)18"/>
      <sheetName val="내역서_(M4)18"/>
      <sheetName val="내역서_(CIVIL-4)18"/>
      <sheetName val="내역서_(CIVIL-6)18"/>
      <sheetName val="내역서_(CIVIL-7)18"/>
      <sheetName val="2002년_현장공사비_국내_실적18"/>
      <sheetName val="2003년국내현장공사비_실적18"/>
      <sheetName val="VC2_10_9918"/>
      <sheetName val="INPUT_DATA17"/>
      <sheetName val="집계표_(25,26ဩ17"/>
      <sheetName val="General_Data17"/>
      <sheetName val="Form_017"/>
      <sheetName val="LABOR_&amp;_자재16"/>
      <sheetName val="입출재고현황_(2)16"/>
      <sheetName val="Form_D-116"/>
      <sheetName val="Form_B-116"/>
      <sheetName val="Form_F-116"/>
      <sheetName val="Form_A16"/>
      <sheetName val="3_공통공사대비16"/>
      <sheetName val="간접비_총괄16"/>
      <sheetName val="Rate_Analysis16"/>
      <sheetName val="Price_Schedule16"/>
      <sheetName val="CAL_16"/>
      <sheetName val="EQUIPMENT_-216"/>
      <sheetName val="Z-_GENERAL_PRICE_SUMMARY14"/>
      <sheetName val="_Estimate__14"/>
      <sheetName val="WEIGHT_LIST15"/>
      <sheetName val="산#2-1_(2)15"/>
      <sheetName val="BEND_LOSS15"/>
      <sheetName val="공사비_내역_(가)15"/>
      <sheetName val="내역서_耰&quot;??16"/>
      <sheetName val="단면_(2)15"/>
      <sheetName val="6PILE__(돌출)15"/>
      <sheetName val="Static_Equip15"/>
      <sheetName val="Form_A_15"/>
      <sheetName val="내역서_耰&quot;_x005f_x0000__x005f_x0000_15"/>
      <sheetName val="3_Breakdown_Direct_Paint15"/>
      <sheetName val="Áý°èÇ¥_(TOTAL)14"/>
      <sheetName val="Áý°èÇ¥_(CIVIL-23)14"/>
      <sheetName val="Áý°èÇ¥_(FGRU)14"/>
      <sheetName val="Áý°èÇ¥_(25,26)14"/>
      <sheetName val="Áý°èÇ¥_(MEROX)14"/>
      <sheetName val="Áý°èÇ¥_(NITROGEN)14"/>
      <sheetName val="Áý°èÇ¥_(M4)14"/>
      <sheetName val="Áý°èÇ¥_(CIVIL4)14"/>
      <sheetName val="Áý°èÇ¥_(CIVIL6)14"/>
      <sheetName val="Áý°èÇ¥_(CIVIL7)14"/>
      <sheetName val="³»¿ª¼­(DEMO_TOTAL)14"/>
      <sheetName val="³»¿ª¼­_(CIVIL-23)14"/>
      <sheetName val="³»¿ª¼­_(fgru)14"/>
      <sheetName val="³»¿ª¼­_(25&amp;26)14"/>
      <sheetName val="³»¿ª¼­_(MEROX)14"/>
      <sheetName val="³»¿ª¼­_(NITROGEN)14"/>
      <sheetName val="³»¿ª¼­_(M4)14"/>
      <sheetName val="³»¿ª¼­_(CIVIL-4)14"/>
      <sheetName val="³»¿ª¼­_(CIVIL-6)14"/>
      <sheetName val="³»¿ª¼­_(CIVIL-7)14"/>
      <sheetName val="2002³â_ÇöÀå°ø»çºñ_±¹³»_½ÇÀû14"/>
      <sheetName val="2003³â±¹³»ÇöÀå°ø»çºñ_½ÇÀû14"/>
      <sheetName val="내역서_耰&quot;__16"/>
      <sheetName val="Summary_Sheets15"/>
      <sheetName val="Man_Hole14"/>
      <sheetName val="Sheet1_(2)15"/>
      <sheetName val="Civil_115"/>
      <sheetName val="Civil_215"/>
      <sheetName val="Civil_315"/>
      <sheetName val="Site_115"/>
      <sheetName val="Site_215"/>
      <sheetName val="Site_315"/>
      <sheetName val="Site_Faci15"/>
      <sheetName val="내역서_耰&quot;_x005f_x005f_x005f_x0000__x005f_x005f_x0014"/>
      <sheetName val="7__월별투입내역서14"/>
      <sheetName val="계측_내역서14"/>
      <sheetName val="2_2_STAFF_Scedule14"/>
      <sheetName val="내역서_耰&quot;_x005f_x005f_x005f_x005f_x005f_x005f_x00014"/>
      <sheetName val="T_314"/>
      <sheetName val="HORI__VESSEL14"/>
      <sheetName val="EQUIP_LIST14"/>
      <sheetName val="MP_MOB14"/>
      <sheetName val="Form_B14"/>
      <sheetName val="Precios_Unitarios14"/>
      <sheetName val="Administrative_Prices14"/>
      <sheetName val="WBS_4414"/>
      <sheetName val="WBS_4114"/>
      <sheetName val="Precios_por_Administración14"/>
      <sheetName val="Subcon_A14"/>
      <sheetName val="Monthly_Load14"/>
      <sheetName val="Weekly_Load14"/>
      <sheetName val="BM_DATA_SHEET15"/>
      <sheetName val="Vind_-_BtB14"/>
      <sheetName val="LV_induction_motors14"/>
      <sheetName val="BSD_(2)14"/>
      <sheetName val="내역서_耰&quot;_x005f_x005f_x005f_x005f_x005f_x005f_x00514"/>
      <sheetName val="Material_Selections14"/>
      <sheetName val="breakdown_of_wage_rate14"/>
      <sheetName val="Indirect_Cost14"/>
      <sheetName val="97_사업추정(WEKI)14"/>
      <sheetName val="[SANDAN_XLS??14"/>
      <sheetName val="Piping_BQ_for_one_turbine14"/>
      <sheetName val="Utility_and_Fire_flange14"/>
      <sheetName val="_SANDAN_XLS__14"/>
      <sheetName val="Eq__Mobilization14"/>
      <sheetName val="Fire_Protection14"/>
      <sheetName val="입찰내역_발주처_양식14"/>
      <sheetName val="Heavy_Equipments14"/>
      <sheetName val="AG_Pipe_Qty_Analysis14"/>
      <sheetName val="FWBS_153013"/>
      <sheetName val="Resource_table14"/>
      <sheetName val="Equipment_List14"/>
      <sheetName val="Form1_SQP14"/>
      <sheetName val="공정계획(내부계획25%,내부w_f)14"/>
      <sheetName val="SFN_ORIG14"/>
      <sheetName val="Currency_Rate9"/>
      <sheetName val="w't_table14"/>
      <sheetName val="SCHEDD_TAMBAHAN14"/>
      <sheetName val="실행예산_MM13"/>
      <sheetName val="MODULE_CONFIRM13"/>
      <sheetName val="ITB_COST14"/>
      <sheetName val="내역서_(∮ἀ嘆ɶ13"/>
      <sheetName val="Dir_Manpower_Other_Exp_14"/>
      <sheetName val="4-3LEVEL-5_epic_413"/>
      <sheetName val="단가_(2)13"/>
      <sheetName val="BOQ-B_DOWN13"/>
      <sheetName val="Cash_In-Cash_Out_Actual13"/>
      <sheetName val="PROTECTION_13"/>
      <sheetName val="내역서1999_8최종9"/>
      <sheetName val="Unit_Price_9"/>
      <sheetName val="plan&amp;section_of_foundation10"/>
      <sheetName val="working_load_at_the_btm_ft_10"/>
      <sheetName val="stability_check10"/>
      <sheetName val="design_load10"/>
      <sheetName val="TDC_COA_Sumry9"/>
      <sheetName val="TDC_Item_Dets9"/>
      <sheetName val="TDC_Item_Sumry9"/>
      <sheetName val="TDC_Key_Qty_Sumry9"/>
      <sheetName val="List_-_Components9"/>
      <sheetName val="List_-_Equipment9"/>
      <sheetName val="COA_Sumry_-_Std_Imp9"/>
      <sheetName val="Contr_TDC_-_Std_Imp9"/>
      <sheetName val="Item_Sumry_-_Std_Imp9"/>
      <sheetName val="Unit_Costs_-_Std_Imp9"/>
      <sheetName val="Unit_MH_-_Std_Imp9"/>
      <sheetName val="Proj_TIC_-_Std_Imp9"/>
      <sheetName val="Updating_Form-Oct_20119"/>
      <sheetName val="Weld_Consumable9"/>
      <sheetName val="NDE_Cost-Summary9"/>
      <sheetName val="9July_Above_Ground_Pipe9"/>
      <sheetName val="M_119"/>
      <sheetName val="Process_Data_19"/>
      <sheetName val="Sum_(Case-3)9"/>
      <sheetName val="Man_Power_&amp;_Comp9"/>
      <sheetName val="Data_List9"/>
      <sheetName val="4-Basic_Price9"/>
      <sheetName val="Evaluasi_Penw9"/>
      <sheetName val="Closeout_Control9"/>
      <sheetName val="PROJECT_BRIEF9"/>
      <sheetName val="CUADRO_DE_PRECIOS13"/>
      <sheetName val="Site_Findings_Status_Sheet9"/>
      <sheetName val="5_)_Time_Delays9"/>
      <sheetName val="Unt_rate9"/>
      <sheetName val="1100-1200-1300-1910-2140-LEV_29"/>
      <sheetName val="내역서_耰&quot;_x005f_x005f_x005f_x0000_9"/>
      <sheetName val="내역서_耰&quot;_x005f_x005f_x005f_x005f_9"/>
      <sheetName val="내역서_耰&quot;_x005f_x0000__x000010"/>
      <sheetName val="RAB_AR&amp;STR9"/>
      <sheetName val="Equip_Rental_Summary_by_Contr9"/>
      <sheetName val="Project_Equip_Rental_Summary9"/>
      <sheetName val="Contractor_Indirect_Sumry9"/>
      <sheetName val="Project_Indirect_Sumry9"/>
      <sheetName val="COA_Sumry_by_Area9"/>
      <sheetName val="COA_Sumry_by_Contr9"/>
      <sheetName val="COA_Sumry_by_RG9"/>
      <sheetName val="TDC_COA_Grp_Sumry9"/>
      <sheetName val="TDC_COA_Grp_Sumry_by_Area9"/>
      <sheetName val="TDC_COA_Grp_Sumry_by_RG9"/>
      <sheetName val="Equipment_Sumry9"/>
      <sheetName val="TDC_Item_Dets-Full9"/>
      <sheetName val="TDC_Item_Dets-IPM-Full9"/>
      <sheetName val="TDC_Item_Sumry_by_Area9"/>
      <sheetName val="TDC_Item_Sumry_by_RG9"/>
      <sheetName val="TDC_Key_Qty_Sumry_by_RG9"/>
      <sheetName val="List_-_Equipment_by_Area9"/>
      <sheetName val="List_-_Equipment_by_Contr9"/>
      <sheetName val="Equipment_-_Unit_Costs_by_Mat9"/>
      <sheetName val="List_-_Equipment_by_Rep_Grp9"/>
      <sheetName val="Craft_Summary_by_Contr9"/>
      <sheetName val="Project_Craft_Summary9"/>
      <sheetName val="Project_Metrics9"/>
      <sheetName val="할증_9"/>
      <sheetName val="99__FWBS(Ref)9"/>
      <sheetName val="99__Change_Rate9"/>
      <sheetName val="Discounted_Cash_Flow9"/>
      <sheetName val="Ocean_Transporation_Charge9"/>
      <sheetName val="SUMMARY_(0A)9"/>
      <sheetName val="SUMMARY_(1A)9"/>
      <sheetName val="SUMMARY_(1B)9"/>
      <sheetName val="SUMMARY_(03)9"/>
      <sheetName val="F1(Cable_Rack)9"/>
      <sheetName val="F2(Cable_Rack)9"/>
      <sheetName val="F3(Cable_Rack)9"/>
      <sheetName val="F1_(POLYMER)9"/>
      <sheetName val="F2_(POLYMER)9"/>
      <sheetName val="F3_(POLYMER)9"/>
      <sheetName val="F4_(POLYMER)9"/>
      <sheetName val="F5(_Polymerization_)9"/>
      <sheetName val="F6_(_Polymerization_)9"/>
      <sheetName val="B1_(Grid_A-7,_-6)9"/>
      <sheetName val="B1_(Grid_A,_B)9"/>
      <sheetName val="B1_(Grid_C-7,_-6)9"/>
      <sheetName val="B2_(Grid_-7_B,_C)_(1)9"/>
      <sheetName val="B2_(Grid_-7_B,_C)_(2)9"/>
      <sheetName val="B2_(Grid_-6_B,_C)_(1)9"/>
      <sheetName val="B2_(Grid_-6_B,_C)_(2)9"/>
      <sheetName val="F1_(MONOMER)9"/>
      <sheetName val="F2_(MONOMER)9"/>
      <sheetName val="F3_(MONOMER)9"/>
      <sheetName val="90K060C_(MONOMER)9"/>
      <sheetName val="F1_(EXTRUSION)9"/>
      <sheetName val="F2_(EXTRUSION)9"/>
      <sheetName val="F3_(EXTRUSION)9"/>
      <sheetName val="F4_(EXTRUSION)9"/>
      <sheetName val="F5_(EXTRUSION)9"/>
      <sheetName val="F6A_(EXTRUSION)9"/>
      <sheetName val="F6D_(EXTRUSION)9"/>
      <sheetName val="F7_(EXTRUSION)9"/>
      <sheetName val="F8_(EXTRUSION)9"/>
      <sheetName val="F9_(EXTRUSION)9"/>
      <sheetName val="F10_(EXTRUSION)9"/>
      <sheetName val="F11_(EXTRUSION)9"/>
      <sheetName val="B1_(Grid_F-5`,_4`)9"/>
      <sheetName val="B2_(Grid_F,E-4`)9"/>
      <sheetName val="B2_(Grid_F,E-5`)9"/>
      <sheetName val="B3_(Grid_C,B-4`)9"/>
      <sheetName val="B4_(Grid_B,A-4`)9"/>
      <sheetName val="B5_(Grid_E-5`)_&amp;_(Grid_D-5`)9"/>
      <sheetName val="B6_(Grid_E,D-5')9"/>
      <sheetName val="B7_(Grid_E,D-5')9"/>
      <sheetName val="95D040,_A5069"/>
      <sheetName val="95P040AB,_A5079"/>
      <sheetName val="95X020-U08,_A6029"/>
      <sheetName val="95X020-U07,_A6069"/>
      <sheetName val="95E040,_A5099"/>
      <sheetName val="95D024;025,_A6159"/>
      <sheetName val="95X020-U05,_A6019"/>
      <sheetName val="95X020-U02,_A2049"/>
      <sheetName val="Extruder_FDN9"/>
      <sheetName val="BOG_COMP__FDN9"/>
      <sheetName val="SOG_COMP__FDN9"/>
      <sheetName val="1G1_(Ground_Beam)9"/>
      <sheetName val="1G2-1(Ground_Beam)9"/>
      <sheetName val="1G2-2(Ground_Beam)9"/>
      <sheetName val="P15,_169"/>
      <sheetName val="LO_CONSOLE_FDN9"/>
      <sheetName val="OIL_COOLER_FDN9"/>
      <sheetName val="CW_CONSOLE_FDN_(SOG)9"/>
      <sheetName val="PD3_(SOG)9"/>
      <sheetName val="SF1_(SOG)9"/>
      <sheetName val="SF2_(SOG)9"/>
      <sheetName val="SLAB_(1S1-1)9"/>
      <sheetName val="SLAB_(1S1-2)9"/>
      <sheetName val="SLAB_(1S1-3)9"/>
      <sheetName val="COLUMN_(+5500)9"/>
      <sheetName val="COLUMN_(+12500)9"/>
      <sheetName val="COLUMN_(+15500)9"/>
      <sheetName val="ETC_9"/>
      <sheetName val="Cash_Flow_bulanan9"/>
      <sheetName val="H_Satuan9"/>
      <sheetName val="In-House_Summary9"/>
      <sheetName val="Tools_&amp;_Settings9"/>
      <sheetName val="Data_Summary9"/>
      <sheetName val="Crew_Costs9"/>
      <sheetName val="Spread_Costs9"/>
      <sheetName val="Unique_List_Misc9"/>
      <sheetName val="Codes_Pers9"/>
      <sheetName val="Direct_PMS9"/>
      <sheetName val="UP_MINOR9"/>
      <sheetName val="Item_code9"/>
      <sheetName val="Aux_9"/>
      <sheetName val="Pengesahan_9"/>
      <sheetName val="__9"/>
      <sheetName val="_9"/>
      <sheetName val="breakdown_of_wage_ra`f8"/>
      <sheetName val="breakdown_of_wage_ra8"/>
      <sheetName val="breakdown_of_wage_rað-8"/>
      <sheetName val="2_Overall_Summary_8"/>
      <sheetName val="Rates_&amp;_Legend9"/>
      <sheetName val="OCT_FDN9"/>
      <sheetName val="BO䁑-B_䁄OWN9"/>
      <sheetName val="Bill_rekap9"/>
      <sheetName val="Harga_Satuan9"/>
      <sheetName val="F_ALARM9"/>
      <sheetName val="0__Resource　Code8"/>
      <sheetName val="breakdown_of_wage_rap8"/>
      <sheetName val="00-Summary_Information-ABB8"/>
      <sheetName val="breakdown_of_wage_ra8"/>
      <sheetName val="Exchange_Rate9"/>
      <sheetName val="General_Notes9"/>
      <sheetName val="내역서_耰&quot;_x005f_x0000_9"/>
      <sheetName val="내역서_耰&quot;_x005f_x005f_9"/>
      <sheetName val="Process_Data_(2)9"/>
      <sheetName val="PABS,Site_info8"/>
      <sheetName val="내역서_耰&quot;_8"/>
      <sheetName val="2__현장_자금투입_집계표9"/>
      <sheetName val="_도면_및_도서_제출목록_및_일정_170202_xlsx9"/>
      <sheetName val="Distribution_Table8"/>
      <sheetName val="Raw_data8"/>
      <sheetName val="차트_(2)9"/>
      <sheetName val="Material_code8"/>
      <sheetName val="DROP_DOWN8"/>
      <sheetName val="개시대사_(2)8"/>
      <sheetName val="DATA_MENTAH8"/>
      <sheetName val="내역서_(N____x000a_9"/>
      <sheetName val="TQ_Format7"/>
      <sheetName val="HO_Site_Rates-20118"/>
      <sheetName val="Linelist_LNGC_Process8"/>
      <sheetName val="Equipment_Spec_List8"/>
      <sheetName val="SPEC_LIST(EQUP,_SYS)8"/>
      <sheetName val="Action_Item8"/>
      <sheetName val="ID_CD8"/>
      <sheetName val="Air_Cooler-E8"/>
      <sheetName val="SUM_7"/>
      <sheetName val="Al_Taweelah8"/>
      <sheetName val="Particular_Sch8"/>
      <sheetName val="breakdown_of_wage_raÐ¾7"/>
      <sheetName val="Additional_data7"/>
      <sheetName val="11_자재단가6"/>
      <sheetName val="LIFE_&amp;_REP_PROVN6"/>
      <sheetName val="O&amp;M_CREW6"/>
      <sheetName val="33628-Rev__A6"/>
      <sheetName val="Cashflow_Analysis6"/>
      <sheetName val="Schedule_6"/>
      <sheetName val="Loading_Struc6"/>
      <sheetName val="Loading_Pip6"/>
      <sheetName val="Loading_Overall_(BASE_Proposal6"/>
      <sheetName val="Steel_Structure6"/>
      <sheetName val="PIPING_AG-UG_NEW_UNITS6"/>
      <sheetName val="MEC_PIPING_PREFABR6"/>
      <sheetName val="Working_File-Pip6"/>
      <sheetName val="Equip_ISBL_&amp;_OSBL_6"/>
      <sheetName val="Attach_4-186"/>
      <sheetName val="INPUT_DATA_OF_SCHEDULE6"/>
      <sheetName val="OIL_SEPARATOR6"/>
      <sheetName val="CATCH_BASIN6"/>
      <sheetName val="FW_Post_Indicator_Valve_24&quot;6"/>
      <sheetName val="FW_Post_Indicator_Valve_20&quot;6"/>
      <sheetName val="FW_Post_Indicator_Valve_6&quot;6"/>
      <sheetName val="Fire_Monitor_or_Hydrant_6&quot;_FDN6"/>
      <sheetName val="SUMP_VB6"/>
      <sheetName val="CLEANOUT_4&quot;6"/>
      <sheetName val="Not_reqd6"/>
      <sheetName val="호환성_보고서6"/>
      <sheetName val="Finansal_tamamlanma_Eğrisi6"/>
      <sheetName val="Master_List6"/>
      <sheetName val="Scheme_Area_Details_Block___C26"/>
      <sheetName val="14-Eng_rate6"/>
      <sheetName val="리스크_분류체계6"/>
      <sheetName val="Admin_Manu_2-Equipment_Type_ID6"/>
      <sheetName val="Activity_Form6"/>
      <sheetName val="내역서_(∮ἀ嘆ɶ?᠀㬁?6"/>
      <sheetName val="Itembalance_Report_(18-sep-18)6"/>
      <sheetName val="BUDGET_SUMMARY_6"/>
      <sheetName val="Tender_data6"/>
      <sheetName val="1_설계기준6"/>
      <sheetName val="광통신_견적내역서16"/>
      <sheetName val="Cash_Flow6"/>
      <sheetName val="5__월별투입내역서6"/>
      <sheetName val="Att-1_CTCI_MH_rate6"/>
      <sheetName val="SUMMARY_MTO_02_2_354"/>
      <sheetName val="N_G_METERING_CALC_4"/>
      <sheetName val="N_G_METERING4"/>
      <sheetName val="N_G_METERING_(2)4"/>
      <sheetName val="CUMENE_METERING4"/>
      <sheetName val="N2_METERING_4"/>
      <sheetName val="H2_METERING__4"/>
      <sheetName val="CO_METERING4"/>
      <sheetName val="SECL_리스크_분류체계_(2)6"/>
      <sheetName val="Direct_Histogram_Rev__A_(f)6"/>
      <sheetName val="Fig_4-146"/>
      <sheetName val="GM_0006"/>
      <sheetName val="일위대가_6"/>
      <sheetName val="REF_for_VV6"/>
      <sheetName val="P-Ins_&amp;_Bonds6"/>
      <sheetName val="INSTLIST_16"/>
      <sheetName val="TR_Rev_vs_Commit4"/>
      <sheetName val="TR_+MMHE_PL_report4"/>
      <sheetName val="P23P2724___Commitment_4"/>
      <sheetName val="설산1_나6"/>
      <sheetName val="Analisa_Fave6"/>
      <sheetName val="Harsat_Bahan6"/>
      <sheetName val="Harsat_Subkon6"/>
      <sheetName val="Harsat_Upah6"/>
      <sheetName val="Master_1_06"/>
      <sheetName val="Agregat_Halus_&amp;_Kasar6"/>
      <sheetName val="HARGA_MATERIAL6"/>
      <sheetName val="Harga_Sat_APP6"/>
      <sheetName val="Tgh_JGC-Inv_I_clp6"/>
      <sheetName val="PCS_6"/>
      <sheetName val="Progress_Statement-SI6"/>
      <sheetName val="Progress_Payment-31106"/>
      <sheetName val="Perm__Test6"/>
      <sheetName val="Galian_16"/>
      <sheetName val="Analisa_Lump_sum6"/>
      <sheetName val="Sec_I_ML6"/>
      <sheetName val="dongia_(2)6"/>
      <sheetName val="BM_#16"/>
      <sheetName val="Weekl_7"/>
      <sheetName val="내역서_(N____17"/>
      <sheetName val="내역서_(N____18"/>
      <sheetName val="__x06"/>
      <sheetName val="OPT_7"/>
      <sheetName val="내역서_(N__x006"/>
      <sheetName val="List_register6"/>
      <sheetName val="Tables_3_1_to_3_5_EXH_G6"/>
      <sheetName val="64_46"/>
      <sheetName val="64_56"/>
      <sheetName val="36_26"/>
      <sheetName val="36_16"/>
      <sheetName val="Bill_4_7_Predestain_Bridge_4"/>
      <sheetName val="Bill_4_7_Predestain4"/>
      <sheetName val="1_1_FT_type_14"/>
      <sheetName val="1_2_FT_type_1A4"/>
      <sheetName val="1_3_FT_type_24"/>
      <sheetName val="1_4_FT_type_34"/>
      <sheetName val="1_5_FT_type_44"/>
      <sheetName val="2_1_CL_Outside4"/>
      <sheetName val="2_2_CL_Inside4"/>
      <sheetName val="2_3_CL_Ramp4"/>
      <sheetName val="3_1_CB_Outside4"/>
      <sheetName val="3_2_CB_Inside4"/>
      <sheetName val="4_Stair4"/>
      <sheetName val="5_Ramp4"/>
      <sheetName val="6_Handrail4"/>
      <sheetName val="Invoice_(Interim_No_28)4"/>
      <sheetName val="Cost_Summary4"/>
      <sheetName val="Direct_Cost4"/>
      <sheetName val="Direct_Cost_(2)4"/>
      <sheetName val="Summary_(3)4"/>
      <sheetName val="Indirect_Cost_Summary4"/>
      <sheetName val="Precios_Unitariԯ5"/>
      <sheetName val="EQUIPOS_DE_SEGURIDAD6"/>
      <sheetName val="MATERIALES_CONSUMIBLES6"/>
      <sheetName val="PERSONAL_INDIRECTO_6"/>
      <sheetName val="1_자금요약4"/>
      <sheetName val="2_실행비투입4"/>
      <sheetName val="3_본사집계4"/>
      <sheetName val="3-1_본사투입4"/>
      <sheetName val="4_지사집계4"/>
      <sheetName val="4-1_지사투입4"/>
      <sheetName val="5_현장총집계4"/>
      <sheetName val="5-1_현금집계4"/>
      <sheetName val="5-2_현금출납4"/>
      <sheetName val="5-3_외상집계4"/>
      <sheetName val="5-4_외상투입4"/>
      <sheetName val="6_미지급금4"/>
      <sheetName val="5-5_기타공제집계4"/>
      <sheetName val="5-6_기타공제4"/>
      <sheetName val="7_기성현황(실)4"/>
      <sheetName val="8_한국인수당4"/>
      <sheetName val="8_한국인수당_(Master_file)4"/>
      <sheetName val="9_기타수입4"/>
      <sheetName val="10_투입집계4"/>
      <sheetName val="5-4_외상투입_(2)4"/>
      <sheetName val="16_기성현황(예)4"/>
      <sheetName val="17_자금요약24"/>
      <sheetName val="18_실행대비투입24"/>
      <sheetName val="SPT_vs_PHI4"/>
      <sheetName val="05__Curva_S5"/>
      <sheetName val="สรุปยอดเหล็กตาม_Cost_Record_VY4"/>
      <sheetName val="แนบ_PR4"/>
      <sheetName val="OR21_Final_Forecast_Rev_24"/>
      <sheetName val="Summary_Forecast_Budget_1&amp;24"/>
      <sheetName val="Summary_Forecast_Budget_Rev_24"/>
      <sheetName val="Backup_OR21_4"/>
      <sheetName val="Budget_for_ENT4"/>
      <sheetName val="ADJ__D-Wall&amp;BR_Ent__Rev_2_14"/>
      <sheetName val="Rebar+Conพื้น_Waste10%4"/>
      <sheetName val="Backup_D-Wall_Ent__13_07_194"/>
      <sheetName val="Backup_BR_ENT__13_07_194"/>
      <sheetName val="Final_Forecast_721114"/>
      <sheetName val="IMP_OR21_2019_07_114"/>
      <sheetName val="Concrete_721124"/>
      <sheetName val="หินเกล็ด_4"/>
      <sheetName val="เปรียบเทียบBudget_BR_4"/>
      <sheetName val="ADJ__BR_Ent__Rev_2_1_(2)4"/>
      <sheetName val="แผนงานBarrette_Pile4"/>
      <sheetName val="BOQ__VI_03_09_19_4"/>
      <sheetName val="Backup_BR_BMA4"/>
      <sheetName val="Sum_Budget&amp;Rev_14"/>
      <sheetName val="Sum_Budget_Rev_14"/>
      <sheetName val="Sum_Budget&amp;Rev_1_Rebar4"/>
      <sheetName val="Sum_Budget_Rev_2_Rebar4"/>
      <sheetName val="Rebar+Conพื้น_Waste10%_Rev_004"/>
      <sheetName val="Rebar+Conพื้น_Waste10%_Rev_01_4"/>
      <sheetName val="Equip_Rev_00_Budget4"/>
      <sheetName val="Budget_Waterpoofing4"/>
      <sheetName val="Consortium_VP4"/>
      <sheetName val="Summary_MONTH4"/>
      <sheetName val="DESICON_SUM4"/>
      <sheetName val="DES_TCF_Rental4"/>
      <sheetName val="DES_TCF_Maints_pers4"/>
      <sheetName val="DES_TCF_Heavy_Equipment4"/>
      <sheetName val="BANK_BOND4"/>
      <sheetName val="PHC_WAREHOUSE_-_INFOONLY4"/>
      <sheetName val="CATERING_CONTROL4"/>
      <sheetName val="SUB_CONTRACT4"/>
      <sheetName val="SPDC_-_INFONLY4"/>
      <sheetName val="VENDOR_SCHEDUL4"/>
      <sheetName val="VENDOR_PRESENCE_-_COMM4"/>
      <sheetName val="VENDOR_PRESENCE_-_RECH4"/>
      <sheetName val="VENDOR_PRESENCE_-_COMM_4"/>
      <sheetName val="CONTRACT_RATES4"/>
      <sheetName val="Sch_64"/>
      <sheetName val="InD_Mpower4"/>
      <sheetName val="Cost_Code6"/>
      <sheetName val="Data_Ref6"/>
      <sheetName val="Interdept_Rate6"/>
      <sheetName val="4300_UTILITY_BLDG_(2)6"/>
      <sheetName val="Payment_Certificate-14"/>
      <sheetName val="Floor_wet4"/>
      <sheetName val="Floor_Balcony4"/>
      <sheetName val="Hard_scape_Floor4"/>
      <sheetName val="P03_Skirting4"/>
      <sheetName val="GF_wall4"/>
      <sheetName val="Kitchen_Wall_wet_LIN-7014"/>
      <sheetName val="Wall_wet_LIN-601_4"/>
      <sheetName val="BOQ_(2)4"/>
      <sheetName val="VO_Schedule-14"/>
      <sheetName val="HOLD_AMOUNT4"/>
      <sheetName val="Back_Charge_(2)4"/>
      <sheetName val="Temporary_Deductions-1_4"/>
      <sheetName val="Contracharges_Check_list-1_4"/>
      <sheetName val="PC_034"/>
      <sheetName val="Measurement_sheet4"/>
      <sheetName val="Material_Only4"/>
      <sheetName val="Man_power_supply4"/>
      <sheetName val="Camp_Deduction4"/>
      <sheetName val="Enron_Form4"/>
      <sheetName val="내역서_(∮ἀ嘆ɶ_᠀㬁_5"/>
      <sheetName val="Vehicle_Log4"/>
      <sheetName val="RESUMEN_CD4"/>
      <sheetName val="BOQ_REV64"/>
      <sheetName val="Maliyet_Ozet4"/>
      <sheetName val="1_1-1_24"/>
      <sheetName val="1_3-_1_44"/>
      <sheetName val="3_14"/>
      <sheetName val="3_24"/>
      <sheetName val="4_1(a)4"/>
      <sheetName val="4_1(b)4"/>
      <sheetName val="4_1_(c)4"/>
      <sheetName val="5_14"/>
      <sheetName val="Other_data4"/>
      <sheetName val="M&amp;E_Summary4"/>
      <sheetName val="rev_summary4"/>
      <sheetName val="M&amp;E_Prelims4"/>
      <sheetName val="B-FP_(2)4"/>
      <sheetName val="Sch_14"/>
      <sheetName val="5__Work_load(현재원기준)6"/>
      <sheetName val="SPEC(CABLE_&amp;_WIRE)4"/>
      <sheetName val="6_공정표4"/>
      <sheetName val="A__ENGINEERING4"/>
      <sheetName val="B-1__배관자재4"/>
      <sheetName val="B-2__전기자재4"/>
      <sheetName val="B-3__계장자재4"/>
      <sheetName val="B-4__기계자재4"/>
      <sheetName val="C-1__공통가설4"/>
      <sheetName val="C-2__토목4"/>
      <sheetName val="C-4__철골4"/>
      <sheetName val="C-5__기계4"/>
      <sheetName val="C-6__배관4"/>
      <sheetName val="C-7__전기4"/>
      <sheetName val="C-8__계장4"/>
      <sheetName val="C-9__중장비4"/>
      <sheetName val="C-10__소방설비4"/>
      <sheetName val="C-11__보온4"/>
      <sheetName val="C-12__CMS4"/>
      <sheetName val="IRR_sponsor4"/>
      <sheetName val="2013电气概算_价目表_(营改增调整)4"/>
      <sheetName val="내역서_(N____19"/>
      <sheetName val="1_11_b4"/>
      <sheetName val="List_Equip4"/>
      <sheetName val="Process_C_(1-166)4"/>
      <sheetName val="TRUCK_HAUL_CYCLE-waste4"/>
      <sheetName val="Existing_PC_Pavement4"/>
      <sheetName val="Master_Data4"/>
      <sheetName val="ind'l_cp4"/>
      <sheetName val="LAST_UPDATE4"/>
      <sheetName val="0_품의서(전체)4"/>
      <sheetName val="3_부제O호표4"/>
      <sheetName val="5_소모재료비4"/>
      <sheetName val="8_시멘트제원표4"/>
      <sheetName val="2_품제O호표4"/>
      <sheetName val="본부_SHOP4"/>
      <sheetName val="#6_MDU_일반4"/>
      <sheetName val="#6_MDU엄반장4"/>
      <sheetName val="#6MDU_기계4"/>
      <sheetName val="HOU_COMP`4"/>
      <sheetName val="FCC_OBL-SHOP4"/>
      <sheetName val="NEW_FCC_OBL4"/>
      <sheetName val="#4_MDU4"/>
      <sheetName val="#6_SHOP4"/>
      <sheetName val="NRC_OBL-조연식4"/>
      <sheetName val="광양-조연식_반장4"/>
      <sheetName val="#5MDU_REV4"/>
      <sheetName val="LBO_PROJECT4"/>
      <sheetName val="VENDOR_LIST4"/>
      <sheetName val="BOP_LINE_LIST4"/>
      <sheetName val="ABB_Summary4"/>
      <sheetName val="Man_power_rate4"/>
      <sheetName val="Const_equip_rate4"/>
      <sheetName val="01-Gang_Rate_&amp;_Info4"/>
      <sheetName val="05-Sum_Cost4"/>
      <sheetName val="06-Indirect_Loading4"/>
      <sheetName val="07-Heavy_Equipment4"/>
      <sheetName val="08-RR_Check_List4"/>
      <sheetName val="1)_Risk_and_Opportunities4"/>
      <sheetName val="2)_Full_Cost_Calculation4"/>
      <sheetName val="tblg_denda5"/>
      <sheetName val="F1_44"/>
      <sheetName val="Manpower_Categories4"/>
      <sheetName val="Equipt_Rental4"/>
      <sheetName val="EQ_USED_(CORRECTED)4"/>
      <sheetName val="Rebar_Constant4"/>
      <sheetName val="CONCRETE_TYPE4"/>
      <sheetName val="External_Issues4"/>
      <sheetName val="Statprod_gab5"/>
      <sheetName val="L_15"/>
      <sheetName val="Equip_Mstr_FOR_3A14"/>
      <sheetName val="G_R300경비4"/>
      <sheetName val="AS포장복구_4"/>
      <sheetName val="중기조종사_단위단가4"/>
      <sheetName val="설_계4"/>
      <sheetName val="5_Cennik5"/>
      <sheetName val="_토목_처리장도급내역서_4"/>
      <sheetName val="Garph_Work-Cost4"/>
      <sheetName val="LRK_4"/>
      <sheetName val="Insulation_1501084"/>
      <sheetName val="동상부_Tact_기준_반입일정_및_수량_02174"/>
      <sheetName val="MASTER_RATE_ANALYSIS4"/>
      <sheetName val="MN_T_B_4"/>
      <sheetName val="INDIGINEOUS_ITEMS_4"/>
      <sheetName val="Core_Data4"/>
      <sheetName val="final_abstract4"/>
      <sheetName val="GRAND_REKAP3"/>
      <sheetName val="analisa_(2)3"/>
      <sheetName val="Analisa_23"/>
      <sheetName val="Up_&amp;_bhn3"/>
      <sheetName val="HRG_BHN3"/>
      <sheetName val="Analisa_(ok_punya)3"/>
      <sheetName val="Alat_(2)3"/>
      <sheetName val="Rekap_Biaya3"/>
      <sheetName val="Kuantitas_&amp;_Harga3"/>
      <sheetName val="Nopember_(2)3"/>
      <sheetName val="Ramp_data3"/>
      <sheetName val="Lower_Ground3"/>
      <sheetName val="Cap_Cost3"/>
      <sheetName val="RLV_Calc3"/>
      <sheetName val="Costs_(dev)3"/>
      <sheetName val="Bluewater_NPV_-_sell_January3"/>
      <sheetName val="Upper_Ground3"/>
      <sheetName val="PARK_NE3"/>
      <sheetName val="Financial_Summary3"/>
      <sheetName val="D&amp;C_Calcs3"/>
      <sheetName val="CA_Upside_Downside_Old3"/>
      <sheetName val="EASEL_CA_Example3"/>
      <sheetName val="Urai__Resap_pengikat3"/>
      <sheetName val="DAF_HRG3"/>
      <sheetName val="7_공정표3"/>
      <sheetName val="Kolom_UT3"/>
      <sheetName val="HB_3"/>
      <sheetName val="Memb_Schd3"/>
      <sheetName val="Coef_et_données3"/>
      <sheetName val="Eng_Hrs_(HO)3"/>
      <sheetName val="MFG_&amp;_DEL3"/>
      <sheetName val="원가조정_내역3"/>
      <sheetName val="InsertListDrawing_1_3"/>
      <sheetName val="P_Staff_fac3"/>
      <sheetName val="beam-reinft-IIInd_floor3"/>
      <sheetName val="P-Site_fac3"/>
      <sheetName val="P-Clients_fac3"/>
      <sheetName val="P2-Project_Data3"/>
      <sheetName val="a_h_ars_sum3"/>
      <sheetName val="a_h_ars3"/>
      <sheetName val="PLSt_03__"/>
      <sheetName val="П_7_курс_аванса"/>
      <sheetName val="IncStat_03-04"/>
      <sheetName val="IncStat_03__"/>
      <sheetName val="Авансы_по_СНГ"/>
      <sheetName val="Process_Piping"/>
      <sheetName val="Detail_Eng"/>
      <sheetName val="내역서_(N____20"/>
      <sheetName val="Raw_Ref"/>
      <sheetName val="Cost_Codes"/>
      <sheetName val="Code_07"/>
      <sheetName val="Week_ending"/>
      <sheetName val="Planners_Workload"/>
      <sheetName val="Sheet_x0000__x0000__x0005__x0000_⡰"/>
      <sheetName val="Sheet_x0000__x0000__x0005__x0000_㜰"/>
      <sheetName val="ANALISA KONST BTN"/>
      <sheetName val="당초_ἀ"/>
      <sheetName val="_x0004___x000d___x0003___x0004___x0016___x000d___x0004_"/>
      <sheetName val="___x001b___x0006___x0006___x0008_____"/>
      <sheetName val=" __x001b___x0006___x0006___x0008__ __"/>
      <sheetName val="Weekl_x0004___x0016___x000d__"/>
      <sheetName val="__x000e___x0005_"/>
      <sheetName val="_x0002__뻘N___"/>
      <sheetName val="_x0004___x000d___x0"/>
      <sheetName val="___x001b___x0"/>
      <sheetName val="7422CW_x0013__"/>
      <sheetName val="OPT_x0012___x0010____"/>
      <sheetName val="__x0013___x0014_"/>
      <sheetName val="Bill of Qty"/>
      <sheetName val="HM.MEK."/>
      <sheetName val="ANL_TEK.6"/>
      <sheetName val="Pesanan"/>
      <sheetName val="Penjualan"/>
      <sheetName val="내역서_耰&quot;_x005f_x0000__x005f_x005f_x0000"/>
      <sheetName val="내역서_耰&quot;_x005f_x0000__x005f_x005f_x0001"/>
      <sheetName val="내역서_耰&quot;_x005f_x0000__x005f_x005f_x0002"/>
      <sheetName val="내역서_耰&quot;_x005f_x0000__x005f_x005f_x0004"/>
      <sheetName val="내역서_耰&quot;_x005f_x0000__x005f_x005f_x0003"/>
      <sheetName val="내역서_耰&quot;_x005f_x0000__x005f_x005f_x0005"/>
      <sheetName val="내역서_耰&quot;_x005f_x0000__x005f_x005f_x0006"/>
      <sheetName val="내역서_耰&quot;_x005f_x0000__x005f_x005f_x0007"/>
      <sheetName val="_______x005f_x0000__x005f_x005f_x00_2"/>
      <sheetName val="_____x005f_x005f_x005f_x0000__2"/>
      <sheetName val="당초?ȭ"/>
      <sheetName val="내역서_耰&quot;_x005f_x0000__x005f_x005f_x0008"/>
      <sheetName val="TOWN"/>
      <sheetName val="ALAT1"/>
      <sheetName val="ALAT2 (TDK DIPAKAI)"/>
      <sheetName val="DIV10"/>
      <sheetName val="Fill this out first___"/>
      <sheetName val="DO NOT DELETE"/>
      <sheetName val="ENG-101"/>
      <sheetName val="RKUPRKUF"/>
      <sheetName val="Bilanz Bus.plan 2002"/>
      <sheetName val="Mei LD"/>
      <sheetName val="Data Input"/>
      <sheetName val="financials"/>
      <sheetName val="C94151"/>
      <sheetName val="Project budget BTS"/>
      <sheetName val="손익예상"/>
      <sheetName val="piutang"/>
      <sheetName val="Well-20"/>
      <sheetName val="Well-7"/>
      <sheetName val="ChemCost-Lab"/>
      <sheetName val="Well-13"/>
      <sheetName val="Well-9"/>
      <sheetName val="Well Plan 1"/>
      <sheetName val="Project Grading"/>
      <sheetName val="Fire Fighting"/>
      <sheetName val="HARGA DASAR"/>
      <sheetName val="MACROS"/>
      <sheetName val="KR2&amp;KVCM(MAR 1-6'99)"/>
      <sheetName val="電源計画"/>
      <sheetName val="AnalisisHSPekerjaan"/>
      <sheetName val="TIE-INS"/>
      <sheetName val="black_out"/>
      <sheetName val="WK"/>
      <sheetName val="IPL_SCHEDULE"/>
      <sheetName val="Page 2"/>
      <sheetName val="DAILY"/>
      <sheetName val="내역서_耰&quot;6"/>
      <sheetName val="내역서 耰&quot;"/>
      <sheetName val="내역ࠜĀM4)"/>
      <sheetName val="7422CW_x0013_"/>
      <sheetName val="내역서_耰&quot;_x0000__x0000_"/>
      <sheetName val="내역서_耰&quot;_x0000__x0000_1"/>
      <sheetName val="내역서_耰&quot;_x0000__x0000_2"/>
      <sheetName val="내역서_耰&quot;_x0000__x0000_3"/>
      <sheetName val="내역서_耰&quot;_x0000__x0000_4"/>
      <sheetName val="내역서_耰&quot;_x0000__x0000_5"/>
      <sheetName val="내역서 耰&quot;_x0000_"/>
      <sheetName val="내역서_耰&quot;_x0000__x00001"/>
      <sheetName val="내역서_耰&quot;_x0000__x0000_7"/>
      <sheetName val="내역서_耰&quot;_x0000_"/>
      <sheetName val="내역서 ᢐ_x001f_"/>
      <sheetName val="EQUIPMENT_-"/>
      <sheetName val="내역서_耰&quot;_x0000_1"/>
      <sheetName val="Precios Unitariԯ"/>
      <sheetName val="내역서_耰&quot;_x0000"/>
      <sheetName val="내역ࠜĀM4"/>
      <sheetName val="내역서_耰&quot;_x0001"/>
      <sheetName val="내역서_耰&quot;_x0002"/>
      <sheetName val="내역서_耰&quot;_x0003"/>
      <sheetName val="내역서_耰&quot;_x0004"/>
      <sheetName val="내역서_耰&quot;_x0005"/>
      <sheetName val="내역서_耰&quot;_x0006"/>
      <sheetName val="내역서_耰&quot;_x0000__x0000_8"/>
      <sheetName val="_x0000__x0004_"/>
      <sheetName val="내역서_耰&quot;_x0000__x00002"/>
      <sheetName val="내역서_耰&quot;_x0000__x00003"/>
      <sheetName val="내역서_耰&quot;_x0000_2"/>
      <sheetName val="Site"/>
      <sheetName val="_x0004__x000d__x0003__x0004__x0016__x000d__x0004_"/>
      <sheetName val="_x000a__x001b__x0006__x0006__x0008__x000a_"/>
      <sheetName val=" _x001b__x0006__x0006__x0008_ "/>
      <sheetName val="_x0004__x000d__x0"/>
      <sheetName val="_x000a__x001b__x0"/>
      <sheetName val="OPT_x0012__x0010__x000a_"/>
      <sheetName val="_x0013__x0014_"/>
      <sheetName val="Weekl_x0004__x0016__x000d_"/>
      <sheetName val="_x000e__x0005_"/>
      <sheetName val="내역서 耰&quot;_x0000"/>
      <sheetName val="__x001b__x0006__x"/>
      <sheetName val=" _x001b__x0006__x"/>
      <sheetName val="Weekl_x0004__x0016__x000"/>
      <sheetName val=" _x001b__x0"/>
      <sheetName val="OPT_x0012__x0010_ "/>
      <sheetName val="OPT_x0012__x0010_"/>
      <sheetName val="LV induction _x0005_묠"/>
      <sheetName val="내역서_耰&quot;_x0000__x0000_9"/>
      <sheetName val="내역서_耰&quot;_x0000_3"/>
      <sheetName val="내역서_耰&quot;_x0000__x00004"/>
      <sheetName val="내역서_耰&quot;_x0007"/>
      <sheetName val="2_x0010__x000a__x0003__x000d__x0008__x0010__x0004__x0004__x0004_"/>
      <sheetName val="Basic-Engineering"/>
      <sheetName val="Startphase"/>
      <sheetName val="Katsayilar"/>
      <sheetName val="Z- GENERAL PRIC_x0005_ẹ"/>
      <sheetName val="LV induction mot_x0005_"/>
      <sheetName val="Sheet_x0005_ư"/>
      <sheetName val="Sheet_x0005_፠"/>
      <sheetName val="Sheet_x0005__xded0_"/>
      <sheetName val="Sheet_x0005_팠"/>
      <sheetName val="Sheet_x0005_븰"/>
      <sheetName val="Sheet_x0005_⡰"/>
      <sheetName val="Sheet_x0005_㜰"/>
      <sheetName val="Sheet_x0000__x0000__x0005__x0000_�"/>
      <sheetName val="Номенклатура BOE"/>
      <sheetName val="Типы оборудования"/>
      <sheetName val="Gas Specific Gravities and GHV"/>
      <sheetName val="ELXX"/>
      <sheetName val="7IFS-5A"/>
      <sheetName val="단면가정"/>
      <sheetName val="설계조건"/>
      <sheetName val="HaulingLine hardware"/>
      <sheetName val="S Curve"/>
      <sheetName val="Branch Power"/>
      <sheetName val="Distrib"/>
      <sheetName val="Emergency"/>
      <sheetName val="Lighting"/>
      <sheetName val="C. letter 3rd QT"/>
      <sheetName val="P_ROBERTS"/>
      <sheetName val="DESBAST"/>
      <sheetName val="Bored Pile"/>
      <sheetName val="mat'ls"/>
      <sheetName val="03-13 Anticipated"/>
      <sheetName val="03-13 Approved"/>
      <sheetName val="hauling"/>
      <sheetName val="IS"/>
      <sheetName val="PR-BF"/>
      <sheetName val="CP_TU_AD"/>
      <sheetName val="SHL"/>
      <sheetName val="간접비 총괄표"/>
      <sheetName val="S"/>
      <sheetName val="FAI-1"/>
      <sheetName val="Country (kVA-Hz.)"/>
      <sheetName val="샘플표지"/>
      <sheetName val="일위대가(가설)"/>
      <sheetName val="04.09.19 Mufqi(2)"/>
      <sheetName val="04.09.19 Winda(2)"/>
      <sheetName val="Mufqi 29.08.19"/>
      <sheetName val="Ade 30.08.19"/>
      <sheetName val="Pramudibyo 30.08.19"/>
      <sheetName val="Aji 02.09.19"/>
      <sheetName val="Diah 02.09.19"/>
      <sheetName val=".09.19"/>
      <sheetName val="Kode"/>
      <sheetName val="Unit-P"/>
      <sheetName val="61004"/>
      <sheetName val="61005"/>
      <sheetName val="61006"/>
      <sheetName val="61007"/>
      <sheetName val="61008"/>
      <sheetName val="Own"/>
      <sheetName val="Dash"/>
      <sheetName val="skejul"/>
      <sheetName val="ABK.04.AWALR+CO+TAB.RUPS"/>
      <sheetName val="9 58&quot;_single"/>
      <sheetName val="COSTPERBBL"/>
      <sheetName val="Ch"/>
      <sheetName val="Perhitungan RAB"/>
      <sheetName val="Volume"/>
      <sheetName val="DPro"/>
      <sheetName val="PercenDiv"/>
      <sheetName val="idx-03"/>
      <sheetName val="PERBULAN"/>
      <sheetName val="SUJAKA"/>
      <sheetName val="KALTIM"/>
      <sheetName val="KALSEL"/>
      <sheetName val="IDX06"/>
      <sheetName val="BLOK-BJR"/>
      <sheetName val="pro_ra_op"/>
      <sheetName val="analis_standar(8m)"/>
      <sheetName val="renc_mgn"/>
      <sheetName val="ShareCapital_"/>
      <sheetName val="Instrument_Proc"/>
      <sheetName val="MTO_Civil_Work"/>
      <sheetName val="Sched_3_(Construction)"/>
      <sheetName val="Sched_1_(Engineering)"/>
      <sheetName val="Sched_2_(Procurement_"/>
      <sheetName val="ENQ222394AL NASR_Steel Report"/>
      <sheetName val="R05"/>
      <sheetName val="배포용표지"/>
      <sheetName val="Material_Price15"/>
      <sheetName val="Land_Dev't__Ph-118"/>
      <sheetName val="4-Lane_bridge18"/>
      <sheetName val="ENE-CAL_12"/>
      <sheetName val="Addendum_No_1_BILL_21"/>
      <sheetName val="Dsr_Hitung1"/>
      <sheetName val="Mat_Tower1"/>
      <sheetName val="RT13526_CPI1"/>
      <sheetName val="Inputs_-_Results1"/>
      <sheetName val="GENERAL_1"/>
      <sheetName val="Tank_Loading1"/>
      <sheetName val="Fdn_Calc1"/>
      <sheetName val="LATERAL_OCDI_BH-021"/>
      <sheetName val="Lateral_Broms1"/>
      <sheetName val="N-SPT_corr1"/>
      <sheetName val="Curve_N-SPT1"/>
      <sheetName val="COST_BD1"/>
      <sheetName val="Monthly_S_Curve_SPK1"/>
      <sheetName val="7_6_3_J_Inline_Instrument"/>
      <sheetName val="내역서_耰&quot;_x005f8"/>
      <sheetName val="Bang_KL"/>
      <sheetName val="combined_9-3026"/>
      <sheetName val="worksheet_inchican26"/>
      <sheetName val="combined_9_3026"/>
      <sheetName val="bar_chart-rev26"/>
      <sheetName val="MATERIAL'S_PRICE24"/>
      <sheetName val="Schedule_S-Curve_Revision#322"/>
      <sheetName val="PC_&amp;_PVS20"/>
      <sheetName val="2_223M_due_to_adj_profit15"/>
      <sheetName val="Inchican_Road_Accomplishment18"/>
      <sheetName val="Shut_down15"/>
      <sheetName val="bill_215"/>
      <sheetName val="sorksheet_inchican15"/>
      <sheetName val="sombined_9-3015"/>
      <sheetName val="PH_515"/>
      <sheetName val="remaining_billing15"/>
      <sheetName val="Hac_Lots15"/>
      <sheetName val="Res_Lots15"/>
      <sheetName val="Spine_Road15"/>
      <sheetName val="INPUT_DATA_HERE14"/>
      <sheetName val="option_Y114"/>
      <sheetName val="Summary_(overall)1"/>
      <sheetName val="Adimi_bldg1"/>
      <sheetName val="Pump_House1"/>
      <sheetName val="Fuel_Regu_Station1"/>
      <sheetName val="Footing_Tie_Beam1"/>
      <sheetName val="FINAL_NEGO1"/>
      <sheetName val="RFP_Codes1"/>
      <sheetName val="Bill_summary_of_cost1"/>
      <sheetName val="unit_price1"/>
      <sheetName val="Schedule_S-Curve_(new_scheme)1"/>
      <sheetName val="Fire_Suppression1"/>
      <sheetName val="tabulation_(comparison)1"/>
      <sheetName val="area_comp_2011_01_181"/>
      <sheetName val="Tabulation_"/>
      <sheetName val="MAY_00-Bobbins"/>
      <sheetName val="2_2_띠장의_설계"/>
      <sheetName val="(10)_Other_Costs5"/>
      <sheetName val="3_-RESOURCE_LIST"/>
      <sheetName val="0_-SUMMARY"/>
      <sheetName val="3_2_AUX"/>
      <sheetName val="3_3_AUX-2"/>
      <sheetName val="GRAND_SUM"/>
      <sheetName val="VCC_11110-461"/>
      <sheetName val="C1_(calcolo)"/>
      <sheetName val="JOB_Code"/>
      <sheetName val="COVER_RECAP_INSTALL_(2)"/>
      <sheetName val="Rekap_Summary"/>
      <sheetName val="Rekap_Breakdown"/>
      <sheetName val="Equiv_Length"/>
      <sheetName val="Integrated-S_Curve"/>
      <sheetName val="Daily_Photo"/>
      <sheetName val="Manpower_Status"/>
      <sheetName val="LV_induction_묠"/>
      <sheetName val="Man_Power"/>
      <sheetName val="내역서_(∮ἀ嘆ɶ_x005f_x0000_᠀㬁_x005f_x0000_"/>
      <sheetName val="__x005f_x0000__x005f_x001b__x005f_x0000__x005f_x0006__1"/>
      <sheetName val="내역서_耰&quot;_x005f_x005f_x005f_x0000__x00004"/>
      <sheetName val="내역서_(N__x005f_x000e__x005f_x000e__x005f_x000e____"/>
      <sheetName val="내역서_(N____x005f_x000a_3"/>
      <sheetName val="Bangunan_Utama"/>
      <sheetName val="Hrg_Sat"/>
      <sheetName val="Dinh_muc_CP_KTCB_khac"/>
      <sheetName val="TH_May_TC"/>
      <sheetName val="KLDT_DIEN"/>
      <sheetName val="PTVT_DIEN"/>
      <sheetName val="TH_kinh_phi"/>
      <sheetName val="Thong_ke_thiet_bi"/>
      <sheetName val="TH_vat_tu"/>
      <sheetName val="A_SIS"/>
      <sheetName val="gia_vt"/>
      <sheetName val="1_BILL_MOI_THAU_CAN_THUONG"/>
      <sheetName val="PHAN_NGAM"/>
      <sheetName val="집계표(2_안)"/>
      <sheetName val="uraian_analisa"/>
      <sheetName val="8LT_12"/>
      <sheetName val="Basic_Price"/>
      <sheetName val="Rekap_Analisa"/>
      <sheetName val="ANALISA_PEK_UMUM"/>
      <sheetName val="IN_OUT"/>
      <sheetName val="내역서_ᢐ_x005f_x001f_"/>
      <sheetName val="내역서_ᢐ_x005f_x001f__x005f_x0000__x005f_x0000_"/>
      <sheetName val="Sat_Bah___Up"/>
      <sheetName val="DATA_PROYEK"/>
      <sheetName val="rab_me_(by_owner)_"/>
      <sheetName val="BQ_(by_owner)"/>
      <sheetName val="rab_me_(fisik)"/>
      <sheetName val="LIST_ANHARSAT"/>
      <sheetName val="Home_Office"/>
      <sheetName val="P__control"/>
      <sheetName val="Costing_Detailed"/>
      <sheetName val="Basic_Data_Inputs"/>
      <sheetName val="BILL_1"/>
      <sheetName val="Step2_-&gt;_Mat__Cost"/>
      <sheetName val="TEMP_PROFILE"/>
      <sheetName val="_선택_속성(잠금)"/>
      <sheetName val="Drop-down_lists"/>
      <sheetName val="建筑定额_(2002)"/>
      <sheetName val="ADI_Edison_Termoelettrica"/>
      <sheetName val="Daily_Forwards"/>
      <sheetName val="VS_P-Q"/>
      <sheetName val="BQ_Summary"/>
      <sheetName val="Tra_bang"/>
      <sheetName val="HX"/>
      <sheetName val="LV_induction_"/>
      <sheetName val="LV_induction_mot"/>
      <sheetName val="Harga_material_1"/>
      <sheetName val="Peralatan_(2)"/>
      <sheetName val="Team_3_S-Curve"/>
      <sheetName val="MH_and_Unit_Cost"/>
      <sheetName val="Material_Cost(as_per_Nation)"/>
      <sheetName val="Issue Log "/>
      <sheetName val="Cover-L"/>
      <sheetName val="Rev "/>
      <sheetName val="LIST"/>
      <sheetName val="支架原始数据"/>
      <sheetName val="材料规格"/>
      <sheetName val="FA_LISTING"/>
      <sheetName val="FA-LISTING"/>
      <sheetName val="6MONTHS"/>
      <sheetName val="負荷集計（断熱不燃）"/>
      <sheetName val="NoDelete_NoHide"/>
      <sheetName val="PAD TR보호대기초"/>
      <sheetName val="가로등기초"/>
      <sheetName val="HANDHOLE(2)"/>
      <sheetName val="Vind -鴃宼蠀"/>
      <sheetName val="jadw"/>
      <sheetName val="DIV.3"/>
      <sheetName val="DIV.9"/>
      <sheetName val="00-MEMO"/>
      <sheetName val="07"/>
      <sheetName val="08"/>
      <sheetName val="06"/>
      <sheetName val="LOKASI RIG Litbang"/>
      <sheetName val="PACK"/>
      <sheetName val="2930"/>
      <sheetName val="2933"/>
      <sheetName val="2934"/>
      <sheetName val="Identitas"/>
      <sheetName val="struktur tdk dipakai"/>
      <sheetName val="H-Sat"/>
      <sheetName val="upah bahan"/>
      <sheetName val="AnalisaSIPIL RIIL"/>
      <sheetName val="Har Sat"/>
      <sheetName val="Basicprice"/>
      <sheetName val="Rek.Analisa"/>
      <sheetName val="HRG BAHAN &amp; UPAH okk"/>
      <sheetName val="sleksi"/>
      <sheetName val="TS"/>
      <sheetName val="TS MINGGUAN rev (2)"/>
      <sheetName val="DAF.ALAT"/>
      <sheetName val="ceklis"/>
      <sheetName val="INPUT DATAS"/>
      <sheetName val="첨부 #8 기자재 Cost Summary"/>
      <sheetName val="cespiti cet2 piombino (2)"/>
      <sheetName val="建筑工程统计表06月份 "/>
      <sheetName val="FlujoTJ"/>
      <sheetName val="정산내역서"/>
      <sheetName val="견적단가"/>
      <sheetName val="계약단가"/>
      <sheetName val="주요자재집계"/>
      <sheetName val="sch 1.2"/>
      <sheetName val="B_6"/>
      <sheetName val="B_7"/>
      <sheetName val="B_8"/>
      <sheetName val="B_9"/>
      <sheetName val="B_10 (4)"/>
      <sheetName val="AGG"/>
      <sheetName val="MT"/>
      <sheetName val="입력시|"/>
      <sheetName val="4B-H150"/>
      <sheetName val="8B1s-H440"/>
      <sheetName val="8B0s"/>
      <sheetName val="H244"/>
      <sheetName val="Material Groups"/>
      <sheetName val="Material Kind"/>
      <sheetName val="SA516-60,70 (정리)"/>
      <sheetName val="내역(정지)"/>
      <sheetName val="차이내역"/>
      <sheetName val="keyword"/>
      <sheetName val="TBM-T6+5S(Alt1)"/>
      <sheetName val="1.집계표(일반전기)"/>
      <sheetName val="2.집계표(선행공사)"/>
      <sheetName val="3.집계표(소방공사)"/>
      <sheetName val="전력간선"/>
      <sheetName val="동력"/>
      <sheetName val="CABLE TRAY"/>
      <sheetName val="전등,전열"/>
      <sheetName val="접지피뢰설비"/>
      <sheetName val="수변전"/>
      <sheetName val="전력제어_DUCT(완)"/>
      <sheetName val="Appendix_A1"/>
      <sheetName val="2. Steel Structural"/>
      <sheetName val="BP"/>
      <sheetName val="Unit of Measurement "/>
      <sheetName val="Dynamic Query"/>
      <sheetName val="Risk Variables"/>
      <sheetName val="BOQ LIST"/>
      <sheetName val="MOBSCH"/>
      <sheetName val="石炭性状"/>
      <sheetName val="SUM-AIR-Submit"/>
      <sheetName val="Projekt4"/>
      <sheetName val="Base_Data"/>
      <sheetName val="DP"/>
      <sheetName val="LM001"/>
      <sheetName val="LM002"/>
      <sheetName val="LM003"/>
      <sheetName val="LM005"/>
      <sheetName val="LM006"/>
      <sheetName val="LM008"/>
      <sheetName val="LM004"/>
      <sheetName val="4334-Summary"/>
      <sheetName val="Eng_Hrs"/>
      <sheetName val="A-11 Steel Str"/>
      <sheetName val="A-03 Pile"/>
      <sheetName val="CONS."/>
      <sheetName val="내역서_耰&quot;_x0000__x0008"/>
      <sheetName val="내역서_耰&quot;_x00008"/>
      <sheetName val="내역서_耰&quot;_x005f_x0000__x0009"/>
      <sheetName val="내역서_耰&quot;_x005f_x005f_x00009"/>
      <sheetName val="내역서_耰&quot;_x005f_x005f_x005f9"/>
      <sheetName val="내역서_耰&quot;_x005f_x0000__x0010"/>
      <sheetName val="내역서_耰&quot;_x005f_x005f_x00010"/>
      <sheetName val="내역서_耰&quot;_x005f_x005f_x00510"/>
      <sheetName val="아파트 기성내역서"/>
      <sheetName val="소비자가"/>
      <sheetName val="5-Peralatan"/>
      <sheetName val="trans"/>
      <sheetName val="PaintBreak"/>
      <sheetName val="INSSUBCON"/>
      <sheetName val="IRR_sponsor5"/>
      <sheetName val="SPT_vs_PHI5"/>
      <sheetName val="1_자금요약5"/>
      <sheetName val="2_실행비투입5"/>
      <sheetName val="3_본사집계5"/>
      <sheetName val="3-1_본사투입5"/>
      <sheetName val="4_지사집계5"/>
      <sheetName val="4-1_지사투입5"/>
      <sheetName val="5_현장총집계5"/>
      <sheetName val="5-1_현금집계5"/>
      <sheetName val="5-2_현금출납5"/>
      <sheetName val="5-3_외상집계5"/>
      <sheetName val="5-4_외상투입5"/>
      <sheetName val="6_미지급금5"/>
      <sheetName val="5-5_기타공제집계5"/>
      <sheetName val="5-6_기타공제5"/>
      <sheetName val="7_기성현황(실)5"/>
      <sheetName val="8_한국인수당5"/>
      <sheetName val="8_한국인수당_(Master_file)5"/>
      <sheetName val="9_기타수입5"/>
      <sheetName val="10_투입집계5"/>
      <sheetName val="5-4_외상투입_(2)5"/>
      <sheetName val="16_기성현황(예)5"/>
      <sheetName val="17_자금요약25"/>
      <sheetName val="18_실행대비투입25"/>
      <sheetName val="Consortium_VP5"/>
      <sheetName val="Summary_MONTH5"/>
      <sheetName val="DESICON_SUM5"/>
      <sheetName val="DES_TCF_Rental5"/>
      <sheetName val="DES_TCF_Maints_pers5"/>
      <sheetName val="DES_TCF_Heavy_Equipment5"/>
      <sheetName val="BANK_BOND5"/>
      <sheetName val="PHC_WAREHOUSE_-_INFOONLY5"/>
      <sheetName val="CATERING_CONTROL5"/>
      <sheetName val="SUB_CONTRACT5"/>
      <sheetName val="SPDC_-_INFONLY5"/>
      <sheetName val="VENDOR_SCHEDUL5"/>
      <sheetName val="VENDOR_PRESENCE_-_COMM5"/>
      <sheetName val="VENDOR_PRESENCE_-_RECH5"/>
      <sheetName val="VENDOR_PRESENCE_-_COMM_5"/>
      <sheetName val="CONTRACT_RATES5"/>
      <sheetName val="2013电气概算_价目表_(营改增调整)5"/>
      <sheetName val="Payment_Certificate-15"/>
      <sheetName val="Floor_wet5"/>
      <sheetName val="Floor_Balcony5"/>
      <sheetName val="Hard_scape_Floor5"/>
      <sheetName val="P03_Skirting5"/>
      <sheetName val="GF_wall5"/>
      <sheetName val="Kitchen_Wall_wet_LIN-7015"/>
      <sheetName val="Wall_wet_LIN-601_5"/>
      <sheetName val="BOQ_(2)5"/>
      <sheetName val="VO_Schedule-15"/>
      <sheetName val="HOLD_AMOUNT5"/>
      <sheetName val="Back_Charge_(2)5"/>
      <sheetName val="Temporary_Deductions-1_5"/>
      <sheetName val="Contracharges_Check_list-1_5"/>
      <sheetName val="PC_035"/>
      <sheetName val="Measurement_sheet5"/>
      <sheetName val="Material_Only5"/>
      <sheetName val="Man_power_supply5"/>
      <sheetName val="Camp_Deduction5"/>
      <sheetName val="Other_data5"/>
      <sheetName val="Enron_Form5"/>
      <sheetName val="List_Equip5"/>
      <sheetName val="Process_C_(1-166)5"/>
      <sheetName val="TRUCK_HAUL_CYCLE-waste5"/>
      <sheetName val="Existing_PC_Pavement5"/>
      <sheetName val="Sch_65"/>
      <sheetName val="Master_Data5"/>
      <sheetName val="ind'l_cp5"/>
      <sheetName val="LAST_UPDATE5"/>
      <sheetName val="0_품의서(전체)5"/>
      <sheetName val="SUMMARY_MTO_02_2_355"/>
      <sheetName val="N_G_METERING_CALC_5"/>
      <sheetName val="N_G_METERING5"/>
      <sheetName val="N_G_METERING_(2)5"/>
      <sheetName val="CUMENE_METERING5"/>
      <sheetName val="N2_METERING_5"/>
      <sheetName val="H2_METERING__5"/>
      <sheetName val="CO_METERING5"/>
      <sheetName val="Dia Inch"/>
      <sheetName val="Sheet1 (4)"/>
      <sheetName val="분석"/>
      <sheetName val="가격조사서"/>
      <sheetName val="3.6M RETAINING WALL"/>
      <sheetName val="Committed Cost"/>
      <sheetName val="COS_REP.XLS"/>
      <sheetName val="Div26 - Elect"/>
      <sheetName val="1)_COMMON_FACILITIES"/>
      <sheetName val="cost_curve_calc"/>
      <sheetName val="SUP-DET"/>
      <sheetName val="GRSummary"/>
      <sheetName val="WITHOUT C&amp;I PROFIT (3)"/>
      <sheetName val="JP-I.500155"/>
      <sheetName val="指數Case"/>
      <sheetName val="Mob2"/>
      <sheetName val="월간보고자료FORM2"/>
      <sheetName val="CCD-SF-405"/>
      <sheetName val="Unit-1"/>
      <sheetName val="Chemreq"/>
      <sheetName val="19. drill CD6"/>
      <sheetName val="MASTER AR"/>
      <sheetName val="SWALE_(구산)2"/>
      <sheetName val="Chap_2-_Page_4_2"/>
      <sheetName val="VAT_TU_DIEN2"/>
      <sheetName val="bldg_list2"/>
      <sheetName val="UPAH_&amp;_BHN_ARS1"/>
      <sheetName val="AHS_ARS1"/>
      <sheetName val="Analisa_HSP1"/>
      <sheetName val="입찰내역_발주처_양卤1"/>
      <sheetName val="Analisa_Neraca1"/>
      <sheetName val="내역서_(N____22"/>
      <sheetName val="Data_Ref_2"/>
      <sheetName val="KKS_System_Codes2"/>
      <sheetName val="Price_Schedule_Code2"/>
      <sheetName val="REF_ONLY2"/>
      <sheetName val="ANAL_BOW1"/>
      <sheetName val="Isolasi_Luar_Dalam1"/>
      <sheetName val="Isolasi_Luar1"/>
      <sheetName val="график_финансирования1"/>
      <sheetName val="Project_D1"/>
      <sheetName val="Tender_Summary1"/>
      <sheetName val="Ana__PU1"/>
      <sheetName val="Ra__stair1"/>
      <sheetName val="1195_B11"/>
      <sheetName val="Capel_KI1"/>
      <sheetName val="Capel_PK1"/>
      <sheetName val="page_61"/>
      <sheetName val="Raw_Data-Combined1"/>
      <sheetName val="Summary_HS_Pipa_CS1"/>
      <sheetName val="galian_saluran1"/>
      <sheetName val="Perhit_Alat1"/>
      <sheetName val="05_Analisa_Teknik1"/>
      <sheetName val="Analisa_SNI_STANDART_1"/>
      <sheetName val="1_B1"/>
      <sheetName val="lkalibrasi_BENENAIN1"/>
      <sheetName val="Rekap_Addendum1"/>
      <sheetName val="AT_21"/>
      <sheetName val="_hrg_bhn1"/>
      <sheetName val="Harga_Mat_1"/>
      <sheetName val="Section_11"/>
      <sheetName val="OE_(KSB)1"/>
      <sheetName val="6_2_Floor_Finishes2"/>
      <sheetName val="КС2_24_1-8_(4_1_8_11_200)corr"/>
      <sheetName val="2_x000a__x000a_"/>
      <sheetName val="9011_EXPAT_MANP"/>
      <sheetName val="App_A_Basis_of_Design"/>
      <sheetName val="SEK_Vertrieb"/>
      <sheetName val="SEK_Montage"/>
      <sheetName val="SEK_IBN"/>
      <sheetName val="Z-_GENERAL_PRIC橿⿂⒘ࡈ"/>
      <sheetName val="Z-_GENERAL_PRIC鋘@俀~橿⿂⍈"/>
      <sheetName val="Z-_GENERAL_PRICẹ"/>
      <sheetName val="tabel_berat"/>
      <sheetName val="BQ_Working"/>
      <sheetName val="MR_EUR"/>
      <sheetName val="Ind__Budget"/>
      <sheetName val="Star_Rate"/>
      <sheetName val="범례"/>
      <sheetName val="LstsÙÁ"/>
      <sheetName val="DД"/>
      <sheetName val="Sheetư"/>
      <sheetName val="Sheet፠"/>
      <sheetName val="Sheet팠"/>
      <sheetName val="Sheet⡰"/>
      <sheetName val="Sheet㜰"/>
      <sheetName val="Sheet븰"/>
      <sheetName val="Sheet_x0005_�"/>
      <sheetName val="P-J"/>
      <sheetName val="P.M 별"/>
      <sheetName val="Basic Rate"/>
      <sheetName val="앉음벽 (2)"/>
      <sheetName val="WORKER"/>
      <sheetName val="5.새들부해석 및 철근배근"/>
      <sheetName val="reinforce"/>
      <sheetName val="Executive Summary (Aug 25)"/>
      <sheetName val="5.세운W-A"/>
      <sheetName val="본사공가현황"/>
      <sheetName val="환경기계공정표 (3)"/>
      <sheetName val="archi(본사)"/>
      <sheetName val="TEKNIS"/>
      <sheetName val="01A_ RAB"/>
      <sheetName val="27"/>
      <sheetName val="46"/>
      <sheetName val="33"/>
      <sheetName val="26"/>
      <sheetName val="42"/>
      <sheetName val="32"/>
      <sheetName val="41"/>
      <sheetName val="31"/>
      <sheetName val="64_6"/>
      <sheetName val="62"/>
      <sheetName val="24"/>
      <sheetName val="43"/>
      <sheetName val="53 "/>
      <sheetName val="54"/>
      <sheetName val="MH CIVIL"/>
      <sheetName val="30"/>
      <sheetName val="64_14"/>
      <sheetName val="64_1"/>
      <sheetName val="64_2"/>
      <sheetName val="64_3"/>
      <sheetName val="51"/>
      <sheetName val="38"/>
      <sheetName val="52"/>
      <sheetName val="23"/>
      <sheetName val="49"/>
      <sheetName val="29"/>
      <sheetName val="36_3"/>
      <sheetName val="36_4"/>
      <sheetName val="44"/>
      <sheetName val="45"/>
      <sheetName val="63"/>
      <sheetName val="div-4"/>
      <sheetName val="DIV 2"/>
      <sheetName val="DIV 7"/>
      <sheetName val="DIV 8"/>
      <sheetName val="UBA"/>
      <sheetName val="DIV 3"/>
      <sheetName val="SDHU&amp;B"/>
      <sheetName val="機器リスト"/>
      <sheetName val="Sheet_x0000__x0000__x0005__x0000_"/>
      <sheetName val="간접비NE"/>
      <sheetName val="0226"/>
      <sheetName val="NC"/>
      <sheetName val="Issue Detail (2nd Stage)"/>
      <sheetName val="チューブ仕様"/>
      <sheetName val="Breakdown Instrument"/>
      <sheetName val="XLR_NoRangeSheet"/>
      <sheetName val="Hujan BUlanan"/>
      <sheetName val="Project Information In-Out"/>
      <sheetName val="KUWATI(Total)_19"/>
      <sheetName val="OPTION_219"/>
      <sheetName val="OPTION_319"/>
      <sheetName val="집계표_(TOTAL)19"/>
      <sheetName val="집계표_(CIVIL-23)19"/>
      <sheetName val="집계표_(FGRU)19"/>
      <sheetName val="집계표_(25,26)19"/>
      <sheetName val="집계표_(MEROX)19"/>
      <sheetName val="집계표_(NITROGEN)19"/>
      <sheetName val="집계표_(M4)19"/>
      <sheetName val="집계표_(CIVIL4)19"/>
      <sheetName val="집계표_(CIVIL6)19"/>
      <sheetName val="집계표_(CIVIL7)19"/>
      <sheetName val="내역서(DEMO_TOTAL)19"/>
      <sheetName val="내역서_(CIVIL-23)19"/>
      <sheetName val="내역서_(fgru)19"/>
      <sheetName val="내역서_(25&amp;26)19"/>
      <sheetName val="내역서_(MEROX)19"/>
      <sheetName val="내역서_(NITROGEN)19"/>
      <sheetName val="내역서_(M4)19"/>
      <sheetName val="내역서_(CIVIL-4)19"/>
      <sheetName val="내역서_(CIVIL-6)19"/>
      <sheetName val="내역서_(CIVIL-7)19"/>
      <sheetName val="2002년_현장공사비_국내_실적19"/>
      <sheetName val="2003년국내현장공사비_실적19"/>
      <sheetName val="VC2_10_9919"/>
      <sheetName val="INPUT_DATA18"/>
      <sheetName val="집계표_(25,26ဩ18"/>
      <sheetName val="Form_018"/>
      <sheetName val="General_Data18"/>
      <sheetName val="Form_D-117"/>
      <sheetName val="Form_B-117"/>
      <sheetName val="Form_F-117"/>
      <sheetName val="Form_A17"/>
      <sheetName val="LABOR_&amp;_자재17"/>
      <sheetName val="입출재고현황_(2)17"/>
      <sheetName val="3_공통공사대비17"/>
      <sheetName val="간접비_총괄17"/>
      <sheetName val="Price_Schedule17"/>
      <sheetName val="CAL_17"/>
      <sheetName val="Rate_Analysis17"/>
      <sheetName val="WEIGHT_LIST16"/>
      <sheetName val="산#2-1_(2)16"/>
      <sheetName val="BEND_LOSS16"/>
      <sheetName val="EQUIPMENT_-217"/>
      <sheetName val="공사비_내역_(가)16"/>
      <sheetName val="내역서_耰&quot;??17"/>
      <sheetName val="단면_(2)16"/>
      <sheetName val="6PILE__(돌출)16"/>
      <sheetName val="Static_Equip16"/>
      <sheetName val="Form_A_16"/>
      <sheetName val="Áý°èÇ¥_(TOTAL)15"/>
      <sheetName val="Áý°èÇ¥_(CIVIL-23)15"/>
      <sheetName val="Áý°èÇ¥_(FGRU)15"/>
      <sheetName val="Áý°èÇ¥_(25,26)15"/>
      <sheetName val="Áý°èÇ¥_(MEROX)15"/>
      <sheetName val="Áý°èÇ¥_(NITROGEN)15"/>
      <sheetName val="Áý°èÇ¥_(M4)15"/>
      <sheetName val="Áý°èÇ¥_(CIVIL4)15"/>
      <sheetName val="Áý°èÇ¥_(CIVIL6)15"/>
      <sheetName val="Áý°èÇ¥_(CIVIL7)15"/>
      <sheetName val="³»¿ª¼­(DEMO_TOTAL)15"/>
      <sheetName val="³»¿ª¼­_(CIVIL-23)15"/>
      <sheetName val="³»¿ª¼­_(fgru)15"/>
      <sheetName val="³»¿ª¼­_(25&amp;26)15"/>
      <sheetName val="³»¿ª¼­_(MEROX)15"/>
      <sheetName val="³»¿ª¼­_(NITROGEN)15"/>
      <sheetName val="³»¿ª¼­_(M4)15"/>
      <sheetName val="³»¿ª¼­_(CIVIL-4)15"/>
      <sheetName val="³»¿ª¼­_(CIVIL-6)15"/>
      <sheetName val="³»¿ª¼­_(CIVIL-7)15"/>
      <sheetName val="2002³â_ÇöÀå°ø»çºñ_±¹³»_½ÇÀû15"/>
      <sheetName val="2003³â±¹³»ÇöÀå°ø»çºñ_½ÇÀû15"/>
      <sheetName val="내역서_耰&quot;_x005f_x0000__x005f_x0000_16"/>
      <sheetName val="내역서_耰&quot;__17"/>
      <sheetName val="Summary_Sheets16"/>
      <sheetName val="내역서_耰&quot;_x005f_x005f_x005f_x0000__x005f_x005f_x0015"/>
      <sheetName val="3_Breakdown_Direct_Paint16"/>
      <sheetName val="Civil_116"/>
      <sheetName val="Civil_216"/>
      <sheetName val="Civil_316"/>
      <sheetName val="Site_116"/>
      <sheetName val="Site_216"/>
      <sheetName val="Site_316"/>
      <sheetName val="Site_Faci16"/>
      <sheetName val="2_2_STAFF_Scedule15"/>
      <sheetName val="Man_Hole15"/>
      <sheetName val="7__월별투입내역서15"/>
      <sheetName val="계측_내역서15"/>
      <sheetName val="내역서_耰&quot;_x005f_x005f_x005f_x005f_x005f_x005f_x00015"/>
      <sheetName val="Z-_GENERAL_PRICE_SUMMARY15"/>
      <sheetName val="_Estimate__15"/>
      <sheetName val="T_315"/>
      <sheetName val="Sheet1_(2)16"/>
      <sheetName val="HORI__VESSEL15"/>
      <sheetName val="Form_B15"/>
      <sheetName val="EQUIP_LIST15"/>
      <sheetName val="Precios_Unitarios15"/>
      <sheetName val="MP_MOB15"/>
      <sheetName val="Vind_-_BtB15"/>
      <sheetName val="LV_induction_motors15"/>
      <sheetName val="BSD_(2)15"/>
      <sheetName val="Administrative_Prices15"/>
      <sheetName val="WBS_4415"/>
      <sheetName val="WBS_4115"/>
      <sheetName val="Precios_por_Administración15"/>
      <sheetName val="Subcon_A15"/>
      <sheetName val="BM_DATA_SHEET16"/>
      <sheetName val="내역서_耰&quot;_x005f_x005f_x005f_x005f_x005f_x005f_x00515"/>
      <sheetName val="Monthly_Load15"/>
      <sheetName val="Weekly_Load15"/>
      <sheetName val="breakdown_of_wage_rate15"/>
      <sheetName val="Indirect_Cost15"/>
      <sheetName val="97_사업추정(WEKI)15"/>
      <sheetName val="[SANDAN_XLS??15"/>
      <sheetName val="Material_Selections15"/>
      <sheetName val="Resource_table15"/>
      <sheetName val="Eq__Mobilization15"/>
      <sheetName val="Piping_BQ_for_one_turbine15"/>
      <sheetName val="Utility_and_Fire_flange15"/>
      <sheetName val="Fire_Protection15"/>
      <sheetName val="입찰내역_발주처_양식15"/>
      <sheetName val="Equipment_List15"/>
      <sheetName val="Form1_SQP15"/>
      <sheetName val="_SANDAN_XLS__15"/>
      <sheetName val="w't_table15"/>
      <sheetName val="공정계획(내부계획25%,내부w_f)15"/>
      <sheetName val="Heavy_Equipments15"/>
      <sheetName val="AG_Pipe_Qty_Analysis15"/>
      <sheetName val="SCHEDD_TAMBAHAN15"/>
      <sheetName val="SFN_ORIG15"/>
      <sheetName val="MODULE_CONFIRM14"/>
      <sheetName val="ITB_COST15"/>
      <sheetName val="내역서_(∮ἀ嘆ɶ14"/>
      <sheetName val="Dir_Manpower_Other_Exp_15"/>
      <sheetName val="4-3LEVEL-5_epic_414"/>
      <sheetName val="단가_(2)14"/>
      <sheetName val="BOQ-B_DOWN14"/>
      <sheetName val="FWBS_153014"/>
      <sheetName val="실행예산_MM14"/>
      <sheetName val="Cash_In-Cash_Out_Actual14"/>
      <sheetName val="PROTECTION_14"/>
      <sheetName val="내역서1999_8최종10"/>
      <sheetName val="plan&amp;section_of_foundation11"/>
      <sheetName val="working_load_at_the_btm_ft_11"/>
      <sheetName val="stability_check11"/>
      <sheetName val="design_load11"/>
      <sheetName val="Updating_Form-Oct_201110"/>
      <sheetName val="Weld_Consumable10"/>
      <sheetName val="NDE_Cost-Summary10"/>
      <sheetName val="9July_Above_Ground_Pipe10"/>
      <sheetName val="M_1110"/>
      <sheetName val="Process_Data_110"/>
      <sheetName val="TDC_COA_Sumry10"/>
      <sheetName val="TDC_Item_Dets10"/>
      <sheetName val="TDC_Item_Sumry10"/>
      <sheetName val="TDC_Key_Qty_Sumry10"/>
      <sheetName val="List_-_Components10"/>
      <sheetName val="List_-_Equipment10"/>
      <sheetName val="COA_Sumry_-_Std_Imp10"/>
      <sheetName val="Contr_TDC_-_Std_Imp10"/>
      <sheetName val="Item_Sumry_-_Std_Imp10"/>
      <sheetName val="Unit_Costs_-_Std_Imp10"/>
      <sheetName val="Unit_MH_-_Std_Imp10"/>
      <sheetName val="Proj_TIC_-_Std_Imp10"/>
      <sheetName val="Sum_(Case-3)10"/>
      <sheetName val="Man_Power_&amp;_Comp10"/>
      <sheetName val="Data_List10"/>
      <sheetName val="4-Basic_Price10"/>
      <sheetName val="Evaluasi_Penw10"/>
      <sheetName val="Currency_Rate10"/>
      <sheetName val="Unit_Price_10"/>
      <sheetName val="Closeout_Control10"/>
      <sheetName val="PROJECT_BRIEF10"/>
      <sheetName val="CUADRO_DE_PRECIOS14"/>
      <sheetName val="Site_Findings_Status_Sheet10"/>
      <sheetName val="1100-1200-1300-1910-2140-LEV_10"/>
      <sheetName val="5_)_Time_Delays10"/>
      <sheetName val="Material_Price16"/>
      <sheetName val="내역서_耰&quot;_x005f_x005f_x005f_x0000_10"/>
      <sheetName val="내역서_耰&quot;_x005f_x005f_x005f_x005f_10"/>
      <sheetName val="내역서_耰&quot;_x005f_x0000__x000011"/>
      <sheetName val="할증_10"/>
      <sheetName val="RAB_AR&amp;STR10"/>
      <sheetName val="99__FWBS(Ref)10"/>
      <sheetName val="99__Change_Rate10"/>
      <sheetName val="SUMMARY_(0A)10"/>
      <sheetName val="SUMMARY_(1A)10"/>
      <sheetName val="SUMMARY_(1B)10"/>
      <sheetName val="SUMMARY_(03)10"/>
      <sheetName val="F1(Cable_Rack)10"/>
      <sheetName val="F2(Cable_Rack)10"/>
      <sheetName val="F3(Cable_Rack)10"/>
      <sheetName val="F1_(POLYMER)10"/>
      <sheetName val="F2_(POLYMER)10"/>
      <sheetName val="F3_(POLYMER)10"/>
      <sheetName val="F4_(POLYMER)10"/>
      <sheetName val="F5(_Polymerization_)10"/>
      <sheetName val="F6_(_Polymerization_)10"/>
      <sheetName val="B1_(Grid_A-7,_-6)10"/>
      <sheetName val="B1_(Grid_A,_B)10"/>
      <sheetName val="B1_(Grid_C-7,_-6)10"/>
      <sheetName val="B2_(Grid_-7_B,_C)_(1)10"/>
      <sheetName val="B2_(Grid_-7_B,_C)_(2)10"/>
      <sheetName val="B2_(Grid_-6_B,_C)_(1)10"/>
      <sheetName val="B2_(Grid_-6_B,_C)_(2)10"/>
      <sheetName val="F1_(MONOMER)10"/>
      <sheetName val="F2_(MONOMER)10"/>
      <sheetName val="F3_(MONOMER)10"/>
      <sheetName val="90K060C_(MONOMER)10"/>
      <sheetName val="F1_(EXTRUSION)10"/>
      <sheetName val="F2_(EXTRUSION)10"/>
      <sheetName val="F3_(EXTRUSION)10"/>
      <sheetName val="F4_(EXTRUSION)10"/>
      <sheetName val="F5_(EXTRUSION)10"/>
      <sheetName val="F6A_(EXTRUSION)10"/>
      <sheetName val="F6D_(EXTRUSION)10"/>
      <sheetName val="F7_(EXTRUSION)10"/>
      <sheetName val="F8_(EXTRUSION)10"/>
      <sheetName val="F9_(EXTRUSION)10"/>
      <sheetName val="F10_(EXTRUSION)10"/>
      <sheetName val="F11_(EXTRUSION)10"/>
      <sheetName val="B1_(Grid_F-5`,_4`)10"/>
      <sheetName val="B2_(Grid_F,E-4`)10"/>
      <sheetName val="B2_(Grid_F,E-5`)10"/>
      <sheetName val="B3_(Grid_C,B-4`)10"/>
      <sheetName val="B4_(Grid_B,A-4`)10"/>
      <sheetName val="B5_(Grid_E-5`)_&amp;_(Grid_D-5`)10"/>
      <sheetName val="B6_(Grid_E,D-5')10"/>
      <sheetName val="B7_(Grid_E,D-5')10"/>
      <sheetName val="95D040,_A50610"/>
      <sheetName val="95P040AB,_A50710"/>
      <sheetName val="95X020-U08,_A60210"/>
      <sheetName val="95X020-U07,_A60610"/>
      <sheetName val="95E040,_A50910"/>
      <sheetName val="95D024;025,_A61510"/>
      <sheetName val="95X020-U05,_A60110"/>
      <sheetName val="95X020-U02,_A20410"/>
      <sheetName val="Extruder_FDN10"/>
      <sheetName val="BOG_COMP__FDN10"/>
      <sheetName val="SOG_COMP__FDN10"/>
      <sheetName val="1G1_(Ground_Beam)10"/>
      <sheetName val="1G2-1(Ground_Beam)10"/>
      <sheetName val="1G2-2(Ground_Beam)10"/>
      <sheetName val="P15,_1610"/>
      <sheetName val="LO_CONSOLE_FDN10"/>
      <sheetName val="OIL_COOLER_FDN10"/>
      <sheetName val="CW_CONSOLE_FDN_(SOG)10"/>
      <sheetName val="PD3_(SOG)10"/>
      <sheetName val="SF1_(SOG)10"/>
      <sheetName val="SF2_(SOG)10"/>
      <sheetName val="SLAB_(1S1-1)10"/>
      <sheetName val="SLAB_(1S1-2)10"/>
      <sheetName val="SLAB_(1S1-3)10"/>
      <sheetName val="COLUMN_(+5500)10"/>
      <sheetName val="COLUMN_(+12500)10"/>
      <sheetName val="COLUMN_(+15500)10"/>
      <sheetName val="ETC_10"/>
      <sheetName val="Tools_&amp;_Settings10"/>
      <sheetName val="Data_Summary10"/>
      <sheetName val="Crew_Costs10"/>
      <sheetName val="Spread_Costs10"/>
      <sheetName val="Unique_List_Misc10"/>
      <sheetName val="UP_MINOR10"/>
      <sheetName val="Equip_Rental_Summary_by_Contr10"/>
      <sheetName val="Project_Equip_Rental_Summary10"/>
      <sheetName val="Contractor_Indirect_Sumry10"/>
      <sheetName val="Project_Indirect_Sumry10"/>
      <sheetName val="COA_Sumry_by_Area10"/>
      <sheetName val="COA_Sumry_by_Contr10"/>
      <sheetName val="COA_Sumry_by_RG10"/>
      <sheetName val="TDC_COA_Grp_Sumry10"/>
      <sheetName val="TDC_COA_Grp_Sumry_by_Area10"/>
      <sheetName val="TDC_COA_Grp_Sumry_by_RG10"/>
      <sheetName val="Equipment_Sumry10"/>
      <sheetName val="TDC_Item_Dets-Full10"/>
      <sheetName val="TDC_Item_Dets-IPM-Full10"/>
      <sheetName val="TDC_Item_Sumry_by_Area10"/>
      <sheetName val="TDC_Item_Sumry_by_RG10"/>
      <sheetName val="TDC_Key_Qty_Sumry_by_RG10"/>
      <sheetName val="List_-_Equipment_by_Area10"/>
      <sheetName val="List_-_Equipment_by_Contr10"/>
      <sheetName val="Equipment_-_Unit_Costs_by_Mat10"/>
      <sheetName val="List_-_Equipment_by_Rep_Grp10"/>
      <sheetName val="Craft_Summary_by_Contr10"/>
      <sheetName val="Project_Craft_Summary10"/>
      <sheetName val="Project_Metrics10"/>
      <sheetName val="Item_code10"/>
      <sheetName val="In-House_Summary10"/>
      <sheetName val="Unt_rate10"/>
      <sheetName val="_도면_및_도서_제출목록_및_일정_170202_xls10"/>
      <sheetName val="2__현장_자금투입_집계표10"/>
      <sheetName val="Direct_PMS10"/>
      <sheetName val="Aux_10"/>
      <sheetName val="Codes_Pers10"/>
      <sheetName val="Rates_&amp;_Legend10"/>
      <sheetName val="Discounted_Cash_Flow10"/>
      <sheetName val="Ocean_Transporation_Charge10"/>
      <sheetName val="Cash_Flow_bulanan10"/>
      <sheetName val="H_Satuan10"/>
      <sheetName val="OCT_FDN10"/>
      <sheetName val="Exchange_Rate10"/>
      <sheetName val="General_Notes10"/>
      <sheetName val="BO䁑-B_䁄OWN10"/>
      <sheetName val="Pengesahan_10"/>
      <sheetName val="Harga_Satuan10"/>
      <sheetName val="F_ALARM10"/>
      <sheetName val="2_Overall_Summary_9"/>
      <sheetName val="00-Summary_Information-ABB9"/>
      <sheetName val="DATA_MENTAH9"/>
      <sheetName val="차트_(2)10"/>
      <sheetName val="Bill_rekap10"/>
      <sheetName val="breakdown_of_wage_ra9"/>
      <sheetName val="breakdown_of_wage_ra`f9"/>
      <sheetName val="__10"/>
      <sheetName val="_10"/>
      <sheetName val="breakdown_of_wage_rað-9"/>
      <sheetName val="breakdown_of_wage_rap9"/>
      <sheetName val="내역서_耰&quot;_x005f_x0000_10"/>
      <sheetName val="내역서_耰&quot;_x005f_x005f_10"/>
      <sheetName val="Process_Data_(2)10"/>
      <sheetName val="PABS,Site_info9"/>
      <sheetName val="Raw_data9"/>
      <sheetName val="0__Resource　Code9"/>
      <sheetName val="Material_code9"/>
      <sheetName val="breakdown_of_wage_ra9"/>
      <sheetName val="내역서_(N____x000a_10"/>
      <sheetName val="DROP_DOWN9"/>
      <sheetName val="TQ_Format8"/>
      <sheetName val="개시대사_(2)9"/>
      <sheetName val="Action_Item9"/>
      <sheetName val="ID_CD9"/>
      <sheetName val="breakdown_of_wage_raÐ¾8"/>
      <sheetName val="Additional_data8"/>
      <sheetName val="내역서_耰&quot;_9"/>
      <sheetName val="Distribution_Table9"/>
      <sheetName val="Linelist_LNGC_Process9"/>
      <sheetName val="Equipment_Spec_List9"/>
      <sheetName val="Air_Cooler-E9"/>
      <sheetName val="SPEC_LIST(EQUP,_SYS)9"/>
      <sheetName val="HO_Site_Rates-20119"/>
      <sheetName val="Particular_Sch9"/>
      <sheetName val="Al_Taweelah9"/>
      <sheetName val="SUM_8"/>
      <sheetName val="리스크_분류체계7"/>
      <sheetName val="SECL_리스크_분류체계_(2)7"/>
      <sheetName val="11_자재단가7"/>
      <sheetName val="OIL_SEPARATOR7"/>
      <sheetName val="CATCH_BASIN7"/>
      <sheetName val="FW_Post_Indicator_Valve_24&quot;7"/>
      <sheetName val="FW_Post_Indicator_Valve_20&quot;7"/>
      <sheetName val="FW_Post_Indicator_Valve_6&quot;7"/>
      <sheetName val="Fire_Monitor_or_Hydrant_6&quot;_FDN7"/>
      <sheetName val="SUMP_VB7"/>
      <sheetName val="CLEANOUT_4&quot;7"/>
      <sheetName val="Not_reqd7"/>
      <sheetName val="호환성_보고서7"/>
      <sheetName val="Attach_4-187"/>
      <sheetName val="일위대가_7"/>
      <sheetName val="GM_0007"/>
      <sheetName val="INPUT_DATA_OF_SCHEDULE7"/>
      <sheetName val="Cashflow_Analysis7"/>
      <sheetName val="Finansal_tamamlanma_Eğrisi7"/>
      <sheetName val="33628-Rev__A7"/>
      <sheetName val="Admin_Manu_2-Equipment_Type_ID7"/>
      <sheetName val="LIFE_&amp;_REP_PROVN7"/>
      <sheetName val="O&amp;M_CREW7"/>
      <sheetName val="Tender_data7"/>
      <sheetName val="Activity_Form7"/>
      <sheetName val="Master_List7"/>
      <sheetName val="P-Ins_&amp;_Bonds7"/>
      <sheetName val="1_설계기준7"/>
      <sheetName val="Cash_Flow7"/>
      <sheetName val="REF_for_VV7"/>
      <sheetName val="INSTLIST_17"/>
      <sheetName val="내역서_(∮ἀ嘆ɶ?᠀㬁?7"/>
      <sheetName val="Weekl_8"/>
      <sheetName val="내역서_(N____23"/>
      <sheetName val="__x07"/>
      <sheetName val="OPT_8"/>
      <sheetName val="Scheme_Area_Details_Block___C27"/>
      <sheetName val="14-Eng_rate7"/>
      <sheetName val="광통신_견적내역서17"/>
      <sheetName val="5__월별투입내역서7"/>
      <sheetName val="BM_#17"/>
      <sheetName val="Itembalance_Report_(18-sep-18)7"/>
      <sheetName val="BUDGET_SUMMARY_7"/>
      <sheetName val="설산1_나7"/>
      <sheetName val="Cost_Code7"/>
      <sheetName val="Data_Ref7"/>
      <sheetName val="Interdept_Rate7"/>
      <sheetName val="Fig_4-147"/>
      <sheetName val="Schedule_7"/>
      <sheetName val="Loading_Struc7"/>
      <sheetName val="Loading_Pip7"/>
      <sheetName val="Loading_Overall_(BASE_Proposal7"/>
      <sheetName val="Steel_Structure7"/>
      <sheetName val="PIPING_AG-UG_NEW_UNITS7"/>
      <sheetName val="MEC_PIPING_PREFABR7"/>
      <sheetName val="Working_File-Pip7"/>
      <sheetName val="Equip_ISBL_&amp;_OSBL_7"/>
      <sheetName val="Perm__Test7"/>
      <sheetName val="Galian_17"/>
      <sheetName val="Analisa_Lump_sum7"/>
      <sheetName val="Sec_I_ML7"/>
      <sheetName val="Analisa_Fave7"/>
      <sheetName val="Harsat_Bahan7"/>
      <sheetName val="Harsat_Subkon7"/>
      <sheetName val="Harsat_Upah7"/>
      <sheetName val="Master_1_07"/>
      <sheetName val="Agregat_Halus_&amp;_Kasar7"/>
      <sheetName val="HARGA_MATERIAL7"/>
      <sheetName val="Harga_Sat_APP7"/>
      <sheetName val="Tgh_JGC-Inv_I_clp7"/>
      <sheetName val="PCS_7"/>
      <sheetName val="Progress_Statement-SI7"/>
      <sheetName val="Progress_Payment-31107"/>
      <sheetName val="Direct_Histogram_Rev__A_(f)7"/>
      <sheetName val="EQUIPOS_DE_SEGURIDAD7"/>
      <sheetName val="MATERIALES_CONSUMIBLES7"/>
      <sheetName val="PERSONAL_INDIRECTO_7"/>
      <sheetName val="Land_Dev't__Ph-119"/>
      <sheetName val="4300_UTILITY_BLDG_(2)7"/>
      <sheetName val="64_47"/>
      <sheetName val="64_57"/>
      <sheetName val="36_27"/>
      <sheetName val="36_17"/>
      <sheetName val="Tables_3_1_to_3_5_EXH_G7"/>
      <sheetName val="1_11_b5"/>
      <sheetName val="내역서_(N__x007"/>
      <sheetName val="List_register7"/>
      <sheetName val="Att-1_CTCI_MH_rate7"/>
      <sheetName val="05__Curva_S6"/>
      <sheetName val="dongia_(2)7"/>
      <sheetName val="TR_Rev_vs_Commit5"/>
      <sheetName val="TR_+MMHE_PL_report5"/>
      <sheetName val="P23P2724___Commitment_5"/>
      <sheetName val="CONCRETE_TYPE5"/>
      <sheetName val="5__Work_load(현재원기준)7"/>
      <sheetName val="G_R300경비5"/>
      <sheetName val="AS포장복구_5"/>
      <sheetName val="중기조종사_단위단가5"/>
      <sheetName val="설_계5"/>
      <sheetName val="SPEC(CABLE_&amp;_WIRE)5"/>
      <sheetName val="6_공정표5"/>
      <sheetName val="External_Issues5"/>
      <sheetName val="내역서_(N____110"/>
      <sheetName val="RESUMEN_CD5"/>
      <sheetName val="BOQ_REV65"/>
      <sheetName val="Maliyet_Ozet5"/>
      <sheetName val="1_1-1_25"/>
      <sheetName val="1_3-_1_45"/>
      <sheetName val="3_15"/>
      <sheetName val="3_25"/>
      <sheetName val="4_1(a)5"/>
      <sheetName val="4_1(b)5"/>
      <sheetName val="4_1_(c)5"/>
      <sheetName val="5_15"/>
      <sheetName val="A__ENGINEERING5"/>
      <sheetName val="B-1__배관자재5"/>
      <sheetName val="B-2__전기자재5"/>
      <sheetName val="B-3__계장자재5"/>
      <sheetName val="B-4__기계자재5"/>
      <sheetName val="C-1__공통가설5"/>
      <sheetName val="C-2__토목5"/>
      <sheetName val="C-4__철골5"/>
      <sheetName val="C-5__기계5"/>
      <sheetName val="C-6__배관5"/>
      <sheetName val="C-7__전기5"/>
      <sheetName val="C-8__계장5"/>
      <sheetName val="C-9__중장비5"/>
      <sheetName val="C-10__소방설비5"/>
      <sheetName val="C-11__보온5"/>
      <sheetName val="C-12__CMS5"/>
      <sheetName val="Bill_4_7_Predestain_Bridge_5"/>
      <sheetName val="Bill_4_7_Predestain5"/>
      <sheetName val="1_1_FT_type_15"/>
      <sheetName val="1_2_FT_type_1A5"/>
      <sheetName val="1_3_FT_type_25"/>
      <sheetName val="1_4_FT_type_35"/>
      <sheetName val="1_5_FT_type_45"/>
      <sheetName val="2_1_CL_Outside5"/>
      <sheetName val="2_2_CL_Inside5"/>
      <sheetName val="2_3_CL_Ramp5"/>
      <sheetName val="3_1_CB_Outside5"/>
      <sheetName val="3_2_CB_Inside5"/>
      <sheetName val="4_Stair5"/>
      <sheetName val="5_Ramp5"/>
      <sheetName val="6_Handrail5"/>
      <sheetName val="Invoice_(Interim_No_28)5"/>
      <sheetName val="Cost_Summary5"/>
      <sheetName val="Direct_Cost5"/>
      <sheetName val="Direct_Cost_(2)5"/>
      <sheetName val="Summary_(3)5"/>
      <sheetName val="Indirect_Cost_Summary5"/>
      <sheetName val="4-Lane_bridge19"/>
      <sheetName val="본부_SHOP5"/>
      <sheetName val="#6_MDU_일반5"/>
      <sheetName val="#6_MDU엄반장5"/>
      <sheetName val="#6MDU_기계5"/>
      <sheetName val="HOU_COMP`5"/>
      <sheetName val="FCC_OBL-SHOP5"/>
      <sheetName val="NEW_FCC_OBL5"/>
      <sheetName val="#4_MDU5"/>
      <sheetName val="#6_SHOP5"/>
      <sheetName val="NRC_OBL-조연식5"/>
      <sheetName val="광양-조연식_반장5"/>
      <sheetName val="#5MDU_REV5"/>
      <sheetName val="LBO_PROJECT5"/>
      <sheetName val="VENDOR_LIST5"/>
      <sheetName val="BOP_LINE_LIST5"/>
      <sheetName val="3_부제O호표5"/>
      <sheetName val="5_소모재료비5"/>
      <sheetName val="8_시멘트제원표5"/>
      <sheetName val="2_품제O호표5"/>
      <sheetName val="동상부_Tact_기준_반입일정_및_수량_02175"/>
      <sheetName val="tblg_denda6"/>
      <sheetName val="5_Cennik6"/>
      <sheetName val="Equip_Mstr_FOR_3A15"/>
      <sheetName val="สรุปยอดเหล็กตาม_Cost_Record_VY5"/>
      <sheetName val="แนบ_PR5"/>
      <sheetName val="OR21_Final_Forecast_Rev_25"/>
      <sheetName val="Summary_Forecast_Budget_1&amp;25"/>
      <sheetName val="Summary_Forecast_Budget_Rev_25"/>
      <sheetName val="Backup_OR21_5"/>
      <sheetName val="Budget_for_ENT5"/>
      <sheetName val="ADJ__D-Wall&amp;BR_Ent__Rev_2_15"/>
      <sheetName val="Rebar+Conพื้น_Waste10%5"/>
      <sheetName val="Backup_D-Wall_Ent__13_07_195"/>
      <sheetName val="Backup_BR_ENT__13_07_195"/>
      <sheetName val="Final_Forecast_721115"/>
      <sheetName val="IMP_OR21_2019_07_115"/>
      <sheetName val="Concrete_721125"/>
      <sheetName val="หินเกล็ด_5"/>
      <sheetName val="เปรียบเทียบBudget_BR_5"/>
      <sheetName val="ADJ__BR_Ent__Rev_2_1_(2)5"/>
      <sheetName val="แผนงานBarrette_Pile5"/>
      <sheetName val="BOQ__VI_03_09_19_5"/>
      <sheetName val="Backup_BR_BMA5"/>
      <sheetName val="Sum_Budget&amp;Rev_15"/>
      <sheetName val="Sum_Budget_Rev_15"/>
      <sheetName val="Sum_Budget&amp;Rev_1_Rebar5"/>
      <sheetName val="Sum_Budget_Rev_2_Rebar5"/>
      <sheetName val="Rebar+Conพื้น_Waste10%_Rev_005"/>
      <sheetName val="Rebar+Conพื้น_Waste10%_Rev_01_5"/>
      <sheetName val="Equip_Rev_00_Budget5"/>
      <sheetName val="Budget_Waterpoofing5"/>
      <sheetName val="ABB_Summary5"/>
      <sheetName val="Man_power_rate5"/>
      <sheetName val="Const_equip_rate5"/>
      <sheetName val="01-Gang_Rate_&amp;_Info5"/>
      <sheetName val="05-Sum_Cost5"/>
      <sheetName val="06-Indirect_Loading5"/>
      <sheetName val="07-Heavy_Equipment5"/>
      <sheetName val="08-RR_Check_List5"/>
      <sheetName val="1)_Risk_and_Opportunities5"/>
      <sheetName val="2)_Full_Cost_Calculation5"/>
      <sheetName val="_토목_처리장도급내역서_5"/>
      <sheetName val="내역서_(∮ἀ嘆ɶ_᠀㬁_6"/>
      <sheetName val="M&amp;E_Summary5"/>
      <sheetName val="rev_summary5"/>
      <sheetName val="M&amp;E_Prelims5"/>
      <sheetName val="B-FP_(2)5"/>
      <sheetName val="Sch_15"/>
      <sheetName val="Rekap_Biaya4"/>
      <sheetName val="Kuantitas_&amp;_Harga4"/>
      <sheetName val="Nopember_(2)4"/>
      <sheetName val="GRAND_REKAP4"/>
      <sheetName val="analisa_(2)4"/>
      <sheetName val="Analisa_24"/>
      <sheetName val="F1_45"/>
      <sheetName val="LRK_5"/>
      <sheetName val="Statprod_gab6"/>
      <sheetName val="L_16"/>
      <sheetName val="Eng_Hrs_(HO)4"/>
      <sheetName val="Up_&amp;_bhn4"/>
      <sheetName val="HRG_BHN4"/>
      <sheetName val="Analisa_(ok_punya)4"/>
      <sheetName val="Alat_(2)4"/>
      <sheetName val="Equipt_Rental5"/>
      <sheetName val="EQ_USED_(CORRECTED)5"/>
      <sheetName val="Rebar_Constant5"/>
      <sheetName val="ENE-CAL_13"/>
      <sheetName val="원가조정_내역4"/>
      <sheetName val="Vehicle_Log5"/>
      <sheetName val="Ramp_data4"/>
      <sheetName val="Lower_Ground4"/>
      <sheetName val="Cap_Cost4"/>
      <sheetName val="RLV_Calc4"/>
      <sheetName val="Costs_(dev)4"/>
      <sheetName val="Bluewater_NPV_-_sell_January4"/>
      <sheetName val="Upper_Ground4"/>
      <sheetName val="PARK_NE4"/>
      <sheetName val="Financial_Summary4"/>
      <sheetName val="D&amp;C_Calcs4"/>
      <sheetName val="CA_Upside_Downside_Old4"/>
      <sheetName val="EASEL_CA_Example4"/>
      <sheetName val="Manpower_Categories5"/>
      <sheetName val="Garph_Work-Cost5"/>
      <sheetName val="Urai__Resap_pengikat4"/>
      <sheetName val="DAF_HRG4"/>
      <sheetName val="7_공정표4"/>
      <sheetName val="Kolom_UT4"/>
      <sheetName val="HB_4"/>
      <sheetName val="Memb_Schd4"/>
      <sheetName val="Coef_et_données4"/>
      <sheetName val="내역서_(N____24"/>
      <sheetName val="InsertListDrawing_1_4"/>
      <sheetName val="InD_Mpower5"/>
      <sheetName val="a_h_ars_sum4"/>
      <sheetName val="a_h_ars4"/>
      <sheetName val="P_Staff_fac4"/>
      <sheetName val="beam-reinft-IIInd_floor4"/>
      <sheetName val="P-Site_fac4"/>
      <sheetName val="P-Clients_fac4"/>
      <sheetName val="MFG_&amp;_DEL4"/>
      <sheetName val="P2-Project_Data4"/>
      <sheetName val="MASTER_RATE_ANALYSIS5"/>
      <sheetName val="MN_T_B_5"/>
      <sheetName val="INDIGINEOUS_ITEMS_5"/>
      <sheetName val="Core_Data5"/>
      <sheetName val="final_abstract5"/>
      <sheetName val="내역서_(N____25"/>
      <sheetName val="Dsr_Hitung2"/>
      <sheetName val="Mat_Tower2"/>
      <sheetName val="RT13526_CPI2"/>
      <sheetName val="Inputs_-_Results2"/>
      <sheetName val="GENERAL_2"/>
      <sheetName val="Tank_Loading2"/>
      <sheetName val="Fdn_Calc2"/>
      <sheetName val="LATERAL_OCDI_BH-022"/>
      <sheetName val="Lateral_Broms2"/>
      <sheetName val="N-SPT_corr2"/>
      <sheetName val="Curve_N-SPT2"/>
      <sheetName val="COST_BD2"/>
      <sheetName val="MSP-Operator_Building-Area_C2"/>
      <sheetName val="Monthly_S_Curve_SPK2"/>
      <sheetName val="Scaffolding_Volume2"/>
      <sheetName val="Raw_Ref1"/>
      <sheetName val="Cost_Codes1"/>
      <sheetName val="Addendum_No_1_BILL_22"/>
      <sheetName val="-0_5_TABLA_PRESUPUESTOS3"/>
      <sheetName val="ﾄﾞﾊﾞｲFUEL_GAS追見3"/>
      <sheetName val="내역서_耰&quot;_x005f9"/>
      <sheetName val="Insulation_1501085"/>
      <sheetName val="PLSt_03__1"/>
      <sheetName val="П_7_курс_аванса1"/>
      <sheetName val="IncStat_03-041"/>
      <sheetName val="IncStat_03__1"/>
      <sheetName val="Авансы_по_СНГ1"/>
      <sheetName val="7_6_3_J_Inline_Instrument1"/>
      <sheetName val="Bang_KL1"/>
      <sheetName val="Week_ending1"/>
      <sheetName val="Planners_Workload1"/>
      <sheetName val="breakdown_of_FA1132"/>
      <sheetName val="Sheet_142"/>
      <sheetName val="Code_071"/>
      <sheetName val="JGSummit_Package_2_(CTCI)2"/>
      <sheetName val="combined_9-3027"/>
      <sheetName val="worksheet_inchican27"/>
      <sheetName val="combined_9_3027"/>
      <sheetName val="bar_chart-rev27"/>
      <sheetName val="MATERIAL'S_PRICE25"/>
      <sheetName val="Schedule_S-Curve_Revision#323"/>
      <sheetName val="PC_&amp;_PVS21"/>
      <sheetName val="2_223M_due_to_adj_profit16"/>
      <sheetName val="Inchican_Road_Accomplishment19"/>
      <sheetName val="Shut_down16"/>
      <sheetName val="bill_216"/>
      <sheetName val="sorksheet_inchican16"/>
      <sheetName val="sombined_9-3016"/>
      <sheetName val="PH_516"/>
      <sheetName val="remaining_billing16"/>
      <sheetName val="Hac_Lots16"/>
      <sheetName val="Res_Lots16"/>
      <sheetName val="Spine_Road16"/>
      <sheetName val="INPUT_DATA_HERE15"/>
      <sheetName val="option_Y115"/>
      <sheetName val="Summary_(overall)2"/>
      <sheetName val="Adimi_bldg2"/>
      <sheetName val="Pump_House2"/>
      <sheetName val="Fuel_Regu_Station2"/>
      <sheetName val="Footing_Tie_Beam2"/>
      <sheetName val="FINAL_NEGO2"/>
      <sheetName val="RFP_Codes2"/>
      <sheetName val="Bill_summary_of_cost2"/>
      <sheetName val="unit_price2"/>
      <sheetName val="Schedule_S-Curve_(new_scheme)2"/>
      <sheetName val="Fire_Suppression2"/>
      <sheetName val="tabulation_(comparison)2"/>
      <sheetName val="area_comp_2011_01_182"/>
      <sheetName val="Tabulation_1"/>
      <sheetName val="MAY_00-Bobbins1"/>
      <sheetName val="2_2_띠장의_설계1"/>
      <sheetName val="(10)_Other_Costs51"/>
      <sheetName val="3_-RESOURCE_LIST1"/>
      <sheetName val="0_-SUMMARY1"/>
      <sheetName val="3_2_AUX1"/>
      <sheetName val="3_3_AUX-21"/>
      <sheetName val="GRAND_SUM1"/>
      <sheetName val="VCC_11110-4611"/>
      <sheetName val="C1_(calcolo)1"/>
      <sheetName val="5_5FWBS_CODE1"/>
      <sheetName val="Main_Control1"/>
      <sheetName val="Instrument_Proc1"/>
      <sheetName val="MTO_Civil_Work1"/>
      <sheetName val="Sched_3_(Construction)1"/>
      <sheetName val="Sched_1_(Engineering)1"/>
      <sheetName val="Sched_2_(Procurement_1"/>
      <sheetName val="Man_Power1"/>
      <sheetName val="pro_ra_op1"/>
      <sheetName val="analis_standar(8m)1"/>
      <sheetName val="ShareCapital_1"/>
      <sheetName val="내역서_(∮ἀ嘆ɶ_x005f_x0000_᠀㬁_x005f_x0000_1"/>
      <sheetName val="__x005f_x0000__x005f_x001b__x005f_x0000__x005f_x0006__2"/>
      <sheetName val="내역서_耰&quot;_x005f_x005f_x005f_x0000__x00005"/>
      <sheetName val="내역서_(N__x005f_x000e__x005f_x000e__x005f_x000e___1"/>
      <sheetName val="내역서_(N____x005f_x000a_4"/>
      <sheetName val="Bangunan_Utama1"/>
      <sheetName val="Hrg_Sat1"/>
      <sheetName val="Detail_Eng1"/>
      <sheetName val="Home_Office1"/>
      <sheetName val="Integrated-S_Curve1"/>
      <sheetName val="JOB_Code1"/>
      <sheetName val="COVER_RECAP_INSTALL_(2)1"/>
      <sheetName val="Rekap_Summary1"/>
      <sheetName val="Rekap_Breakdown1"/>
      <sheetName val="Equiv_Length1"/>
      <sheetName val="Dinh_muc_CP_KTCB_khac1"/>
      <sheetName val="TH_May_TC1"/>
      <sheetName val="KLDT_DIEN1"/>
      <sheetName val="PTVT_DIEN1"/>
      <sheetName val="TH_kinh_phi1"/>
      <sheetName val="Thong_ke_thiet_bi1"/>
      <sheetName val="TH_vat_tu1"/>
      <sheetName val="A_SIS1"/>
      <sheetName val="gia_vt1"/>
      <sheetName val="1_BILL_MOI_THAU_CAN_THUONG1"/>
      <sheetName val="PHAN_NGAM1"/>
      <sheetName val="uraian_analisa1"/>
      <sheetName val="8LT_121"/>
      <sheetName val="Basic_Price1"/>
      <sheetName val="Rekap_Analisa1"/>
      <sheetName val="ANALISA_PEK_UMUM1"/>
      <sheetName val="IN_OUT1"/>
      <sheetName val="내역서_ᢐ_x005f_x001f_1"/>
      <sheetName val="내역서_ᢐ_x005f_x001f__x005f_x0000__x005f_x0000_1"/>
      <sheetName val="Sat_Bah___Up1"/>
      <sheetName val="DATA_PROYEK1"/>
      <sheetName val="rab_me_(by_owner)_1"/>
      <sheetName val="BQ_(by_owner)1"/>
      <sheetName val="rab_me_(fisik)1"/>
      <sheetName val="LIST_ANHARSAT1"/>
      <sheetName val="집계표(2_안)1"/>
      <sheetName val="P__control1"/>
      <sheetName val="Costing_Detailed1"/>
      <sheetName val="Basic_Data_Inputs1"/>
      <sheetName val="BILL_11"/>
      <sheetName val="Step2_-&gt;_Mat__Cost1"/>
      <sheetName val="TEMP_PROFILE1"/>
      <sheetName val="_선택_속성(잠금)1"/>
      <sheetName val="Drop-down_lists1"/>
      <sheetName val="Daily_Photo1"/>
      <sheetName val="Manpower_Status1"/>
      <sheetName val="renc_mgn1"/>
      <sheetName val="建筑定额_(2002)1"/>
      <sheetName val="ADI_Edison_Termoelettrica1"/>
      <sheetName val="내역서_耰&quot;_x005f_x0000__x005f_x005f_x00001"/>
      <sheetName val="Daily_Forwards1"/>
      <sheetName val="VS_P-Q1"/>
      <sheetName val="BQ_Summary1"/>
      <sheetName val="Process_Piping1"/>
      <sheetName val="LV_induction_1"/>
      <sheetName val="Harga_material_11"/>
      <sheetName val="Peralatan_(2)1"/>
      <sheetName val="Team_3_S-Curve1"/>
      <sheetName val="MH_and_Unit_Cost1"/>
      <sheetName val="Material_Cost(as_per_Nation)1"/>
      <sheetName val="İnsan_Gücü"/>
      <sheetName val="LV_induction_mot1"/>
      <sheetName val="1_0_Criteria_New"/>
      <sheetName val="ANALISA_KONST_BTN"/>
      <sheetName val="Bilanz_Bus_plan_2002"/>
      <sheetName val="Mei_LD"/>
      <sheetName val="Data_Input"/>
      <sheetName val="Project_budget_BTS"/>
      <sheetName val="Well_Plan_1"/>
      <sheetName val="Project_Grading"/>
      <sheetName val="Fire_Fighting"/>
      <sheetName val="HARGA_DASAR"/>
      <sheetName val="KR2&amp;KVCM(MAR_1-6'99)"/>
      <sheetName val="HM_MEK_"/>
      <sheetName val="RINC_hotel"/>
      <sheetName val="RINC_FIN_T4_"/>
      <sheetName val="RINC_FIN_T4___3_"/>
      <sheetName val="RINC_FIN_T4___2_"/>
      <sheetName val="ANL_TEK_6"/>
      <sheetName val="PAD_TR보호대기초"/>
      <sheetName val="Z-_GENERAL_PRIC橿⿂"/>
      <sheetName val="Z-_GENERAL_PRIC鋘@俀~橿⿂"/>
      <sheetName val="Z-_GENERAL_PRIC"/>
      <sheetName val="TH_VL,_NC,_DDHT_Thanhphuoc"/>
      <sheetName val="报价说明_(3)"/>
      <sheetName val="报价说明_(4)"/>
      <sheetName val="2_履约阶段供应链管理计划"/>
      <sheetName val="sis_xlm"/>
      <sheetName val="spot_prices"/>
      <sheetName val="Forma_E-17"/>
      <sheetName val="1999_BUDGET"/>
      <sheetName val="Materials_"/>
      <sheetName val="M_MM"/>
      <sheetName val="Page_21"/>
      <sheetName val="cespiti_cet2_piombino_(2)"/>
      <sheetName val="建筑工程统计表06月份_"/>
      <sheetName val="Sheet1_(4)"/>
      <sheetName val="Rev_"/>
      <sheetName val="__x000a______x000a__"/>
      <sheetName val="_________"/>
      <sheetName val="_________1"/>
      <sheetName val="Weekl___x000a__"/>
      <sheetName val="_뻘N___"/>
      <sheetName val="__x000a___x0"/>
      <sheetName val="____x0"/>
      <sheetName val="7422CW_"/>
      <sheetName val="OPT____"/>
      <sheetName val="Bill_of_Qty"/>
      <sheetName val="DIV_3"/>
      <sheetName val="DIV_9"/>
      <sheetName val="LOKASI_RIG_Litbang"/>
      <sheetName val="struktur_tdk_dipakai"/>
      <sheetName val="sch_1_2"/>
      <sheetName val="B_10_(4)"/>
      <sheetName val="Country_(kVA-Hz_)"/>
      <sheetName val="Vind_-鴃宼蠀"/>
      <sheetName val="HaulingLine_hardware"/>
      <sheetName val="S_Curve"/>
      <sheetName val="Branch_Power"/>
      <sheetName val="C__letter_3rd_QT"/>
      <sheetName val="INPUT_DATAS"/>
      <sheetName val="ALAT2_(TDK_DIPAKAI)"/>
      <sheetName val="Fill_this_out_first___"/>
      <sheetName val="Perhitungan_RAB"/>
      <sheetName val="ABK_04_AWALR+CO+TAB_RUPS"/>
      <sheetName val="9_58&quot;_single"/>
      <sheetName val="A-11_Steel_Str"/>
      <sheetName val="A-03_Pile"/>
      <sheetName val="CONS_"/>
      <sheetName val="Ca máy"/>
      <sheetName val="Cước VC + ĐM CP Tư vấn"/>
      <sheetName val="Dự toán"/>
      <sheetName val="Đơn Giá TH"/>
      <sheetName val="Nhân công"/>
      <sheetName val="Phân tích"/>
      <sheetName val="Hệ số"/>
      <sheetName val="C.P Thiết bị"/>
      <sheetName val="T.H Kinh phí"/>
      <sheetName val="Vật tư"/>
      <sheetName val="Trang bìa"/>
      <sheetName val="82巴基斯坦tapal"/>
      <sheetName val="ExchRate"/>
      <sheetName val="지계"/>
      <sheetName val="Calc Sheet"/>
      <sheetName val="ECA"/>
      <sheetName val="CW"/>
      <sheetName val="RELACION COSTE"/>
      <sheetName val="New Rates"/>
      <sheetName val="OOC Form"/>
      <sheetName val="Fee Rate Summary"/>
      <sheetName val="WITHOUT_C&amp;I_PROFIT_(3)"/>
      <sheetName val="ENQ222394AL_NASR_Steel_Report"/>
      <sheetName val="Dynamic_Query"/>
      <sheetName val="PSV2701F"/>
      <sheetName val="Embank"/>
      <sheetName val="anal rab"/>
      <sheetName val="H_ Dasar"/>
      <sheetName val="HRG BH"/>
      <sheetName val="Prosentase"/>
      <sheetName val="ALT"/>
      <sheetName val="U,B"/>
      <sheetName val="giathanh1"/>
      <sheetName val="CHITIET VL-NC-TT -1p"/>
      <sheetName val="gtrinh"/>
      <sheetName val="TONG HOP VL-NC"/>
      <sheetName val="chitiet"/>
      <sheetName val="TONGKE3p "/>
      <sheetName val="DONGIA"/>
      <sheetName val="lam-moi"/>
      <sheetName val="thao-go"/>
      <sheetName val="DON GIA"/>
      <sheetName val="DG"/>
      <sheetName val="TONGKE-HT"/>
      <sheetName val="t-h HA THE"/>
      <sheetName val="THPDMoi  (2)"/>
      <sheetName val="TONG HOP VL-NC TT"/>
      <sheetName val="TNHCHINH"/>
      <sheetName val="TH XL"/>
      <sheetName val="CHITIET VL-NC"/>
      <sheetName val="Tiepdia"/>
      <sheetName val="TDTKP1"/>
      <sheetName val="VCV-BE-TONG"/>
      <sheetName val="HARGA SAT"/>
      <sheetName val="F3a"/>
      <sheetName val="G1"/>
      <sheetName val="G3"/>
      <sheetName val="G4a"/>
      <sheetName val="F4b"/>
      <sheetName val="F5a"/>
      <sheetName val="Unit Rate"/>
      <sheetName val="plant"/>
      <sheetName val="data_val"/>
      <sheetName val="D-3 (M)"/>
      <sheetName val="D-7 (M)"/>
      <sheetName val="Anls-Um"/>
      <sheetName val="01A- RAB"/>
      <sheetName val="SLNK"/>
      <sheetName val="bahan-mos"/>
      <sheetName val="Cycle Time"/>
      <sheetName val="UtilitasTM"/>
      <sheetName val="rekap harga satuan pek"/>
      <sheetName val="PERSIAPAN"/>
      <sheetName val="tanah"/>
      <sheetName val="pembesian"/>
      <sheetName val="A-ALAT"/>
      <sheetName val="rab j17"/>
      <sheetName val="________"/>
      <sheetName val="Weekl____"/>
      <sheetName val="첨부2. 물량소화계획 상세"/>
      <sheetName val="spread-sheet"/>
      <sheetName val="RekapDataProyek-hide4print"/>
      <sheetName val="install_valve"/>
      <sheetName val="Deliverable list"/>
      <sheetName val="setting"/>
      <sheetName val="Gol"/>
      <sheetName val="Asm"/>
      <sheetName val="PrBS"/>
      <sheetName val="PrDepr"/>
      <sheetName val="PrIS"/>
      <sheetName val="Indirect_Const"/>
      <sheetName val="COMBINE"/>
      <sheetName val="HB"/>
      <sheetName val="member design"/>
      <sheetName val="Data basic price jgan diprint"/>
      <sheetName val="Sewa Alat"/>
      <sheetName val="BQ ARS"/>
      <sheetName val="DAFTAR ISI"/>
      <sheetName val="DAFTAR TBL _ FORM"/>
      <sheetName val="Tanggapan"/>
      <sheetName val="ELKP"/>
      <sheetName val="Harga ME "/>
      <sheetName val="Form 4 _ 4_A"/>
      <sheetName val="T-3.2 UP Material"/>
      <sheetName val="Analisa STR"/>
      <sheetName val="formminat"/>
      <sheetName val="anal alat"/>
      <sheetName val="Daf 1"/>
      <sheetName val="Data SRL"/>
      <sheetName val="Data Prod_Graf"/>
      <sheetName val="Curup"/>
      <sheetName val="Prabu"/>
      <sheetName val="Process"/>
      <sheetName val="Refinery"/>
      <sheetName val="Fructose"/>
      <sheetName val="RAB J18 "/>
      <sheetName val="HARGA J18"/>
      <sheetName val="analisa J18"/>
      <sheetName val="Cash Out Table"/>
      <sheetName val="Net Cash Table"/>
      <sheetName val="골조"/>
      <sheetName val="J直材4"/>
      <sheetName val="AP 'S ANALYSIS"/>
      <sheetName val="8&gt;한국인수당 (Master file)"/>
      <sheetName val="Номенклатура BOM"/>
      <sheetName val="系数516"/>
      <sheetName val="내역서_耰&quot;15"/>
      <sheetName val="SANDAN_XLS13"/>
      <sheetName val="내역서_(∮ἀ嘆ɶ᠀㬁5"/>
      <sheetName val="_x0004_ _x0003__x0004__x0016_ _x0004_"/>
      <sheetName val="Weekl_x0004__x0016_ "/>
      <sheetName val="_x0004_ _x0"/>
      <sheetName val="내역서_耰&quot;16"/>
      <sheetName val="SANDAN_XLS14"/>
      <sheetName val="내역서_(∮ἀ嘆ɶ᠀㬁6"/>
      <sheetName val="내역서_耰&quot;_x0008"/>
      <sheetName val="4.6二构装修工程"/>
      <sheetName val="4.5钢结构工程"/>
      <sheetName val="1成本汇总表 "/>
      <sheetName val="1 间接人工费"/>
      <sheetName val="Sheet_x0005_"/>
      <sheetName val="-0_5_TABLA_PRESUPUESTOS4"/>
      <sheetName val="ﾄﾞﾊﾞｲFUEL_GAS追見4"/>
      <sheetName val="Chap_2-_Page_4_3"/>
      <sheetName val="breakdown_of_FA1133"/>
      <sheetName val="Sheet_143"/>
      <sheetName val="Scaffolding_Volume3"/>
      <sheetName val="VAT_TU_DIEN3"/>
      <sheetName val="bldg_list3"/>
      <sheetName val="Project_D2"/>
      <sheetName val="Tender_Summary2"/>
      <sheetName val="график_финансирования2"/>
      <sheetName val="MSP-Operator_Building-Area_C3"/>
      <sheetName val="UPAH_&amp;_BHN_ARS2"/>
      <sheetName val="AHS_ARS2"/>
      <sheetName val="Analisa_HSP2"/>
      <sheetName val="입찰내역_발주처_양卤2"/>
      <sheetName val="Analisa_Neraca2"/>
      <sheetName val="내역서_(N____26"/>
      <sheetName val="ANAL_BOW2"/>
      <sheetName val="Isolasi_Luar_Dalam2"/>
      <sheetName val="Isolasi_Luar2"/>
      <sheetName val="Appendix_A2"/>
      <sheetName val="КС2_24_1-8_(4_1_8_11_200)corr1"/>
      <sheetName val="JGSummit_Package_2_(CTCI)3"/>
      <sheetName val="3__PE_Unit_1"/>
      <sheetName val="Man__Sum_1"/>
      <sheetName val="unit_mh_study1"/>
      <sheetName val="Offer_Sum_1"/>
      <sheetName val="Ind__Budget1"/>
      <sheetName val="Indirect_Pers_1"/>
      <sheetName val="endirek_ad-sa1"/>
      <sheetName val="Support_Pers_1"/>
      <sheetName val="Indirect_Pers__Assumptions1"/>
      <sheetName val="ind__cost_of_direct1"/>
      <sheetName val="Net_Salary_of_a_Direct1"/>
      <sheetName val="Direct_Cost_Sum_1"/>
      <sheetName val="Water_Cons_1"/>
      <sheetName val="Ind_Sale1"/>
      <sheetName val="GWP3_Outfitting_Works_Indirect1"/>
      <sheetName val="Batam_Forecast4"/>
      <sheetName val="Batam_Forecast_jun4"/>
      <sheetName val="Fabrication_Summary4"/>
      <sheetName val="D6978_Mar_21_-_FProj074"/>
      <sheetName val="GEAC_-_Dec194"/>
      <sheetName val="9011_EXPAT_MANP1"/>
      <sheetName val="App_A_Basis_of_Design1"/>
      <sheetName val="내역서_耰&quot;_x005f_x0000__x005f_x005f_x00002"/>
      <sheetName val="cost_curve_calc1"/>
      <sheetName val="SEK_Vertrieb1"/>
      <sheetName val="SEK_Montage1"/>
      <sheetName val="SEK_IBN1"/>
      <sheetName val="p_mgmt1"/>
      <sheetName val="Dati_base1"/>
      <sheetName val="Asset_Mansys_Sum1"/>
      <sheetName val="Job_List_(2)1"/>
      <sheetName val="Constn_&amp;_Install_-_LEV_41"/>
      <sheetName val="LEV_4_Project_Managem1"/>
      <sheetName val="Site_Management1"/>
      <sheetName val="Manhrs_Sum1"/>
      <sheetName val="M_MM1"/>
      <sheetName val="Z-_GENERAL_PRIC橿⿂1"/>
      <sheetName val="Z-_GENERAL_PRIC鋘@俀~橿⿂1"/>
      <sheetName val="Z-_GENERAL_PRIC1"/>
      <sheetName val="tabel_berat1"/>
      <sheetName val="내역서_(N____32"/>
      <sheetName val="내역서_(N____42"/>
      <sheetName val="내역서_(N____52"/>
      <sheetName val="?_????_?"/>
      <sheetName val="Weekl??_?"/>
      <sheetName val="?_?_x0"/>
      <sheetName val="_??_x0"/>
      <sheetName val="OPT??_?"/>
      <sheetName val="내역서_(N____62"/>
      <sheetName val="내역서_(N____72"/>
      <sheetName val="내역서_(N____82"/>
      <sheetName val="TH_VL,_NC,_DDHT_Thanhphuoc1"/>
      <sheetName val="BQ_Working1"/>
      <sheetName val="MR_EUR1"/>
      <sheetName val="Star_Rate1"/>
      <sheetName val="Materials_1"/>
      <sheetName val="报价说明_(3)1"/>
      <sheetName val="报价说明_(4)1"/>
      <sheetName val="2_履约阶段供应链管理计划1"/>
      <sheetName val="sis_xlm1"/>
      <sheetName val="spot_prices1"/>
      <sheetName val="Forma_E-171"/>
      <sheetName val="1999_BUDGET1"/>
      <sheetName val="1_0_Criteria_New1"/>
      <sheetName val="Control_Panel1"/>
      <sheetName val="using_rjs409_progress_data1"/>
      <sheetName val="Summary_F-217_R61"/>
      <sheetName val="BEU_btm_nozz_@_tsht1"/>
      <sheetName val="Cover_Sheet1"/>
      <sheetName val="RINC_hotel1"/>
      <sheetName val="RINC_FIN_T4_1"/>
      <sheetName val="RINC_FIN_T4___3_1"/>
      <sheetName val="RINC_FIN_T4___2_1"/>
      <sheetName val="ANALISA_KONST_BTN1"/>
      <sheetName val="Bill_of_Qty1"/>
      <sheetName val="HM_MEK_1"/>
      <sheetName val="ANL_TEK_61"/>
      <sheetName val="ALAT2_(TDK_DIPAKAI)1"/>
      <sheetName val="Fill_this_out_first___1"/>
      <sheetName val="DO_NOT_DELETE1"/>
      <sheetName val="Bilanz_Bus_plan_20021"/>
      <sheetName val="Mei_LD1"/>
      <sheetName val="Data_Input1"/>
      <sheetName val="Project_budget_BTS1"/>
      <sheetName val="Well_Plan_11"/>
      <sheetName val="Project_Grading1"/>
      <sheetName val="Fire_Fighting1"/>
      <sheetName val="HARGA_DASAR1"/>
      <sheetName val="KR2&amp;KVCM(MAR_1-6'99)1"/>
      <sheetName val="3__PE_Unit_"/>
      <sheetName val="Man__Sum_"/>
      <sheetName val="unit_mh_study"/>
      <sheetName val="Offer_Sum_"/>
      <sheetName val="Indirect_Pers_"/>
      <sheetName val="endirek_ad-sa"/>
      <sheetName val="Support_Pers_"/>
      <sheetName val="Indirect_Pers__Assumptions"/>
      <sheetName val="ind__cost_of_direct"/>
      <sheetName val="Net_Salary_of_a_Direct"/>
      <sheetName val="Direct_Cost_Sum_"/>
      <sheetName val="Water_Cons_"/>
      <sheetName val="Ind_Sale"/>
      <sheetName val="GWP3_Outfitting_Works_Indirect_"/>
      <sheetName val="Batam_Forecast3"/>
      <sheetName val="Batam_Forecast_jun3"/>
      <sheetName val="Fabrication_Summary3"/>
      <sheetName val="D6978_Mar_21_-_FProj073"/>
      <sheetName val="GEAC_-_Dec193"/>
      <sheetName val="p_mgmt"/>
      <sheetName val="Dati_base"/>
      <sheetName val="Asset_Mansys_Sum"/>
      <sheetName val="Job_List_(2)"/>
      <sheetName val="Constn_&amp;_Install_-_LEV_4"/>
      <sheetName val="LEV_4_Project_Managem"/>
      <sheetName val="Site_Management"/>
      <sheetName val="Manhrs_Sum"/>
      <sheetName val="내역서_(N____31"/>
      <sheetName val="내역서_(N____41"/>
      <sheetName val="내역서_(N____51"/>
      <sheetName val="내역서_(N____61"/>
      <sheetName val="내역서_(N____71"/>
      <sheetName val="내역서_(N____81"/>
      <sheetName val="Control_Panel"/>
      <sheetName val="using_rjs409_progress_data"/>
      <sheetName val="Summary_F-217_R6"/>
      <sheetName val="BEU_btm_nozz_@_tsht"/>
      <sheetName val="Cover_Sheet"/>
      <sheetName val="DO_NOT_DELETE"/>
      <sheetName val="磨煤加压"/>
      <sheetName val="당초_➴ȭ"/>
      <sheetName val="__x001b__x0006__x0006__x0008__"/>
      <sheetName val="__x001b__x0"/>
      <sheetName val="OPT_x0012__x0010__"/>
      <sheetName val="2_x0010___x0003__x000d__x0008__x0010__x0004__x0004__x0004_"/>
      <sheetName val="_x0004__ __x0003___x0004___x0016__ __x0004_"/>
      <sheetName val="Weekl_x0004___x0016__ _"/>
      <sheetName val="_x0004__ __x0"/>
      <sheetName val=" __x001b___x0"/>
      <sheetName val="OPT_x0012___x0010__ _"/>
      <sheetName val="당초_ȭ"/>
      <sheetName val="2__"/>
      <sheetName val="내역서_(∮ἀ嘆ɶ_᠀㬁_7"/>
      <sheetName val="Cause Categories"/>
      <sheetName val="배관_x0000__x0000_"/>
      <sheetName val="Cut to spoil (sound rock)"/>
      <sheetName val="Cut to spoil (soft rock)"/>
      <sheetName val="Divertions"/>
      <sheetName val="Extra over haulages.."/>
      <sheetName val="Fill from borrow"/>
      <sheetName val="Milling 10.6 TO 58"/>
      <sheetName val="Obliteration"/>
      <sheetName val="Removal Top Soil"/>
      <sheetName val="Removal unsuitable"/>
      <sheetName val="Subbase"/>
      <sheetName val="Site clearance"/>
      <sheetName val="Eqpt"/>
      <sheetName val="Drn"/>
      <sheetName val="Part 3-Cladding"/>
      <sheetName val="Riesgos y Oportunidades"/>
      <sheetName val="Chart Data"/>
      <sheetName val="REC. SALV."/>
      <sheetName val="WORK INDEX"/>
      <sheetName val="Условия"/>
      <sheetName val="FPF-Unit Rates"/>
      <sheetName val="PNT-Unit Rates"/>
      <sheetName val="E1"/>
      <sheetName val="11FEB"/>
      <sheetName val="Change Order Log"/>
      <sheetName val="内訳書"/>
      <sheetName val="TRENCH"/>
      <sheetName val="Cost Control"/>
      <sheetName val="Factor Sheet"/>
      <sheetName val="Price Sheet"/>
      <sheetName val="Room Type"/>
      <sheetName val="Basement2 DB"/>
      <sheetName val="FAC"/>
      <sheetName val="COST"/>
      <sheetName val="BOQ SUM"/>
      <sheetName val="Cost Factor Sheet"/>
      <sheetName val="Ragama"/>
      <sheetName val="MALZEME"/>
      <sheetName val="取费表"/>
      <sheetName val="武汉丁二烯静止设备"/>
      <sheetName val="中石油安装石油化工装置"/>
      <sheetName val="土建全民一级不含构件取费"/>
      <sheetName val="单位"/>
      <sheetName val="SpecITEM"/>
      <sheetName val="LINE_Sc"/>
      <sheetName val="MOTOR"/>
      <sheetName val="价差测算"/>
      <sheetName val="参数表"/>
      <sheetName val="SWALE_(구산)3"/>
      <sheetName val="REF_ONLY3"/>
      <sheetName val="Data_Ref_3"/>
      <sheetName val="KKS_System_Codes3"/>
      <sheetName val="Price_Schedule_Code3"/>
      <sheetName val="OE_(KSB)2"/>
      <sheetName val="Ana__PU2"/>
      <sheetName val="galian_saluran2"/>
      <sheetName val="Perhit_Alat2"/>
      <sheetName val="05_Analisa_Teknik2"/>
      <sheetName val="Analisa_SNI_STANDART_2"/>
      <sheetName val="1_B2"/>
      <sheetName val="6_2_Floor_Finishes3"/>
      <sheetName val="Ra__stair2"/>
      <sheetName val="Harga_Mat_2"/>
      <sheetName val="1195_B12"/>
      <sheetName val="page_62"/>
      <sheetName val="Capel_KI2"/>
      <sheetName val="Capel_PK2"/>
      <sheetName val="Summary_HS_Pipa_CS2"/>
      <sheetName val="Raw_Data-Combined2"/>
      <sheetName val="lkalibrasi_BENENAIN2"/>
      <sheetName val="_hrg_bhn2"/>
      <sheetName val="Rekap_Addendum2"/>
      <sheetName val="AT_22"/>
      <sheetName val="Section_12"/>
      <sheetName val="KUWATI(Total)_20"/>
      <sheetName val="집계표_(TOTAL)20"/>
      <sheetName val="집계표_(CIVIL-23)20"/>
      <sheetName val="집계표_(FGRU)20"/>
      <sheetName val="집계표_(25,26)20"/>
      <sheetName val="집계표_(MEROX)20"/>
      <sheetName val="집계표_(NITROGEN)20"/>
      <sheetName val="집계표_(M4)20"/>
      <sheetName val="집계표_(CIVIL4)20"/>
      <sheetName val="집계표_(CIVIL6)20"/>
      <sheetName val="집계표_(CIVIL7)20"/>
      <sheetName val="내역서(DEMO_TOTAL)20"/>
      <sheetName val="내역서_(CIVIL-23)20"/>
      <sheetName val="내역서_(fgru)20"/>
      <sheetName val="내역서_(25&amp;26)20"/>
      <sheetName val="내역서_(MEROX)20"/>
      <sheetName val="내역서_(NITROGEN)20"/>
      <sheetName val="내역서_(M4)20"/>
      <sheetName val="내역서_(CIVIL-4)20"/>
      <sheetName val="내역서_(CIVIL-6)20"/>
      <sheetName val="내역서_(CIVIL-7)20"/>
      <sheetName val="OPTION_220"/>
      <sheetName val="OPTION_320"/>
      <sheetName val="2002년_현장공사비_국내_실적20"/>
      <sheetName val="2003년국내현장공사비_실적20"/>
      <sheetName val="VC2_10_9920"/>
      <sheetName val="INPUT_DATA19"/>
      <sheetName val="집계표_(25,26ဩ19"/>
      <sheetName val="입출재고현황_(2)18"/>
      <sheetName val="Form_019"/>
      <sheetName val="Form_D-118"/>
      <sheetName val="Form_B-118"/>
      <sheetName val="Form_F-118"/>
      <sheetName val="Form_A18"/>
      <sheetName val="General_Data19"/>
      <sheetName val="LABOR_&amp;_자재18"/>
      <sheetName val="간접비_총괄18"/>
      <sheetName val="3_공통공사대비18"/>
      <sheetName val="Price_Schedule18"/>
      <sheetName val="Rate_Analysis18"/>
      <sheetName val="EQUIPMENT_-218"/>
      <sheetName val="CAL_18"/>
      <sheetName val="내역서_耰&quot;__18"/>
      <sheetName val="WEIGHT_LIST17"/>
      <sheetName val="산#2-1_(2)17"/>
      <sheetName val="BEND_LOSS17"/>
      <sheetName val="공사비_내역_(가)17"/>
      <sheetName val="Form_A_17"/>
      <sheetName val="단면_(2)17"/>
      <sheetName val="Static_Equip17"/>
      <sheetName val="3_Breakdown_Direct_Paint17"/>
      <sheetName val="6PILE__(돌출)17"/>
      <sheetName val="Man_Hole16"/>
      <sheetName val="내역서_耰&quot;_x005f_x0000__x005f_x0000_17"/>
      <sheetName val="Áý°èÇ¥_(TOTAL)16"/>
      <sheetName val="Áý°èÇ¥_(CIVIL-23)16"/>
      <sheetName val="Áý°èÇ¥_(FGRU)16"/>
      <sheetName val="Áý°èÇ¥_(25,26)16"/>
      <sheetName val="Áý°èÇ¥_(MEROX)16"/>
      <sheetName val="Áý°èÇ¥_(NITROGEN)16"/>
      <sheetName val="Áý°èÇ¥_(M4)16"/>
      <sheetName val="Áý°èÇ¥_(CIVIL4)16"/>
      <sheetName val="Áý°èÇ¥_(CIVIL6)16"/>
      <sheetName val="Áý°èÇ¥_(CIVIL7)16"/>
      <sheetName val="³»¿ª¼­(DEMO_TOTAL)16"/>
      <sheetName val="³»¿ª¼­_(CIVIL-23)16"/>
      <sheetName val="³»¿ª¼­_(fgru)16"/>
      <sheetName val="³»¿ª¼­_(25&amp;26)16"/>
      <sheetName val="³»¿ª¼­_(MEROX)16"/>
      <sheetName val="³»¿ª¼­_(NITROGEN)16"/>
      <sheetName val="³»¿ª¼­_(M4)16"/>
      <sheetName val="³»¿ª¼­_(CIVIL-4)16"/>
      <sheetName val="³»¿ª¼­_(CIVIL-6)16"/>
      <sheetName val="³»¿ª¼­_(CIVIL-7)16"/>
      <sheetName val="2002³â_ÇöÀå°ø»çºñ_±¹³»_½ÇÀû16"/>
      <sheetName val="2003³â±¹³»ÇöÀå°ø»çºñ_½ÇÀû16"/>
      <sheetName val="Civil_117"/>
      <sheetName val="Civil_217"/>
      <sheetName val="Civil_317"/>
      <sheetName val="Site_117"/>
      <sheetName val="Site_217"/>
      <sheetName val="Site_317"/>
      <sheetName val="Site_Faci17"/>
      <sheetName val="Summary_Sheets17"/>
      <sheetName val="Administrative_Prices16"/>
      <sheetName val="WBS_4416"/>
      <sheetName val="WBS_4116"/>
      <sheetName val="Precios_por_Administración16"/>
      <sheetName val="Precios_Unitarios16"/>
      <sheetName val="Subcon_A16"/>
      <sheetName val="Sheet1_(2)17"/>
      <sheetName val="내역서_耰&quot;_x005f_x005f_x005f_x0000__x005f_x005f_x0016"/>
      <sheetName val="계측_내역서16"/>
      <sheetName val="2_2_STAFF_Scedule16"/>
      <sheetName val="7__월별투입내역서16"/>
      <sheetName val="내역서_耰&quot;_x005f_x005f_x005f_x005f_x005f_x005f_x00016"/>
      <sheetName val="Z-_GENERAL_PRICE_SUMMARY16"/>
      <sheetName val="_Estimate__16"/>
      <sheetName val="T_316"/>
      <sheetName val="HORI__VESSEL16"/>
      <sheetName val="BM_DATA_SHEET17"/>
      <sheetName val="내역서_耰&quot;_x005f_x005f_x005f_x005f_x005f_x005f_x00516"/>
      <sheetName val="Vind_-_BtB16"/>
      <sheetName val="LV_induction_motors16"/>
      <sheetName val="BSD_(2)16"/>
      <sheetName val="EQUIP_LIST16"/>
      <sheetName val="MP_MOB16"/>
      <sheetName val="Form_B16"/>
      <sheetName val="97_사업추정(WEKI)16"/>
      <sheetName val="Monthly_Load16"/>
      <sheetName val="Weekly_Load16"/>
      <sheetName val="breakdown_of_wage_rate16"/>
      <sheetName val="Indirect_Cost16"/>
      <sheetName val="Material_Selections16"/>
      <sheetName val="_SANDAN_XLS__16"/>
      <sheetName val="Piping_BQ_for_one_turbine16"/>
      <sheetName val="Eq__Mobilization16"/>
      <sheetName val="Utility_and_Fire_flange16"/>
      <sheetName val="Heavy_Equipments16"/>
      <sheetName val="AG_Pipe_Qty_Analysis16"/>
      <sheetName val="입찰내역_발주처_양식16"/>
      <sheetName val="Resource_table16"/>
      <sheetName val="Equipment_List16"/>
      <sheetName val="Form1_SQP16"/>
      <sheetName val="공정계획(내부계획25%,내부w_f)16"/>
      <sheetName val="SCHEDD_TAMBAHAN16"/>
      <sheetName val="w't_table16"/>
      <sheetName val="SFN_ORIG16"/>
      <sheetName val="Fire_Protection16"/>
      <sheetName val="FWBS_153015"/>
      <sheetName val="내역서_(∮ἀ嘆ɶ15"/>
      <sheetName val="Dir_Manpower_Other_Exp_16"/>
      <sheetName val="실행예산_MM15"/>
      <sheetName val="BOQ-B_DOWN15"/>
      <sheetName val="단가_(2)15"/>
      <sheetName val="4-3LEVEL-5_epic_415"/>
      <sheetName val="ITB_COST16"/>
      <sheetName val="MODULE_CONFIRM15"/>
      <sheetName val="PROTECTION_15"/>
      <sheetName val="1100-1200-1300-1910-2140-LEV_11"/>
      <sheetName val="Cash_In-Cash_Out_Actual15"/>
      <sheetName val="Material_Price17"/>
      <sheetName val="TDC_COA_Sumry11"/>
      <sheetName val="TDC_Item_Dets11"/>
      <sheetName val="TDC_Item_Sumry11"/>
      <sheetName val="TDC_Key_Qty_Sumry11"/>
      <sheetName val="List_-_Components11"/>
      <sheetName val="List_-_Equipment11"/>
      <sheetName val="COA_Sumry_-_Std_Imp11"/>
      <sheetName val="Contr_TDC_-_Std_Imp11"/>
      <sheetName val="Item_Sumry_-_Std_Imp11"/>
      <sheetName val="Unit_Costs_-_Std_Imp11"/>
      <sheetName val="Unit_MH_-_Std_Imp11"/>
      <sheetName val="Proj_TIC_-_Std_Imp11"/>
      <sheetName val="plan&amp;section_of_foundation12"/>
      <sheetName val="Unit_Price_11"/>
      <sheetName val="내역서1999_8최종11"/>
      <sheetName val="CUADRO_DE_PRECIOS15"/>
      <sheetName val="In-House_Summary11"/>
      <sheetName val="Updating_Form-Oct_201111"/>
      <sheetName val="Weld_Consumable11"/>
      <sheetName val="NDE_Cost-Summary11"/>
      <sheetName val="9July_Above_Ground_Pipe11"/>
      <sheetName val="M_1111"/>
      <sheetName val="Process_Data_111"/>
      <sheetName val="working_load_at_the_btm_ft_12"/>
      <sheetName val="stability_check12"/>
      <sheetName val="design_load12"/>
      <sheetName val="Currency_Rate11"/>
      <sheetName val="4-Basic_Price11"/>
      <sheetName val="Evaluasi_Penw11"/>
      <sheetName val="Man_Power_&amp;_Comp11"/>
      <sheetName val="Data_List11"/>
      <sheetName val="Closeout_Control11"/>
      <sheetName val="Site_Findings_Status_Sheet11"/>
      <sheetName val="내역서_耰&quot;_x005f_x005f_x005f_x0000_11"/>
      <sheetName val="내역서_耰&quot;_x005f_x005f_x005f_x005f_11"/>
      <sheetName val="내역서_耰&quot;_x005f_x0000__x000012"/>
      <sheetName val="Direct_PMS11"/>
      <sheetName val="Sum_(Case-3)11"/>
      <sheetName val="PROJECT_BRIEF11"/>
      <sheetName val="Tools_&amp;_Settings11"/>
      <sheetName val="Data_Summary11"/>
      <sheetName val="Crew_Costs11"/>
      <sheetName val="Spread_Costs11"/>
      <sheetName val="Unique_List_Misc11"/>
      <sheetName val="Codes_Pers11"/>
      <sheetName val="할증_11"/>
      <sheetName val="5_)_Time_Delays11"/>
      <sheetName val="Pengesahan_11"/>
      <sheetName val="RAB_AR&amp;STR11"/>
      <sheetName val="99__FWBS(Ref)11"/>
      <sheetName val="99__Change_Rate11"/>
      <sheetName val="Equip_Rental_Summary_by_Contr11"/>
      <sheetName val="Project_Equip_Rental_Summary11"/>
      <sheetName val="Contractor_Indirect_Sumry11"/>
      <sheetName val="Project_Indirect_Sumry11"/>
      <sheetName val="COA_Sumry_by_Area11"/>
      <sheetName val="COA_Sumry_by_Contr11"/>
      <sheetName val="COA_Sumry_by_RG11"/>
      <sheetName val="TDC_COA_Grp_Sumry11"/>
      <sheetName val="TDC_COA_Grp_Sumry_by_Area11"/>
      <sheetName val="TDC_COA_Grp_Sumry_by_RG11"/>
      <sheetName val="Equipment_Sumry11"/>
      <sheetName val="TDC_Item_Dets-Full11"/>
      <sheetName val="TDC_Item_Dets-IPM-Full11"/>
      <sheetName val="TDC_Item_Sumry_by_Area11"/>
      <sheetName val="TDC_Item_Sumry_by_RG11"/>
      <sheetName val="TDC_Key_Qty_Sumry_by_RG11"/>
      <sheetName val="List_-_Equipment_by_Area11"/>
      <sheetName val="List_-_Equipment_by_Contr11"/>
      <sheetName val="Equipment_-_Unit_Costs_by_Mat11"/>
      <sheetName val="List_-_Equipment_by_Rep_Grp11"/>
      <sheetName val="Craft_Summary_by_Contr11"/>
      <sheetName val="Project_Craft_Summary11"/>
      <sheetName val="Project_Metrics11"/>
      <sheetName val="00-Summary_Information-ABB10"/>
      <sheetName val="Unt_rate11"/>
      <sheetName val="__11"/>
      <sheetName val="_11"/>
      <sheetName val="SUMMARY_(0A)11"/>
      <sheetName val="SUMMARY_(1A)11"/>
      <sheetName val="SUMMARY_(1B)11"/>
      <sheetName val="SUMMARY_(03)11"/>
      <sheetName val="F1(Cable_Rack)11"/>
      <sheetName val="F2(Cable_Rack)11"/>
      <sheetName val="F3(Cable_Rack)11"/>
      <sheetName val="F1_(POLYMER)11"/>
      <sheetName val="F2_(POLYMER)11"/>
      <sheetName val="F3_(POLYMER)11"/>
      <sheetName val="F4_(POLYMER)11"/>
      <sheetName val="F5(_Polymerization_)11"/>
      <sheetName val="F6_(_Polymerization_)11"/>
      <sheetName val="B1_(Grid_A-7,_-6)11"/>
      <sheetName val="B1_(Grid_A,_B)11"/>
      <sheetName val="B1_(Grid_C-7,_-6)11"/>
      <sheetName val="B2_(Grid_-7_B,_C)_(1)11"/>
      <sheetName val="B2_(Grid_-7_B,_C)_(2)11"/>
      <sheetName val="B2_(Grid_-6_B,_C)_(1)11"/>
      <sheetName val="B2_(Grid_-6_B,_C)_(2)11"/>
      <sheetName val="F1_(MONOMER)11"/>
      <sheetName val="F2_(MONOMER)11"/>
      <sheetName val="F3_(MONOMER)11"/>
      <sheetName val="90K060C_(MONOMER)11"/>
      <sheetName val="F1_(EXTRUSION)11"/>
      <sheetName val="F2_(EXTRUSION)11"/>
      <sheetName val="F3_(EXTRUSION)11"/>
      <sheetName val="F4_(EXTRUSION)11"/>
      <sheetName val="F5_(EXTRUSION)11"/>
      <sheetName val="F6A_(EXTRUSION)11"/>
      <sheetName val="F6D_(EXTRUSION)11"/>
      <sheetName val="F7_(EXTRUSION)11"/>
      <sheetName val="F8_(EXTRUSION)11"/>
      <sheetName val="F9_(EXTRUSION)11"/>
      <sheetName val="F10_(EXTRUSION)11"/>
      <sheetName val="F11_(EXTRUSION)11"/>
      <sheetName val="B1_(Grid_F-5`,_4`)11"/>
      <sheetName val="B2_(Grid_F,E-4`)11"/>
      <sheetName val="B2_(Grid_F,E-5`)11"/>
      <sheetName val="B3_(Grid_C,B-4`)11"/>
      <sheetName val="B4_(Grid_B,A-4`)11"/>
      <sheetName val="B5_(Grid_E-5`)_&amp;_(Grid_D-5`)11"/>
      <sheetName val="B6_(Grid_E,D-5')11"/>
      <sheetName val="B7_(Grid_E,D-5')11"/>
      <sheetName val="95D040,_A50611"/>
      <sheetName val="95P040AB,_A50711"/>
      <sheetName val="95X020-U08,_A60211"/>
      <sheetName val="95X020-U07,_A60611"/>
      <sheetName val="95E040,_A50911"/>
      <sheetName val="95D024;025,_A61511"/>
      <sheetName val="95X020-U05,_A60111"/>
      <sheetName val="95X020-U02,_A20411"/>
      <sheetName val="Extruder_FDN11"/>
      <sheetName val="BOG_COMP__FDN11"/>
      <sheetName val="SOG_COMP__FDN11"/>
      <sheetName val="1G1_(Ground_Beam)11"/>
      <sheetName val="1G2-1(Ground_Beam)11"/>
      <sheetName val="1G2-2(Ground_Beam)11"/>
      <sheetName val="P15,_1611"/>
      <sheetName val="LO_CONSOLE_FDN11"/>
      <sheetName val="OIL_COOLER_FDN11"/>
      <sheetName val="CW_CONSOLE_FDN_(SOG)11"/>
      <sheetName val="PD3_(SOG)11"/>
      <sheetName val="SF1_(SOG)11"/>
      <sheetName val="SF2_(SOG)11"/>
      <sheetName val="SLAB_(1S1-1)11"/>
      <sheetName val="SLAB_(1S1-2)11"/>
      <sheetName val="SLAB_(1S1-3)11"/>
      <sheetName val="COLUMN_(+5500)11"/>
      <sheetName val="COLUMN_(+12500)11"/>
      <sheetName val="COLUMN_(+15500)11"/>
      <sheetName val="ETC_11"/>
      <sheetName val="breakdown_of_wage_ra`f10"/>
      <sheetName val="breakdown_of_wage_ra10"/>
      <sheetName val="breakdown_of_wage_rað-10"/>
      <sheetName val="UP_MINOR11"/>
      <sheetName val="Discounted_Cash_Flow11"/>
      <sheetName val="Ocean_Transporation_Charge11"/>
      <sheetName val="Cash_Flow_bulanan11"/>
      <sheetName val="H_Satuan11"/>
      <sheetName val="Item_code11"/>
      <sheetName val="BO䁑-B_䁄OWN11"/>
      <sheetName val="Aux_11"/>
      <sheetName val="OCT_FDN11"/>
      <sheetName val="Bill_rekap11"/>
      <sheetName val="Harga_Satuan11"/>
      <sheetName val="F_ALARM11"/>
      <sheetName val="2_Overall_Summary_10"/>
      <sheetName val="Exchange_Rate11"/>
      <sheetName val="General_Notes11"/>
      <sheetName val="PABS,Site_info10"/>
      <sheetName val="0__Resource　Code10"/>
      <sheetName val="내역서_耰&quot;_x005f_x0000_11"/>
      <sheetName val="내역서_耰&quot;_x005f_x005f_11"/>
      <sheetName val="breakdown_of_wage_rap10"/>
      <sheetName val="breakdown_of_wage_ra10"/>
      <sheetName val="Process_Data_(2)11"/>
      <sheetName val="차트_(2)11"/>
      <sheetName val="2__현장_자금투입_집계표11"/>
      <sheetName val="Rates_&amp;_Legend11"/>
      <sheetName val="DATA_MENTAH10"/>
      <sheetName val="내역서_耰&quot;_10"/>
      <sheetName val="Material_code10"/>
      <sheetName val="_도면_및_도서_제출목록_및_일정_170202_xls11"/>
      <sheetName val="Raw_data10"/>
      <sheetName val="Distribution_Table10"/>
      <sheetName val="DROP_DOWN10"/>
      <sheetName val="개시대사_(2)10"/>
      <sheetName val="Action_Item10"/>
      <sheetName val="ID_CD10"/>
      <sheetName val="Equipment_Spec_List10"/>
      <sheetName val="SPEC_LIST(EQUP,_SYS)10"/>
      <sheetName val="Cashflow_Analysis8"/>
      <sheetName val="Finansal_tamamlanma_Eğrisi8"/>
      <sheetName val="HO_Site_Rates-201110"/>
      <sheetName val="Linelist_LNGC_Process10"/>
      <sheetName val="TQ_Format9"/>
      <sheetName val="breakdown_of_wage_raÐ¾9"/>
      <sheetName val="Additional_data9"/>
      <sheetName val="Particular_Sch10"/>
      <sheetName val="11_자재단가8"/>
      <sheetName val="Al_Taweelah10"/>
      <sheetName val="Air_Cooler-E10"/>
      <sheetName val="LIFE_&amp;_REP_PROVN8"/>
      <sheetName val="O&amp;M_CREW8"/>
      <sheetName val="SUM_9"/>
      <sheetName val="내역서_(∮ἀ嘆ɶ_᠀㬁_8"/>
      <sheetName val="INPUT_DATA_OF_SCHEDULE8"/>
      <sheetName val="Master_List8"/>
      <sheetName val="Attach_4-188"/>
      <sheetName val="33628-Rev__A8"/>
      <sheetName val="Admin_Manu_2-Equipment_Type_ID8"/>
      <sheetName val="OIL_SEPARATOR8"/>
      <sheetName val="CATCH_BASIN8"/>
      <sheetName val="FW_Post_Indicator_Valve_24&quot;8"/>
      <sheetName val="FW_Post_Indicator_Valve_20&quot;8"/>
      <sheetName val="FW_Post_Indicator_Valve_6&quot;8"/>
      <sheetName val="Fire_Monitor_or_Hydrant_6&quot;_FDN8"/>
      <sheetName val="SUMP_VB8"/>
      <sheetName val="CLEANOUT_4&quot;8"/>
      <sheetName val="Not_reqd8"/>
      <sheetName val="호환성_보고서8"/>
      <sheetName val="Fig_4-148"/>
      <sheetName val="GM_0008"/>
      <sheetName val="Tender_data8"/>
      <sheetName val="Itembalance_Report_(18-sep-18)8"/>
      <sheetName val="BUDGET_SUMMARY_8"/>
      <sheetName val="EQUIPOS_DE_SEGURIDAD8"/>
      <sheetName val="MATERIALES_CONSUMIBLES8"/>
      <sheetName val="PERSONAL_INDIRECTO_8"/>
      <sheetName val="Scheme_Area_Details_Block___C28"/>
      <sheetName val="14-Eng_rate8"/>
      <sheetName val="리스크_분류체계8"/>
      <sheetName val="Activity_Form8"/>
      <sheetName val="Schedule_8"/>
      <sheetName val="Loading_Struc8"/>
      <sheetName val="Loading_Pip8"/>
      <sheetName val="Loading_Overall_(BASE_Proposal8"/>
      <sheetName val="Steel_Structure8"/>
      <sheetName val="PIPING_AG-UG_NEW_UNITS8"/>
      <sheetName val="MEC_PIPING_PREFABR8"/>
      <sheetName val="Working_File-Pip8"/>
      <sheetName val="Equip_ISBL_&amp;_OSBL_8"/>
      <sheetName val="1_설계기준8"/>
      <sheetName val="광통신_견적내역서18"/>
      <sheetName val="Cash_Flow8"/>
      <sheetName val="5__월별투입내역서8"/>
      <sheetName val="Tables_3_1_to_3_5_EXH_G8"/>
      <sheetName val="List_register8"/>
      <sheetName val="Direct_Histogram_Rev__A_(f)8"/>
      <sheetName val="SPT_vs_PHI6"/>
      <sheetName val="1_자금요약6"/>
      <sheetName val="2_실행비투입6"/>
      <sheetName val="3_본사집계6"/>
      <sheetName val="3-1_본사투입6"/>
      <sheetName val="4_지사집계6"/>
      <sheetName val="4-1_지사투입6"/>
      <sheetName val="5_현장총집계6"/>
      <sheetName val="5-1_현금집계6"/>
      <sheetName val="5-2_현금출납6"/>
      <sheetName val="5-3_외상집계6"/>
      <sheetName val="5-4_외상투입6"/>
      <sheetName val="6_미지급금6"/>
      <sheetName val="5-5_기타공제집계6"/>
      <sheetName val="5-6_기타공제6"/>
      <sheetName val="7_기성현황(실)6"/>
      <sheetName val="8_한국인수당6"/>
      <sheetName val="8_한국인수당_(Master_file)6"/>
      <sheetName val="9_기타수입6"/>
      <sheetName val="10_투입집계6"/>
      <sheetName val="5-4_외상투입_(2)6"/>
      <sheetName val="16_기성현황(예)6"/>
      <sheetName val="17_자금요약26"/>
      <sheetName val="18_실행대비투입26"/>
      <sheetName val="SECL_리스크_분류체계_(2)8"/>
      <sheetName val="REF_for_VV8"/>
      <sheetName val="설산1_나8"/>
      <sheetName val="일위대가_8"/>
      <sheetName val="05__Curva_S7"/>
      <sheetName val="P-Ins_&amp;_Bonds8"/>
      <sheetName val="INSTLIST_18"/>
      <sheetName val="Weekl_9"/>
      <sheetName val="내역서_(N____27"/>
      <sheetName val="내역서_(N____28"/>
      <sheetName val="__x08"/>
      <sheetName val="OPT_9"/>
      <sheetName val="Payment_Certificate-16"/>
      <sheetName val="Floor_wet6"/>
      <sheetName val="Floor_Balcony6"/>
      <sheetName val="Hard_scape_Floor6"/>
      <sheetName val="P03_Skirting6"/>
      <sheetName val="GF_wall6"/>
      <sheetName val="Kitchen_Wall_wet_LIN-7016"/>
      <sheetName val="Wall_wet_LIN-601_6"/>
      <sheetName val="BOQ_(2)6"/>
      <sheetName val="VO_Schedule-16"/>
      <sheetName val="HOLD_AMOUNT6"/>
      <sheetName val="Back_Charge_(2)6"/>
      <sheetName val="Temporary_Deductions-1_6"/>
      <sheetName val="Contracharges_Check_list-1_6"/>
      <sheetName val="PC_036"/>
      <sheetName val="Measurement_sheet6"/>
      <sheetName val="Material_Only6"/>
      <sheetName val="Man_power_supply6"/>
      <sheetName val="Camp_Deduction6"/>
      <sheetName val="Att-1_CTCI_MH_rate8"/>
      <sheetName val="Cost_Code8"/>
      <sheetName val="Data_Ref8"/>
      <sheetName val="Interdept_Rate8"/>
      <sheetName val="BM_#18"/>
      <sheetName val="Analisa_Fave8"/>
      <sheetName val="Harsat_Bahan8"/>
      <sheetName val="Harsat_Subkon8"/>
      <sheetName val="Harsat_Upah8"/>
      <sheetName val="Master_1_08"/>
      <sheetName val="Agregat_Halus_&amp;_Kasar8"/>
      <sheetName val="HARGA_MATERIAL8"/>
      <sheetName val="Harga_Sat_APP8"/>
      <sheetName val="Tgh_JGC-Inv_I_clp8"/>
      <sheetName val="PCS_8"/>
      <sheetName val="Progress_Statement-SI8"/>
      <sheetName val="Progress_Payment-31108"/>
      <sheetName val="Perm__Test8"/>
      <sheetName val="Galian_18"/>
      <sheetName val="Analisa_Lump_sum8"/>
      <sheetName val="Sec_I_ML8"/>
      <sheetName val="dongia_(2)8"/>
      <sheetName val="내역서_(N__x008"/>
      <sheetName val="64_48"/>
      <sheetName val="64_58"/>
      <sheetName val="36_28"/>
      <sheetName val="36_18"/>
      <sheetName val="Land_Dev't__Ph-120"/>
      <sheetName val="4300_UTILITY_BLDG_(2)8"/>
      <sheetName val="RESUMEN_CD6"/>
      <sheetName val="BOQ_REV66"/>
      <sheetName val="Maliyet_Ozet6"/>
      <sheetName val="1_1-1_26"/>
      <sheetName val="1_3-_1_46"/>
      <sheetName val="3_16"/>
      <sheetName val="3_26"/>
      <sheetName val="4_1(a)6"/>
      <sheetName val="4_1(b)6"/>
      <sheetName val="4_1_(c)6"/>
      <sheetName val="5_16"/>
      <sheetName val="SUMMARY_MTO_02_2_356"/>
      <sheetName val="N_G_METERING_CALC_6"/>
      <sheetName val="N_G_METERING6"/>
      <sheetName val="N_G_METERING_(2)6"/>
      <sheetName val="CUMENE_METERING6"/>
      <sheetName val="N2_METERING_6"/>
      <sheetName val="H2_METERING__6"/>
      <sheetName val="CO_METERING6"/>
      <sheetName val="Enron_Form6"/>
      <sheetName val="1_11_b6"/>
      <sheetName val="SPEC(CABLE_&amp;_WIRE)6"/>
      <sheetName val="Other_data6"/>
      <sheetName val="Consortium_VP6"/>
      <sheetName val="Summary_MONTH6"/>
      <sheetName val="DESICON_SUM6"/>
      <sheetName val="DES_TCF_Rental6"/>
      <sheetName val="DES_TCF_Maints_pers6"/>
      <sheetName val="DES_TCF_Heavy_Equipment6"/>
      <sheetName val="BANK_BOND6"/>
      <sheetName val="PHC_WAREHOUSE_-_INFOONLY6"/>
      <sheetName val="CATERING_CONTROL6"/>
      <sheetName val="SUB_CONTRACT6"/>
      <sheetName val="SPDC_-_INFONLY6"/>
      <sheetName val="VENDOR_SCHEDUL6"/>
      <sheetName val="VENDOR_PRESENCE_-_COMM6"/>
      <sheetName val="VENDOR_PRESENCE_-_RECH6"/>
      <sheetName val="VENDOR_PRESENCE_-_COMM_6"/>
      <sheetName val="CONTRACT_RATES6"/>
      <sheetName val="6_공정표6"/>
      <sheetName val="Bill_4_7_Predestain_Bridge_6"/>
      <sheetName val="Bill_4_7_Predestain6"/>
      <sheetName val="1_1_FT_type_16"/>
      <sheetName val="1_2_FT_type_1A6"/>
      <sheetName val="1_3_FT_type_26"/>
      <sheetName val="1_4_FT_type_36"/>
      <sheetName val="1_5_FT_type_46"/>
      <sheetName val="2_1_CL_Outside6"/>
      <sheetName val="2_2_CL_Inside6"/>
      <sheetName val="2_3_CL_Ramp6"/>
      <sheetName val="3_1_CB_Outside6"/>
      <sheetName val="3_2_CB_Inside6"/>
      <sheetName val="4_Stair6"/>
      <sheetName val="5_Ramp6"/>
      <sheetName val="6_Handrail6"/>
      <sheetName val="Invoice_(Interim_No_28)6"/>
      <sheetName val="Cost_Summary6"/>
      <sheetName val="Direct_Cost6"/>
      <sheetName val="Direct_Cost_(2)6"/>
      <sheetName val="Summary_(3)6"/>
      <sheetName val="Indirect_Cost_Summary6"/>
      <sheetName val="TR_Rev_vs_Commit6"/>
      <sheetName val="TR_+MMHE_PL_report6"/>
      <sheetName val="P23P2724___Commitment_6"/>
      <sheetName val="Ramp_data5"/>
      <sheetName val="Lower_Ground5"/>
      <sheetName val="Cap_Cost5"/>
      <sheetName val="RLV_Calc5"/>
      <sheetName val="Costs_(dev)5"/>
      <sheetName val="Bluewater_NPV_-_sell_January5"/>
      <sheetName val="Upper_Ground5"/>
      <sheetName val="PARK_NE5"/>
      <sheetName val="Financial_Summary5"/>
      <sheetName val="D&amp;C_Calcs5"/>
      <sheetName val="CA_Upside_Downside_Old5"/>
      <sheetName val="EASEL_CA_Example5"/>
      <sheetName val="Vehicle_Log6"/>
      <sheetName val="M&amp;E_Summary6"/>
      <sheetName val="rev_summary6"/>
      <sheetName val="M&amp;E_Prelims6"/>
      <sheetName val="B-FP_(2)6"/>
      <sheetName val="Sch_66"/>
      <sheetName val="Sch_16"/>
      <sheetName val="5_Cennik7"/>
      <sheetName val="내역서_(N____111"/>
      <sheetName val="0_품의서(전체)6"/>
      <sheetName val="LAST_UPDATE6"/>
      <sheetName val="External_Issues6"/>
      <sheetName val="2013电气概算_价目表_(营改增调整)6"/>
      <sheetName val="Manpower_Categories6"/>
      <sheetName val="tblg_denda7"/>
      <sheetName val="F1_46"/>
      <sheetName val="5__Work_load(현재원기준)8"/>
      <sheetName val="IRR_sponsor6"/>
      <sheetName val="4-Lane_bridge20"/>
      <sheetName val="Existing_PC_Pavement6"/>
      <sheetName val="List_Equip6"/>
      <sheetName val="Process_C_(1-166)6"/>
      <sheetName val="P_Staff_fac5"/>
      <sheetName val="beam-reinft-IIInd_floor5"/>
      <sheetName val="P-Site_fac5"/>
      <sheetName val="P-Clients_fac5"/>
      <sheetName val="CONCRETE_TYPE6"/>
      <sheetName val="MFG_&amp;_DEL5"/>
      <sheetName val="A__ENGINEERING6"/>
      <sheetName val="B-1__배관자재6"/>
      <sheetName val="B-2__전기자재6"/>
      <sheetName val="B-3__계장자재6"/>
      <sheetName val="B-4__기계자재6"/>
      <sheetName val="C-1__공통가설6"/>
      <sheetName val="C-2__토목6"/>
      <sheetName val="C-4__철골6"/>
      <sheetName val="C-5__기계6"/>
      <sheetName val="C-6__배관6"/>
      <sheetName val="C-7__전기6"/>
      <sheetName val="C-8__계장6"/>
      <sheetName val="C-9__중장비6"/>
      <sheetName val="C-10__소방설비6"/>
      <sheetName val="C-11__보온6"/>
      <sheetName val="C-12__CMS6"/>
      <sheetName val="G_R300경비6"/>
      <sheetName val="AS포장복구_6"/>
      <sheetName val="중기조종사_단위단가6"/>
      <sheetName val="설_계6"/>
      <sheetName val="_토목_처리장도급내역서_6"/>
      <sheetName val="TRUCK_HAUL_CYCLE-waste6"/>
      <sheetName val="Master_Data6"/>
      <sheetName val="ind'l_cp6"/>
      <sheetName val="3_부제O호표6"/>
      <sheetName val="5_소모재료비6"/>
      <sheetName val="8_시멘트제원표6"/>
      <sheetName val="2_품제O호표6"/>
      <sheetName val="본부_SHOP6"/>
      <sheetName val="#6_MDU_일반6"/>
      <sheetName val="#6_MDU엄반장6"/>
      <sheetName val="#6MDU_기계6"/>
      <sheetName val="HOU_COMP`6"/>
      <sheetName val="FCC_OBL-SHOP6"/>
      <sheetName val="NEW_FCC_OBL6"/>
      <sheetName val="#4_MDU6"/>
      <sheetName val="#6_SHOP6"/>
      <sheetName val="NRC_OBL-조연식6"/>
      <sheetName val="광양-조연식_반장6"/>
      <sheetName val="#5MDU_REV6"/>
      <sheetName val="LBO_PROJECT6"/>
      <sheetName val="VENDOR_LIST6"/>
      <sheetName val="BOP_LINE_LIST6"/>
      <sheetName val="Equip_Mstr_FOR_3A16"/>
      <sheetName val="สรุปยอดเหล็กตาม_Cost_Record_VY6"/>
      <sheetName val="แนบ_PR6"/>
      <sheetName val="OR21_Final_Forecast_Rev_26"/>
      <sheetName val="Summary_Forecast_Budget_1&amp;26"/>
      <sheetName val="Summary_Forecast_Budget_Rev_26"/>
      <sheetName val="Backup_OR21_6"/>
      <sheetName val="Budget_for_ENT6"/>
      <sheetName val="ADJ__D-Wall&amp;BR_Ent__Rev_2_16"/>
      <sheetName val="Rebar+Conพื้น_Waste10%6"/>
      <sheetName val="Backup_D-Wall_Ent__13_07_196"/>
      <sheetName val="Backup_BR_ENT__13_07_196"/>
      <sheetName val="Final_Forecast_721116"/>
      <sheetName val="IMP_OR21_2019_07_116"/>
      <sheetName val="Concrete_721126"/>
      <sheetName val="หินเกล็ด_6"/>
      <sheetName val="เปรียบเทียบBudget_BR_6"/>
      <sheetName val="ADJ__BR_Ent__Rev_2_1_(2)6"/>
      <sheetName val="แผนงานBarrette_Pile6"/>
      <sheetName val="BOQ__VI_03_09_19_6"/>
      <sheetName val="Backup_BR_BMA6"/>
      <sheetName val="Sum_Budget&amp;Rev_16"/>
      <sheetName val="Sum_Budget_Rev_16"/>
      <sheetName val="Sum_Budget&amp;Rev_1_Rebar6"/>
      <sheetName val="Sum_Budget_Rev_2_Rebar6"/>
      <sheetName val="Rebar+Conพื้น_Waste10%_Rev_006"/>
      <sheetName val="Rebar+Conพื้น_Waste10%_Rev_01_6"/>
      <sheetName val="Equip_Rev_00_Budget6"/>
      <sheetName val="Budget_Waterpoofing6"/>
      <sheetName val="ABB_Summary6"/>
      <sheetName val="Man_power_rate6"/>
      <sheetName val="Const_equip_rate6"/>
      <sheetName val="01-Gang_Rate_&amp;_Info6"/>
      <sheetName val="05-Sum_Cost6"/>
      <sheetName val="06-Indirect_Loading6"/>
      <sheetName val="07-Heavy_Equipment6"/>
      <sheetName val="08-RR_Check_List6"/>
      <sheetName val="1)_Risk_and_Opportunities6"/>
      <sheetName val="2)_Full_Cost_Calculation6"/>
      <sheetName val="동상부_Tact_기준_반입일정_및_수량_02176"/>
      <sheetName val="Equipt_Rental6"/>
      <sheetName val="EQ_USED_(CORRECTED)6"/>
      <sheetName val="Rebar_Constant6"/>
      <sheetName val="Statprod_gab7"/>
      <sheetName val="L_17"/>
      <sheetName val="Eng_Hrs_(HO)5"/>
      <sheetName val="Garph_Work-Cost6"/>
      <sheetName val="LRK_6"/>
      <sheetName val="GRAND_REKAP5"/>
      <sheetName val="analisa_(2)5"/>
      <sheetName val="Analisa_25"/>
      <sheetName val="Up_&amp;_bhn5"/>
      <sheetName val="HRG_BHN5"/>
      <sheetName val="Analisa_(ok_punya)5"/>
      <sheetName val="Alat_(2)5"/>
      <sheetName val="InsertListDrawing_1_5"/>
      <sheetName val="InD_Mpower6"/>
      <sheetName val="Rekap_Biaya5"/>
      <sheetName val="Kuantitas_&amp;_Harga5"/>
      <sheetName val="Nopember_(2)5"/>
      <sheetName val="Chap_2-_Page_4_4"/>
      <sheetName val="VAT_TU_DIEN4"/>
      <sheetName val="bldg_list4"/>
      <sheetName val="P2-Project_Data5"/>
      <sheetName val="a_h_ars_sum5"/>
      <sheetName val="a_h_ars5"/>
      <sheetName val="DAF_HRG5"/>
      <sheetName val="Urai__Resap_pengikat5"/>
      <sheetName val="Kolom_UT5"/>
      <sheetName val="HB_5"/>
      <sheetName val="7_공정표5"/>
      <sheetName val="SWALE_(구산)4"/>
      <sheetName val="REF_ONLY4"/>
      <sheetName val="Memb_Schd5"/>
      <sheetName val="Coef_et_données5"/>
      <sheetName val="원가조정_내역5"/>
      <sheetName val="Data_Ref_4"/>
      <sheetName val="KKS_System_Codes4"/>
      <sheetName val="Price_Schedule_Code4"/>
      <sheetName val="내역서_(N____29"/>
      <sheetName val="Dsr_Hitung3"/>
      <sheetName val="Mat_Tower3"/>
      <sheetName val="RT13526_CPI3"/>
      <sheetName val="Inputs_-_Results3"/>
      <sheetName val="GENERAL_3"/>
      <sheetName val="Tank_Loading3"/>
      <sheetName val="Fdn_Calc3"/>
      <sheetName val="LATERAL_OCDI_BH-023"/>
      <sheetName val="Lateral_Broms3"/>
      <sheetName val="N-SPT_corr3"/>
      <sheetName val="Curve_N-SPT3"/>
      <sheetName val="COST_BD3"/>
      <sheetName val="Monthly_S_Curve_SPK3"/>
      <sheetName val="UPAH_&amp;_BHN_ARS3"/>
      <sheetName val="AHS_ARS3"/>
      <sheetName val="Analisa_HSP3"/>
      <sheetName val="입찰내역_발주처_양卤3"/>
      <sheetName val="Analisa_Neraca3"/>
      <sheetName val="ENE-CAL_14"/>
      <sheetName val="ANAL_BOW3"/>
      <sheetName val="Isolasi_Luar_Dalam3"/>
      <sheetName val="Isolasi_Luar3"/>
      <sheetName val="내역서_(N____210"/>
      <sheetName val="график_финансирования3"/>
      <sheetName val="OE_(KSB)3"/>
      <sheetName val="Ana__PU3"/>
      <sheetName val="galian_saluran3"/>
      <sheetName val="Perhit_Alat3"/>
      <sheetName val="05_Analisa_Teknik3"/>
      <sheetName val="내역서_耰&quot;_x005f10"/>
      <sheetName val="Analisa_SNI_STANDART_3"/>
      <sheetName val="1_B3"/>
      <sheetName val="MASTER_RATE_ANALYSIS6"/>
      <sheetName val="MN_T_B_6"/>
      <sheetName val="INDIGINEOUS_ITEMS_6"/>
      <sheetName val="Core_Data6"/>
      <sheetName val="final_abstract6"/>
      <sheetName val="Insulation_1501086"/>
      <sheetName val="Project_D3"/>
      <sheetName val="Tender_Summary3"/>
      <sheetName val="PLSt_03__2"/>
      <sheetName val="П_7_курс_аванса2"/>
      <sheetName val="IncStat_03-042"/>
      <sheetName val="IncStat_03__2"/>
      <sheetName val="Авансы_по_СНГ2"/>
      <sheetName val="Home_Office2"/>
      <sheetName val="6_2_Floor_Finishes4"/>
      <sheetName val="C1_(calcolo)2"/>
      <sheetName val="Week_ending2"/>
      <sheetName val="Planners_Workload2"/>
      <sheetName val="MAY_00-Bobbins2"/>
      <sheetName val="2_2_띠장의_설계2"/>
      <sheetName val="Raw_Ref2"/>
      <sheetName val="Cost_Codes2"/>
      <sheetName val="(10)_Other_Costs52"/>
      <sheetName val="Ra__stair3"/>
      <sheetName val="Addendum_No_1_BILL_23"/>
      <sheetName val="7_6_3_J_Inline_Instrument2"/>
      <sheetName val="Bang_KL2"/>
      <sheetName val="Harga_Mat_3"/>
      <sheetName val="Code_072"/>
      <sheetName val="combined_9-3028"/>
      <sheetName val="worksheet_inchican28"/>
      <sheetName val="combined_9_3028"/>
      <sheetName val="bar_chart-rev28"/>
      <sheetName val="MATERIAL'S_PRICE26"/>
      <sheetName val="Schedule_S-Curve_Revision#324"/>
      <sheetName val="PC_&amp;_PVS22"/>
      <sheetName val="2_223M_due_to_adj_profit17"/>
      <sheetName val="Inchican_Road_Accomplishment20"/>
      <sheetName val="Shut_down17"/>
      <sheetName val="bill_217"/>
      <sheetName val="sorksheet_inchican17"/>
      <sheetName val="sombined_9-3017"/>
      <sheetName val="PH_517"/>
      <sheetName val="remaining_billing17"/>
      <sheetName val="Hac_Lots17"/>
      <sheetName val="Res_Lots17"/>
      <sheetName val="Spine_Road17"/>
      <sheetName val="INPUT_DATA_HERE16"/>
      <sheetName val="option_Y116"/>
      <sheetName val="Summary_(overall)3"/>
      <sheetName val="Adimi_bldg3"/>
      <sheetName val="Pump_House3"/>
      <sheetName val="Fuel_Regu_Station3"/>
      <sheetName val="Footing_Tie_Beam3"/>
      <sheetName val="FINAL_NEGO3"/>
      <sheetName val="RFP_Codes3"/>
      <sheetName val="Bill_summary_of_cost3"/>
      <sheetName val="unit_price3"/>
      <sheetName val="Schedule_S-Curve_(new_scheme)3"/>
      <sheetName val="Fire_Suppression3"/>
      <sheetName val="tabulation_(comparison)3"/>
      <sheetName val="area_comp_2011_01_183"/>
      <sheetName val="Tabulation_2"/>
      <sheetName val="3_-RESOURCE_LIST2"/>
      <sheetName val="0_-SUMMARY2"/>
      <sheetName val="3_2_AUX2"/>
      <sheetName val="3_3_AUX-22"/>
      <sheetName val="GRAND_SUM2"/>
      <sheetName val="VCC_11110-4612"/>
      <sheetName val="5_5FWBS_CODE2"/>
      <sheetName val="1195_B13"/>
      <sheetName val="page_63"/>
      <sheetName val="Capel_KI3"/>
      <sheetName val="Capel_PK3"/>
      <sheetName val="Summary_HS_Pipa_CS3"/>
      <sheetName val="Raw_Data-Combined3"/>
      <sheetName val="Instrument_Proc2"/>
      <sheetName val="MTO_Civil_Work2"/>
      <sheetName val="Sched_3_(Construction)2"/>
      <sheetName val="Sched_1_(Engineering)2"/>
      <sheetName val="Sched_2_(Procurement_2"/>
      <sheetName val="JOB_Code2"/>
      <sheetName val="COVER_RECAP_INSTALL_(2)2"/>
      <sheetName val="Rekap_Summary2"/>
      <sheetName val="Rekap_Breakdown2"/>
      <sheetName val="Detail_Eng2"/>
      <sheetName val="Equiv_Length2"/>
      <sheetName val="lkalibrasi_BENENAIN3"/>
      <sheetName val="Integrated-S_Curve2"/>
      <sheetName val="_hrg_bhn3"/>
      <sheetName val="Main_Control2"/>
      <sheetName val="Man_Power2"/>
      <sheetName val="pro_ra_op2"/>
      <sheetName val="analis_standar(8m)2"/>
      <sheetName val="ShareCapital_2"/>
      <sheetName val="내역서_(∮ἀ嘆ɶ_x005f_x0000_᠀㬁_x005f_x0000_2"/>
      <sheetName val="__x005f_x0000__x005f_x001b__x005f_x0000__x005f_x0006__3"/>
      <sheetName val="내역서_耰&quot;_x005f_x005f_x005f_x0000__x00006"/>
      <sheetName val="내역서_(N__x005f_x000e__x005f_x000e__x005f_x000e___2"/>
      <sheetName val="내역서_(N____x005f_x000a_5"/>
      <sheetName val="Bangunan_Utama2"/>
      <sheetName val="Hrg_Sat2"/>
      <sheetName val="BILL_12"/>
      <sheetName val="Step2_-&gt;_Mat__Cost2"/>
      <sheetName val="Team_3_S-Curve2"/>
      <sheetName val="Rekap_Addendum3"/>
      <sheetName val="AT_23"/>
      <sheetName val="Section_13"/>
      <sheetName val="MH_and_Unit_Cost2"/>
      <sheetName val="Material_Cost(as_per_Nation)2"/>
      <sheetName val="Rekap_Analisa2"/>
      <sheetName val="ANALISA_PEK_UMUM2"/>
      <sheetName val="IN_OUT2"/>
      <sheetName val="내역서_ᢐ_x005f_x001f_2"/>
      <sheetName val="내역서_ᢐ_x005f_x001f__x005f_x0000__x005f_x0000_2"/>
      <sheetName val="Sat_Bah___Up2"/>
      <sheetName val="DATA_PROYEK2"/>
      <sheetName val="rab_me_(by_owner)_2"/>
      <sheetName val="BQ_(by_owner)2"/>
      <sheetName val="rab_me_(fisik)2"/>
      <sheetName val="LIST_ANHARSAT2"/>
      <sheetName val="BQ_Working2"/>
      <sheetName val="P__control2"/>
      <sheetName val="Costing_Detailed2"/>
      <sheetName val="Basic_Data_Inputs2"/>
      <sheetName val="Star_Rate2"/>
      <sheetName val="LV_induction_2"/>
      <sheetName val="TEMP_PROFILE2"/>
      <sheetName val="_선택_속성(잠금)2"/>
      <sheetName val="Drop-down_lists2"/>
      <sheetName val="9011_EXPAT_MANP2"/>
      <sheetName val="App_A_Basis_of_Design2"/>
      <sheetName val="renc_mgn2"/>
      <sheetName val="BQ_Summary2"/>
      <sheetName val="Dinh_muc_CP_KTCB_khac2"/>
      <sheetName val="TH_May_TC2"/>
      <sheetName val="KLDT_DIEN2"/>
      <sheetName val="PTVT_DIEN2"/>
      <sheetName val="TH_kinh_phi2"/>
      <sheetName val="Thong_ke_thiet_bi2"/>
      <sheetName val="TH_vat_tu2"/>
      <sheetName val="A_SIS2"/>
      <sheetName val="gia_vt2"/>
      <sheetName val="1_BILL_MOI_THAU_CAN_THUONG2"/>
      <sheetName val="PHAN_NGAM2"/>
      <sheetName val="tabel_berat2"/>
      <sheetName val="Process_Piping2"/>
      <sheetName val="MR_EUR2"/>
      <sheetName val="Ind__Budget2"/>
      <sheetName val="Daily_Photo2"/>
      <sheetName val="Manpower_Status2"/>
      <sheetName val="ENQ222394AL_NASR_Steel_Report1"/>
      <sheetName val="uraian_analisa2"/>
      <sheetName val="8LT_122"/>
      <sheetName val="Basic_Price2"/>
      <sheetName val="집계표(2_안)2"/>
      <sheetName val="Dynamic_Query1"/>
      <sheetName val="cost_curve_calc2"/>
      <sheetName val="SEK_Vertrieb2"/>
      <sheetName val="SEK_Montage2"/>
      <sheetName val="SEK_IBN2"/>
      <sheetName val="VS_P-Q2"/>
      <sheetName val="建筑定额_(2002)2"/>
      <sheetName val="ADI_Edison_Termoelettrica2"/>
      <sheetName val="Daily_Forwards2"/>
      <sheetName val="Harga_material_12"/>
      <sheetName val="Peralatan_(2)2"/>
      <sheetName val="İnsan_Gücü1"/>
      <sheetName val="LV_induction_mot2"/>
      <sheetName val="КС2_24_1-8_(4_1_8_11_200)corr2"/>
      <sheetName val="Page_22"/>
      <sheetName val="PAD_TR보호대기초1"/>
      <sheetName val="PROG_"/>
      <sheetName val="Calc_Sheet"/>
      <sheetName val="SA516-60,70_(정리)"/>
      <sheetName val="BG_Working_Sheet"/>
      <sheetName val="2__Steel_Structural"/>
      <sheetName val="Risk_Variables"/>
      <sheetName val="간접비_총괄표"/>
      <sheetName val="BOQ_LIST"/>
      <sheetName val="Material_Groups"/>
      <sheetName val="Material_Kind"/>
      <sheetName val="Unit_of_Measurement_"/>
      <sheetName val="COS_REP_XLS"/>
      <sheetName val="upah_bahan"/>
      <sheetName val="AnalisaSIPIL_RIIL"/>
      <sheetName val="Har_Sat"/>
      <sheetName val="Rek_Analisa"/>
      <sheetName val="HRG_BAHAN_&amp;_UPAH_okk"/>
      <sheetName val="TS_MINGGUAN_rev_(2)"/>
      <sheetName val="DAF_ALAT"/>
      <sheetName val="첨부_#8_기자재_Cost_Summary"/>
      <sheetName val="3_6M_RETAINING_WALL"/>
      <sheetName val="Dia_Inch"/>
      <sheetName val="1_집계표(일반전기)"/>
      <sheetName val="2_집계표(선행공사)"/>
      <sheetName val="3_집계표(소방공사)"/>
      <sheetName val="CABLE_TRAY"/>
      <sheetName val="아파트_기성내역서"/>
      <sheetName val="FPF-Unit_Rates"/>
      <sheetName val="PNT-Unit_Rates"/>
      <sheetName val="Tmp1"/>
      <sheetName val="N賃率-職"/>
      <sheetName val="PBAC budget"/>
      <sheetName val="S&amp;M Opex"/>
      <sheetName val="Rek.An"/>
      <sheetName val="Rencana Anggaran Biaya"/>
      <sheetName val="단중"/>
      <sheetName val="품셈표"/>
      <sheetName val="2002년_현장공사비_국내_ꠀꌕ⠃"/>
      <sheetName val="TOWER 10TON"/>
      <sheetName val="TOWER 12TON"/>
      <sheetName val="JIB CRANE,HOIST"/>
      <sheetName val="ocean voyage"/>
      <sheetName val="내역서_耰&quot;_x0009"/>
      <sheetName val="내역서_耰&quot;_x0010"/>
      <sheetName val="내역서_耰&quot;_x00009"/>
      <sheetName val="내역서_耰&quot;_x00010"/>
      <sheetName val="내역서_耰&quot;_x00510"/>
      <sheetName val="Pivot Table"/>
      <sheetName val="_______x005f_x0000__x00_2"/>
      <sheetName val="_______x005f_x005f_x000_2"/>
      <sheetName val="SOHAR(2nd)"/>
      <sheetName val="내역ࠜĀ_x005f_x005f_x005f_x005F_x005f_x0000_M4"/>
      <sheetName val="내역서 耰&quot;_x005f_x005f_x005f_x005F_x005f_x0000_"/>
      <sheetName val="_x005f_x005f_x005f_x005F_x005f_x0008_"/>
      <sheetName val="내역ࠜĀ_x005f_x005f_x005f_x005F_x005f_x005f_x0"/>
      <sheetName val="내역서 耰&quot;_x005f_x005f_x005f_x005F_x005f_x005f_"/>
      <sheetName val="내역서_耰&quot;_x005f_x005f_x005f_x005F_x005f_x0000_"/>
      <sheetName val="내역서_耰&quot;_x005f_x005f_x005f_x005F_x005f_x005f_"/>
      <sheetName val="내역서 耰&quot;__x0000"/>
      <sheetName val="내역서_耰&quot;__x0000"/>
      <sheetName val="내역ࠜĀ_M4"/>
      <sheetName val="내역서_耰&quot;__x0001"/>
      <sheetName val="내역서_耰&quot;__x0002"/>
      <sheetName val="___x001b___x0006__x"/>
      <sheetName val="바닥판_⽷_"/>
      <sheetName val="EQUIPMENT_-_"/>
      <sheetName val="내역서 ᢐ_x001f___"/>
      <sheetName val=" __x001b___x0006__x"/>
      <sheetName val="Weekl_x0004___x0016__x000"/>
      <sheetName val="내역서_耰&quot;_x005f_x005f_x005f_x005F_x00006"/>
      <sheetName val="내역서_耰&quot;_x005f_x005f_x005f_x005F_x005f6"/>
      <sheetName val="Precios Unitariԯ_"/>
      <sheetName val="내역서_耰&quot;__x0004"/>
      <sheetName val="내역서_耰&quot;__x0003"/>
      <sheetName val="내역서_耰&quot;__x0005"/>
      <sheetName val="OPT_x0012___x0010__"/>
      <sheetName val="내역서_耰&quot;__x00001"/>
      <sheetName val="내역서_耰&quot;_x005f_x005f_x005f_x005F_x00007"/>
      <sheetName val="내역서_耰&quot;_x005f_x005f_x005f_x005F_x005f7"/>
      <sheetName val="_x005f_x005f_x005f_x005F_x00ည톐ឮ"/>
      <sheetName val="내역서_耰&quot;__x0006"/>
      <sheetName val="__x0004_"/>
      <sheetName val="내역서_耰&quot;_x005f_x005f_x005f_x005F_x00008"/>
      <sheetName val="내역서_耰&quot;_x005f_x005f_x005f_x005F_x005f8"/>
      <sheetName val="Site__"/>
      <sheetName val="내역서_耰&quot;__x00002"/>
      <sheetName val="내역서_耰&quot;__x00003"/>
      <sheetName val="내역서_耰&quot;_x005f_x0000__x005f_x005f_x0009"/>
      <sheetName val="내역서_耰&quot;_x005f_x005f_x005f_x005F_x00009"/>
      <sheetName val="내역서_耰&quot;_x005f_x005f_x005f_x005F_x005f9"/>
      <sheetName val="내역서_耰&quot;_x005f_x0000__x005f_x005f_x0010"/>
      <sheetName val="내역서_耰&quot;_x005f_x005f_x005f_x005F_x00010"/>
      <sheetName val="내역서_耰&quot;_x005f_x005f_x005f_x005F_x00510"/>
      <sheetName val="TWO PASS"/>
      <sheetName val="THREE PASS"/>
      <sheetName val="COMPLEXALL"/>
      <sheetName val="Fuel"/>
      <sheetName val="D.Base"/>
      <sheetName val="BBM"/>
      <sheetName val="Neraca"/>
      <sheetName val="R-L"/>
      <sheetName val="DETANAL-AUG"/>
      <sheetName val="YRACCT"/>
      <sheetName val="부하계산서"/>
      <sheetName val=" anal hrg sat"/>
      <sheetName val="HS_TRG"/>
      <sheetName val="RAB KapukII"/>
      <sheetName val="BAU"/>
      <sheetName val="State List"/>
      <sheetName val="U4350"/>
      <sheetName val="Introduction"/>
      <sheetName val="Cover (sh 1)"/>
      <sheetName val="Instructions"/>
      <sheetName val="Subcon Rate"/>
      <sheetName val="원하도급내역서(당초)"/>
      <sheetName val="Named Range"/>
      <sheetName val="Floor Level"/>
      <sheetName val="DataSheet"/>
      <sheetName val="FS-LT"/>
      <sheetName val="5-ALAT"/>
      <sheetName val="4-BASIC"/>
      <sheetName val="배관쳻᫥"/>
      <sheetName val="배관䳝ᇪ"/>
      <sheetName val="배관᳝᧪"/>
      <sheetName val="잡철물"/>
      <sheetName val="Page 2api"/>
      <sheetName val="Perhitungan"/>
      <sheetName val="REN2000"/>
      <sheetName val="STEP1.a-JUL03"/>
      <sheetName val="Equip COA Sumry"/>
      <sheetName val="old BREADKOWN"/>
      <sheetName val="Blk A"/>
      <sheetName val="경비"/>
      <sheetName val="지질조사분석"/>
      <sheetName val="Bill 2K"/>
      <sheetName val="ESTRECAP"/>
      <sheetName val="PDA2"/>
      <sheetName val="ExSum"/>
      <sheetName val="방배2E"/>
      <sheetName val="CONSTANT"/>
      <sheetName val="form"/>
      <sheetName val="CHECKLIST"/>
      <sheetName val="Angkatan Mewah"/>
      <sheetName val="March"/>
      <sheetName val="FOL - Bar"/>
      <sheetName val="7.조직표 (수정)"/>
      <sheetName val="TCS"/>
      <sheetName val="#REF!"/>
      <sheetName val="1)_COMMON_FACILITIES1"/>
      <sheetName val="내역서_耰&quot;??18"/>
      <sheetName val="[SANDAN_XLS??16"/>
      <sheetName val="내역서_(N____x000a_11"/>
      <sheetName val="내역서_(∮ἀ嘆ɶ?᠀㬁?8"/>
      <sheetName val="내역서 耰&quot;?_x0000"/>
      <sheetName val="내역서_耰&quot;?_x0000"/>
      <sheetName val="내역ࠜĀ?M4"/>
      <sheetName val="내역서_耰&quot;?_x0001"/>
      <sheetName val="내역서_耰&quot;?_x0002"/>
      <sheetName val="_?_x001b_?_x0006__x"/>
      <sheetName val="바닥판?⽷?"/>
      <sheetName val="EQUIPMENT_-?"/>
      <sheetName val="내역서 ᢐ_x001f_??"/>
      <sheetName val=" ?_x001b_?_x0006__x"/>
      <sheetName val="Weekl_x0004_?_x0016__x000"/>
      <sheetName val="Precios Unitariԯ?"/>
      <sheetName val="내역서_耰&quot;?_x0004"/>
      <sheetName val="내역서_耰&quot;?_x0003"/>
      <sheetName val="내역서_耰&quot;?_x0005"/>
      <sheetName val="OPT_x0012_?_x0010_?"/>
      <sheetName val="내역서 耰&quot;?"/>
      <sheetName val="내역서_耰&quot;?"/>
      <sheetName val="내역서_耰&quot;?_x00001"/>
      <sheetName val="내역서_耰&quot;?_x0006"/>
      <sheetName val="?_x0004_"/>
      <sheetName val="Site??"/>
      <sheetName val="내역서_耰&quot;?_x00002"/>
      <sheetName val="내역서_耰&quot;?1"/>
      <sheetName val="내역서_耰&quot;?_x00003"/>
      <sheetName val="내역서_耰&quot;?2"/>
      <sheetName val="_____x005f_x005f_x005f_x005f_x005f_x005f_x005f_x005f__2"/>
      <sheetName val="_______x005f_x005f_x005f_x005f_x005f_x005f_x005_2"/>
      <sheetName val="_x005f_x005f_x005f_x005f_x005f_x005f_x005f_x005f_x005_2"/>
      <sheetName val="[SAND_x0000__x0000__x0000__x000f__x0000__x0000__x0000__x000f_»¿ª¼­ (CIVIL-7)"/>
      <sheetName val="基本"/>
      <sheetName val="bs分析"/>
      <sheetName val="PL_USD_Aver.Eligible Vendor"/>
      <sheetName val="PEF24_0I_mnpwr"/>
      <sheetName val="PEF25_0I_mnhr"/>
      <sheetName val="Penjumlahan"/>
      <sheetName val="AGREGAT"/>
      <sheetName val="Rekap Bill"/>
      <sheetName val="Menu"/>
      <sheetName val="Daf Alat"/>
      <sheetName val="Jdw Alat"/>
      <sheetName val="S Penawar"/>
      <sheetName val="O"/>
      <sheetName val="UPH,BHN,ALT"/>
      <sheetName val="Analis harga"/>
      <sheetName val="Content-i"/>
      <sheetName val="Sat Bah &amp; Up"/>
      <sheetName val=" PE-F-42 MR 9 Manpower"/>
      <sheetName val="TABEL BAJA"/>
      <sheetName val="BAG-III"/>
      <sheetName val="Analis Kusen okk"/>
      <sheetName val="Subkon"/>
      <sheetName val="Electrikal"/>
      <sheetName val="Elektronik"/>
      <sheetName val="Item Kompensasi"/>
      <sheetName val="rekap str+ars"/>
      <sheetName val="struktur"/>
      <sheetName val="Admin"/>
      <sheetName val="data-hujan"/>
      <sheetName val="23.FILTH "/>
      <sheetName val="29Formalin"/>
      <sheetName val="24TVBN"/>
      <sheetName val="02.01E.coli"/>
      <sheetName val="실행예산갑지"/>
      <sheetName val="현장관리비"/>
      <sheetName val="설비원가"/>
      <sheetName val="날개벽수량표"/>
      <sheetName val="GENDATA Sht 1"/>
      <sheetName val="TOSHIBA-Structure"/>
      <sheetName val="B表"/>
      <sheetName val="[SAND_x000f__x000f_»¿ª¼­ (CIVIL-7)"/>
      <sheetName val="당초ȭ"/>
      <sheetName val="교각계산"/>
      <sheetName val="Sheet15"/>
      <sheetName val="Sheet13"/>
      <sheetName val="APT"/>
      <sheetName val="사통"/>
      <sheetName val="공사사진"/>
      <sheetName val="내역서_耰&quot;_x0000__x0009"/>
      <sheetName val="내역서_耰&quot;_x0000__x0010"/>
      <sheetName val="인원칠ᦑ"/>
      <sheetName val="p17 POP 2"/>
      <sheetName val="p16 POP 1"/>
      <sheetName val="p14 cooling mp 2"/>
      <sheetName val="p15 cooling mp 3"/>
      <sheetName val="DATA(입력)"/>
      <sheetName val="개산공사비"/>
      <sheetName val="proj"/>
      <sheetName val="coastal"/>
      <sheetName val="ctTBA"/>
      <sheetName val="배명(단가)"/>
      <sheetName val="输煤冲洗水泵房"/>
      <sheetName val="Реестр ЗНИ"/>
      <sheetName val="Manmonths"/>
      <sheetName val="Data Sheet"/>
      <sheetName val="@risk rents and incentives"/>
      <sheetName val="Car park lease"/>
      <sheetName val="Net rent analysis"/>
      <sheetName val="cost project"/>
      <sheetName val="Results"/>
      <sheetName val="co-no.2"/>
      <sheetName val="Labor abs-NMR"/>
      <sheetName val="Malaysia incl. RET"/>
      <sheetName val="GM &amp; TA"/>
      <sheetName val="Scaff-Rose"/>
      <sheetName val="Zone 1"/>
      <sheetName val="Zone 2"/>
      <sheetName val="Zone 3"/>
      <sheetName val="Zone 4"/>
      <sheetName val="Zone 5"/>
      <sheetName val="0. Index"/>
      <sheetName val="Mix Design"/>
      <sheetName val="PAY"/>
      <sheetName val="배製㤁"/>
      <sheetName val="MOTOR OPERATED VALVE LIST_1"/>
      <sheetName val="Sheet233"/>
      <sheetName val="Sheet229"/>
      <sheetName val="[SANDAN.XLS€??"/>
      <sheetName val="PT_DPT_Manifold (TR)"/>
      <sheetName val="PT_DPT_Seal (TR)"/>
      <sheetName val="Item Details"/>
      <sheetName val="Precios_Unitariԯ6"/>
      <sheetName val="State_List"/>
      <sheetName val="_x005f_x005f_x005f_x005f_x005f_x005f_x00Ȋ_x0000_䀀"/>
      <sheetName val="_x005f_x005f_x005f_x005f_x005f_x005f_x00《䕩堤"/>
      <sheetName val="15.2 - HVAC Works"/>
      <sheetName val="Bored_Pile"/>
      <sheetName val="03-13_Anticipated"/>
      <sheetName val="03-13_Approved"/>
      <sheetName val="Gas_Specific_Gravities_and_GHV"/>
      <sheetName val="04_09_19_Mufqi(2)"/>
      <sheetName val="04_09_19_Winda(2)"/>
      <sheetName val="Mufqi_29_08_19"/>
      <sheetName val="Ade_30_08_19"/>
      <sheetName val="Pramudibyo_30_08_19"/>
      <sheetName val="Aji_02_09_19"/>
      <sheetName val="Diah_02_09_19"/>
      <sheetName val="_09_19"/>
      <sheetName val="Issue_Log_"/>
      <sheetName val="P_M_별"/>
      <sheetName val="BCC CABLE DATA"/>
      <sheetName val="FJR CABLE DATA"/>
      <sheetName val="JRT CABLE DATA"/>
      <sheetName val="PD CABLE DATA "/>
      <sheetName val="TBA CABLE DATA"/>
      <sheetName val="TY CABLE DATA"/>
      <sheetName val="5a. Code_E"/>
      <sheetName val="Boq(1)"/>
      <sheetName val="GIAVLIEU"/>
      <sheetName val="sc"/>
      <sheetName val="DROP DOWN LIST"/>
      <sheetName val="SS MH"/>
      <sheetName val="BOKOR TOPSIDE LS_3.17M480R"/>
      <sheetName val="ZKPAOINCURREDTS"/>
      <sheetName val="ZKPAOBALANCETSJKT"/>
      <sheetName val="ZKPAOBALANCETS"/>
      <sheetName val="ZKPAOINCURREDJKT"/>
      <sheetName val="ZKPAOPRJKT"/>
      <sheetName val="ZKPAOPRTS"/>
      <sheetName val="SI No.25"/>
      <sheetName val="Additional Work"/>
      <sheetName val="DPA"/>
      <sheetName val="D -12"/>
      <sheetName val="2004"/>
      <sheetName val="SPK"/>
      <sheetName val="BA"/>
      <sheetName val="A H S P"/>
      <sheetName val="Harga Bahan"/>
      <sheetName val="HSA &amp; PAB"/>
      <sheetName val="Format Report-for analysis only"/>
      <sheetName val="Rekap BQ-Pompong"/>
      <sheetName val="1.Unit Price"/>
      <sheetName val="Absen 4"/>
      <sheetName val="Evaluasi Teknis _B_"/>
      <sheetName val="Jadwal"/>
      <sheetName val="Koreksi Aritmatika"/>
      <sheetName val="Kreteria"/>
      <sheetName val="Range HPS"/>
      <sheetName val="Cover1"/>
      <sheetName val="Pt"/>
      <sheetName val="Rkap1998"/>
      <sheetName val="lm7-11"/>
      <sheetName val="laru-kbn"/>
      <sheetName val="REALABO"/>
      <sheetName val="att4建造-电气"/>
      <sheetName val="att4建造-仪表"/>
      <sheetName val="RENUN"/>
      <sheetName val="VA_code"/>
      <sheetName val="PROJECT MPP"/>
      <sheetName val="UOP"/>
      <sheetName val="coverpage"/>
      <sheetName val="FA"/>
      <sheetName val="8000"/>
      <sheetName val="Billing"/>
      <sheetName val="HO mhrs-sum"/>
      <sheetName val="FB"/>
      <sheetName val="CS mhrs-sum"/>
      <sheetName val="FC"/>
      <sheetName val="SP"/>
      <sheetName val="分包资金计划台账"/>
      <sheetName val="1 Cover"/>
      <sheetName val="011C101"/>
      <sheetName val="B2-UNIT 207"/>
      <sheetName val="BS-Notes"/>
      <sheetName val="BQ INSUL"/>
      <sheetName val="BQ PIPE"/>
      <sheetName val="SHOP FIELD INSTALL %"/>
      <sheetName val="LINE TESTS"/>
      <sheetName val="H"/>
      <sheetName val="D"/>
      <sheetName val="J"/>
      <sheetName val="Working"/>
      <sheetName val="WBS"/>
      <sheetName val="gd_02"/>
      <sheetName val="jj"/>
      <sheetName val="表四"/>
      <sheetName val="表一丙"/>
      <sheetName val="土建b2"/>
      <sheetName val="建筑b2"/>
      <sheetName val="补给水"/>
      <sheetName val="厂外单项土方"/>
      <sheetName val="厂外单项临时"/>
      <sheetName val="地基处理"/>
      <sheetName val="表4"/>
      <sheetName val="燃料"/>
      <sheetName val="水质净化"/>
      <sheetName val="热力系统"/>
      <sheetName val="Tbl 1y 4"/>
      <sheetName val="表二"/>
      <sheetName val="cash budget"/>
      <sheetName val="PLAGCoct03"/>
      <sheetName val="单价"/>
      <sheetName val="综合预算价格"/>
      <sheetName val="2001概算定额"/>
      <sheetName val="예산작성기준(전기)"/>
      <sheetName val="LIMA-CANTA"/>
      <sheetName val="쬏+쫶&amp;쫹AN.XLS]______x005f_x001f__x000_4"/>
      <sheetName val="쬏+쫶&amp;쫹AN.XLS]______x005f_x001f__x000_2"/>
      <sheetName val="쬏+쫶&amp;쫹AN.XLS]______x005f_x001f__x000_3"/>
      <sheetName val="Material List "/>
      <sheetName val="REQ_REMARKS"/>
      <sheetName val="Project data"/>
      <sheetName val="Bond &amp; Stamp"/>
      <sheetName val="작성기준"/>
      <sheetName val="CutOffDates"/>
      <sheetName val="Prec.OTS"/>
      <sheetName val="Twr (15)"/>
      <sheetName val="Shedule"/>
      <sheetName val="SITE DEV,T"/>
      <sheetName val="Change_Order_Log"/>
      <sheetName val="Change_Order_Log1"/>
      <sheetName val="ocean_voyage"/>
      <sheetName val="anal_rab"/>
      <sheetName val="Pivot_Table"/>
      <sheetName val="D8(1)"/>
      <sheetName val="Analisa HS"/>
      <sheetName val="HPS PC"/>
      <sheetName val="Pile Cap"/>
      <sheetName val="Unit Price Analysis"/>
      <sheetName val="day"/>
      <sheetName val="AGG A"/>
      <sheetName val="AGG B"/>
      <sheetName val="DAFTAR BAHAN"/>
      <sheetName val="DAFTAR ALAT"/>
      <sheetName val="DAFTAR UPAH"/>
      <sheetName val="PAS. BATU"/>
      <sheetName val="URUKAN"/>
      <sheetName val="MARKA"/>
      <sheetName val="PRIME COAT"/>
      <sheetName val="TACK COAT"/>
      <sheetName val="급여관련자료"/>
      <sheetName val="CIMB IDR"/>
      <sheetName val="Nomenclature BOM"/>
      <sheetName val="[SAND"/>
      <sheetName val="내역서_耰&quot;17"/>
      <sheetName val="SANDAN_XLS15"/>
      <sheetName val="내역서_(∮ἀ嘆ɶ᠀㬁7"/>
      <sheetName val="주관사업"/>
      <sheetName val="_x005f_x005f_x005f_x005f_x005f_x005f_x00Ȋ"/>
      <sheetName val="Кедровский"/>
      <sheetName val="H2O (air, acid gas)"/>
      <sheetName val="Heat"/>
      <sheetName val="Feed"/>
      <sheetName val="Refrence JP"/>
      <sheetName val="기성"/>
      <sheetName val="기타 (3)"/>
      <sheetName val="샘플수"/>
      <sheetName val="DE-110"/>
      <sheetName val="PUNCH DESCRIPTION"/>
      <sheetName val="MPP"/>
      <sheetName val="Solieu"/>
      <sheetName val="Xuly Data"/>
      <sheetName val="Grand summary Lot#1"/>
      <sheetName val="Part1 Preliminaries &amp; General"/>
      <sheetName val="Part2 Wastewater System"/>
      <sheetName val="Part3 Stormwater Drainage Syste"/>
      <sheetName val="Part4 Dayworks"/>
      <sheetName val="Part5 O&amp;M Equipment"/>
      <sheetName val="Part6 Training"/>
      <sheetName val="Saisie"/>
      <sheetName val="MTO 18 Jul07&amp;19Nov08"/>
      <sheetName val="SUR-HARGA"/>
      <sheetName val="COMM"/>
      <sheetName val="Varible"/>
      <sheetName val="Inputdata"/>
      <sheetName val="Progress Tables"/>
      <sheetName val="Analisa ME"/>
      <sheetName val="MTL(AG)"/>
      <sheetName val="rumus"/>
      <sheetName val="Time Schedule"/>
      <sheetName val="Cancelled"/>
      <sheetName val="Data1"/>
      <sheetName val="DataMO"/>
      <sheetName val="RFI_Bolt"/>
      <sheetName val="SUMMARY_MTO_02_2_357"/>
      <sheetName val="N_G_METERING_CALC_7"/>
      <sheetName val="N_G_METERING7"/>
      <sheetName val="N_G_METERING_(2)7"/>
      <sheetName val="CUMENE_METERING7"/>
      <sheetName val="N2_METERING_7"/>
      <sheetName val="H2_METERING__7"/>
      <sheetName val="CO_METERING7"/>
      <sheetName val="SPT_vs_PHI7"/>
      <sheetName val="1_자금요약7"/>
      <sheetName val="2_실행비투입7"/>
      <sheetName val="3_본사집계7"/>
      <sheetName val="3-1_본사투입7"/>
      <sheetName val="4_지사집계7"/>
      <sheetName val="4-1_지사투입7"/>
      <sheetName val="5_현장총집계7"/>
      <sheetName val="5-1_현금집계7"/>
      <sheetName val="5-2_현금출납7"/>
      <sheetName val="5-3_외상집계7"/>
      <sheetName val="5-4_외상투입7"/>
      <sheetName val="6_미지급금7"/>
      <sheetName val="5-5_기타공제집계7"/>
      <sheetName val="5-6_기타공제7"/>
      <sheetName val="7_기성현황(실)7"/>
      <sheetName val="8_한국인수당7"/>
      <sheetName val="8_한국인수당_(Master_file)7"/>
      <sheetName val="9_기타수입7"/>
      <sheetName val="10_투입집계7"/>
      <sheetName val="5-4_외상투입_(2)7"/>
      <sheetName val="16_기성현황(예)7"/>
      <sheetName val="17_자금요약27"/>
      <sheetName val="18_실행대비투입27"/>
      <sheetName val="Payment_Certificate-17"/>
      <sheetName val="Floor_wet7"/>
      <sheetName val="Floor_Balcony7"/>
      <sheetName val="Hard_scape_Floor7"/>
      <sheetName val="P03_Skirting7"/>
      <sheetName val="GF_wall7"/>
      <sheetName val="Kitchen_Wall_wet_LIN-7017"/>
      <sheetName val="Wall_wet_LIN-601_7"/>
      <sheetName val="BOQ_(2)7"/>
      <sheetName val="VO_Schedule-17"/>
      <sheetName val="HOLD_AMOUNT7"/>
      <sheetName val="Back_Charge_(2)7"/>
      <sheetName val="Temporary_Deductions-1_7"/>
      <sheetName val="Contracharges_Check_list-1_7"/>
      <sheetName val="PC_037"/>
      <sheetName val="Measurement_sheet7"/>
      <sheetName val="Material_Only7"/>
      <sheetName val="Man_power_supply7"/>
      <sheetName val="Camp_Deduction7"/>
      <sheetName val="Enron_Form7"/>
      <sheetName val="Consortium_VP7"/>
      <sheetName val="Summary_MONTH7"/>
      <sheetName val="DESICON_SUM7"/>
      <sheetName val="DES_TCF_Rental7"/>
      <sheetName val="DES_TCF_Maints_pers7"/>
      <sheetName val="DES_TCF_Heavy_Equipment7"/>
      <sheetName val="BANK_BOND7"/>
      <sheetName val="PHC_WAREHOUSE_-_INFOONLY7"/>
      <sheetName val="CATERING_CONTROL7"/>
      <sheetName val="SUB_CONTRACT7"/>
      <sheetName val="SPDC_-_INFONLY7"/>
      <sheetName val="VENDOR_SCHEDUL7"/>
      <sheetName val="VENDOR_PRESENCE_-_COMM7"/>
      <sheetName val="VENDOR_PRESENCE_-_RECH7"/>
      <sheetName val="VENDOR_PRESENCE_-_COMM_7"/>
      <sheetName val="CONTRACT_RATES7"/>
      <sheetName val="IRR_sponsor7"/>
      <sheetName val="Sch_67"/>
      <sheetName val="2013电气概算_价目表_(营改增调整)7"/>
      <sheetName val="List_Equip7"/>
      <sheetName val="Process_C_(1-166)7"/>
      <sheetName val="TRUCK_HAUL_CYCLE-waste7"/>
      <sheetName val="Existing_PC_Pavement7"/>
      <sheetName val="Master_Data7"/>
      <sheetName val="ind'l_cp7"/>
      <sheetName val="LAST_UPDATE7"/>
      <sheetName val="0_품의서(전체)7"/>
      <sheetName val="Other_data7"/>
      <sheetName val="Precios_Unitariԯ7"/>
      <sheetName val="BG_Working_Sheet1"/>
      <sheetName val="COS_REP_XLS1"/>
      <sheetName val="HaulingLine_hardware1"/>
      <sheetName val="S_Curve1"/>
      <sheetName val="Branch_Power1"/>
      <sheetName val="C__letter_3rd_QT1"/>
      <sheetName val="GENDATA_Sht_1"/>
      <sheetName val="ABK_04_AWALR+CO+TAB_RUPS1"/>
      <sheetName val="9_58&quot;_single1"/>
      <sheetName val="Har_Sat1"/>
      <sheetName val="DIV_32"/>
      <sheetName val="DIV_91"/>
      <sheetName val="LOKASI_RIG_Litbang1"/>
      <sheetName val="Country_(kVA-Hz_)1"/>
      <sheetName val="Perhitungan_RAB1"/>
      <sheetName val="State_List1"/>
      <sheetName val="INPUT_DATAS1"/>
      <sheetName val="A-11_Steel_Str1"/>
      <sheetName val="A-03_Pile1"/>
      <sheetName val="CONS_1"/>
      <sheetName val="Vind_-鴃宼蠀1"/>
      <sheetName val="1_집계표(일반전기)1"/>
      <sheetName val="2_집계표(선행공사)1"/>
      <sheetName val="3_집계표(소방공사)1"/>
      <sheetName val="CABLE_TRAY1"/>
      <sheetName val="아파트_기성내역서1"/>
      <sheetName val="cespiti_cet2_piombino_(2)1"/>
      <sheetName val="建筑工程统计表06月份_1"/>
      <sheetName val="struktur_tdk_dipakai1"/>
      <sheetName val="upah_bahan1"/>
      <sheetName val="AnalisaSIPIL_RIIL1"/>
      <sheetName val="Rek_Analisa1"/>
      <sheetName val="HRG_BAHAN_&amp;_UPAH_okk1"/>
      <sheetName val="TS_MINGGUAN_rev_(2)1"/>
      <sheetName val="DAF_ALAT1"/>
      <sheetName val="Subcon_Rate"/>
      <sheetName val="Breakdown_Instrument"/>
      <sheetName val="Hujan_BUlanan"/>
      <sheetName val="sch_1_21"/>
      <sheetName val="B_10_(4)1"/>
      <sheetName val="Rev_1"/>
      <sheetName val="Unit_Rate"/>
      <sheetName val="D-3_(M)"/>
      <sheetName val="D-7_(M)"/>
      <sheetName val="01A-_RAB"/>
      <sheetName val="Sewa_Alat"/>
      <sheetName val="BQ_ARS"/>
      <sheetName val="DAFTAR_ISI"/>
      <sheetName val="DAFTAR_TBL___FORM"/>
      <sheetName val="Harga_ME_"/>
      <sheetName val="Form_4___4_A"/>
      <sheetName val="T-3_2_UP_Material"/>
      <sheetName val="Analisa_STR"/>
      <sheetName val="anal_alat"/>
      <sheetName val="Cycle_Time"/>
      <sheetName val="rekap_harga_satuan_pek"/>
      <sheetName val="rab_j17"/>
      <sheetName val="Daf_1"/>
      <sheetName val="Data_SRL"/>
      <sheetName val="Data_Prod_Graf"/>
      <sheetName val="RAB_J18_"/>
      <sheetName val="HARGA_J18"/>
      <sheetName val="analisa_J18"/>
      <sheetName val="Cash_Out_Table"/>
      <sheetName val="Net_Cash_Table"/>
      <sheetName val="01A__RAB"/>
      <sheetName val="53_"/>
      <sheetName val="MH_CIVIL"/>
      <sheetName val="DIV_21"/>
      <sheetName val="DIV_7"/>
      <sheetName val="DIV_81"/>
      <sheetName val="DIV_31"/>
      <sheetName val="S&amp;M_Opex"/>
      <sheetName val="member_design"/>
      <sheetName val="Data_basic_price_jgan_diprint"/>
      <sheetName val="Sheet1_(4)1"/>
      <sheetName val="JP-I_500155"/>
      <sheetName val="H__Dasar"/>
      <sheetName val="HRG_BH"/>
      <sheetName val="CHITIET_VL-NC-TT_-1p"/>
      <sheetName val="TONG_HOP_VL-NC"/>
      <sheetName val="TONGKE3p_"/>
      <sheetName val="DON_GIA"/>
      <sheetName val="t-h_HA_THE"/>
      <sheetName val="THPDMoi__(2)"/>
      <sheetName val="TONG_HOP_VL-NC_TT"/>
      <sheetName val="TH_XL"/>
      <sheetName val="CHITIET_VL-NC"/>
      <sheetName val="HARGA_SAT"/>
      <sheetName val="첨부2__물량소화계획_상세"/>
      <sheetName val="Deliverable_list"/>
      <sheetName val="Basic_Rate1"/>
      <sheetName val="앉음벽_(2)"/>
      <sheetName val="5_새들부해석_및_철근배근"/>
      <sheetName val="Executive_Summary_(Aug_25)"/>
      <sheetName val="5_세운W-A"/>
      <sheetName val="Rek_An"/>
      <sheetName val="Rencana_Anggaran_Biaya"/>
      <sheetName val="BCC_CABLE_DATA"/>
      <sheetName val="FJR_CABLE_DATA"/>
      <sheetName val="JRT_CABLE_DATA"/>
      <sheetName val="PD_CABLE_DATA_"/>
      <sheetName val="TBA_CABLE_DATA"/>
      <sheetName val="TY_CABLE_DATA"/>
      <sheetName val="5a__Code_E"/>
      <sheetName val="탈황2팀(밸브)"/>
      <sheetName val="L V Separator"/>
      <sheetName val="수량집계표"/>
      <sheetName val="MIJIBI"/>
      <sheetName val="unit_weight"/>
      <sheetName val="업무처리전"/>
      <sheetName val="ES-aLL"/>
      <sheetName val="HASAT"/>
      <sheetName val="Piping_BQ_fMrZone_turbine7"/>
      <sheetName val="3_Breakdown_Direct_Saent9"/>
      <sheetName val="일위대가-1"/>
      <sheetName val="VST재료산출"/>
      <sheetName val="U-TYPE(1)"/>
      <sheetName val="gVL"/>
      <sheetName val="임대"/>
      <sheetName val="9911실적(공장)"/>
      <sheetName val="정산표"/>
      <sheetName val="회사정보"/>
      <sheetName val="선수금(29)"/>
      <sheetName val="호남2"/>
      <sheetName val="계정code"/>
      <sheetName val="BOJUNGGM"/>
      <sheetName val="(참조)RCM_Final_수정_감사실"/>
      <sheetName val="공사기성"/>
      <sheetName val="1100A"/>
      <sheetName val="대차대조표"/>
      <sheetName val="손익계산서"/>
      <sheetName val="이익잉여금"/>
      <sheetName val="통장출금액"/>
      <sheetName val="은행"/>
      <sheetName val="COBS"/>
      <sheetName val="지점장"/>
      <sheetName val="산출"/>
      <sheetName val="리스"/>
      <sheetName val="(참고) 리스크 맵"/>
      <sheetName val="CM_history"/>
      <sheetName val="보험"/>
      <sheetName val="질의(금액)참조"/>
      <sheetName val="합손"/>
      <sheetName val="상각률표"/>
      <sheetName val="fmv"/>
      <sheetName val="99.7월 당월회수 실적"/>
      <sheetName val="선급금"/>
      <sheetName val="당월"/>
      <sheetName val="4b Consolidated PL"/>
      <sheetName val="현장"/>
      <sheetName val="하수급견적대비"/>
      <sheetName val="손익항목표"/>
      <sheetName val="외환익"/>
      <sheetName val="신공항A-9(원가수정)"/>
      <sheetName val="시산"/>
      <sheetName val="Scoping"/>
      <sheetName val="ROMM"/>
      <sheetName val="Materiality - Fin.(계획)"/>
      <sheetName val="Lead"/>
      <sheetName val="LU"/>
      <sheetName val="Dropdowns"/>
      <sheetName val="Workings"/>
      <sheetName val="Controls"/>
      <sheetName val="CMA Reconciliation"/>
      <sheetName val="Financial Statements"/>
      <sheetName val="select ---&gt; hide"/>
      <sheetName val="Balance Sheet"/>
      <sheetName val="Income Statement"/>
      <sheetName val="32.1"/>
      <sheetName val="이자비용 (2)"/>
      <sheetName val="감가상각"/>
      <sheetName val="DB명세"/>
      <sheetName val="Currency"/>
      <sheetName val="SAPHDB.05"/>
      <sheetName val="SAPHDB.06"/>
      <sheetName val="SAPHDB.10"/>
      <sheetName val="SAPHDB.14"/>
      <sheetName val="SAPHDB.15"/>
      <sheetName val="SAPHDB.16"/>
      <sheetName val="SUPER_T3"/>
      <sheetName val="Set Parameters"/>
      <sheetName val="Non-Statistical Sampling"/>
      <sheetName val="portfolio"/>
      <sheetName val="ins"/>
      <sheetName val="Non-Statistical Sampling Master"/>
      <sheetName val="Materiality - Components(계획)"/>
      <sheetName val="IT Function"/>
      <sheetName val="정리기입"/>
      <sheetName val="SAP.23a"/>
      <sheetName val="SAP.24a"/>
      <sheetName val="SAP.25a"/>
      <sheetName val="SAP.26a"/>
      <sheetName val="SAP.13a"/>
      <sheetName val="SAP.21a"/>
      <sheetName val="SAP.15a"/>
      <sheetName val="SAP.18a"/>
      <sheetName val="SAP.05a"/>
      <sheetName val="SAP.11a"/>
      <sheetName val="SAP.27a"/>
      <sheetName val="Rules"/>
      <sheetName val="AR Drop Downs"/>
      <sheetName val="Control Activities"/>
      <sheetName val="Two Step Revenue Testing Master"/>
      <sheetName val="OS명세"/>
      <sheetName val="ELBLOCK(981021)"/>
      <sheetName val="ARP Q3 Security Access Review"/>
      <sheetName val="AB1 Q3 Security Access Review"/>
      <sheetName val="6월추가불출"/>
      <sheetName val="12-31-2000"/>
      <sheetName val="AB1 FY12"/>
      <sheetName val="SAP011"/>
      <sheetName val="f5"/>
      <sheetName val="f4"/>
      <sheetName val="유형자산"/>
      <sheetName val="F456"/>
      <sheetName val="Global Data"/>
      <sheetName val="vapoc-00p12"/>
      <sheetName val="wi"/>
      <sheetName val="Section"/>
      <sheetName val="감가상각LS"/>
      <sheetName val="LS (2)"/>
      <sheetName val="건물 (2)"/>
      <sheetName val="유선방송설비 (2)"/>
      <sheetName val="차량운반구 (2)"/>
      <sheetName val="전송선로설비 (2)"/>
      <sheetName val="집기비품 (2)"/>
      <sheetName val="공구기구 (2)"/>
      <sheetName val="구축물 (2)"/>
      <sheetName val="컨버터 (2)"/>
      <sheetName val="LS "/>
      <sheetName val="PAJE,PRJE"/>
      <sheetName val="실행예산_MM_x0019_2"/>
      <sheetName val="ITB_COST13_x0000_볷檼謀谁臛픉_x0016_"/>
      <sheetName val="2_x0010__x0000_ _x0000__x0003__x0000__x000d__x0000__x0008__x0000__x0010__x0000__x0004__x0000__x0004__x0000__x0004_"/>
      <sheetName val="내역서_(N___ 9"/>
      <sheetName val="? ???? ?"/>
      <sheetName val=" ????? ??"/>
      <sheetName val="Weekl?? ?"/>
      <sheetName val="? ?_x0"/>
      <sheetName val=" ??_x0"/>
      <sheetName val="OPT?? ?"/>
      <sheetName val="Table-3"/>
      <sheetName val="GL"/>
      <sheetName val="구의33고"/>
      <sheetName val="입상내역"/>
      <sheetName val="Bunga"/>
      <sheetName val="RAB_DURI"/>
      <sheetName val="Mark-up"/>
      <sheetName val="Alat &amp; Bahan"/>
      <sheetName val="CONSUMABLE"/>
      <sheetName val="Sheet284"/>
      <sheetName val="CEO혁신회의_r2"/>
      <sheetName val="Rot-Pack"/>
      <sheetName val="STEP"/>
      <sheetName val="eqp-rek"/>
      <sheetName val="Harga "/>
      <sheetName val="JUL"/>
      <sheetName val="DAF.INVEN U.O"/>
      <sheetName val="CGS"/>
      <sheetName val="Biaya2"/>
      <sheetName val="COGM"/>
      <sheetName val="집계표(실적)"/>
      <sheetName val="⑤-1. 기계"/>
      <sheetName val="해평견적"/>
      <sheetName val="11.별도장부가"/>
      <sheetName val="PBC)주식기준보상부여"/>
      <sheetName val="Buildg-200"/>
      <sheetName val="Price Summary (1)"/>
      <sheetName val="Price Summary (2)"/>
      <sheetName val="Base BM-rebar"/>
      <sheetName val="Bang chi tiet-Direct work"/>
      <sheetName val="rap rinci"/>
      <sheetName val="design_criteria7"/>
      <sheetName val="내역서_耰&quot;_x000010"/>
      <sheetName val="Z-_GENERAL_PRIC橿⿂⒘ࡈ1"/>
      <sheetName val="Z-_GENERAL_PRIC鋘@俀~橿⿂⍈1"/>
      <sheetName val="내역서_耰&quot;_x005f_x005f_x005f_x005F_x005f_x0000_1"/>
      <sheetName val="내역서_耰&quot;_x005f_x005f_x005f_x005F_x005f_x005f_1"/>
      <sheetName val="내역서_耰&quot;?_x00004"/>
      <sheetName val="_??_x"/>
      <sheetName val="내역서_ᢐ??"/>
      <sheetName val="_??_x1"/>
      <sheetName val="Weekl?_x000"/>
      <sheetName val="Precios_Unitariԯ?"/>
      <sheetName val="OPT??"/>
      <sheetName val="내역서_耰&quot;?3"/>
      <sheetName val="?"/>
      <sheetName val="D_Base"/>
      <sheetName val="TWO_PASS"/>
      <sheetName val="THREE_PASS"/>
      <sheetName val="19__drill_CD6"/>
      <sheetName val="MASTER_AR"/>
      <sheetName val="_anal_hrg_sat"/>
      <sheetName val="RAB_KapukII"/>
      <sheetName val="Committed_Cost"/>
      <sheetName val="Div26_-_Elect"/>
      <sheetName val="23_FILTH_"/>
      <sheetName val="02_01E_coli"/>
      <sheetName val="Bahan "/>
      <sheetName val="WITHOUT_C&amp;I_PROFIT_(3)1"/>
      <sheetName val="환경기계공정표_(3)"/>
      <sheetName val="Project_Information_In-Out"/>
      <sheetName val="Sheet"/>
      <sheetName val="Issue_Detail_(2nd_Stage)"/>
      <sheetName val="공정표"/>
      <sheetName val="UC"/>
      <sheetName val="pricing"/>
      <sheetName val="HSDM"/>
      <sheetName val="MAPDC"/>
      <sheetName val="RPP-6"/>
      <sheetName val="Hsatuan-OK"/>
      <sheetName val="NAMES"/>
      <sheetName val="DaftarHarga"/>
      <sheetName val="Monitor"/>
      <sheetName val="BHN-ALAT"/>
      <sheetName val="bhn-upah"/>
      <sheetName val="MAP2"/>
      <sheetName val="anal-mpu"/>
      <sheetName val="ADD"/>
      <sheetName val="ANALISA "/>
      <sheetName val="Metode"/>
      <sheetName val="ANALISA railing"/>
      <sheetName val="BELAGIO"/>
      <sheetName val="ARTAGDING"/>
      <sheetName val="POMALA"/>
      <sheetName val="SEMANAN"/>
      <sheetName val="BKPM"/>
      <sheetName val="차액보증"/>
      <sheetName val="공정회의자료(월요일 10시까지)"/>
      <sheetName val="Divisi Operasi"/>
      <sheetName val="Divisi Produksi &amp; Distribusi"/>
      <sheetName val="HARGA ALAT"/>
      <sheetName val="BOQ INTERN"/>
      <sheetName val="BL"/>
      <sheetName val="hsat-SD"/>
      <sheetName val="an-satuan"/>
      <sheetName val="Rekap-SD"/>
      <sheetName val="BOQ EXTERN"/>
      <sheetName val="skets"/>
      <sheetName val="Sumber Daya"/>
      <sheetName val="AVP"/>
      <sheetName val="DCF"/>
      <sheetName val="Estimates"/>
      <sheetName val="Valuation Summary"/>
      <sheetName val="Ownership"/>
      <sheetName val="Shares Traded"/>
      <sheetName val="Public &amp; Private Valuation"/>
      <sheetName val="Momentum"/>
      <sheetName val="11421"/>
      <sheetName val="ArusKas"/>
      <sheetName val="REKAP A BESAR"/>
      <sheetName val="______"/>
      <sheetName val="_____x005f_x0000__2"/>
      <sheetName val="_______x000_2"/>
      <sheetName val="내역서_耰&quot;_x005f_x0000__x0011"/>
      <sheetName val="내역서_耰&quot;_x005f_x005f_x00011"/>
      <sheetName val="내역서_耰&quot;_x005f_x005f_x00511"/>
      <sheetName val="내역서_耰&quot;_x005f_x0000__x0012"/>
      <sheetName val="내역서_耰&quot;_x005f_x005f_x00012"/>
      <sheetName val="내역서_耰&quot;_x005f_x005f_x00512"/>
      <sheetName val="내역서_耰&quot;_x005f_x0000__x0013"/>
      <sheetName val="내역서_耰&quot;_x005f_x005f_x00013"/>
      <sheetName val="내역서_耰&quot;_x005f_x005f_x00513"/>
      <sheetName val="내역서_耰&quot;_x005f_x0000__x0014"/>
      <sheetName val="내역서_耰&quot;_x005f_x005f_x00014"/>
      <sheetName val="내역서_耰&quot;_x005f_x005f_x00514"/>
      <sheetName val="내역서_(N__x000e__x000e__x000e____"/>
      <sheetName val="내역서_ᢐ_x001f_"/>
      <sheetName val="砂石料"/>
      <sheetName val="장비명"/>
      <sheetName val="JER3"/>
      <sheetName val="화전내"/>
      <sheetName val="드롭"/>
      <sheetName val="데구"/>
      <sheetName val="인원_x0008__x0000_"/>
      <sheetName val="2002상반기노임기준"/>
      <sheetName val="用水量"/>
      <sheetName val="원가계산서구조조정"/>
      <sheetName val="토적표"/>
      <sheetName val="LV induction _x0000__x0000__x0005__x0000_ˠ"/>
      <sheetName val="인원加."/>
      <sheetName val="인원叐_x001b_"/>
      <sheetName val="L01 Actual Cashflow  Rev 3"/>
      <sheetName val="UNIT 3"/>
      <sheetName val="LOKASI"/>
      <sheetName val="REP"/>
      <sheetName val="MING"/>
      <sheetName val="MOBDEMOB"/>
      <sheetName val="BOM_TOTAL"/>
      <sheetName val="Pen Macadam"/>
      <sheetName val="BEFORE ALLOCATION"/>
      <sheetName val="ANALIS 2"/>
      <sheetName val="analpp"/>
      <sheetName val="bhnpp"/>
      <sheetName val="VA.1.2"/>
      <sheetName val="mutasi"/>
      <sheetName val="JURNAL"/>
      <sheetName val="campuran"/>
      <sheetName val="Cjs "/>
      <sheetName val="coates"/>
      <sheetName val="COM"/>
      <sheetName val="fsw"/>
      <sheetName val="dasecta"/>
      <sheetName val="dck"/>
      <sheetName val="handaya"/>
      <sheetName val="hitech"/>
      <sheetName val="intimas"/>
      <sheetName val="lkm"/>
      <sheetName val="makmur box"/>
      <sheetName val="SUMMARY NEW"/>
      <sheetName val="jet"/>
      <sheetName val="nasindo se"/>
      <sheetName val="sumber tapioka"/>
      <sheetName val="putra"/>
      <sheetName val="Wangi Harapan"/>
      <sheetName val="L2"/>
      <sheetName val="Exc. Rate"/>
      <sheetName val="Ex-Rate"/>
      <sheetName val="Marshal"/>
      <sheetName val="diana"/>
      <sheetName val="hana sp"/>
      <sheetName val="taiyo"/>
      <sheetName val="HARAPAN JAYA"/>
      <sheetName val="bakti"/>
      <sheetName val="sinar indah"/>
      <sheetName val="zug"/>
      <sheetName val="tunggal"/>
      <sheetName val="mandiri pranala"/>
      <sheetName val="tunai SP"/>
      <sheetName val="PANCA MANUNGGAL"/>
      <sheetName val="thema"/>
      <sheetName val="Himalaya-T"/>
      <sheetName val="Himalaya_T"/>
      <sheetName val="cemerlang"/>
      <sheetName val="BRJ"/>
      <sheetName val="bintoro"/>
      <sheetName val="himalaya"/>
      <sheetName val="arindo"/>
      <sheetName val="kibaroto"/>
      <sheetName val="yusuf"/>
      <sheetName val="signode"/>
      <sheetName val="karya prima"/>
      <sheetName val="alba"/>
      <sheetName val="HERMON"/>
      <sheetName val="guna jaya"/>
      <sheetName val="saudara makmur"/>
      <sheetName val="jee feeng"/>
      <sheetName val="emk"/>
      <sheetName val="colindo"/>
      <sheetName val="sigindo"/>
      <sheetName val="grapic"/>
      <sheetName val="artha"/>
      <sheetName val="pdam"/>
      <sheetName val="laksana"/>
      <sheetName val="sinar budi"/>
      <sheetName val="gp"/>
      <sheetName val="KM"/>
      <sheetName val="DINAR JAYA"/>
      <sheetName val="tunai ST"/>
      <sheetName val="ustegra"/>
      <sheetName val="daya listrik"/>
      <sheetName val="tufiadi"/>
      <sheetName val="DPIC"/>
      <sheetName val="rengo"/>
      <sheetName val="podo"/>
      <sheetName val="tunai BP"/>
      <sheetName val="noree"/>
      <sheetName val="ekamas"/>
      <sheetName val="sarana"/>
      <sheetName val="flexograf"/>
      <sheetName val="kawat"/>
      <sheetName val="talenta"/>
      <sheetName val="skp pm"/>
      <sheetName val="pertamina"/>
      <sheetName val="TOYO"/>
      <sheetName val="usaha maju"/>
      <sheetName val="MOSCA"/>
      <sheetName val="sinerga"/>
      <sheetName val="gemilang"/>
      <sheetName val="darisa"/>
      <sheetName val="karunia inti"/>
      <sheetName val="kurnia jaya"/>
      <sheetName val="teguh jaya"/>
      <sheetName val="DWI JAYA "/>
      <sheetName val="dita wire"/>
      <sheetName val="MULTI KARYA"/>
      <sheetName val="jaya"/>
      <sheetName val="TANJUNG MAS"/>
      <sheetName val="smg mkmr"/>
      <sheetName val="pura"/>
      <sheetName val="klb"/>
      <sheetName val="src TGR"/>
      <sheetName val="interpak"/>
      <sheetName val="beltros"/>
      <sheetName val="sekar jagat"/>
      <sheetName val="shirou"/>
      <sheetName val="shanghai"/>
      <sheetName val="MULIA FORM"/>
      <sheetName val="apex"/>
      <sheetName val="ANUGERAH"/>
      <sheetName val="isowa"/>
      <sheetName val="pizoku"/>
      <sheetName val="sinar pagi st"/>
      <sheetName val="kharisma cemerl"/>
      <sheetName val="mekar jaya"/>
      <sheetName val="splastindo pm"/>
      <sheetName val="heru"/>
      <sheetName val="dinary"/>
      <sheetName val="src sby"/>
      <sheetName val="SINGO"/>
      <sheetName val="tlogo"/>
      <sheetName val="setia"/>
      <sheetName val="src pm"/>
      <sheetName val="indoteras"/>
      <sheetName val="bintang mulia"/>
      <sheetName val="gunung sumber "/>
      <sheetName val="servitek"/>
      <sheetName val="NASINDO"/>
      <sheetName val="pembelian"/>
      <sheetName val="JAYA TEJA PM"/>
      <sheetName val="GM"/>
      <sheetName val="pusaka"/>
      <sheetName val="sinar jasa sp"/>
      <sheetName val="indokomsp"/>
      <sheetName val="kawan"/>
      <sheetName val="mnara "/>
      <sheetName val="suryantara"/>
      <sheetName val="jomblang"/>
      <sheetName val="FESTO"/>
      <sheetName val="satya"/>
      <sheetName val="SUTRASA"/>
      <sheetName val="komala"/>
      <sheetName val="pakerin"/>
      <sheetName val="metalisha"/>
      <sheetName val="dharma"/>
      <sheetName val="margo mulyo"/>
      <sheetName val="bina mandiri"/>
      <sheetName val="kitagawa"/>
      <sheetName val="swono pm"/>
      <sheetName val="ADIL JAYA"/>
      <sheetName val="sukma"/>
      <sheetName val="sumber"/>
      <sheetName val="mitra"/>
      <sheetName val="lestari jaya"/>
      <sheetName val="surya bp"/>
      <sheetName val="sumber murni"/>
      <sheetName val="wijaya"/>
      <sheetName val="purinusa"/>
      <sheetName val="wira"/>
      <sheetName val="LAUTAN"/>
      <sheetName val="seroja"/>
      <sheetName val="sun"/>
      <sheetName val="HUTAN"/>
      <sheetName val="sinar pagi pm"/>
      <sheetName val="arianto"/>
      <sheetName val="tondi"/>
      <sheetName val="nuraria"/>
      <sheetName val="armansa"/>
      <sheetName val="andika"/>
      <sheetName val="bahana"/>
      <sheetName val="istana"/>
      <sheetName val="LUHUR"/>
      <sheetName val="kencana"/>
      <sheetName val="ALTRAK"/>
      <sheetName val="metro data"/>
      <sheetName val="PUSAT"/>
      <sheetName val="NUSA PILLAR SP"/>
      <sheetName val="HAMADA"/>
      <sheetName val="cakramerlindo"/>
      <sheetName val="stafina"/>
      <sheetName val="WISMA BELT"/>
      <sheetName val="marquip"/>
      <sheetName val="VG"/>
      <sheetName val="menara"/>
      <sheetName val="multi jaya"/>
      <sheetName val="karunia sp"/>
      <sheetName val="MAS"/>
      <sheetName val="magnyar"/>
      <sheetName val="GRAHA U NITEK"/>
      <sheetName val="handik"/>
      <sheetName val="hormat motor"/>
      <sheetName val="akur"/>
      <sheetName val="sumitomo"/>
      <sheetName val="petrolog"/>
      <sheetName val="parlin"/>
      <sheetName val="grand indo"/>
      <sheetName val="sungai budi"/>
      <sheetName val="lkh"/>
      <sheetName val="albany"/>
      <sheetName val="rekindo"/>
      <sheetName val="dai papers"/>
      <sheetName val="tunai PM"/>
      <sheetName val="sendang indahh "/>
      <sheetName val="bina usaha"/>
      <sheetName val="batavia"/>
      <sheetName val="kencana1"/>
      <sheetName val="smg sbr sjht"/>
      <sheetName val="SUMBER MAKMUR"/>
      <sheetName val="SUBUR"/>
      <sheetName val="Stewardship"/>
      <sheetName val="TB98,oct99&amp;sap99-WPL"/>
      <sheetName val="2. BQ"/>
      <sheetName val="TABLE NEC"/>
      <sheetName val="GC-2"/>
      <sheetName val="NEW REKAP "/>
      <sheetName val="Daf-Harga"/>
      <sheetName val="U-3.1.1 telephone"/>
      <sheetName val="AA.1.1 BNI"/>
      <sheetName val="Adf par resp"/>
      <sheetName val="rms sipil"/>
      <sheetName val="20-11-03"/>
      <sheetName val="AOP-SK"/>
      <sheetName val="assets"/>
      <sheetName val="Module2"/>
      <sheetName val="RumusTB 1 bln"/>
      <sheetName val="Customize Your Invoice"/>
      <sheetName val="Invoice"/>
      <sheetName val="GeneralInfo"/>
      <sheetName val="PLL"/>
      <sheetName val="KONS BID P&amp;N"/>
      <sheetName val="UP II DUMAI"/>
      <sheetName val="KP.DIT.HULU"/>
      <sheetName val="UP VI BALONGAN"/>
      <sheetName val="KPC"/>
      <sheetName val="PRABUMULIH"/>
      <sheetName val="UP 1 BRANDAN"/>
      <sheetName val="UP V BALIKPAPAN"/>
      <sheetName val="OPSEN"/>
      <sheetName val="SIBAYAK"/>
      <sheetName val="DIT HILIR"/>
      <sheetName val="KAMOJANG"/>
      <sheetName val="UP IV CILACAP"/>
      <sheetName val="UP III PLAJU"/>
      <sheetName val="SORONG"/>
      <sheetName val="KONS DIT HULU"/>
      <sheetName val="RANTAU"/>
      <sheetName val="JAMBI"/>
      <sheetName val="KR.AMPEL"/>
      <sheetName val="CEPU"/>
      <sheetName val="SANGATA-BUNYU"/>
      <sheetName val="UP VII KASIM"/>
      <sheetName val="KONS BID P"/>
      <sheetName val="BONUS"/>
      <sheetName val="Arsitektur"/>
      <sheetName val="Ulasan"/>
      <sheetName val="28"/>
      <sheetName val="IGCC査定"/>
      <sheetName val="DAT_1"/>
      <sheetName val="eakTG"/>
      <sheetName val="Annual-Plan-1998-A-US$-Rupiah-F"/>
      <sheetName val="RBP- 2"/>
      <sheetName val="AKP-1"/>
      <sheetName val="시산표"/>
      <sheetName val="sum1 (2)"/>
      <sheetName val="Page 9"/>
      <sheetName val="Page 7"/>
      <sheetName val="Page 10"/>
      <sheetName val="Page 8"/>
      <sheetName val="Datas"/>
      <sheetName val="Tab_mot"/>
      <sheetName val="Power balance"/>
      <sheetName val="选项"/>
      <sheetName val="SPIR No.1"/>
      <sheetName val="ИТОГИ "/>
      <sheetName val="2_x0010_ _x0003__x000d__x0008__x0010__x0004__x0004__x0004_"/>
      <sheetName val="인원_x0008_"/>
      <sheetName val="LV induction _x0005_ˠ"/>
      <sheetName val="Parking B"/>
      <sheetName val="TECH"/>
      <sheetName val="Ãꠎഩ"/>
      <sheetName val="Ãꢸഩ"/>
      <sheetName val="Ã೘උ"/>
      <sheetName val="Ã㥌ഩ"/>
      <sheetName val="Ã㟸ഩ"/>
      <sheetName val="Ã뗞ഩ"/>
      <sheetName val="Ã☨උ"/>
      <sheetName val="Ã飒ഩ"/>
      <sheetName val="Ã_xd97a_ඊ"/>
      <sheetName val="Ã鬶ഩ"/>
      <sheetName val="Ãꟊഩ"/>
      <sheetName val="ÃⓊඋ"/>
      <sheetName val="Ãꖒഩ"/>
      <sheetName val="Ãꯆഩ"/>
      <sheetName val="Ã嗐උ"/>
      <sheetName val="Ã눦ഩ"/>
      <sheetName val="Ã㟖ഩ"/>
      <sheetName val="Ã骮ഩ"/>
      <sheetName val="Ã겴ഩ"/>
      <sheetName val="Ã까ഩ"/>
      <sheetName val="Ã됤ഩ"/>
      <sheetName val="Ãꆖഩ"/>
      <sheetName val="Ã귄ഩ"/>
      <sheetName val="Ã魘ഩ"/>
      <sheetName val="Ã㢀ഩ"/>
      <sheetName val="Ã㘄ഩ"/>
      <sheetName val="Ã懊උ"/>
      <sheetName val="Ã됂ഩ"/>
      <sheetName val="Ãඊ"/>
      <sheetName val="Ã⍬උ"/>
      <sheetName val="Ã藮ඊ"/>
      <sheetName val="Ã饚ഩ"/>
      <sheetName val="Ã刦ඈ"/>
      <sheetName val="Ã츾ඇ"/>
      <sheetName val="Ã퇦ඇ"/>
      <sheetName val="Ã翌ඇ"/>
      <sheetName val="Ã黌ഩ"/>
      <sheetName val="Ã鯜ඇ"/>
      <sheetName val="Ã睦ඇ"/>
      <sheetName val="Ãඇ"/>
      <sheetName val="Ãᦴඈ"/>
      <sheetName val="Ã댆ඇ"/>
      <sheetName val="Ãꉀഩ"/>
      <sheetName val="Ã譬ඇ"/>
      <sheetName val="Ã䝚ඈ"/>
      <sheetName val="Ã뼾ඇ"/>
      <sheetName val="ÃԀඈ"/>
      <sheetName val="Ã㺖ඈ"/>
      <sheetName val="Ã㉄ඈ"/>
      <sheetName val="Ãਘඈ"/>
      <sheetName val="Ã輀ඇ"/>
      <sheetName val="Ãꅴഩ"/>
      <sheetName val="Ã㕔ඈ"/>
      <sheetName val="ÃSA"/>
      <sheetName val="Ã_xdcda_ඇ"/>
      <sheetName val="Ãඊ"/>
      <sheetName val="Ã欎ඇ"/>
      <sheetName val="Ãﶄඊ"/>
      <sheetName val="Ã슂ඇ"/>
      <sheetName val="Ãꡤඇ"/>
      <sheetName val="Ã뒮ආ"/>
      <sheetName val="Ã闎ഩ"/>
      <sheetName val="Ã⢚ආ"/>
      <sheetName val="ÃⳚഩ"/>
      <sheetName val="Ãᵈආ"/>
      <sheetName val="Ã䠜ආ"/>
      <sheetName val="Ã⿆ഩ"/>
      <sheetName val="Ã풌අ"/>
      <sheetName val="Ã_xda50_අ"/>
      <sheetName val="Ã⨐ഩ"/>
      <sheetName val="Ã뤴ආ"/>
      <sheetName val="Ã镨ഩ"/>
      <sheetName val="Ã⾤ഩ"/>
      <sheetName val="Ã剄ආ"/>
      <sheetName val="Ã寤ආ"/>
      <sheetName val="Ã阴ഩ"/>
      <sheetName val="Ãﻌඅ"/>
      <sheetName val="Ã⡸ഩ"/>
      <sheetName val="Ã砤ආ"/>
      <sheetName val="Ã₂ආ"/>
      <sheetName val="Ãᣊආ"/>
      <sheetName val="Ã⳼ഩ"/>
      <sheetName val="Ã㌘ഩ"/>
      <sheetName val="Ã⸌ഩ"/>
      <sheetName val="Ã➊ഩ"/>
      <sheetName val="Ã⡖ഩ"/>
      <sheetName val="Ã俼ආ"/>
      <sheetName val="Ã用ഩ"/>
      <sheetName val="Ã甆ഩ"/>
      <sheetName val="Ã瘸ഩ"/>
      <sheetName val="Ãꊜඉ"/>
      <sheetName val="Ã갊ഩ"/>
      <sheetName val="Ã귔ඉ"/>
      <sheetName val="ÃꙜඉ"/>
      <sheetName val="Ã㛨ഩ"/>
      <sheetName val="Ã㜊ഩ"/>
      <sheetName val="Ã⧮ഩ"/>
      <sheetName val="Ãㅞഩ"/>
      <sheetName val="Ãꑼඉ"/>
      <sheetName val="Ã꠼ඉ"/>
      <sheetName val="Ã饞ඉ"/>
      <sheetName val="Ã矢ඉ"/>
      <sheetName val="Ã镊ආ"/>
      <sheetName val="Ã麾ඉ"/>
      <sheetName val="Ãꨜඉ"/>
      <sheetName val="Ãぎഩ"/>
      <sheetName val="Ã⪈ඇ"/>
      <sheetName val="Ãꐾഩ"/>
      <sheetName val="Ãꂞඉ"/>
      <sheetName val="Ãඉ"/>
      <sheetName val="Ã㛆ഩ"/>
      <sheetName val="Ã㖞ഩ"/>
      <sheetName val="Ã౬ඇ"/>
      <sheetName val="Ã㵄ඇ"/>
      <sheetName val="Ã擺ඉ"/>
      <sheetName val="Ã녚ഩ"/>
      <sheetName val="Ã漠ඉ"/>
      <sheetName val="Ãꨮഩ"/>
      <sheetName val="Ã靾ඉ"/>
      <sheetName val="Ã閞ඉ"/>
      <sheetName val="Ã끬ഩ"/>
      <sheetName val="Ã܎ඇ"/>
      <sheetName val="系数表"/>
      <sheetName val="人力派遣"/>
      <sheetName val="汇率等"/>
      <sheetName val="DS Oil System"/>
      <sheetName val="Prog Pay Events_Prog Pay Events"/>
      <sheetName val="Critical - Key Drawings"/>
      <sheetName val="Mat Deliv Vs ZMM071"/>
      <sheetName val="KUWATI(Total)_21"/>
      <sheetName val="OPTION_221"/>
      <sheetName val="OPTION_321"/>
      <sheetName val="집계표_(TOTAL)21"/>
      <sheetName val="집계표_(CIVIL-23)21"/>
      <sheetName val="집계표_(FGRU)21"/>
      <sheetName val="집계표_(25,26)21"/>
      <sheetName val="집계표_(MEROX)21"/>
      <sheetName val="집계표_(NITROGEN)21"/>
      <sheetName val="집계표_(M4)21"/>
      <sheetName val="집계표_(CIVIL4)21"/>
      <sheetName val="집계표_(CIVIL6)21"/>
      <sheetName val="집계표_(CIVIL7)21"/>
      <sheetName val="내역서(DEMO_TOTAL)21"/>
      <sheetName val="내역서_(CIVIL-23)21"/>
      <sheetName val="내역서_(fgru)21"/>
      <sheetName val="내역서_(25&amp;26)21"/>
      <sheetName val="내역서_(MEROX)21"/>
      <sheetName val="내역서_(NITROGEN)21"/>
      <sheetName val="내역서_(M4)21"/>
      <sheetName val="내역서_(CIVIL-4)21"/>
      <sheetName val="내역서_(CIVIL-6)21"/>
      <sheetName val="내역서_(CIVIL-7)21"/>
      <sheetName val="2002년_현장공사비_국내_실적21"/>
      <sheetName val="2003년국내현장공사비_실적21"/>
      <sheetName val="VC2_10_9921"/>
      <sheetName val="INPUT_DATA20"/>
      <sheetName val="집계표_(25,26ဩ20"/>
      <sheetName val="Form_020"/>
      <sheetName val="Form_D-119"/>
      <sheetName val="Form_B-119"/>
      <sheetName val="Form_F-119"/>
      <sheetName val="Form_A19"/>
      <sheetName val="입출재고현황_(2)19"/>
      <sheetName val="General_Data20"/>
      <sheetName val="LABOR_&amp;_자재19"/>
      <sheetName val="3_공통공사대비19"/>
      <sheetName val="간접비_총괄19"/>
      <sheetName val="Price_Schedule19"/>
      <sheetName val="6PILE__(돌출)18"/>
      <sheetName val="CAL_19"/>
      <sheetName val="Rate_Analysis19"/>
      <sheetName val="내역서_耰&quot;??19"/>
      <sheetName val="EQUIPMENT_-219"/>
      <sheetName val="WEIGHT_LIST18"/>
      <sheetName val="산#2-1_(2)18"/>
      <sheetName val="BEND_LOSS18"/>
      <sheetName val="내역서_耰&quot;_x005f_x0000__x005f_x0000_18"/>
      <sheetName val="EQUIP_LIST17"/>
      <sheetName val="단면_(2)18"/>
      <sheetName val="공사비_내역_(가)18"/>
      <sheetName val="Static_Equip18"/>
      <sheetName val="Form_A_18"/>
      <sheetName val="3_Breakdown_Direct_Paint18"/>
      <sheetName val="내역서_耰&quot;__19"/>
      <sheetName val="Summary_Sheets18"/>
      <sheetName val="Civil_118"/>
      <sheetName val="Civil_218"/>
      <sheetName val="Civil_318"/>
      <sheetName val="Site_118"/>
      <sheetName val="Site_218"/>
      <sheetName val="Site_318"/>
      <sheetName val="Site_Faci18"/>
      <sheetName val="Áý°èÇ¥_(TOTAL)17"/>
      <sheetName val="Áý°èÇ¥_(CIVIL-23)17"/>
      <sheetName val="Áý°èÇ¥_(FGRU)17"/>
      <sheetName val="Áý°èÇ¥_(25,26)17"/>
      <sheetName val="Áý°èÇ¥_(MEROX)17"/>
      <sheetName val="Áý°èÇ¥_(NITROGEN)17"/>
      <sheetName val="Áý°èÇ¥_(M4)17"/>
      <sheetName val="Áý°èÇ¥_(CIVIL4)17"/>
      <sheetName val="Áý°èÇ¥_(CIVIL6)17"/>
      <sheetName val="Áý°èÇ¥_(CIVIL7)17"/>
      <sheetName val="³»¿ª¼­(DEMO_TOTAL)17"/>
      <sheetName val="³»¿ª¼­_(CIVIL-23)17"/>
      <sheetName val="³»¿ª¼­_(fgru)17"/>
      <sheetName val="³»¿ª¼­_(25&amp;26)17"/>
      <sheetName val="³»¿ª¼­_(MEROX)17"/>
      <sheetName val="³»¿ª¼­_(NITROGEN)17"/>
      <sheetName val="³»¿ª¼­_(M4)17"/>
      <sheetName val="³»¿ª¼­_(CIVIL-4)17"/>
      <sheetName val="³»¿ª¼­_(CIVIL-6)17"/>
      <sheetName val="³»¿ª¼­_(CIVIL-7)17"/>
      <sheetName val="2002³â_ÇöÀå°ø»çºñ_±¹³»_½ÇÀû17"/>
      <sheetName val="2003³â±¹³»ÇöÀå°ø»çºñ_½ÇÀû17"/>
      <sheetName val="2_2_STAFF_Scedule17"/>
      <sheetName val="내역서_耰&quot;_x005f_x005f_x005f_x0000__x005f_x005f_x0017"/>
      <sheetName val="내역서_耰&quot;_x005f_x005f_x005f_x005f_x005f_x005f_x00017"/>
      <sheetName val="7__월별투입내역서17"/>
      <sheetName val="Man_Hole17"/>
      <sheetName val="계측_내역서17"/>
      <sheetName val="Z-_GENERAL_PRICE_SUMMARY17"/>
      <sheetName val="_Estimate__17"/>
      <sheetName val="T_317"/>
      <sheetName val="Sheet1_(2)18"/>
      <sheetName val="HORI__VESSEL17"/>
      <sheetName val="Form_B17"/>
      <sheetName val="Precios_Unitarios17"/>
      <sheetName val="Vind_-_BtB17"/>
      <sheetName val="LV_induction_motors17"/>
      <sheetName val="BSD_(2)17"/>
      <sheetName val="Administrative_Prices17"/>
      <sheetName val="WBS_4417"/>
      <sheetName val="WBS_4117"/>
      <sheetName val="Precios_por_Administración17"/>
      <sheetName val="Subcon_A17"/>
      <sheetName val="MP_MOB17"/>
      <sheetName val="BM_DATA_SHEET18"/>
      <sheetName val="내역서_耰&quot;_x005f_x005f_x005f_x005f_x005f_x005f_x00517"/>
      <sheetName val="Monthly_Load17"/>
      <sheetName val="Weekly_Load17"/>
      <sheetName val="97_사업추정(WEKI)17"/>
      <sheetName val="Eq__Mobilization17"/>
      <sheetName val="breakdown_of_wage_rate17"/>
      <sheetName val="Indirect_Cost17"/>
      <sheetName val="[SANDAN_XLS??17"/>
      <sheetName val="Piping_BQ_for_one_turbine17"/>
      <sheetName val="Resource_table17"/>
      <sheetName val="Material_Selections17"/>
      <sheetName val="Heavy_Equipments17"/>
      <sheetName val="AG_Pipe_Qty_Analysis17"/>
      <sheetName val="Utility_and_Fire_flange17"/>
      <sheetName val="_SANDAN_XLS__17"/>
      <sheetName val="입찰내역_발주처_양식17"/>
      <sheetName val="SFN_ORIG17"/>
      <sheetName val="Equipment_List17"/>
      <sheetName val="Form1_SQP17"/>
      <sheetName val="공정계획(내부계획25%,내부w_f)17"/>
      <sheetName val="w't_table17"/>
      <sheetName val="SCHEDD_TAMBAHAN17"/>
      <sheetName val="Fire_Protection17"/>
      <sheetName val="Dir_Manpower_Other_Exp_17"/>
      <sheetName val="FWBS_153016"/>
      <sheetName val="내역서_(∮ἀ嘆ɶ16"/>
      <sheetName val="실행예산_MM16"/>
      <sheetName val="4-3LEVEL-5_epic_416"/>
      <sheetName val="단가_(2)16"/>
      <sheetName val="ITB_COST17"/>
      <sheetName val="PROTECTION_16"/>
      <sheetName val="BOQ-B_DOWN16"/>
      <sheetName val="MODULE_CONFIRM16"/>
      <sheetName val="Cash_In-Cash_Out_Actual16"/>
      <sheetName val="내역서1999_8최종12"/>
      <sheetName val="plan&amp;section_of_foundation13"/>
      <sheetName val="working_load_at_the_btm_ft_13"/>
      <sheetName val="stability_check13"/>
      <sheetName val="design_load13"/>
      <sheetName val="Updating_Form-Oct_201112"/>
      <sheetName val="Weld_Consumable12"/>
      <sheetName val="NDE_Cost-Summary12"/>
      <sheetName val="9July_Above_Ground_Pipe12"/>
      <sheetName val="M_1112"/>
      <sheetName val="Process_Data_112"/>
      <sheetName val="TDC_COA_Sumry12"/>
      <sheetName val="TDC_Item_Dets12"/>
      <sheetName val="TDC_Item_Sumry12"/>
      <sheetName val="TDC_Key_Qty_Sumry12"/>
      <sheetName val="List_-_Components12"/>
      <sheetName val="List_-_Equipment12"/>
      <sheetName val="COA_Sumry_-_Std_Imp12"/>
      <sheetName val="Contr_TDC_-_Std_Imp12"/>
      <sheetName val="Item_Sumry_-_Std_Imp12"/>
      <sheetName val="Unit_Costs_-_Std_Imp12"/>
      <sheetName val="Unit_MH_-_Std_Imp12"/>
      <sheetName val="Proj_TIC_-_Std_Imp12"/>
      <sheetName val="CUADRO_DE_PRECIOS16"/>
      <sheetName val="Closeout_Control12"/>
      <sheetName val="Direct_PMS12"/>
      <sheetName val="PROJECT_BRIEF12"/>
      <sheetName val="Unit_Price_12"/>
      <sheetName val="Site_Findings_Status_Sheet12"/>
      <sheetName val="Sum_(Case-3)12"/>
      <sheetName val="Man_Power_&amp;_Comp12"/>
      <sheetName val="Data_List12"/>
      <sheetName val="4-Basic_Price12"/>
      <sheetName val="Evaluasi_Penw12"/>
      <sheetName val="Currency_Rate12"/>
      <sheetName val="5_)_Time_Delays12"/>
      <sheetName val="Aux_12"/>
      <sheetName val="1100-1200-1300-1910-2140-LEV_12"/>
      <sheetName val="Material_Price18"/>
      <sheetName val="내역서_耰&quot;_x005f_x005f_x005f_x0000_12"/>
      <sheetName val="내역서_耰&quot;_x005f_x005f_x005f_x005f_12"/>
      <sheetName val="내역서_耰&quot;_x005f_x0000__x000013"/>
      <sheetName val="Tools_&amp;_Settings12"/>
      <sheetName val="Data_Summary12"/>
      <sheetName val="Crew_Costs12"/>
      <sheetName val="Spread_Costs12"/>
      <sheetName val="Unique_List_Misc12"/>
      <sheetName val="In-House_Summary12"/>
      <sheetName val="할증_12"/>
      <sheetName val="Cash_Flow_bulanan12"/>
      <sheetName val="H_Satuan12"/>
      <sheetName val="Discounted_Cash_Flow12"/>
      <sheetName val="99__FWBS(Ref)12"/>
      <sheetName val="99__Change_Rate12"/>
      <sheetName val="Codes_Pers12"/>
      <sheetName val="Equip_Rental_Summary_by_Contr12"/>
      <sheetName val="Project_Equip_Rental_Summary12"/>
      <sheetName val="Contractor_Indirect_Sumry12"/>
      <sheetName val="Project_Indirect_Sumry12"/>
      <sheetName val="COA_Sumry_by_Area12"/>
      <sheetName val="COA_Sumry_by_Contr12"/>
      <sheetName val="COA_Sumry_by_RG12"/>
      <sheetName val="TDC_COA_Grp_Sumry12"/>
      <sheetName val="TDC_COA_Grp_Sumry_by_Area12"/>
      <sheetName val="TDC_COA_Grp_Sumry_by_RG12"/>
      <sheetName val="Equipment_Sumry12"/>
      <sheetName val="TDC_Item_Dets-Full12"/>
      <sheetName val="TDC_Item_Dets-IPM-Full12"/>
      <sheetName val="TDC_Item_Sumry_by_Area12"/>
      <sheetName val="TDC_Item_Sumry_by_RG12"/>
      <sheetName val="TDC_Key_Qty_Sumry_by_RG12"/>
      <sheetName val="List_-_Equipment_by_Area12"/>
      <sheetName val="List_-_Equipment_by_Contr12"/>
      <sheetName val="Equipment_-_Unit_Costs_by_Mat12"/>
      <sheetName val="List_-_Equipment_by_Rep_Grp12"/>
      <sheetName val="Craft_Summary_by_Contr12"/>
      <sheetName val="Project_Craft_Summary12"/>
      <sheetName val="Project_Metrics12"/>
      <sheetName val="Ocean_Transporation_Charge12"/>
      <sheetName val="RAB_AR&amp;STR12"/>
      <sheetName val="UP_MINOR12"/>
      <sheetName val="Item_code12"/>
      <sheetName val="Unt_rate12"/>
      <sheetName val="Pengesahan_12"/>
      <sheetName val="__12"/>
      <sheetName val="_12"/>
      <sheetName val="SUMMARY_(0A)12"/>
      <sheetName val="SUMMARY_(1A)12"/>
      <sheetName val="SUMMARY_(1B)12"/>
      <sheetName val="SUMMARY_(03)12"/>
      <sheetName val="F1(Cable_Rack)12"/>
      <sheetName val="F2(Cable_Rack)12"/>
      <sheetName val="F3(Cable_Rack)12"/>
      <sheetName val="F1_(POLYMER)12"/>
      <sheetName val="F2_(POLYMER)12"/>
      <sheetName val="F3_(POLYMER)12"/>
      <sheetName val="F4_(POLYMER)12"/>
      <sheetName val="F5(_Polymerization_)12"/>
      <sheetName val="F6_(_Polymerization_)12"/>
      <sheetName val="B1_(Grid_A-7,_-6)12"/>
      <sheetName val="B1_(Grid_A,_B)12"/>
      <sheetName val="B1_(Grid_C-7,_-6)12"/>
      <sheetName val="B2_(Grid_-7_B,_C)_(1)12"/>
      <sheetName val="B2_(Grid_-7_B,_C)_(2)12"/>
      <sheetName val="B2_(Grid_-6_B,_C)_(1)12"/>
      <sheetName val="B2_(Grid_-6_B,_C)_(2)12"/>
      <sheetName val="F1_(MONOMER)12"/>
      <sheetName val="F2_(MONOMER)12"/>
      <sheetName val="F3_(MONOMER)12"/>
      <sheetName val="90K060C_(MONOMER)12"/>
      <sheetName val="F1_(EXTRUSION)12"/>
      <sheetName val="F2_(EXTRUSION)12"/>
      <sheetName val="F3_(EXTRUSION)12"/>
      <sheetName val="F4_(EXTRUSION)12"/>
      <sheetName val="F5_(EXTRUSION)12"/>
      <sheetName val="F6A_(EXTRUSION)12"/>
      <sheetName val="F6D_(EXTRUSION)12"/>
      <sheetName val="F7_(EXTRUSION)12"/>
      <sheetName val="F8_(EXTRUSION)12"/>
      <sheetName val="F9_(EXTRUSION)12"/>
      <sheetName val="F10_(EXTRUSION)12"/>
      <sheetName val="F11_(EXTRUSION)12"/>
      <sheetName val="B1_(Grid_F-5`,_4`)12"/>
      <sheetName val="B2_(Grid_F,E-4`)12"/>
      <sheetName val="B2_(Grid_F,E-5`)12"/>
      <sheetName val="B3_(Grid_C,B-4`)12"/>
      <sheetName val="B4_(Grid_B,A-4`)12"/>
      <sheetName val="B5_(Grid_E-5`)_&amp;_(Grid_D-5`)12"/>
      <sheetName val="B6_(Grid_E,D-5')12"/>
      <sheetName val="B7_(Grid_E,D-5')12"/>
      <sheetName val="95D040,_A50612"/>
      <sheetName val="95P040AB,_A50712"/>
      <sheetName val="95X020-U08,_A60212"/>
      <sheetName val="95X020-U07,_A60612"/>
      <sheetName val="95E040,_A50912"/>
      <sheetName val="95D024;025,_A61512"/>
      <sheetName val="95X020-U05,_A60112"/>
      <sheetName val="95X020-U02,_A20412"/>
      <sheetName val="Extruder_FDN12"/>
      <sheetName val="BOG_COMP__FDN12"/>
      <sheetName val="SOG_COMP__FDN12"/>
      <sheetName val="1G1_(Ground_Beam)12"/>
      <sheetName val="1G2-1(Ground_Beam)12"/>
      <sheetName val="1G2-2(Ground_Beam)12"/>
      <sheetName val="P15,_1612"/>
      <sheetName val="LO_CONSOLE_FDN12"/>
      <sheetName val="OIL_COOLER_FDN12"/>
      <sheetName val="CW_CONSOLE_FDN_(SOG)12"/>
      <sheetName val="PD3_(SOG)12"/>
      <sheetName val="SF1_(SOG)12"/>
      <sheetName val="SF2_(SOG)12"/>
      <sheetName val="SLAB_(1S1-1)12"/>
      <sheetName val="SLAB_(1S1-2)12"/>
      <sheetName val="SLAB_(1S1-3)12"/>
      <sheetName val="COLUMN_(+5500)12"/>
      <sheetName val="COLUMN_(+12500)12"/>
      <sheetName val="COLUMN_(+15500)12"/>
      <sheetName val="ETC_12"/>
      <sheetName val="breakdown_of_wage_ra`f11"/>
      <sheetName val="breakdown_of_wage_ra11"/>
      <sheetName val="breakdown_of_wage_rað-11"/>
      <sheetName val="00-Summary_Information-ABB11"/>
      <sheetName val="OCT_FDN12"/>
      <sheetName val="2__현장_자금투입_집계표12"/>
      <sheetName val="_도면_및_도서_제출목록_및_일정_170202_xls12"/>
      <sheetName val="2_Overall_Summary_11"/>
      <sheetName val="General_Notes12"/>
      <sheetName val="BO䁑-B_䁄OWN12"/>
      <sheetName val="PABS,Site_info11"/>
      <sheetName val="0__Resource　Code11"/>
      <sheetName val="Exchange_Rate12"/>
      <sheetName val="Material_code11"/>
      <sheetName val="Rates_&amp;_Legend12"/>
      <sheetName val="Harga_Satuan12"/>
      <sheetName val="F_ALARM12"/>
      <sheetName val="DATA_MENTAH11"/>
      <sheetName val="차트_(2)12"/>
      <sheetName val="Bill_rekap12"/>
      <sheetName val="breakdown_of_wage_rap11"/>
      <sheetName val="내역서_耰&quot;_x005f_x0000_12"/>
      <sheetName val="내역서_耰&quot;_x005f_x005f_12"/>
      <sheetName val="Process_Data_(2)12"/>
      <sheetName val="Raw_data11"/>
      <sheetName val="breakdown_of_wage_ra11"/>
      <sheetName val="DROP_DOWN11"/>
      <sheetName val="Action_Item11"/>
      <sheetName val="ID_CD11"/>
      <sheetName val="Equipment_Spec_List11"/>
      <sheetName val="개시대사_(2)11"/>
      <sheetName val="HO_Site_Rates-201111"/>
      <sheetName val="Distribution_Table11"/>
      <sheetName val="내역서_耰&quot;_11"/>
      <sheetName val="내역서_(N____x000a_12"/>
      <sheetName val="Linelist_LNGC_Process11"/>
      <sheetName val="TQ_Format10"/>
      <sheetName val="Master_List9"/>
      <sheetName val="SPEC_LIST(EQUP,_SYS)11"/>
      <sheetName val="Cashflow_Analysis9"/>
      <sheetName val="Finansal_tamamlanma_Eğrisi9"/>
      <sheetName val="breakdown_of_wage_raÐ¾10"/>
      <sheetName val="Additional_data10"/>
      <sheetName val="Particular_Sch11"/>
      <sheetName val="11_자재단가9"/>
      <sheetName val="Al_Taweelah11"/>
      <sheetName val="Air_Cooler-E11"/>
      <sheetName val="LIFE_&amp;_REP_PROVN9"/>
      <sheetName val="O&amp;M_CREW9"/>
      <sheetName val="INPUT_DATA_OF_SCHEDULE9"/>
      <sheetName val="Tables_3_1_to_3_5_EXH_G9"/>
      <sheetName val="SUM_10"/>
      <sheetName val="내역서_(∮ἀ嘆ɶ?᠀㬁?9"/>
      <sheetName val="33628-Rev__A9"/>
      <sheetName val="Attach_4-189"/>
      <sheetName val="Tender_data9"/>
      <sheetName val="Activity_Form9"/>
      <sheetName val="OIL_SEPARATOR9"/>
      <sheetName val="CATCH_BASIN9"/>
      <sheetName val="FW_Post_Indicator_Valve_24&quot;9"/>
      <sheetName val="FW_Post_Indicator_Valve_20&quot;9"/>
      <sheetName val="FW_Post_Indicator_Valve_6&quot;9"/>
      <sheetName val="Fire_Monitor_or_Hydrant_6&quot;_FDN9"/>
      <sheetName val="SUMP_VB9"/>
      <sheetName val="CLEANOUT_4&quot;9"/>
      <sheetName val="Not_reqd9"/>
      <sheetName val="호환성_보고서9"/>
      <sheetName val="GM_0009"/>
      <sheetName val="Admin_Manu_2-Equipment_Type_ID9"/>
      <sheetName val="일위대가_9"/>
      <sheetName val="리스크_분류체계9"/>
      <sheetName val="SECL_리스크_분류체계_(2)9"/>
      <sheetName val="14-Eng_rate9"/>
      <sheetName val="Itembalance_Report_(18-sep-18)9"/>
      <sheetName val="BUDGET_SUMMARY_9"/>
      <sheetName val="Scheme_Area_Details_Block___C29"/>
      <sheetName val="EQUIPOS_DE_SEGURIDAD9"/>
      <sheetName val="MATERIALES_CONSUMIBLES9"/>
      <sheetName val="PERSONAL_INDIRECTO_9"/>
      <sheetName val="Fig_4-149"/>
      <sheetName val="Schedule_9"/>
      <sheetName val="Loading_Struc9"/>
      <sheetName val="Loading_Pip9"/>
      <sheetName val="Loading_Overall_(BASE_Proposal9"/>
      <sheetName val="Steel_Structure9"/>
      <sheetName val="PIPING_AG-UG_NEW_UNITS9"/>
      <sheetName val="MEC_PIPING_PREFABR9"/>
      <sheetName val="Working_File-Pip9"/>
      <sheetName val="Equip_ISBL_&amp;_OSBL_9"/>
      <sheetName val="광통신_견적내역서19"/>
      <sheetName val="Cash_Flow9"/>
      <sheetName val="1_설계기준9"/>
      <sheetName val="5__월별투입내역서9"/>
      <sheetName val="Att-1_CTCI_MH_rate9"/>
      <sheetName val="REF_for_VV9"/>
      <sheetName val="설산1_나9"/>
      <sheetName val="List_register9"/>
      <sheetName val="Direct_Histogram_Rev__A_(f)9"/>
      <sheetName val="P-Ins_&amp;_Bonds9"/>
      <sheetName val="INSTLIST_19"/>
      <sheetName val="Weekl_10"/>
      <sheetName val="내역서_(N____30"/>
      <sheetName val="__x09"/>
      <sheetName val="OPT_10"/>
      <sheetName val="05__Curva_S8"/>
      <sheetName val="BM_#19"/>
      <sheetName val="Cost_Code9"/>
      <sheetName val="Data_Ref9"/>
      <sheetName val="Interdept_Rate9"/>
      <sheetName val="1_11_b7"/>
      <sheetName val="RESUMEN_CD7"/>
      <sheetName val="BOQ_REV67"/>
      <sheetName val="Maliyet_Ozet7"/>
      <sheetName val="1_1-1_27"/>
      <sheetName val="1_3-_1_47"/>
      <sheetName val="3_17"/>
      <sheetName val="3_27"/>
      <sheetName val="4_1(a)7"/>
      <sheetName val="4_1(b)7"/>
      <sheetName val="4_1_(c)7"/>
      <sheetName val="5_17"/>
      <sheetName val="Analisa_Fave9"/>
      <sheetName val="Harsat_Bahan9"/>
      <sheetName val="Harsat_Subkon9"/>
      <sheetName val="Harsat_Upah9"/>
      <sheetName val="Master_1_09"/>
      <sheetName val="Agregat_Halus_&amp;_Kasar9"/>
      <sheetName val="HARGA_MATERIAL9"/>
      <sheetName val="Harga_Sat_APP9"/>
      <sheetName val="Tgh_JGC-Inv_I_clp9"/>
      <sheetName val="PCS_9"/>
      <sheetName val="Progress_Statement-SI9"/>
      <sheetName val="Progress_Payment-31109"/>
      <sheetName val="Perm__Test9"/>
      <sheetName val="Galian_19"/>
      <sheetName val="Analisa_Lump_sum9"/>
      <sheetName val="Sec_I_ML9"/>
      <sheetName val="Land_Dev't__Ph-121"/>
      <sheetName val="4300_UTILITY_BLDG_(2)9"/>
      <sheetName val="64_49"/>
      <sheetName val="64_59"/>
      <sheetName val="36_29"/>
      <sheetName val="36_19"/>
      <sheetName val="dongia_(2)9"/>
      <sheetName val="SPEC(CABLE_&amp;_WIRE)7"/>
      <sheetName val="내역서_(N__x009"/>
      <sheetName val="6_공정표7"/>
      <sheetName val="Bill_4_7_Predestain_Bridge_7"/>
      <sheetName val="Bill_4_7_Predestain7"/>
      <sheetName val="1_1_FT_type_17"/>
      <sheetName val="1_2_FT_type_1A7"/>
      <sheetName val="1_3_FT_type_27"/>
      <sheetName val="1_4_FT_type_37"/>
      <sheetName val="1_5_FT_type_47"/>
      <sheetName val="2_1_CL_Outside7"/>
      <sheetName val="2_2_CL_Inside7"/>
      <sheetName val="2_3_CL_Ramp7"/>
      <sheetName val="3_1_CB_Outside7"/>
      <sheetName val="3_2_CB_Inside7"/>
      <sheetName val="4_Stair7"/>
      <sheetName val="5_Ramp7"/>
      <sheetName val="6_Handrail7"/>
      <sheetName val="Invoice_(Interim_No_28)7"/>
      <sheetName val="Cost_Summary7"/>
      <sheetName val="Direct_Cost7"/>
      <sheetName val="Direct_Cost_(2)7"/>
      <sheetName val="Summary_(3)7"/>
      <sheetName val="Indirect_Cost_Summary7"/>
      <sheetName val="TR_Rev_vs_Commit7"/>
      <sheetName val="TR_+MMHE_PL_report7"/>
      <sheetName val="P23P2724___Commitment_7"/>
      <sheetName val="Ramp_data6"/>
      <sheetName val="Lower_Ground6"/>
      <sheetName val="Cap_Cost6"/>
      <sheetName val="RLV_Calc6"/>
      <sheetName val="Costs_(dev)6"/>
      <sheetName val="Bluewater_NPV_-_sell_January6"/>
      <sheetName val="Upper_Ground6"/>
      <sheetName val="PARK_NE6"/>
      <sheetName val="Financial_Summary6"/>
      <sheetName val="D&amp;C_Calcs6"/>
      <sheetName val="CA_Upside_Downside_Old6"/>
      <sheetName val="EASEL_CA_Example6"/>
      <sheetName val="5_Cennik8"/>
      <sheetName val="내역서_(N____112"/>
      <sheetName val="External_Issues7"/>
      <sheetName val="Manpower_Categories7"/>
      <sheetName val="tblg_denda8"/>
      <sheetName val="F1_47"/>
      <sheetName val="5__Work_load(현재원기준)9"/>
      <sheetName val="Vehicle_Log7"/>
      <sheetName val="M&amp;E_Summary7"/>
      <sheetName val="rev_summary7"/>
      <sheetName val="M&amp;E_Prelims7"/>
      <sheetName val="B-FP_(2)7"/>
      <sheetName val="Sch_17"/>
      <sheetName val="CONCRETE_TYPE7"/>
      <sheetName val="MFG_&amp;_DEL6"/>
      <sheetName val="4-Lane_bridge21"/>
      <sheetName val="A__ENGINEERING7"/>
      <sheetName val="B-1__배관자재7"/>
      <sheetName val="B-2__전기자재7"/>
      <sheetName val="B-3__계장자재7"/>
      <sheetName val="B-4__기계자재7"/>
      <sheetName val="C-1__공통가설7"/>
      <sheetName val="C-2__토목7"/>
      <sheetName val="C-4__철골7"/>
      <sheetName val="C-5__기계7"/>
      <sheetName val="C-6__배관7"/>
      <sheetName val="C-7__전기7"/>
      <sheetName val="C-8__계장7"/>
      <sheetName val="C-9__중장비7"/>
      <sheetName val="C-10__소방설비7"/>
      <sheetName val="C-11__보온7"/>
      <sheetName val="C-12__CMS7"/>
      <sheetName val="G_R300경비7"/>
      <sheetName val="AS포장복구_7"/>
      <sheetName val="중기조종사_단위단가7"/>
      <sheetName val="설_계7"/>
      <sheetName val="_토목_처리장도급내역서_7"/>
      <sheetName val="3_부제O호표7"/>
      <sheetName val="5_소모재료비7"/>
      <sheetName val="8_시멘트제원표7"/>
      <sheetName val="2_품제O호표7"/>
      <sheetName val="본부_SHOP7"/>
      <sheetName val="#6_MDU_일반7"/>
      <sheetName val="#6_MDU엄반장7"/>
      <sheetName val="#6MDU_기계7"/>
      <sheetName val="HOU_COMP`7"/>
      <sheetName val="FCC_OBL-SHOP7"/>
      <sheetName val="NEW_FCC_OBL7"/>
      <sheetName val="#4_MDU7"/>
      <sheetName val="#6_SHOP7"/>
      <sheetName val="NRC_OBL-조연식7"/>
      <sheetName val="광양-조연식_반장7"/>
      <sheetName val="#5MDU_REV7"/>
      <sheetName val="LBO_PROJECT7"/>
      <sheetName val="VENDOR_LIST7"/>
      <sheetName val="BOP_LINE_LIST7"/>
      <sheetName val="Equip_Mstr_FOR_3A17"/>
      <sheetName val="สรุปยอดเหล็กตาม_Cost_Record_VY7"/>
      <sheetName val="แนบ_PR7"/>
      <sheetName val="OR21_Final_Forecast_Rev_27"/>
      <sheetName val="Summary_Forecast_Budget_1&amp;27"/>
      <sheetName val="Summary_Forecast_Budget_Rev_27"/>
      <sheetName val="Backup_OR21_7"/>
      <sheetName val="Budget_for_ENT7"/>
      <sheetName val="ADJ__D-Wall&amp;BR_Ent__Rev_2_17"/>
      <sheetName val="Rebar+Conพื้น_Waste10%7"/>
      <sheetName val="Backup_D-Wall_Ent__13_07_197"/>
      <sheetName val="Backup_BR_ENT__13_07_197"/>
      <sheetName val="Final_Forecast_721117"/>
      <sheetName val="IMP_OR21_2019_07_117"/>
      <sheetName val="Concrete_721127"/>
      <sheetName val="หินเกล็ด_7"/>
      <sheetName val="เปรียบเทียบBudget_BR_7"/>
      <sheetName val="ADJ__BR_Ent__Rev_2_1_(2)7"/>
      <sheetName val="แผนงานBarrette_Pile7"/>
      <sheetName val="BOQ__VI_03_09_19_7"/>
      <sheetName val="Backup_BR_BMA7"/>
      <sheetName val="Sum_Budget&amp;Rev_17"/>
      <sheetName val="Sum_Budget_Rev_17"/>
      <sheetName val="Sum_Budget&amp;Rev_1_Rebar7"/>
      <sheetName val="Sum_Budget_Rev_2_Rebar7"/>
      <sheetName val="Rebar+Conพื้น_Waste10%_Rev_007"/>
      <sheetName val="Rebar+Conพื้น_Waste10%_Rev_01_7"/>
      <sheetName val="Equip_Rev_00_Budget7"/>
      <sheetName val="Budget_Waterpoofing7"/>
      <sheetName val="ABB_Summary7"/>
      <sheetName val="Man_power_rate7"/>
      <sheetName val="Const_equip_rate7"/>
      <sheetName val="01-Gang_Rate_&amp;_Info7"/>
      <sheetName val="05-Sum_Cost7"/>
      <sheetName val="06-Indirect_Loading7"/>
      <sheetName val="07-Heavy_Equipment7"/>
      <sheetName val="08-RR_Check_List7"/>
      <sheetName val="1)_Risk_and_Opportunities7"/>
      <sheetName val="2)_Full_Cost_Calculation7"/>
      <sheetName val="동상부_Tact_기준_반입일정_및_수량_02177"/>
      <sheetName val="Equipt_Rental7"/>
      <sheetName val="EQ_USED_(CORRECTED)7"/>
      <sheetName val="Rebar_Constant7"/>
      <sheetName val="P_Staff_fac6"/>
      <sheetName val="beam-reinft-IIInd_floor6"/>
      <sheetName val="P-Site_fac6"/>
      <sheetName val="P-Clients_fac6"/>
      <sheetName val="Eng_Hrs_(HO)6"/>
      <sheetName val="Statprod_gab8"/>
      <sheetName val="L_18"/>
      <sheetName val="원가조정_내역6"/>
      <sheetName val="Garph_Work-Cost7"/>
      <sheetName val="InsertListDrawing_1_6"/>
      <sheetName val="InD_Mpower7"/>
      <sheetName val="LRK_7"/>
      <sheetName val="GRAND_REKAP6"/>
      <sheetName val="analisa_(2)6"/>
      <sheetName val="Analisa_26"/>
      <sheetName val="Up_&amp;_bhn6"/>
      <sheetName val="HRG_BHN6"/>
      <sheetName val="Analisa_(ok_punya)6"/>
      <sheetName val="Alat_(2)6"/>
      <sheetName val="Rekap_Biaya6"/>
      <sheetName val="Kuantitas_&amp;_Harga6"/>
      <sheetName val="Nopember_(2)6"/>
      <sheetName val="SWALE_(구산)5"/>
      <sheetName val="Urai__Resap_pengikat6"/>
      <sheetName val="DAF_HRG6"/>
      <sheetName val="7_공정표6"/>
      <sheetName val="Kolom_UT6"/>
      <sheetName val="HB_6"/>
      <sheetName val="Memb_Schd6"/>
      <sheetName val="Coef_et_données6"/>
      <sheetName val="Chap_2-_Page_4_5"/>
      <sheetName val="VAT_TU_DIEN5"/>
      <sheetName val="bldg_list5"/>
      <sheetName val="내역서_(N____33"/>
      <sheetName val="Dsr_Hitung4"/>
      <sheetName val="Mat_Tower4"/>
      <sheetName val="RT13526_CPI4"/>
      <sheetName val="Inputs_-_Results4"/>
      <sheetName val="GENERAL_4"/>
      <sheetName val="Tank_Loading4"/>
      <sheetName val="Fdn_Calc4"/>
      <sheetName val="LATERAL_OCDI_BH-024"/>
      <sheetName val="Lateral_Broms4"/>
      <sheetName val="N-SPT_corr4"/>
      <sheetName val="Curve_N-SPT4"/>
      <sheetName val="COST_BD4"/>
      <sheetName val="MSP-Operator_Building-Area_C4"/>
      <sheetName val="Monthly_S_Curve_SPK4"/>
      <sheetName val="P2-Project_Data6"/>
      <sheetName val="a_h_ars_sum6"/>
      <sheetName val="a_h_ars6"/>
      <sheetName val="UPAH_&amp;_BHN_ARS4"/>
      <sheetName val="AHS_ARS4"/>
      <sheetName val="Analisa_HSP4"/>
      <sheetName val="입찰내역_발주처_양卤4"/>
      <sheetName val="Analisa_Neraca4"/>
      <sheetName val="ENE-CAL_15"/>
      <sheetName val="내역서_(N____211"/>
      <sheetName val="MASTER_RATE_ANALYSIS7"/>
      <sheetName val="MN_T_B_7"/>
      <sheetName val="INDIGINEOUS_ITEMS_7"/>
      <sheetName val="Core_Data7"/>
      <sheetName val="final_abstract7"/>
      <sheetName val="-0_5_TABLA_PRESUPUESTOS5"/>
      <sheetName val="ﾄﾞﾊﾞｲFUEL_GAS追見5"/>
      <sheetName val="Scaffolding_Volume4"/>
      <sheetName val="Data_Ref_5"/>
      <sheetName val="KKS_System_Codes5"/>
      <sheetName val="Price_Schedule_Code5"/>
      <sheetName val="REF_ONLY5"/>
      <sheetName val="ANAL_BOW4"/>
      <sheetName val="Isolasi_Luar_Dalam4"/>
      <sheetName val="Isolasi_Luar4"/>
      <sheetName val="график_финансирования4"/>
      <sheetName val="Ra__stair4"/>
      <sheetName val="Project_D4"/>
      <sheetName val="Tender_Summary4"/>
      <sheetName val="Main_Control3"/>
      <sheetName val="6_2_Floor_Finishes5"/>
      <sheetName val="Appendix_A3"/>
      <sheetName val="5_5FWBS_CODE3"/>
      <sheetName val="Ana__PU4"/>
      <sheetName val="Perhit_Alat4"/>
      <sheetName val="Insulation_1501087"/>
      <sheetName val="breakdown_of_FA1134"/>
      <sheetName val="Sheet_144"/>
      <sheetName val="Home_Office3"/>
      <sheetName val="PLSt_03__3"/>
      <sheetName val="П_7_курс_аванса3"/>
      <sheetName val="IncStat_03-043"/>
      <sheetName val="IncStat_03__3"/>
      <sheetName val="Авансы_по_СНГ3"/>
      <sheetName val="Week_ending3"/>
      <sheetName val="Planners_Workload3"/>
      <sheetName val="OE_(KSB)4"/>
      <sheetName val="galian_saluran4"/>
      <sheetName val="05_Analisa_Teknik4"/>
      <sheetName val="내역서_耰&quot;_x005f11"/>
      <sheetName val="Analisa_SNI_STANDART_4"/>
      <sheetName val="1_B4"/>
      <sheetName val="Harga_Mat_4"/>
      <sheetName val="Raw_Ref3"/>
      <sheetName val="Cost_Codes3"/>
      <sheetName val="Addendum_No_1_BILL_24"/>
      <sheetName val="7_6_3_J_Inline_Instrument3"/>
      <sheetName val="Bang_KL3"/>
      <sheetName val="MAY_00-Bobbins3"/>
      <sheetName val="2_2_띠장의_설계3"/>
      <sheetName val="(10)_Other_Costs53"/>
      <sheetName val="Code_073"/>
      <sheetName val="combined_9-3029"/>
      <sheetName val="worksheet_inchican29"/>
      <sheetName val="combined_9_3029"/>
      <sheetName val="bar_chart-rev29"/>
      <sheetName val="MATERIAL'S_PRICE27"/>
      <sheetName val="Schedule_S-Curve_Revision#325"/>
      <sheetName val="PC_&amp;_PVS23"/>
      <sheetName val="2_223M_due_to_adj_profit18"/>
      <sheetName val="Inchican_Road_Accomplishment21"/>
      <sheetName val="Shut_down18"/>
      <sheetName val="bill_218"/>
      <sheetName val="sorksheet_inchican18"/>
      <sheetName val="sombined_9-3018"/>
      <sheetName val="PH_518"/>
      <sheetName val="remaining_billing18"/>
      <sheetName val="Hac_Lots18"/>
      <sheetName val="Res_Lots18"/>
      <sheetName val="Spine_Road18"/>
      <sheetName val="INPUT_DATA_HERE17"/>
      <sheetName val="option_Y117"/>
      <sheetName val="Summary_(overall)4"/>
      <sheetName val="Adimi_bldg4"/>
      <sheetName val="Pump_House4"/>
      <sheetName val="Fuel_Regu_Station4"/>
      <sheetName val="Footing_Tie_Beam4"/>
      <sheetName val="FINAL_NEGO4"/>
      <sheetName val="RFP_Codes4"/>
      <sheetName val="Bill_summary_of_cost4"/>
      <sheetName val="unit_price4"/>
      <sheetName val="Schedule_S-Curve_(new_scheme)4"/>
      <sheetName val="Fire_Suppression4"/>
      <sheetName val="tabulation_(comparison)4"/>
      <sheetName val="area_comp_2011_01_184"/>
      <sheetName val="Tabulation_3"/>
      <sheetName val="3_-RESOURCE_LIST3"/>
      <sheetName val="0_-SUMMARY3"/>
      <sheetName val="3_2_AUX3"/>
      <sheetName val="3_3_AUX-23"/>
      <sheetName val="GRAND_SUM3"/>
      <sheetName val="VCC_11110-4613"/>
      <sheetName val="JGSummit_Package_2_(CTCI)4"/>
      <sheetName val="_hrg_bhn4"/>
      <sheetName val="Section_14"/>
      <sheetName val="Rekap_Analisa3"/>
      <sheetName val="ANALISA_PEK_UMUM3"/>
      <sheetName val="IN_OUT3"/>
      <sheetName val="내역서_耰&quot;_x005f_x005f_x005f_x0000__x00007"/>
      <sheetName val="내역서_(N__x005f_x000e__x005f_x000e__x005f_x000e___3"/>
      <sheetName val="내역서_ᢐ_x005f_x001f_3"/>
      <sheetName val="내역서_(N____x005f_x000a_6"/>
      <sheetName val="내역서_(∮ἀ嘆ɶ_x005f_x0000_᠀㬁_x005f_x0000_3"/>
      <sheetName val="__x005f_x0000__x005f_x001b__x005f_x0000__x005f_x0006__4"/>
      <sheetName val="내역서_ᢐ_x005f_x001f__x005f_x0000__x005f_x0000_3"/>
      <sheetName val="Sat_Bah___Up3"/>
      <sheetName val="DATA_PROYEK3"/>
      <sheetName val="rab_me_(by_owner)_3"/>
      <sheetName val="BQ_(by_owner)3"/>
      <sheetName val="rab_me_(fisik)3"/>
      <sheetName val="Man_Power3"/>
      <sheetName val="LIST_ANHARSAT3"/>
      <sheetName val="C1_(calcolo)3"/>
      <sheetName val="Instrument_Proc3"/>
      <sheetName val="MTO_Civil_Work3"/>
      <sheetName val="Sched_3_(Construction)3"/>
      <sheetName val="Sched_1_(Engineering)3"/>
      <sheetName val="Sched_2_(Procurement_3"/>
      <sheetName val="pro_ra_op3"/>
      <sheetName val="analis_standar(8m)3"/>
      <sheetName val="ShareCapital_3"/>
      <sheetName val="Bangunan_Utama3"/>
      <sheetName val="Hrg_Sat3"/>
      <sheetName val="Detail_Eng3"/>
      <sheetName val="1195_B14"/>
      <sheetName val="page_64"/>
      <sheetName val="Capel_KI4"/>
      <sheetName val="Capel_PK4"/>
      <sheetName val="Summary_HS_Pipa_CS4"/>
      <sheetName val="Raw_Data-Combined4"/>
      <sheetName val="JOB_Code3"/>
      <sheetName val="COVER_RECAP_INSTALL_(2)3"/>
      <sheetName val="Rekap_Summary3"/>
      <sheetName val="Rekap_Breakdown3"/>
      <sheetName val="Equiv_Length3"/>
      <sheetName val="lkalibrasi_BENENAIN4"/>
      <sheetName val="Integrated-S_Curve3"/>
      <sheetName val="BILL_13"/>
      <sheetName val="Rekap_Addendum4"/>
      <sheetName val="AT_24"/>
      <sheetName val="LV_induction_3"/>
      <sheetName val="Step2_-&gt;_Mat__Cost3"/>
      <sheetName val="Team_3_S-Curve3"/>
      <sheetName val="MH_and_Unit_Cost3"/>
      <sheetName val="Material_Cost(as_per_Nation)3"/>
      <sheetName val="Star_Rate3"/>
      <sheetName val="ENQ222394AL_NASR_Steel_Report2"/>
      <sheetName val="Dinh_muc_CP_KTCB_khac3"/>
      <sheetName val="TH_May_TC3"/>
      <sheetName val="KLDT_DIEN3"/>
      <sheetName val="PTVT_DIEN3"/>
      <sheetName val="TH_kinh_phi3"/>
      <sheetName val="Thong_ke_thiet_bi3"/>
      <sheetName val="TH_vat_tu3"/>
      <sheetName val="A_SIS3"/>
      <sheetName val="gia_vt3"/>
      <sheetName val="1_BILL_MOI_THAU_CAN_THUONG3"/>
      <sheetName val="PHAN_NGAM3"/>
      <sheetName val="uraian_analisa3"/>
      <sheetName val="8LT_123"/>
      <sheetName val="Basic_Price3"/>
      <sheetName val="집계표(2_안)3"/>
      <sheetName val="P__control3"/>
      <sheetName val="Costing_Detailed3"/>
      <sheetName val="Basic_Data_Inputs3"/>
      <sheetName val="TEMP_PROFILE3"/>
      <sheetName val="_선택_속성(잠금)3"/>
      <sheetName val="Drop-down_lists3"/>
      <sheetName val="Dynamic_Query2"/>
      <sheetName val="BQ_Working3"/>
      <sheetName val="cost_curve_calc3"/>
      <sheetName val="9011_EXPAT_MANP3"/>
      <sheetName val="App_A_Basis_of_Design3"/>
      <sheetName val="renc_mgn3"/>
      <sheetName val="1_0_Criteria_New2"/>
      <sheetName val="BQ_Summary3"/>
      <sheetName val="tabel_berat3"/>
      <sheetName val="Process_Piping3"/>
      <sheetName val="Materials_2"/>
      <sheetName val="SEK_Vertrieb3"/>
      <sheetName val="SEK_Montage3"/>
      <sheetName val="SEK_IBN3"/>
      <sheetName val="VS_P-Q3"/>
      <sheetName val="建筑定额_(2002)3"/>
      <sheetName val="ADI_Edison_Termoelettrica3"/>
      <sheetName val="내역서_耰&quot;_x005f_x0000__x005f_x005f_x00003"/>
      <sheetName val="Daily_Forwards3"/>
      <sheetName val="Harga_material_13"/>
      <sheetName val="Peralatan_(2)3"/>
      <sheetName val="КС2_24_1-8_(4_1_8_11_200)corr3"/>
      <sheetName val="MR_EUR3"/>
      <sheetName val="Ind__Budget3"/>
      <sheetName val="Project_Grading2"/>
      <sheetName val="Fire_Fighting2"/>
      <sheetName val="HARGA_DASAR2"/>
      <sheetName val="KR2&amp;KVCM(MAR_1-6'99)2"/>
      <sheetName val="RINC_hotel2"/>
      <sheetName val="RINC_FIN_T4_2"/>
      <sheetName val="RINC_FIN_T4___3_2"/>
      <sheetName val="RINC_FIN_T4___2_2"/>
      <sheetName val="ANALISA_KONST_BTN2"/>
      <sheetName val="Page_23"/>
      <sheetName val="Bilanz_Bus_plan_20022"/>
      <sheetName val="Mei_LD2"/>
      <sheetName val="Data_Input2"/>
      <sheetName val="Project_budget_BTS2"/>
      <sheetName val="Well_Plan_12"/>
      <sheetName val="ANL_TEK_62"/>
      <sheetName val="HM_MEK_2"/>
      <sheetName val="PAD_TR보호대기초2"/>
      <sheetName val="Daily_Photo3"/>
      <sheetName val="Manpower_Status3"/>
      <sheetName val="İnsan_Gücü2"/>
      <sheetName val="LV_induction_mot3"/>
      <sheetName val="Bill_of_Qty2"/>
      <sheetName val="ALAT2_(TDK_DIPAKAI)2"/>
      <sheetName val="Fill_this_out_first___2"/>
      <sheetName val="Z-_GENERAL_PRIC橿⿂2"/>
      <sheetName val="Z-_GENERAL_PRIC鋘@俀~橿⿂2"/>
      <sheetName val="Z-_GENERAL_PRIC2"/>
      <sheetName val="TH_VL,_NC,_DDHT_Thanhphuoc2"/>
      <sheetName val="报价说明_(3)2"/>
      <sheetName val="报价说明_(4)2"/>
      <sheetName val="2_履约阶段供应链管理计划2"/>
      <sheetName val="sis_xlm2"/>
      <sheetName val="spot_prices2"/>
      <sheetName val="Forma_E-172"/>
      <sheetName val="1999_BUDGET2"/>
      <sheetName val="M_MM2"/>
      <sheetName val="첨부_#8_기자재_Cost_Summary1"/>
      <sheetName val="SA516-60,70_(정리)1"/>
      <sheetName val="PROG_1"/>
      <sheetName val="FPF-Unit_Rates1"/>
      <sheetName val="PNT-Unit_Rates1"/>
      <sheetName val="3_6M_RETAINING_WALL1"/>
      <sheetName val="Material_Groups1"/>
      <sheetName val="Material_Kind1"/>
      <sheetName val="간접비_총괄표1"/>
      <sheetName val="2__Steel_Structural1"/>
      <sheetName val="Unit_of_Measurement_1"/>
      <sheetName val="Risk_Variables1"/>
      <sheetName val="BOQ_LIST1"/>
      <sheetName val="Dia_Inch1"/>
      <sheetName val="1_间接人工费"/>
      <sheetName val="내역서_(N____34"/>
      <sheetName val="Calc_Sheet1"/>
      <sheetName val="RELACION_COSTE"/>
      <sheetName val="New_Rates"/>
      <sheetName val="OOC_Form"/>
      <sheetName val="Fee_Rate_Summary"/>
      <sheetName val="Cost_Control"/>
      <sheetName val="Factor_Sheet"/>
      <sheetName val="Price_Sheet"/>
      <sheetName val="Room_Type"/>
      <sheetName val="Basement2_DB"/>
      <sheetName val="BOQ_SUM"/>
      <sheetName val="Cost_Factor_Sheet"/>
      <sheetName val="Chart_Data"/>
      <sheetName val="Cut_to_spoil_(sound_rock)"/>
      <sheetName val="Cut_to_spoil_(soft_rock)"/>
      <sheetName val="Extra_over_haulages__"/>
      <sheetName val="Fill_from_borrow"/>
      <sheetName val="Milling_10_6_TO_58"/>
      <sheetName val="Removal_Top_Soil"/>
      <sheetName val="Removal_unsuitable"/>
      <sheetName val="Site_clearance"/>
      <sheetName val="Riesgos_y_Oportunidades"/>
      <sheetName val="Telecom"/>
      <sheetName val="EQUIP. ERECTION (UNIT RATES)"/>
      <sheetName val="FIREPROOFING"/>
      <sheetName val="EQUIP. ERECTION (LS)"/>
      <sheetName val="METALLIC PIPING ERECTION"/>
      <sheetName val="MISCELLANEOUS "/>
      <sheetName val="NDT "/>
      <sheetName val="NON METALLIC PIPING ERECTION"/>
      <sheetName val="PWHT"/>
      <sheetName val="ST. STR. ERECTION"/>
      <sheetName val="VALVES AND FLANGED CONN."/>
      <sheetName val="WRAPPING"/>
      <sheetName val="dcc"/>
      <sheetName val="2_x0010_ _x0003_ _x0008__x0010__x0004__x0004__x0004_"/>
      <sheetName val="2  "/>
      <sheetName val="내역서_(N___ 10"/>
      <sheetName val="_ ____ _"/>
      <sheetName val="Weekl__ _"/>
      <sheetName val="_ __x0"/>
      <sheetName val="Sheet280"/>
      <sheetName val="на 1 тут"/>
      <sheetName val="내역서_耰&quot;18"/>
      <sheetName val="SANDAN_XLS16"/>
      <sheetName val="내역서_(∮ἀ嘆ɶ᠀㬁8"/>
      <sheetName val="SAND_x000f__x000f_»¿ª¼­ (CIVIL-7)"/>
      <sheetName val="sal"/>
      <sheetName val="design_criteria8"/>
      <sheetName val="cespiti_cet2_piombino_(2)2"/>
      <sheetName val="建筑工程统计表06月份_2"/>
      <sheetName val="Rev_2"/>
      <sheetName val="Vind_-鴃宼蠀2"/>
      <sheetName val="DIV_92"/>
      <sheetName val="LOKASI_RIG_Litbang2"/>
      <sheetName val="struktur_tdk_dipakai2"/>
      <sheetName val="sch_1_22"/>
      <sheetName val="B_10_(4)2"/>
      <sheetName val="Country_(kVA-Hz_)2"/>
      <sheetName val="INPUT_DATAS2"/>
      <sheetName val="5_세운W-A2"/>
      <sheetName val="ABK_04_AWALR+CO+TAB_RUPS2"/>
      <sheetName val="9_58&quot;_single2"/>
      <sheetName val="A-11_Steel_Str2"/>
      <sheetName val="A-03_Pile2"/>
      <sheetName val="CONS_2"/>
      <sheetName val="SA516-60,70_(정리)2"/>
      <sheetName val="HaulingLine_hardware2"/>
      <sheetName val="S_Curve2"/>
      <sheetName val="Branch_Power2"/>
      <sheetName val="C__letter_3rd_QT2"/>
      <sheetName val="Sheet1_(4)2"/>
      <sheetName val="Perhitungan_RAB2"/>
      <sheetName val="Gas_Specific_Gravities_and_GHV2"/>
      <sheetName val="1_집계표(일반전기)2"/>
      <sheetName val="2_집계표(선행공사)2"/>
      <sheetName val="3_집계표(소방공사)2"/>
      <sheetName val="CABLE_TRAY2"/>
      <sheetName val="5_세운W-A1"/>
      <sheetName val="Gas_Specific_Gravities_and_GHV1"/>
      <sheetName val="지원시설 내역서(154kV)"/>
      <sheetName val="COA-17"/>
      <sheetName val="C-18"/>
      <sheetName val="取费"/>
      <sheetName val="Dir-Conc "/>
      <sheetName val="Progress %"/>
      <sheetName val="?????????"/>
      <sheetName val="ค่าขนส่ง"/>
      <sheetName val="nHDD"/>
      <sheetName val="ค่าขนส่ง(6ล้อ)"/>
      <sheetName val="ค่าขนส่ง(พ่วง)"/>
      <sheetName val="Mat_Source"/>
      <sheetName val="Form1"/>
      <sheetName val="ได้ราคาคอนกรีต-เหล็กเสริม"/>
      <sheetName val="Form3"/>
      <sheetName val="ได้งานตีเส้น"/>
      <sheetName val="ข้อมูลวัสดุและค่าดำเนินการ"/>
      <sheetName val="concrete&amp;งานไม้แบบ"/>
      <sheetName val="ราคาวัสดุ"/>
      <sheetName val="Unconfined-Reading"/>
      <sheetName val="tblTHK"/>
      <sheetName val="bi-mnthly rep Villa"/>
      <sheetName val="TPK(I) Budget"/>
      <sheetName val="Lookup Table"/>
      <sheetName val="D 5243-ARAMCO"/>
      <sheetName val="D-4801 OXY"/>
      <sheetName val="Nation"/>
      <sheetName val="선택 속성(잠금)"/>
      <sheetName val="NAME1"/>
      <sheetName val="CODE2"/>
      <sheetName val="Inert Balls"/>
      <sheetName val="PLANT LIST"/>
      <sheetName val="Cover_(sh_1)"/>
      <sheetName val="Progress_Tables"/>
      <sheetName val="Analis_Kusen_okk"/>
      <sheetName val="rekap_str+ars"/>
      <sheetName val="Analisa_ME"/>
      <sheetName val="1.FACTORY"/>
      <sheetName val="Rebar Properties"/>
      <sheetName val="Ã?ඊ"/>
      <sheetName val="Ã?අ"/>
      <sheetName val="SAND_x0000__x0000__x0000__x000f__x0000__x0000__x0000__x000f_»¿ª¼­ (CIVIL-7)"/>
      <sheetName val="내역서_(∮ἀ嘆ɶ_᠀㬁_9"/>
      <sheetName val="3__PE_Unit_2"/>
      <sheetName val="Man__Sum_2"/>
      <sheetName val="unit_mh_study2"/>
      <sheetName val="Offer_Sum_2"/>
      <sheetName val="Indirect_Pers_2"/>
      <sheetName val="endirek_ad-sa2"/>
      <sheetName val="Support_Pers_2"/>
      <sheetName val="Indirect_Pers__Assumptions2"/>
      <sheetName val="ind__cost_of_direct2"/>
      <sheetName val="Net_Salary_of_a_Direct2"/>
      <sheetName val="Direct_Cost_Sum_2"/>
      <sheetName val="Water_Cons_2"/>
      <sheetName val="Ind_Sale2"/>
      <sheetName val="GWP3_Outfitting_Works_Indirect2"/>
      <sheetName val="Batam_Forecast5"/>
      <sheetName val="Batam_Forecast_jun5"/>
      <sheetName val="Fabrication_Summary5"/>
      <sheetName val="D6978_Mar_21_-_FProj075"/>
      <sheetName val="GEAC_-_Dec195"/>
      <sheetName val="p_mgmt2"/>
      <sheetName val="Dati_base2"/>
      <sheetName val="Asset_Mansys_Sum2"/>
      <sheetName val="Job_List_(2)2"/>
      <sheetName val="Constn_&amp;_Install_-_LEV_42"/>
      <sheetName val="LEV_4_Project_Managem2"/>
      <sheetName val="Site_Management2"/>
      <sheetName val="Manhrs_Sum2"/>
      <sheetName val="내역서_(N____35"/>
      <sheetName val="내역서_(N____43"/>
      <sheetName val="내역서_(N____53"/>
      <sheetName val="내역서_(N____63"/>
      <sheetName val="내역서_(N____73"/>
      <sheetName val="내역서_(N____83"/>
      <sheetName val="Control_Panel2"/>
      <sheetName val="using_rjs409_progress_data2"/>
      <sheetName val="Summary_F-217_R62"/>
      <sheetName val="BEU_btm_nozz_@_tsht2"/>
      <sheetName val="Cover_Sheet2"/>
      <sheetName val="DO_NOT_DELETE2"/>
      <sheetName val="Bored_Pile1"/>
      <sheetName val="03-13_Anticipated1"/>
      <sheetName val="03-13_Approved1"/>
      <sheetName val="04_09_19_Mufqi(2)1"/>
      <sheetName val="04_09_19_Winda(2)1"/>
      <sheetName val="Mufqi_29_08_191"/>
      <sheetName val="Ade_30_08_191"/>
      <sheetName val="Pramudibyo_30_08_191"/>
      <sheetName val="Aji_02_09_191"/>
      <sheetName val="Diah_02_09_191"/>
      <sheetName val="_09_191"/>
      <sheetName val="Issue_Log_1"/>
      <sheetName val="1)_COMMON_FACILITIES2"/>
      <sheetName val="Номенклатура_BOE"/>
      <sheetName val="Типы_оборудования"/>
      <sheetName val="P_M_별1"/>
      <sheetName val="Ca_máy"/>
      <sheetName val="Cước_VC_+_ĐM_CP_Tư_vấn"/>
      <sheetName val="Dự_toán"/>
      <sheetName val="Đơn_Giá_TH"/>
      <sheetName val="Nhân_công"/>
      <sheetName val="Phân_tích"/>
      <sheetName val="Hệ_số"/>
      <sheetName val="C_P_Thiết_bị"/>
      <sheetName val="T_H_Kinh_phí"/>
      <sheetName val="Vật_tư"/>
      <sheetName val="Trang_bìa"/>
      <sheetName val="anal_rab1"/>
      <sheetName val="AP_'S_ANALYSIS"/>
      <sheetName val="8&gt;한국인수당_(Master_file)"/>
      <sheetName val="Номенклатура_BOM"/>
      <sheetName val="4_6二构装修工程"/>
      <sheetName val="4_5钢结构工程"/>
      <sheetName val="1成本汇总表_"/>
      <sheetName val="PL_USD_Aver_Eligible_Vendor"/>
      <sheetName val="2__x000a_"/>
      <sheetName val="____x01"/>
      <sheetName val="OPT____1"/>
      <sheetName val="Cause_Categories"/>
      <sheetName val="Part_3-Cladding"/>
      <sheetName val="REC__SALV_"/>
      <sheetName val="WORK_INDEX"/>
      <sheetName val="Change_Order_Log2"/>
      <sheetName val="PBAC_budget"/>
      <sheetName val="TOWER_10TON"/>
      <sheetName val="TOWER_12TON"/>
      <sheetName val="JIB_CRANE,HOIST"/>
      <sheetName val="ocean_voyage1"/>
      <sheetName val="Pivot_Table1"/>
      <sheetName val="내역서_耰&quot;__x00004"/>
      <sheetName val="____x"/>
      <sheetName val="내역서_ᢐ__"/>
      <sheetName val="____x1"/>
      <sheetName val="Weekl__x000"/>
      <sheetName val="Precios_Unitariԯ_"/>
      <sheetName val="OPT__"/>
      <sheetName val="Named_Range"/>
      <sheetName val="Floor_Level"/>
      <sheetName val="Page_2api"/>
      <sheetName val="STEP1_a-JUL03"/>
      <sheetName val="Equip_COA_Sumry"/>
      <sheetName val="old_BREADKOWN"/>
      <sheetName val="Blk_A"/>
      <sheetName val="Bill_2K"/>
      <sheetName val="Angkatan_Mewah"/>
      <sheetName val="FOL_-_Bar"/>
      <sheetName val="7_조직표_(수정)"/>
      <sheetName val="p17_POP_2"/>
      <sheetName val="p16_POP_1"/>
      <sheetName val="p14_cooling_mp_2"/>
      <sheetName val="p15_cooling_mp_3"/>
      <sheetName val="Rekap_Bill"/>
      <sheetName val="Jdw_Alat"/>
      <sheetName val="S_Penawar"/>
      <sheetName val="Analis_harga"/>
      <sheetName val="Sat_Bah_&amp;_Up"/>
      <sheetName val="_PE-F-42_MR_9_Manpower"/>
      <sheetName val="TABEL_BAJA"/>
      <sheetName val="Item_Kompensasi"/>
      <sheetName val="Реестр_ЗНИ"/>
      <sheetName val="[SAND»¿ª¼­_(CIVIL-7)"/>
      <sheetName val="PROJECT_MPP"/>
      <sheetName val="HO_mhrs-sum"/>
      <sheetName val="CS_mhrs-sum"/>
      <sheetName val="1_Cover"/>
      <sheetName val="H2O_(air,_acid_gas)"/>
      <sheetName val="Refrence_JP"/>
      <sheetName val="DROP_DOWN_LIST"/>
      <sheetName val="Data_Sheet1"/>
      <sheetName val="@risk_rents_and_incentives"/>
      <sheetName val="Car_park_lease"/>
      <sheetName val="Net_rent_analysis"/>
      <sheetName val="cost_project"/>
      <sheetName val="co-no_2"/>
      <sheetName val="Labor_abs-NMR"/>
      <sheetName val="Malaysia_incl__RET"/>
      <sheetName val="GM_&amp;_TA"/>
      <sheetName val="Zone_1"/>
      <sheetName val="Zone_2"/>
      <sheetName val="Zone_3"/>
      <sheetName val="Zone_4"/>
      <sheetName val="Zone_5"/>
      <sheetName val="0__Index"/>
      <sheetName val="SS_MH"/>
      <sheetName val="Page_9"/>
      <sheetName val="Page_7"/>
      <sheetName val="Page_10"/>
      <sheetName val="Page_8"/>
      <sheetName val="Power_balance"/>
      <sheetName val="SPIR_No_1"/>
      <sheetName val="Mix_Design"/>
      <sheetName val="MOTOR_OPERATED_VALVE_LIST_1"/>
      <sheetName val="[SANDAN_XLS€??"/>
      <sheetName val="PT_DPT_Manifold_(TR)"/>
      <sheetName val="PT_DPT_Seal_(TR)"/>
      <sheetName val="Item_Details"/>
      <sheetName val="15_2_-_HVAC_Works"/>
      <sheetName val="BOKOR_TOPSIDE_LS_3_17M480R"/>
      <sheetName val="SI_No_25"/>
      <sheetName val="Additional_Work"/>
      <sheetName val="D_-12"/>
      <sheetName val="A_H_S_P"/>
      <sheetName val="Harga_Bahan"/>
      <sheetName val="HSA_&amp;_PAB"/>
      <sheetName val="Format_Report-for_analysis_only"/>
      <sheetName val="Rekap_BQ-Pompong"/>
      <sheetName val="1_Unit_Price"/>
      <sheetName val="Absen_4"/>
      <sheetName val="Evaluasi_Teknis__B_"/>
      <sheetName val="Koreksi_Aritmatika"/>
      <sheetName val="Range_HPS"/>
      <sheetName val="B2-UNIT_207"/>
      <sheetName val="BQ_INSUL"/>
      <sheetName val="BQ_PIPE"/>
      <sheetName val="SHOP_FIELD_INSTALL_%"/>
      <sheetName val="LINE_TESTS"/>
      <sheetName val="Tbl_1y_4"/>
      <sheetName val="cash_budget"/>
      <sheetName val="쬏+쫶&amp;쫹AN_XLS]______x005f_x001f__x000_4"/>
      <sheetName val="쬏+쫶&amp;쫹AN_XLS]______x005f_x001f__x000_2"/>
      <sheetName val="쬏+쫶&amp;쫹AN_XLS]______x005f_x001f__x000_3"/>
      <sheetName val="Material_List_"/>
      <sheetName val="Project_data"/>
      <sheetName val="Bond_&amp;_Stamp"/>
      <sheetName val="Prec_OTS"/>
      <sheetName val="Twr_(15)"/>
      <sheetName val="SITE_DEV,T"/>
      <sheetName val="Analisa_HS"/>
      <sheetName val="HPS_PC"/>
      <sheetName val="Pile_Cap"/>
      <sheetName val="Unit_Price_Analysis"/>
      <sheetName val="AGG_A"/>
      <sheetName val="AGG_B"/>
      <sheetName val="DAFTAR_BAHAN"/>
      <sheetName val="DAFTAR_ALAT"/>
      <sheetName val="DAFTAR_UPAH"/>
      <sheetName val="PAS__BATU"/>
      <sheetName val="PRIME_COAT"/>
      <sheetName val="TACK_COAT"/>
      <sheetName val="CIMB_IDR"/>
      <sheetName val="SANDAN.XLS€"/>
      <sheetName val="쬏+쫶&amp;쫹AN.XLS______x005f_x001f__x000_4"/>
      <sheetName val="쬏+쫶&amp;쫹AN.XLS______x005f_x001f__x000_2"/>
      <sheetName val="쬏+쫶&amp;쫹AN.XLS______x005f_x001f__x000_3"/>
      <sheetName val="SAND"/>
      <sheetName val="내역서_耰&quot;19"/>
      <sheetName val="SANDAN_XLS17"/>
      <sheetName val="내역서_(∮ἀ嘆ɶ᠀㬁9"/>
      <sheetName val="FCTRS"/>
      <sheetName val="2_x0010___x0003_ _x0008__x0010__x0004__x0004__x0004_"/>
      <sheetName val="내역서_(N___ 11"/>
      <sheetName val="내역서_(N___ 12"/>
      <sheetName val="당초�∸ἀ"/>
      <sheetName val="당초�➴ȭ"/>
      <sheetName val="KUWATI(Total)_22"/>
      <sheetName val="집계표_(TOTAL)22"/>
      <sheetName val="집계표_(CIVIL-23)22"/>
      <sheetName val="집계표_(FGRU)22"/>
      <sheetName val="집계표_(25,26)22"/>
      <sheetName val="집계표_(MEROX)22"/>
      <sheetName val="집계표_(NITROGEN)22"/>
      <sheetName val="집계표_(M4)22"/>
      <sheetName val="집계표_(CIVIL4)22"/>
      <sheetName val="집계표_(CIVIL6)22"/>
      <sheetName val="집계표_(CIVIL7)22"/>
      <sheetName val="내역서(DEMO_TOTAL)22"/>
      <sheetName val="내역서_(CIVIL-23)22"/>
      <sheetName val="내역서_(fgru)22"/>
      <sheetName val="내역서_(25&amp;26)22"/>
      <sheetName val="내역서_(MEROX)22"/>
      <sheetName val="내역서_(NITROGEN)22"/>
      <sheetName val="내역서_(M4)22"/>
      <sheetName val="내역서_(CIVIL-4)22"/>
      <sheetName val="내역서_(CIVIL-6)22"/>
      <sheetName val="내역서_(CIVIL-7)22"/>
      <sheetName val="OPTION_222"/>
      <sheetName val="OPTION_322"/>
      <sheetName val="2002년_현장공사비_국내_실적22"/>
      <sheetName val="2003년국내현장공사비_실적22"/>
      <sheetName val="VC2_10_9922"/>
      <sheetName val="INPUT_DATA21"/>
      <sheetName val="집계표_(25,26ဩ21"/>
      <sheetName val="입출재고현황_(2)20"/>
      <sheetName val="Form_021"/>
      <sheetName val="Form_D-120"/>
      <sheetName val="Form_B-120"/>
      <sheetName val="Form_F-120"/>
      <sheetName val="Form_A20"/>
      <sheetName val="General_Data21"/>
      <sheetName val="LABOR_&amp;_자재20"/>
      <sheetName val="간접비_총괄20"/>
      <sheetName val="Price_Schedule20"/>
      <sheetName val="3_공통공사대비20"/>
      <sheetName val="Rate_Analysis20"/>
      <sheetName val="내역서_耰&quot;??20"/>
      <sheetName val="EQUIPMENT_-220"/>
      <sheetName val="CAL_20"/>
      <sheetName val="WEIGHT_LIST19"/>
      <sheetName val="산#2-1_(2)19"/>
      <sheetName val="BEND_LOSS19"/>
      <sheetName val="공사비_내역_(가)19"/>
      <sheetName val="Form_A_19"/>
      <sheetName val="단면_(2)19"/>
      <sheetName val="Static_Equip19"/>
      <sheetName val="3_Breakdown_Direct_Paint19"/>
      <sheetName val="6PILE__(돌출)19"/>
      <sheetName val="내역서_耰&quot;_x005f_x0000__x005f_x0000_19"/>
      <sheetName val="Civil_119"/>
      <sheetName val="Civil_219"/>
      <sheetName val="Civil_319"/>
      <sheetName val="Site_119"/>
      <sheetName val="Site_219"/>
      <sheetName val="Site_319"/>
      <sheetName val="Site_Faci19"/>
      <sheetName val="Áý°èÇ¥_(TOTAL)18"/>
      <sheetName val="Áý°èÇ¥_(CIVIL-23)18"/>
      <sheetName val="Áý°èÇ¥_(FGRU)18"/>
      <sheetName val="Áý°èÇ¥_(25,26)18"/>
      <sheetName val="Áý°èÇ¥_(MEROX)18"/>
      <sheetName val="Áý°èÇ¥_(NITROGEN)18"/>
      <sheetName val="Áý°èÇ¥_(M4)18"/>
      <sheetName val="Áý°èÇ¥_(CIVIL4)18"/>
      <sheetName val="Áý°èÇ¥_(CIVIL6)18"/>
      <sheetName val="Áý°èÇ¥_(CIVIL7)18"/>
      <sheetName val="³»¿ª¼­(DEMO_TOTAL)18"/>
      <sheetName val="³»¿ª¼­_(CIVIL-23)18"/>
      <sheetName val="³»¿ª¼­_(fgru)18"/>
      <sheetName val="³»¿ª¼­_(25&amp;26)18"/>
      <sheetName val="³»¿ª¼­_(MEROX)18"/>
      <sheetName val="³»¿ª¼­_(NITROGEN)18"/>
      <sheetName val="³»¿ª¼­_(M4)18"/>
      <sheetName val="³»¿ª¼­_(CIVIL-4)18"/>
      <sheetName val="³»¿ª¼­_(CIVIL-6)18"/>
      <sheetName val="³»¿ª¼­_(CIVIL-7)18"/>
      <sheetName val="2002³â_ÇöÀå°ø»çºñ_±¹³»_½ÇÀû18"/>
      <sheetName val="2003³â±¹³»ÇöÀå°ø»çºñ_½ÇÀû18"/>
      <sheetName val="Man_Hole18"/>
      <sheetName val="Administrative_Prices18"/>
      <sheetName val="WBS_4418"/>
      <sheetName val="WBS_4118"/>
      <sheetName val="Precios_por_Administración18"/>
      <sheetName val="Precios_Unitarios18"/>
      <sheetName val="Subcon_A18"/>
      <sheetName val="내역서_耰&quot;__20"/>
      <sheetName val="Summary_Sheets19"/>
      <sheetName val="2_2_STAFF_Scedule18"/>
      <sheetName val="내역서_耰&quot;_x005f_x005f_x005f_x0000__x005f_x005f_x0018"/>
      <sheetName val="내역서_耰&quot;_x005f_x005f_x005f_x005f_x005f_x005f_x00018"/>
      <sheetName val="Z-_GENERAL_PRICE_SUMMARY18"/>
      <sheetName val="_Estimate__18"/>
      <sheetName val="내역서_耰&quot;_x005f_x005f_x005f_x005f_x005f_x005f_x00518"/>
      <sheetName val="7__월별투입내역서18"/>
      <sheetName val="계측_내역서18"/>
      <sheetName val="Vind_-_BtB18"/>
      <sheetName val="LV_induction_motors18"/>
      <sheetName val="BSD_(2)18"/>
      <sheetName val="BM_DATA_SHEET19"/>
      <sheetName val="Sheet1_(2)19"/>
      <sheetName val="T_318"/>
      <sheetName val="HORI__VESSEL18"/>
      <sheetName val="EQUIP_LIST18"/>
      <sheetName val="Form_B18"/>
      <sheetName val="MP_MOB18"/>
      <sheetName val="Monthly_Load18"/>
      <sheetName val="Weekly_Load18"/>
      <sheetName val="breakdown_of_wage_rate18"/>
      <sheetName val="Indirect_Cost18"/>
      <sheetName val="97_사업추정(WEKI)18"/>
      <sheetName val="Eq__Mobilization18"/>
      <sheetName val="Material_Selections18"/>
      <sheetName val="[SANDAN_XLS??18"/>
      <sheetName val="Piping_BQ_for_one_turbine18"/>
      <sheetName val="Utility_and_Fire_flange18"/>
      <sheetName val="Heavy_Equipments18"/>
      <sheetName val="AG_Pipe_Qty_Analysis18"/>
      <sheetName val="_SANDAN_XLS__18"/>
      <sheetName val="입찰내역_발주처_양식18"/>
      <sheetName val="Resource_table18"/>
      <sheetName val="Equipment_List18"/>
      <sheetName val="Form1_SQP18"/>
      <sheetName val="공정계획(내부계획25%,내부w_f)18"/>
      <sheetName val="FWBS_153017"/>
      <sheetName val="Fire_Protection18"/>
      <sheetName val="SFN_ORIG18"/>
      <sheetName val="Dir_Manpower_Other_Exp_18"/>
      <sheetName val="SCHEDD_TAMBAHAN18"/>
      <sheetName val="w't_table18"/>
      <sheetName val="단가_(2)17"/>
      <sheetName val="4-3LEVEL-5_epic_417"/>
      <sheetName val="실행예산_MM17"/>
      <sheetName val="BOQ-B_DOWN17"/>
      <sheetName val="PROTECTION_17"/>
      <sheetName val="ITB_COST18"/>
      <sheetName val="MODULE_CONFIRM17"/>
      <sheetName val="Cash_In-Cash_Out_Actual17"/>
      <sheetName val="1100-1200-1300-1910-2140-LEV_13"/>
      <sheetName val="plan&amp;section_of_foundation14"/>
      <sheetName val="Unit_Price_13"/>
      <sheetName val="내역서1999_8최종13"/>
      <sheetName val="CUADRO_DE_PRECIOS17"/>
      <sheetName val="working_load_at_the_btm_ft_14"/>
      <sheetName val="stability_check14"/>
      <sheetName val="design_load14"/>
      <sheetName val="Updating_Form-Oct_201113"/>
      <sheetName val="Weld_Consumable13"/>
      <sheetName val="NDE_Cost-Summary13"/>
      <sheetName val="9July_Above_Ground_Pipe13"/>
      <sheetName val="M_1113"/>
      <sheetName val="Process_Data_113"/>
      <sheetName val="TDC_COA_Sumry13"/>
      <sheetName val="TDC_Item_Dets13"/>
      <sheetName val="TDC_Item_Sumry13"/>
      <sheetName val="TDC_Key_Qty_Sumry13"/>
      <sheetName val="List_-_Components13"/>
      <sheetName val="List_-_Equipment13"/>
      <sheetName val="COA_Sumry_-_Std_Imp13"/>
      <sheetName val="Contr_TDC_-_Std_Imp13"/>
      <sheetName val="Item_Sumry_-_Std_Imp13"/>
      <sheetName val="Unit_Costs_-_Std_Imp13"/>
      <sheetName val="Unit_MH_-_Std_Imp13"/>
      <sheetName val="Proj_TIC_-_Std_Imp13"/>
      <sheetName val="Closeout_Control13"/>
      <sheetName val="Site_Findings_Status_Sheet13"/>
      <sheetName val="내역서_耰&quot;_x005f_x005f_x005f_x0000_13"/>
      <sheetName val="내역서_耰&quot;_x005f_x005f_x005f_x005f_13"/>
      <sheetName val="내역서_耰&quot;_x005f_x0000__x000014"/>
      <sheetName val="Material_Price19"/>
      <sheetName val="내역서_(∮ἀ嘆ɶ17"/>
      <sheetName val="In-House_Summary13"/>
      <sheetName val="Currency_Rate13"/>
      <sheetName val="4-Basic_Price13"/>
      <sheetName val="Evaluasi_Penw13"/>
      <sheetName val="Man_Power_&amp;_Comp13"/>
      <sheetName val="Data_List13"/>
      <sheetName val="할증_13"/>
      <sheetName val="Pengesahan_13"/>
      <sheetName val="RAB_AR&amp;STR13"/>
      <sheetName val="PROJECT_BRIEF13"/>
      <sheetName val="Sum_(Case-3)13"/>
      <sheetName val="99__FWBS(Ref)13"/>
      <sheetName val="99__Change_Rate13"/>
      <sheetName val="Tools_&amp;_Settings13"/>
      <sheetName val="Data_Summary13"/>
      <sheetName val="Crew_Costs13"/>
      <sheetName val="Spread_Costs13"/>
      <sheetName val="Unique_List_Misc13"/>
      <sheetName val="Direct_PMS13"/>
      <sheetName val="Codes_Pers13"/>
      <sheetName val="5_)_Time_Delays13"/>
      <sheetName val="Equip_Rental_Summary_by_Contr13"/>
      <sheetName val="Project_Equip_Rental_Summary13"/>
      <sheetName val="Contractor_Indirect_Sumry13"/>
      <sheetName val="Project_Indirect_Sumry13"/>
      <sheetName val="COA_Sumry_by_Area13"/>
      <sheetName val="COA_Sumry_by_Contr13"/>
      <sheetName val="COA_Sumry_by_RG13"/>
      <sheetName val="TDC_COA_Grp_Sumry13"/>
      <sheetName val="TDC_COA_Grp_Sumry_by_Area13"/>
      <sheetName val="TDC_COA_Grp_Sumry_by_RG13"/>
      <sheetName val="Equipment_Sumry13"/>
      <sheetName val="TDC_Item_Dets-Full13"/>
      <sheetName val="TDC_Item_Dets-IPM-Full13"/>
      <sheetName val="TDC_Item_Sumry_by_Area13"/>
      <sheetName val="TDC_Item_Sumry_by_RG13"/>
      <sheetName val="TDC_Key_Qty_Sumry_by_RG13"/>
      <sheetName val="List_-_Equipment_by_Area13"/>
      <sheetName val="List_-_Equipment_by_Contr13"/>
      <sheetName val="Equipment_-_Unit_Costs_by_Mat13"/>
      <sheetName val="List_-_Equipment_by_Rep_Grp13"/>
      <sheetName val="Craft_Summary_by_Contr13"/>
      <sheetName val="Project_Craft_Summary13"/>
      <sheetName val="Project_Metrics13"/>
      <sheetName val="Aux_13"/>
      <sheetName val="Ocean_Transporation_Charge13"/>
      <sheetName val="UP_MINOR13"/>
      <sheetName val="Discounted_Cash_Flow13"/>
      <sheetName val="SUMMARY_(0A)13"/>
      <sheetName val="SUMMARY_(1A)13"/>
      <sheetName val="SUMMARY_(1B)13"/>
      <sheetName val="SUMMARY_(03)13"/>
      <sheetName val="F1(Cable_Rack)13"/>
      <sheetName val="F2(Cable_Rack)13"/>
      <sheetName val="F3(Cable_Rack)13"/>
      <sheetName val="F1_(POLYMER)13"/>
      <sheetName val="F2_(POLYMER)13"/>
      <sheetName val="F3_(POLYMER)13"/>
      <sheetName val="F4_(POLYMER)13"/>
      <sheetName val="F5(_Polymerization_)13"/>
      <sheetName val="F6_(_Polymerization_)13"/>
      <sheetName val="B1_(Grid_A-7,_-6)13"/>
      <sheetName val="B1_(Grid_A,_B)13"/>
      <sheetName val="B1_(Grid_C-7,_-6)13"/>
      <sheetName val="B2_(Grid_-7_B,_C)_(1)13"/>
      <sheetName val="B2_(Grid_-7_B,_C)_(2)13"/>
      <sheetName val="B2_(Grid_-6_B,_C)_(1)13"/>
      <sheetName val="B2_(Grid_-6_B,_C)_(2)13"/>
      <sheetName val="F1_(MONOMER)13"/>
      <sheetName val="F2_(MONOMER)13"/>
      <sheetName val="F3_(MONOMER)13"/>
      <sheetName val="90K060C_(MONOMER)13"/>
      <sheetName val="F1_(EXTRUSION)13"/>
      <sheetName val="F2_(EXTRUSION)13"/>
      <sheetName val="F3_(EXTRUSION)13"/>
      <sheetName val="F4_(EXTRUSION)13"/>
      <sheetName val="F5_(EXTRUSION)13"/>
      <sheetName val="F6A_(EXTRUSION)13"/>
      <sheetName val="F6D_(EXTRUSION)13"/>
      <sheetName val="F7_(EXTRUSION)13"/>
      <sheetName val="F8_(EXTRUSION)13"/>
      <sheetName val="F9_(EXTRUSION)13"/>
      <sheetName val="F10_(EXTRUSION)13"/>
      <sheetName val="F11_(EXTRUSION)13"/>
      <sheetName val="B1_(Grid_F-5`,_4`)13"/>
      <sheetName val="B2_(Grid_F,E-4`)13"/>
      <sheetName val="B2_(Grid_F,E-5`)13"/>
      <sheetName val="B3_(Grid_C,B-4`)13"/>
      <sheetName val="B4_(Grid_B,A-4`)13"/>
      <sheetName val="B5_(Grid_E-5`)_&amp;_(Grid_D-5`)13"/>
      <sheetName val="B6_(Grid_E,D-5')13"/>
      <sheetName val="B7_(Grid_E,D-5')13"/>
      <sheetName val="95D040,_A50613"/>
      <sheetName val="95P040AB,_A50713"/>
      <sheetName val="95X020-U08,_A60213"/>
      <sheetName val="95X020-U07,_A60613"/>
      <sheetName val="95E040,_A50913"/>
      <sheetName val="95D024;025,_A61513"/>
      <sheetName val="95X020-U05,_A60113"/>
      <sheetName val="95X020-U02,_A20413"/>
      <sheetName val="Extruder_FDN13"/>
      <sheetName val="BOG_COMP__FDN13"/>
      <sheetName val="SOG_COMP__FDN13"/>
      <sheetName val="1G1_(Ground_Beam)13"/>
      <sheetName val="1G2-1(Ground_Beam)13"/>
      <sheetName val="1G2-2(Ground_Beam)13"/>
      <sheetName val="P15,_1613"/>
      <sheetName val="LO_CONSOLE_FDN13"/>
      <sheetName val="OIL_COOLER_FDN13"/>
      <sheetName val="CW_CONSOLE_FDN_(SOG)13"/>
      <sheetName val="PD3_(SOG)13"/>
      <sheetName val="SF1_(SOG)13"/>
      <sheetName val="SF2_(SOG)13"/>
      <sheetName val="SLAB_(1S1-1)13"/>
      <sheetName val="SLAB_(1S1-2)13"/>
      <sheetName val="SLAB_(1S1-3)13"/>
      <sheetName val="COLUMN_(+5500)13"/>
      <sheetName val="COLUMN_(+12500)13"/>
      <sheetName val="COLUMN_(+15500)13"/>
      <sheetName val="ETC_13"/>
      <sheetName val="Cash_Flow_bulanan13"/>
      <sheetName val="H_Satuan13"/>
      <sheetName val="OCT_FDN13"/>
      <sheetName val="Item_code13"/>
      <sheetName val="Unt_rate13"/>
      <sheetName val="00-Summary_Information-ABB12"/>
      <sheetName val="__13"/>
      <sheetName val="_13"/>
      <sheetName val="breakdown_of_wage_ra`f12"/>
      <sheetName val="breakdown_of_wage_ra12"/>
      <sheetName val="breakdown_of_wage_rað-12"/>
      <sheetName val="BO䁑-B_䁄OWN13"/>
      <sheetName val="Bill_rekap13"/>
      <sheetName val="Harga_Satuan13"/>
      <sheetName val="F_ALARM13"/>
      <sheetName val="2_Overall_Summary_12"/>
      <sheetName val="Exchange_Rate13"/>
      <sheetName val="General_Notes13"/>
      <sheetName val="PABS,Site_info12"/>
      <sheetName val="0__Resource　Code12"/>
      <sheetName val="내역서_耰&quot;_x005f_x0000_13"/>
      <sheetName val="내역서_耰&quot;_x005f_x005f_13"/>
      <sheetName val="breakdown_of_wage_rap12"/>
      <sheetName val="breakdown_of_wage_ra12"/>
      <sheetName val="Process_Data_(2)13"/>
      <sheetName val="차트_(2)13"/>
      <sheetName val="2__현장_자금투입_집계표13"/>
      <sheetName val="Rates_&amp;_Legend13"/>
      <sheetName val="DATA_MENTAH12"/>
      <sheetName val="Material_code12"/>
      <sheetName val="Cashflow_Analysis10"/>
      <sheetName val="Finansal_tamamlanma_Eğrisi10"/>
      <sheetName val="_도면_및_도서_제출목록_및_일정_170202_xls13"/>
      <sheetName val="내역서_耰&quot;_12"/>
      <sheetName val="Distribution_Table12"/>
      <sheetName val="Raw_data12"/>
      <sheetName val="DROP_DOWN12"/>
      <sheetName val="Linelist_LNGC_Process12"/>
      <sheetName val="내역서_(N____x000a_13"/>
      <sheetName val="TQ_Format11"/>
      <sheetName val="HO_Site_Rates-201112"/>
      <sheetName val="개시대사_(2)12"/>
      <sheetName val="Action_Item12"/>
      <sheetName val="ID_CD12"/>
      <sheetName val="Equipment_Spec_List12"/>
      <sheetName val="breakdown_of_wage_raÐ¾11"/>
      <sheetName val="Additional_data11"/>
      <sheetName val="SPEC_LIST(EQUP,_SYS)12"/>
      <sheetName val="Air_Cooler-E12"/>
      <sheetName val="Al_Taweelah12"/>
      <sheetName val="Particular_Sch12"/>
      <sheetName val="SUM_11"/>
      <sheetName val="내역서_(∮ἀ嘆ɶ?᠀㬁?10"/>
      <sheetName val="Attach_4-1810"/>
      <sheetName val="광통신_견적내역서110"/>
      <sheetName val="리스크_분류체계10"/>
      <sheetName val="11_자재단가10"/>
      <sheetName val="33628-Rev__A10"/>
      <sheetName val="LIFE_&amp;_REP_PROVN10"/>
      <sheetName val="O&amp;M_CREW10"/>
      <sheetName val="INPUT_DATA_OF_SCHEDULE10"/>
      <sheetName val="Master_List10"/>
      <sheetName val="Fig_4-1410"/>
      <sheetName val="Admin_Manu_2-Equipment_Type_I10"/>
      <sheetName val="OIL_SEPARATOR10"/>
      <sheetName val="CATCH_BASIN10"/>
      <sheetName val="FW_Post_Indicator_Valve_24&quot;10"/>
      <sheetName val="FW_Post_Indicator_Valve_20&quot;10"/>
      <sheetName val="FW_Post_Indicator_Valve_6&quot;10"/>
      <sheetName val="Fire_Monitor_or_Hydrant_6&quot;_FD10"/>
      <sheetName val="SUMP_VB10"/>
      <sheetName val="CLEANOUT_4&quot;10"/>
      <sheetName val="Not_reqd10"/>
      <sheetName val="호환성_보고서10"/>
      <sheetName val="SECL_리스크_분류체계_(2)10"/>
      <sheetName val="Activity_Form10"/>
      <sheetName val="EQUIPOS_DE_SEGURIDAD10"/>
      <sheetName val="MATERIALES_CONSUMIBLES10"/>
      <sheetName val="PERSONAL_INDIRECTO_10"/>
      <sheetName val="GM_00010"/>
      <sheetName val="Schedule_10"/>
      <sheetName val="Loading_Struc10"/>
      <sheetName val="Loading_Pip10"/>
      <sheetName val="Loading_Overall_(BASE_Proposa10"/>
      <sheetName val="Steel_Structure10"/>
      <sheetName val="PIPING_AG-UG_NEW_UNITS10"/>
      <sheetName val="MEC_PIPING_PREFABR10"/>
      <sheetName val="Working_File-Pip10"/>
      <sheetName val="Equip_ISBL_&amp;_OSBL_10"/>
      <sheetName val="14-Eng_rate10"/>
      <sheetName val="Direct_Histogram_Rev__A_(f)10"/>
      <sheetName val="Tender_data10"/>
      <sheetName val="Scheme_Area_Details_Block___C10"/>
      <sheetName val="Cash_Flow10"/>
      <sheetName val="Att-1_CTCI_MH_rate10"/>
      <sheetName val="Itembalance_Report_(18-sep-1810"/>
      <sheetName val="BUDGET_SUMMARY_10"/>
      <sheetName val="Tables_3_1_to_3_5_EXH_G10"/>
      <sheetName val="5__월별투입내역서10"/>
      <sheetName val="일위대가_10"/>
      <sheetName val="1_설계기준10"/>
      <sheetName val="설산1_나10"/>
      <sheetName val="BM_#110"/>
      <sheetName val="Cost_Code10"/>
      <sheetName val="Data_Ref10"/>
      <sheetName val="Interdept_Rate10"/>
      <sheetName val="REF_for_VV10"/>
      <sheetName val="Weekl_11"/>
      <sheetName val="내역서_(N____36"/>
      <sheetName val="__x010"/>
      <sheetName val="OPT_11"/>
      <sheetName val="SPT_vs_PHI8"/>
      <sheetName val="List_register10"/>
      <sheetName val="1_자금요약8"/>
      <sheetName val="2_실행비투입8"/>
      <sheetName val="3_본사집계8"/>
      <sheetName val="3-1_본사투입8"/>
      <sheetName val="4_지사집계8"/>
      <sheetName val="4-1_지사투입8"/>
      <sheetName val="5_현장총집계8"/>
      <sheetName val="5-1_현금집계8"/>
      <sheetName val="5-2_현금출납8"/>
      <sheetName val="5-3_외상집계8"/>
      <sheetName val="5-4_외상투입8"/>
      <sheetName val="6_미지급금8"/>
      <sheetName val="5-5_기타공제집계8"/>
      <sheetName val="5-6_기타공제8"/>
      <sheetName val="7_기성현황(실)8"/>
      <sheetName val="8_한국인수당8"/>
      <sheetName val="8_한국인수당_(Master_file)8"/>
      <sheetName val="9_기타수입8"/>
      <sheetName val="10_투입집계8"/>
      <sheetName val="5-4_외상투입_(2)8"/>
      <sheetName val="16_기성현황(예)8"/>
      <sheetName val="17_자금요약28"/>
      <sheetName val="18_실행대비투입28"/>
      <sheetName val="Perm__Test10"/>
      <sheetName val="RESUMEN_CD8"/>
      <sheetName val="BOQ_REV68"/>
      <sheetName val="Maliyet_Ozet8"/>
      <sheetName val="1_1-1_28"/>
      <sheetName val="1_3-_1_48"/>
      <sheetName val="3_18"/>
      <sheetName val="3_28"/>
      <sheetName val="4_1(a)8"/>
      <sheetName val="4_1(b)8"/>
      <sheetName val="4_1_(c)8"/>
      <sheetName val="5_18"/>
      <sheetName val="1_11_b8"/>
      <sheetName val="내역서_(N__x0010"/>
      <sheetName val="Analisa_Fave10"/>
      <sheetName val="Harsat_Bahan10"/>
      <sheetName val="Harsat_Subkon10"/>
      <sheetName val="Harsat_Upah10"/>
      <sheetName val="Master_1_010"/>
      <sheetName val="Agregat_Halus_&amp;_Kasar10"/>
      <sheetName val="HARGA_MATERIAL10"/>
      <sheetName val="Harga_Sat_APP10"/>
      <sheetName val="Tgh_JGC-Inv_I_clp10"/>
      <sheetName val="PCS_10"/>
      <sheetName val="Progress_Statement-SI10"/>
      <sheetName val="Progress_Payment-311010"/>
      <sheetName val="Galian_110"/>
      <sheetName val="Analisa_Lump_sum10"/>
      <sheetName val="Sec_I_ML10"/>
      <sheetName val="dongia_(2)10"/>
      <sheetName val="64_410"/>
      <sheetName val="64_510"/>
      <sheetName val="36_210"/>
      <sheetName val="36_110"/>
      <sheetName val="INSTLIST_110"/>
      <sheetName val="P-Ins_&amp;_Bonds10"/>
      <sheetName val="Land_Dev't__Ph-122"/>
      <sheetName val="4300_UTILITY_BLDG_(2)10"/>
      <sheetName val="Enron_Form8"/>
      <sheetName val="SUMMARY_MTO_02_2_358"/>
      <sheetName val="N_G_METERING_CALC_8"/>
      <sheetName val="N_G_METERING8"/>
      <sheetName val="N_G_METERING_(2)8"/>
      <sheetName val="CUMENE_METERING8"/>
      <sheetName val="N2_METERING_8"/>
      <sheetName val="H2_METERING__8"/>
      <sheetName val="CO_METERING8"/>
      <sheetName val="05__Curva_S9"/>
      <sheetName val="5_Cennik9"/>
      <sheetName val="SPEC(CABLE_&amp;_WIRE)8"/>
      <sheetName val="Consortium_VP8"/>
      <sheetName val="Summary_MONTH8"/>
      <sheetName val="DESICON_SUM8"/>
      <sheetName val="DES_TCF_Rental8"/>
      <sheetName val="DES_TCF_Maints_pers8"/>
      <sheetName val="DES_TCF_Heavy_Equipment8"/>
      <sheetName val="BANK_BOND8"/>
      <sheetName val="PHC_WAREHOUSE_-_INFOONLY8"/>
      <sheetName val="CATERING_CONTROL8"/>
      <sheetName val="SUB_CONTRACT8"/>
      <sheetName val="SPDC_-_INFONLY8"/>
      <sheetName val="VENDOR_SCHEDUL8"/>
      <sheetName val="VENDOR_PRESENCE_-_COMM8"/>
      <sheetName val="VENDOR_PRESENCE_-_RECH8"/>
      <sheetName val="VENDOR_PRESENCE_-_COMM_8"/>
      <sheetName val="CONTRACT_RATES8"/>
      <sheetName val="Payment_Certificate-18"/>
      <sheetName val="Floor_wet8"/>
      <sheetName val="Floor_Balcony8"/>
      <sheetName val="Hard_scape_Floor8"/>
      <sheetName val="P03_Skirting8"/>
      <sheetName val="GF_wall8"/>
      <sheetName val="Kitchen_Wall_wet_LIN-7018"/>
      <sheetName val="Wall_wet_LIN-601_8"/>
      <sheetName val="BOQ_(2)8"/>
      <sheetName val="VO_Schedule-18"/>
      <sheetName val="HOLD_AMOUNT8"/>
      <sheetName val="Back_Charge_(2)8"/>
      <sheetName val="Temporary_Deductions-1_8"/>
      <sheetName val="Contracharges_Check_list-1_8"/>
      <sheetName val="PC_038"/>
      <sheetName val="Measurement_sheet8"/>
      <sheetName val="Material_Only8"/>
      <sheetName val="Man_power_supply8"/>
      <sheetName val="Camp_Deduction8"/>
      <sheetName val="6_공정표8"/>
      <sheetName val="Other_data8"/>
      <sheetName val="Bill_4_7_Predestain_Bridge_8"/>
      <sheetName val="Bill_4_7_Predestain8"/>
      <sheetName val="1_1_FT_type_18"/>
      <sheetName val="1_2_FT_type_1A8"/>
      <sheetName val="1_3_FT_type_28"/>
      <sheetName val="1_4_FT_type_38"/>
      <sheetName val="1_5_FT_type_48"/>
      <sheetName val="2_1_CL_Outside8"/>
      <sheetName val="2_2_CL_Inside8"/>
      <sheetName val="2_3_CL_Ramp8"/>
      <sheetName val="3_1_CB_Outside8"/>
      <sheetName val="3_2_CB_Inside8"/>
      <sheetName val="4_Stair8"/>
      <sheetName val="5_Ramp8"/>
      <sheetName val="6_Handrail8"/>
      <sheetName val="Invoice_(Interim_No_28)8"/>
      <sheetName val="Cost_Summary8"/>
      <sheetName val="Direct_Cost8"/>
      <sheetName val="Direct_Cost_(2)8"/>
      <sheetName val="Summary_(3)8"/>
      <sheetName val="Indirect_Cost_Summary8"/>
      <sheetName val="IRR_sponsor8"/>
      <sheetName val="4-Lane_bridge22"/>
      <sheetName val="Existing_PC_Pavement8"/>
      <sheetName val="List_Equip8"/>
      <sheetName val="Process_C_(1-166)8"/>
      <sheetName val="Sch_68"/>
      <sheetName val="5__Work_load(현재원기준)10"/>
      <sheetName val="TR_Rev_vs_Commit8"/>
      <sheetName val="TR_+MMHE_PL_report8"/>
      <sheetName val="P23P2724___Commitment_8"/>
      <sheetName val="P_Staff_fac7"/>
      <sheetName val="beam-reinft-IIInd_floor7"/>
      <sheetName val="P-Site_fac7"/>
      <sheetName val="P-Clients_fac7"/>
      <sheetName val="2013电气概算_价目表_(营改增调整)8"/>
      <sheetName val="tblg_denda9"/>
      <sheetName val="A__ENGINEERING8"/>
      <sheetName val="B-1__배관자재8"/>
      <sheetName val="B-2__전기자재8"/>
      <sheetName val="B-3__계장자재8"/>
      <sheetName val="B-4__기계자재8"/>
      <sheetName val="C-1__공통가설8"/>
      <sheetName val="C-2__토목8"/>
      <sheetName val="C-4__철골8"/>
      <sheetName val="C-5__기계8"/>
      <sheetName val="C-6__배관8"/>
      <sheetName val="C-7__전기8"/>
      <sheetName val="C-8__계장8"/>
      <sheetName val="C-9__중장비8"/>
      <sheetName val="C-10__소방설비8"/>
      <sheetName val="C-11__보온8"/>
      <sheetName val="C-12__CMS8"/>
      <sheetName val="Master_Data8"/>
      <sheetName val="ind'l_cp8"/>
      <sheetName val="LAST_UPDATE8"/>
      <sheetName val="0_품의서(전체)8"/>
      <sheetName val="TRUCK_HAUL_CYCLE-waste8"/>
      <sheetName val="Equipt_Rental8"/>
      <sheetName val="EQ_USED_(CORRECTED)8"/>
      <sheetName val="Rebar_Constant8"/>
      <sheetName val="G_R300경비8"/>
      <sheetName val="AS포장복구_8"/>
      <sheetName val="중기조종사_단위단가8"/>
      <sheetName val="설_계8"/>
      <sheetName val="External_Issues8"/>
      <sheetName val="내역서_(N____113"/>
      <sheetName val="F1_48"/>
      <sheetName val="LRK_8"/>
      <sheetName val="Statprod_gab9"/>
      <sheetName val="L_19"/>
      <sheetName val="GRAND_REKAP7"/>
      <sheetName val="analisa_(2)7"/>
      <sheetName val="Analisa_27"/>
      <sheetName val="Up_&amp;_bhn7"/>
      <sheetName val="HRG_BHN7"/>
      <sheetName val="Analisa_(ok_punya)7"/>
      <sheetName val="Alat_(2)7"/>
      <sheetName val="CONCRETE_TYPE8"/>
      <sheetName val="본부_SHOP8"/>
      <sheetName val="#6_MDU_일반8"/>
      <sheetName val="#6_MDU엄반장8"/>
      <sheetName val="#6MDU_기계8"/>
      <sheetName val="HOU_COMP`8"/>
      <sheetName val="FCC_OBL-SHOP8"/>
      <sheetName val="NEW_FCC_OBL8"/>
      <sheetName val="#4_MDU8"/>
      <sheetName val="#6_SHOP8"/>
      <sheetName val="NRC_OBL-조연식8"/>
      <sheetName val="광양-조연식_반장8"/>
      <sheetName val="#5MDU_REV8"/>
      <sheetName val="LBO_PROJECT8"/>
      <sheetName val="VENDOR_LIST8"/>
      <sheetName val="BOP_LINE_LIST8"/>
      <sheetName val="3_부제O호표8"/>
      <sheetName val="5_소모재료비8"/>
      <sheetName val="8_시멘트제원표8"/>
      <sheetName val="2_품제O호표8"/>
      <sheetName val="동상부_Tact_기준_반입일정_및_수량_02178"/>
      <sheetName val="Equip_Mstr_FOR_3A18"/>
      <sheetName val="สรุปยอดเหล็กตาม_Cost_Record_VY8"/>
      <sheetName val="แนบ_PR8"/>
      <sheetName val="OR21_Final_Forecast_Rev_28"/>
      <sheetName val="Summary_Forecast_Budget_1&amp;28"/>
      <sheetName val="Summary_Forecast_Budget_Rev_28"/>
      <sheetName val="Backup_OR21_8"/>
      <sheetName val="Budget_for_ENT8"/>
      <sheetName val="ADJ__D-Wall&amp;BR_Ent__Rev_2_18"/>
      <sheetName val="Rebar+Conพื้น_Waste10%8"/>
      <sheetName val="Backup_D-Wall_Ent__13_07_198"/>
      <sheetName val="Backup_BR_ENT__13_07_198"/>
      <sheetName val="Final_Forecast_721118"/>
      <sheetName val="IMP_OR21_2019_07_118"/>
      <sheetName val="Concrete_721128"/>
      <sheetName val="หินเกล็ด_8"/>
      <sheetName val="เปรียบเทียบBudget_BR_8"/>
      <sheetName val="ADJ__BR_Ent__Rev_2_1_(2)8"/>
      <sheetName val="แผนงานBarrette_Pile8"/>
      <sheetName val="BOQ__VI_03_09_19_8"/>
      <sheetName val="Backup_BR_BMA8"/>
      <sheetName val="Sum_Budget&amp;Rev_18"/>
      <sheetName val="Sum_Budget_Rev_18"/>
      <sheetName val="Sum_Budget&amp;Rev_1_Rebar8"/>
      <sheetName val="Sum_Budget_Rev_2_Rebar8"/>
      <sheetName val="Rebar+Conพื้น_Waste10%_Rev_008"/>
      <sheetName val="Rebar+Conพื้น_Waste10%_Rev_01_8"/>
      <sheetName val="Equip_Rev_00_Budget8"/>
      <sheetName val="Budget_Waterpoofing8"/>
      <sheetName val="ABB_Summary8"/>
      <sheetName val="Man_power_rate8"/>
      <sheetName val="Const_equip_rate8"/>
      <sheetName val="01-Gang_Rate_&amp;_Info8"/>
      <sheetName val="05-Sum_Cost8"/>
      <sheetName val="06-Indirect_Loading8"/>
      <sheetName val="07-Heavy_Equipment8"/>
      <sheetName val="08-RR_Check_List8"/>
      <sheetName val="1)_Risk_and_Opportunities8"/>
      <sheetName val="2)_Full_Cost_Calculation8"/>
      <sheetName val="_토목_처리장도급내역서_8"/>
      <sheetName val="M&amp;E_Summary8"/>
      <sheetName val="rev_summary8"/>
      <sheetName val="M&amp;E_Prelims8"/>
      <sheetName val="B-FP_(2)8"/>
      <sheetName val="Sch_18"/>
      <sheetName val="Rekap_Biaya7"/>
      <sheetName val="Kuantitas_&amp;_Harga7"/>
      <sheetName val="Nopember_(2)7"/>
      <sheetName val="Ramp_data7"/>
      <sheetName val="Lower_Ground7"/>
      <sheetName val="Cap_Cost7"/>
      <sheetName val="RLV_Calc7"/>
      <sheetName val="Costs_(dev)7"/>
      <sheetName val="Bluewater_NPV_-_sell_January7"/>
      <sheetName val="Upper_Ground7"/>
      <sheetName val="PARK_NE7"/>
      <sheetName val="Financial_Summary7"/>
      <sheetName val="D&amp;C_Calcs7"/>
      <sheetName val="CA_Upside_Downside_Old7"/>
      <sheetName val="EASEL_CA_Example7"/>
      <sheetName val="MFG_&amp;_DEL7"/>
      <sheetName val="P2-Project_Data7"/>
      <sheetName val="a_h_ars_sum7"/>
      <sheetName val="a_h_ars7"/>
      <sheetName val="DAF_HRG7"/>
      <sheetName val="Urai__Resap_pengikat7"/>
      <sheetName val="Kolom_UT7"/>
      <sheetName val="HB_7"/>
      <sheetName val="7_공정표7"/>
      <sheetName val="Manpower_Categories8"/>
      <sheetName val="Vehicle_Log8"/>
      <sheetName val="-0_5_TABLA_PRESUPUESTOS6"/>
      <sheetName val="ﾄﾞﾊﾞｲFUEL_GAS追見6"/>
      <sheetName val="Eng_Hrs_(HO)7"/>
      <sheetName val="Chap_2-_Page_4_6"/>
      <sheetName val="breakdown_of_FA1135"/>
      <sheetName val="Insulation_1501088"/>
      <sheetName val="Sheet_145"/>
      <sheetName val="Scaffolding_Volume5"/>
      <sheetName val="Garph_Work-Cost8"/>
      <sheetName val="InsertListDrawing_1_7"/>
      <sheetName val="InD_Mpower8"/>
      <sheetName val="SWALE_(구산)6"/>
      <sheetName val="Memb_Schd7"/>
      <sheetName val="Coef_et_données7"/>
      <sheetName val="VAT_TU_DIEN6"/>
      <sheetName val="bldg_list6"/>
      <sheetName val="내역서_(N____37"/>
      <sheetName val="Dsr_Hitung5"/>
      <sheetName val="Mat_Tower5"/>
      <sheetName val="RT13526_CPI5"/>
      <sheetName val="Inputs_-_Results5"/>
      <sheetName val="GENERAL_5"/>
      <sheetName val="Tank_Loading5"/>
      <sheetName val="Fdn_Calc5"/>
      <sheetName val="LATERAL_OCDI_BH-025"/>
      <sheetName val="Lateral_Broms5"/>
      <sheetName val="N-SPT_corr5"/>
      <sheetName val="Curve_N-SPT5"/>
      <sheetName val="COST_BD5"/>
      <sheetName val="MSP-Operator_Building-Area_C5"/>
      <sheetName val="Monthly_S_Curve_SPK5"/>
      <sheetName val="원가조정_내역7"/>
      <sheetName val="UPAH_&amp;_BHN_ARS5"/>
      <sheetName val="AHS_ARS5"/>
      <sheetName val="Analisa_HSP5"/>
      <sheetName val="입찰내역_발주처_양卤5"/>
      <sheetName val="Analisa_Neraca5"/>
      <sheetName val="ENE-CAL_16"/>
      <sheetName val="내역서_(N____212"/>
      <sheetName val="MASTER_RATE_ANALYSIS8"/>
      <sheetName val="MN_T_B_8"/>
      <sheetName val="INDIGINEOUS_ITEMS_8"/>
      <sheetName val="Core_Data8"/>
      <sheetName val="final_abstract8"/>
      <sheetName val="Data_Ref_6"/>
      <sheetName val="KKS_System_Codes6"/>
      <sheetName val="Price_Schedule_Code6"/>
      <sheetName val="REF_ONLY6"/>
      <sheetName val="ANAL_BOW5"/>
      <sheetName val="Isolasi_Luar_Dalam5"/>
      <sheetName val="Isolasi_Luar5"/>
      <sheetName val="график_финансирования5"/>
      <sheetName val="Precios_Unitariԯ8"/>
      <sheetName val="내역서_ᢐ1"/>
      <sheetName val="Project_D5"/>
      <sheetName val="Tender_Summary5"/>
      <sheetName val="Week_ending4"/>
      <sheetName val="Planners_Workload4"/>
      <sheetName val="MAY_00-Bobbins4"/>
      <sheetName val="2_2_띠장의_설계4"/>
      <sheetName val="Raw_Ref4"/>
      <sheetName val="Cost_Codes4"/>
      <sheetName val="(10)_Other_Costs54"/>
      <sheetName val="Appendix_A4"/>
      <sheetName val="PLSt_03__4"/>
      <sheetName val="П_7_курс_аванса4"/>
      <sheetName val="IncStat_03-044"/>
      <sheetName val="IncStat_03__4"/>
      <sheetName val="Авансы_по_СНГ4"/>
      <sheetName val="Integrated-S_Curve4"/>
      <sheetName val="OE_(KSB)5"/>
      <sheetName val="Ana__PU5"/>
      <sheetName val="galian_saluran5"/>
      <sheetName val="Perhit_Alat5"/>
      <sheetName val="05_Analisa_Teknik5"/>
      <sheetName val="내역서_耰&quot;_x005f12"/>
      <sheetName val="Analisa_SNI_STANDART_5"/>
      <sheetName val="1_B5"/>
      <sheetName val="Addendum_No_1_BILL_25"/>
      <sheetName val="Code_074"/>
      <sheetName val="combined_9-3030"/>
      <sheetName val="worksheet_inchican30"/>
      <sheetName val="combined_9_3030"/>
      <sheetName val="bar_chart-rev30"/>
      <sheetName val="MATERIAL'S_PRICE28"/>
      <sheetName val="Schedule_S-Curve_Revision#326"/>
      <sheetName val="PC_&amp;_PVS24"/>
      <sheetName val="2_223M_due_to_adj_profit19"/>
      <sheetName val="Inchican_Road_Accomplishment22"/>
      <sheetName val="Shut_down19"/>
      <sheetName val="bill_219"/>
      <sheetName val="sorksheet_inchican19"/>
      <sheetName val="sombined_9-3019"/>
      <sheetName val="PH_519"/>
      <sheetName val="remaining_billing19"/>
      <sheetName val="Hac_Lots19"/>
      <sheetName val="Res_Lots19"/>
      <sheetName val="Spine_Road19"/>
      <sheetName val="INPUT_DATA_HERE18"/>
      <sheetName val="option_Y118"/>
      <sheetName val="Summary_(overall)5"/>
      <sheetName val="Adimi_bldg5"/>
      <sheetName val="Pump_House5"/>
      <sheetName val="Fuel_Regu_Station5"/>
      <sheetName val="Footing_Tie_Beam5"/>
      <sheetName val="FINAL_NEGO5"/>
      <sheetName val="RFP_Codes5"/>
      <sheetName val="Bill_summary_of_cost5"/>
      <sheetName val="unit_price5"/>
      <sheetName val="Schedule_S-Curve_(new_scheme)5"/>
      <sheetName val="Fire_Suppression5"/>
      <sheetName val="tabulation_(comparison)5"/>
      <sheetName val="area_comp_2011_01_185"/>
      <sheetName val="Tabulation_4"/>
      <sheetName val="3_-RESOURCE_LIST4"/>
      <sheetName val="0_-SUMMARY4"/>
      <sheetName val="3_2_AUX4"/>
      <sheetName val="3_3_AUX-24"/>
      <sheetName val="GRAND_SUM4"/>
      <sheetName val="VCC_11110-4614"/>
      <sheetName val="7_6_3_J_Inline_Instrument4"/>
      <sheetName val="6_2_Floor_Finishes6"/>
      <sheetName val="C1_(calcolo)4"/>
      <sheetName val="5_5FWBS_CODE4"/>
      <sheetName val="JGSummit_Package_2_(CTCI)5"/>
      <sheetName val="Ra__stair5"/>
      <sheetName val="КС2_24_1-8_(4_1_8_11_200)corr4"/>
      <sheetName val="1195_B15"/>
      <sheetName val="Capel_KI5"/>
      <sheetName val="Capel_PK5"/>
      <sheetName val="page_65"/>
      <sheetName val="Raw_Data-Combined5"/>
      <sheetName val="Summary_HS_Pipa_CS5"/>
      <sheetName val="lkalibrasi_BENENAIN5"/>
      <sheetName val="Rekap_Addendum5"/>
      <sheetName val="AT_25"/>
      <sheetName val="_hrg_bhn5"/>
      <sheetName val="Harga_Mat_5"/>
      <sheetName val="Section_15"/>
      <sheetName val="Bang_KL4"/>
      <sheetName val="Instrument_Proc4"/>
      <sheetName val="MTO_Civil_Work4"/>
      <sheetName val="Sched_3_(Construction)4"/>
      <sheetName val="Sched_1_(Engineering)4"/>
      <sheetName val="Sched_2_(Procurement_4"/>
      <sheetName val="JOB_Code4"/>
      <sheetName val="COVER_RECAP_INSTALL_(2)4"/>
      <sheetName val="Rekap_Summary4"/>
      <sheetName val="Rekap_Breakdown4"/>
      <sheetName val="Detail_Eng4"/>
      <sheetName val="Equiv_Length4"/>
      <sheetName val="Man_Power4"/>
      <sheetName val="pro_ra_op4"/>
      <sheetName val="analis_standar(8m)4"/>
      <sheetName val="ShareCapital_4"/>
      <sheetName val="내역서_(∮ἀ嘆ɶ_x005f_x0000_᠀㬁_x005f_x0000_4"/>
      <sheetName val="__x005f_x0000__x005f_x001b__x005f_x0000__x005f_x0006__5"/>
      <sheetName val="내역서_耰&quot;_x005f_x005f_x005f_x0000__x00008"/>
      <sheetName val="내역서_(N__x005f_x000e__x005f_x000e__x005f_x000e___4"/>
      <sheetName val="내역서_(N____x005f_x000a_7"/>
      <sheetName val="Bangunan_Utama4"/>
      <sheetName val="Hrg_Sat4"/>
      <sheetName val="Main_Control4"/>
      <sheetName val="LV_induction_4"/>
      <sheetName val="Dinh_muc_CP_KTCB_khac4"/>
      <sheetName val="TH_May_TC4"/>
      <sheetName val="KLDT_DIEN4"/>
      <sheetName val="PTVT_DIEN4"/>
      <sheetName val="TH_kinh_phi4"/>
      <sheetName val="Thong_ke_thiet_bi4"/>
      <sheetName val="TH_vat_tu4"/>
      <sheetName val="A_SIS4"/>
      <sheetName val="gia_vt4"/>
      <sheetName val="1_BILL_MOI_THAU_CAN_THUONG4"/>
      <sheetName val="PHAN_NGAM4"/>
      <sheetName val="Home_Office4"/>
      <sheetName val="Rekap_Analisa4"/>
      <sheetName val="ANALISA_PEK_UMUM4"/>
      <sheetName val="IN_OUT4"/>
      <sheetName val="내역서_ᢐ_x005f_x001f_4"/>
      <sheetName val="내역서_ᢐ_x005f_x001f__x005f_x0000__x005f_x0000_4"/>
      <sheetName val="Sat_Bah___Up4"/>
      <sheetName val="DATA_PROYEK4"/>
      <sheetName val="rab_me_(by_owner)_4"/>
      <sheetName val="BQ_(by_owner)4"/>
      <sheetName val="rab_me_(fisik)4"/>
      <sheetName val="LIST_ANHARSAT4"/>
      <sheetName val="BILL_14"/>
      <sheetName val="Step2_-&gt;_Mat__Cost4"/>
      <sheetName val="cost_curve_calc4"/>
      <sheetName val="SEK_Vertrieb4"/>
      <sheetName val="SEK_Montage4"/>
      <sheetName val="SEK_IBN4"/>
      <sheetName val="Team_3_S-Curve4"/>
      <sheetName val="P__control4"/>
      <sheetName val="Costing_Detailed4"/>
      <sheetName val="Basic_Data_Inputs4"/>
      <sheetName val="TEMP_PROFILE4"/>
      <sheetName val="_선택_속성(잠금)4"/>
      <sheetName val="Drop-down_lists4"/>
      <sheetName val="9011_EXPAT_MANP4"/>
      <sheetName val="App_A_Basis_of_Design4"/>
      <sheetName val="MH_and_Unit_Cost4"/>
      <sheetName val="Process_Piping4"/>
      <sheetName val="renc_mgn4"/>
      <sheetName val="Daily_Forwards4"/>
      <sheetName val="내역서_耰&quot;_x005f_x0000__x005f_x005f_x00004"/>
      <sheetName val="建筑定额_(2002)4"/>
      <sheetName val="ADI_Edison_Termoelettrica4"/>
      <sheetName val="uraian_analisa4"/>
      <sheetName val="8LT_124"/>
      <sheetName val="Basic_Price4"/>
      <sheetName val="Ind__Budget4"/>
      <sheetName val="내역서_耰&quot;_x000011"/>
      <sheetName val="Material_Cost(as_per_Nation)4"/>
      <sheetName val="VS_P-Q4"/>
      <sheetName val="집계표(2_안)4"/>
      <sheetName val="İnsan_Gücü3"/>
      <sheetName val="BQ_Summary4"/>
      <sheetName val="M_MM3"/>
      <sheetName val="Z-_GENERAL_PRIC橿⿂3"/>
      <sheetName val="Z-_GENERAL_PRIC鋘@俀~橿⿂3"/>
      <sheetName val="Z-_GENERAL_PRIC3"/>
      <sheetName val="Harga_material_14"/>
      <sheetName val="Peralatan_(2)4"/>
      <sheetName val="tabel_berat4"/>
      <sheetName val="내역서_(N____38"/>
      <sheetName val="Daily_Photo4"/>
      <sheetName val="Manpower_Status4"/>
      <sheetName val="TH_VL,_NC,_DDHT_Thanhphuoc3"/>
      <sheetName val="BQ_Working4"/>
      <sheetName val="MR_EUR4"/>
      <sheetName val="Star_Rate4"/>
      <sheetName val="Materials_3"/>
      <sheetName val="报价说明_(3)3"/>
      <sheetName val="报价说明_(4)3"/>
      <sheetName val="2_履约阶段供应链管理计划3"/>
      <sheetName val="sis_xlm3"/>
      <sheetName val="spot_prices3"/>
      <sheetName val="Forma_E-173"/>
      <sheetName val="1999_BUDGET3"/>
      <sheetName val="1_0_Criteria_New3"/>
      <sheetName val="RINC_hotel3"/>
      <sheetName val="RINC_FIN_T4_3"/>
      <sheetName val="RINC_FIN_T4___3_3"/>
      <sheetName val="RINC_FIN_T4___2_3"/>
      <sheetName val="ANALISA_KONST_BTN3"/>
      <sheetName val="Bill_of_Qty3"/>
      <sheetName val="HM_MEK_3"/>
      <sheetName val="ANL_TEK_63"/>
      <sheetName val="ALAT2_(TDK_DIPAKAI)3"/>
      <sheetName val="Fill_this_out_first___3"/>
      <sheetName val="Bilanz_Bus_plan_20023"/>
      <sheetName val="Mei_LD3"/>
      <sheetName val="Data_Input3"/>
      <sheetName val="Project_budget_BTS3"/>
      <sheetName val="Well_Plan_13"/>
      <sheetName val="Project_Grading3"/>
      <sheetName val="Fire_Fighting3"/>
      <sheetName val="HARGA_DASAR3"/>
      <sheetName val="KR2&amp;KVCM(MAR_1-6'99)3"/>
      <sheetName val="LV_induction_mot4"/>
      <sheetName val="PROG_2"/>
      <sheetName val="BG_Working_Sheet2"/>
      <sheetName val="Page_24"/>
      <sheetName val="Gas_Specific_Gravities_and_GHV3"/>
      <sheetName val="HaulingLine_hardware3"/>
      <sheetName val="S_Curve3"/>
      <sheetName val="Branch_Power3"/>
      <sheetName val="C__letter_3rd_QT3"/>
      <sheetName val="간접비_총괄표2"/>
      <sheetName val="Country_(kVA-Hz_)3"/>
      <sheetName val="ABK_04_AWALR+CO+TAB_RUPS3"/>
      <sheetName val="9_58&quot;_single3"/>
      <sheetName val="Perhitungan_RAB3"/>
      <sheetName val="ENQ222394AL_NASR_Steel_Report3"/>
      <sheetName val="Rev_3"/>
      <sheetName val="PAD_TR보호대기초3"/>
      <sheetName val="Vind_-鴃宼蠀3"/>
      <sheetName val="DIV_33"/>
      <sheetName val="DIV_93"/>
      <sheetName val="LOKASI_RIG_Litbang3"/>
      <sheetName val="struktur_tdk_dipakai3"/>
      <sheetName val="upah_bahan2"/>
      <sheetName val="AnalisaSIPIL_RIIL2"/>
      <sheetName val="Har_Sat2"/>
      <sheetName val="Rek_Analisa2"/>
      <sheetName val="HRG_BAHAN_&amp;_UPAH_okk2"/>
      <sheetName val="TS_MINGGUAN_rev_(2)2"/>
      <sheetName val="DAF_ALAT2"/>
      <sheetName val="INPUT_DATAS3"/>
      <sheetName val="첨부_#8_기자재_Cost_Summary2"/>
      <sheetName val="cespiti_cet2_piombino_(2)3"/>
      <sheetName val="建筑工程统计表06月份_3"/>
      <sheetName val="sch_1_23"/>
      <sheetName val="B_10_(4)3"/>
      <sheetName val="Material_Groups2"/>
      <sheetName val="Material_Kind2"/>
      <sheetName val="SA516-60,70_(정리)3"/>
      <sheetName val="1_집계표(일반전기)3"/>
      <sheetName val="2_집계표(선행공사)3"/>
      <sheetName val="3_집계표(소방공사)3"/>
      <sheetName val="CABLE_TRAY3"/>
      <sheetName val="2__Steel_Structural2"/>
      <sheetName val="Unit_of_Measurement_2"/>
      <sheetName val="Dynamic_Query3"/>
      <sheetName val="Risk_Variables2"/>
      <sheetName val="BOQ_LIST2"/>
      <sheetName val="A-11_Steel_Str3"/>
      <sheetName val="A-03_Pile3"/>
      <sheetName val="CONS_3"/>
      <sheetName val="아파트_기성내역서2"/>
      <sheetName val="Dia_Inch2"/>
      <sheetName val="Sheet1_(4)3"/>
      <sheetName val="3_6M_RETAINING_WALL2"/>
      <sheetName val="Committed_Cost1"/>
      <sheetName val="COS_REP_XLS2"/>
      <sheetName val="Div26_-_Elect1"/>
      <sheetName val="WITHOUT_C&amp;I_PROFIT_(3)2"/>
      <sheetName val="JP-I_5001551"/>
      <sheetName val="19__drill_CD61"/>
      <sheetName val="MASTER_AR1"/>
      <sheetName val="Basic_Rate2"/>
      <sheetName val="앉음벽_(2)1"/>
      <sheetName val="5_새들부해석_및_철근배근1"/>
      <sheetName val="Executive_Summary_(Aug_25)1"/>
      <sheetName val="5_세운W-A3"/>
      <sheetName val="환경기계공정표_(3)1"/>
      <sheetName val="01A__RAB1"/>
      <sheetName val="53_1"/>
      <sheetName val="MH_CIVIL1"/>
      <sheetName val="DIV_22"/>
      <sheetName val="DIV_71"/>
      <sheetName val="DIV_82"/>
      <sheetName val="DIV_34"/>
      <sheetName val="Issue_Detail_(2nd_Stage)1"/>
      <sheetName val="Breakdown_Instrument1"/>
      <sheetName val="Hujan_BUlanan1"/>
      <sheetName val="Project_Information_In-Out1"/>
      <sheetName val="Calc_Sheet2"/>
      <sheetName val="RELACION_COSTE1"/>
      <sheetName val="New_Rates1"/>
      <sheetName val="OOC_Form1"/>
      <sheetName val="Fee_Rate_Summary1"/>
      <sheetName val="H__Dasar1"/>
      <sheetName val="HRG_BH1"/>
      <sheetName val="CHITIET_VL-NC-TT_-1p1"/>
      <sheetName val="TONG_HOP_VL-NC1"/>
      <sheetName val="TONGKE3p_1"/>
      <sheetName val="DON_GIA1"/>
      <sheetName val="t-h_HA_THE1"/>
      <sheetName val="THPDMoi__(2)1"/>
      <sheetName val="TONG_HOP_VL-NC_TT1"/>
      <sheetName val="TH_XL1"/>
      <sheetName val="CHITIET_VL-NC1"/>
      <sheetName val="HARGA_SAT1"/>
      <sheetName val="Unit_Rate1"/>
      <sheetName val="D-3_(M)1"/>
      <sheetName val="D-7_(M)1"/>
      <sheetName val="01A-_RAB1"/>
      <sheetName val="Cycle_Time1"/>
      <sheetName val="rekap_harga_satuan_pek1"/>
      <sheetName val="rab_j171"/>
      <sheetName val="첨부2__물량소화계획_상세1"/>
      <sheetName val="Deliverable_list1"/>
      <sheetName val="member_design1"/>
      <sheetName val="Data_basic_price_jgan_diprint1"/>
      <sheetName val="Sewa_Alat1"/>
      <sheetName val="BQ_ARS1"/>
      <sheetName val="DAFTAR_ISI1"/>
      <sheetName val="DAFTAR_TBL___FORM1"/>
      <sheetName val="Harga_ME_1"/>
      <sheetName val="Form_4___4_A1"/>
      <sheetName val="T-3_2_UP_Material1"/>
      <sheetName val="Analisa_STR1"/>
      <sheetName val="anal_alat1"/>
      <sheetName val="Daf_11"/>
      <sheetName val="Data_SRL1"/>
      <sheetName val="Data_Prod_Graf1"/>
      <sheetName val="RAB_J18_1"/>
      <sheetName val="HARGA_J181"/>
      <sheetName val="analisa_J181"/>
      <sheetName val="Cash_Out_Table1"/>
      <sheetName val="Net_Cash_Table1"/>
      <sheetName val="1_间接人工费1"/>
      <sheetName val="Cut_to_spoil_(sound_rock)1"/>
      <sheetName val="Cut_to_spoil_(soft_rock)1"/>
      <sheetName val="Extra_over_haulages__1"/>
      <sheetName val="Fill_from_borrow1"/>
      <sheetName val="Milling_10_6_TO_581"/>
      <sheetName val="Removal_Top_Soil1"/>
      <sheetName val="Removal_unsuitable1"/>
      <sheetName val="Site_clearance1"/>
      <sheetName val="Riesgos_y_Oportunidades1"/>
      <sheetName val="Chart_Data1"/>
      <sheetName val="FPF-Unit_Rates2"/>
      <sheetName val="PNT-Unit_Rates2"/>
      <sheetName val="Cost_Control1"/>
      <sheetName val="Factor_Sheet1"/>
      <sheetName val="Price_Sheet1"/>
      <sheetName val="Room_Type1"/>
      <sheetName val="Basement2_DB1"/>
      <sheetName val="BOQ_SUM1"/>
      <sheetName val="Cost_Factor_Sheet1"/>
      <sheetName val="S&amp;M_Opex1"/>
      <sheetName val="Rek_An1"/>
      <sheetName val="Rencana_Anggaran_Biaya1"/>
      <sheetName val="내역서_耰&quot;_x005f_x005f_x005f_x005F_x005f_x0000_2"/>
      <sheetName val="내역서_耰&quot;_x005f_x005f_x005f_x005F_x005f_x005f_2"/>
      <sheetName val="TWO_PASS1"/>
      <sheetName val="THREE_PASS1"/>
      <sheetName val="D_Base1"/>
      <sheetName val="_anal_hrg_sat1"/>
      <sheetName val="RAB_KapukII1"/>
      <sheetName val="State_List2"/>
      <sheetName val="Cover_(sh_1)1"/>
      <sheetName val="Subcon_Rate1"/>
      <sheetName val="내역서_耰&quot;?_x00005"/>
      <sheetName val="Precios_Unitariԯ?1"/>
      <sheetName val="내역서_耰&quot;?4"/>
      <sheetName val="Analis_Kusen_okk1"/>
      <sheetName val="rekap_str+ars1"/>
      <sheetName val="23_FILTH_1"/>
      <sheetName val="02_01E_coli1"/>
      <sheetName val="GENDATA_Sht_11"/>
      <sheetName val="BCC_CABLE_DATA1"/>
      <sheetName val="FJR_CABLE_DATA1"/>
      <sheetName val="JRT_CABLE_DATA1"/>
      <sheetName val="PD_CABLE_DATA_1"/>
      <sheetName val="TBA_CABLE_DATA1"/>
      <sheetName val="TY_CABLE_DATA1"/>
      <sheetName val="5a__Code_E1"/>
      <sheetName val="Nomenclature_BOM"/>
      <sheetName val="기타_(3)"/>
      <sheetName val="PUNCH_DESCRIPTION"/>
      <sheetName val="Xuly_Data"/>
      <sheetName val="Grand_summary_Lot#1"/>
      <sheetName val="Part1_Preliminaries_&amp;_General"/>
      <sheetName val="Part2_Wastewater_System"/>
      <sheetName val="Part3_Stormwater_Drainage_Syste"/>
      <sheetName val="Part4_Dayworks"/>
      <sheetName val="Part5_O&amp;M_Equipment"/>
      <sheetName val="Part6_Training"/>
      <sheetName val="MTO_18_Jul07&amp;19Nov08"/>
      <sheetName val="Progress_Tables1"/>
      <sheetName val="Analisa_ME1"/>
      <sheetName val="Time_Schedule"/>
      <sheetName val="L_V_Separator"/>
      <sheetName val="(참고)_리스크_맵"/>
      <sheetName val="99_7월_당월회수_실적"/>
      <sheetName val="4b_Consolidated_PL"/>
      <sheetName val="Materiality_-_Fin_(계획)"/>
      <sheetName val="CMA_Reconciliation"/>
      <sheetName val="Financial_Statements"/>
      <sheetName val="select_---&gt;_hide"/>
      <sheetName val="Balance_Sheet"/>
      <sheetName val="Income_Statement"/>
      <sheetName val="32_1"/>
      <sheetName val="이자비용_(2)"/>
      <sheetName val="SAPHDB_05"/>
      <sheetName val="SAPHDB_06"/>
      <sheetName val="SAPHDB_10"/>
      <sheetName val="SAPHDB_14"/>
      <sheetName val="SAPHDB_15"/>
      <sheetName val="SAPHDB_16"/>
      <sheetName val="Set_Parameters"/>
      <sheetName val="Non-Statistical_Sampling"/>
      <sheetName val="Non-Statistical_Sampling_Master"/>
      <sheetName val="Materiality_-_Components(계획)"/>
      <sheetName val="IT_Function"/>
      <sheetName val="SAP_23a"/>
      <sheetName val="SAP_24a"/>
      <sheetName val="SAP_25a"/>
      <sheetName val="SAP_26a"/>
      <sheetName val="SAP_13a"/>
      <sheetName val="SAP_21a"/>
      <sheetName val="SAP_15a"/>
      <sheetName val="SAP_18a"/>
      <sheetName val="SAP_05a"/>
      <sheetName val="SAP_11a"/>
      <sheetName val="SAP_27a"/>
      <sheetName val="AR_Drop_Downs"/>
      <sheetName val="Control_Activities"/>
      <sheetName val="Two_Step_Revenue_Testing_Master"/>
      <sheetName val="ARP_Q3_Security_Access_Review"/>
      <sheetName val="AB1_Q3_Security_Access_Review"/>
      <sheetName val="AB1_FY12"/>
      <sheetName val="Global_Data"/>
      <sheetName val="LS_(2)"/>
      <sheetName val="건물_(2)"/>
      <sheetName val="유선방송설비_(2)"/>
      <sheetName val="차량운반구_(2)"/>
      <sheetName val="전송선로설비_(2)"/>
      <sheetName val="집기비품_(2)"/>
      <sheetName val="공구기구_(2)"/>
      <sheetName val="구축물_(2)"/>
      <sheetName val="컨버터_(2)"/>
      <sheetName val="LS_"/>
      <sheetName val="ITB_COST13볷檼謀谁臛픉"/>
      <sheetName val="내역서_(N____91"/>
      <sheetName val="?_????_?1"/>
      <sheetName val="_?????_??1"/>
      <sheetName val="Weekl??_?1"/>
      <sheetName val="?_?_x01"/>
      <sheetName val="_??_x01"/>
      <sheetName val="OPT??_?1"/>
      <sheetName val="Alat_&amp;_Bahan"/>
      <sheetName val="Harga_"/>
      <sheetName val="DAF_INVEN_U_O"/>
      <sheetName val="⑤-1__기계"/>
      <sheetName val="11_별도장부가"/>
      <sheetName val="Price_Summary_(1)"/>
      <sheetName val="Price_Summary_(2)"/>
      <sheetName val="Base_BM-rebar"/>
      <sheetName val="Bang_chi_tiet-Direct_work"/>
      <sheetName val="rap_rinci"/>
      <sheetName val="Bahan_"/>
      <sheetName val="ANALISA_"/>
      <sheetName val="ANALISA_railing"/>
      <sheetName val="공정회의자료(월요일_10시까지)"/>
      <sheetName val="Divisi_Operasi"/>
      <sheetName val="Divisi_Produksi_&amp;_Distribusi"/>
      <sheetName val="HARGA_ALAT"/>
      <sheetName val="BOQ_INTERN"/>
      <sheetName val="BOQ_EXTERN"/>
      <sheetName val="Sumber_Daya"/>
      <sheetName val="Valuation_Summary"/>
      <sheetName val="Shares_Traded"/>
      <sheetName val="Public_&amp;_Private_Valuation"/>
      <sheetName val="REKAP_A_BESAR"/>
      <sheetName val="LV_induction_ˠ"/>
      <sheetName val="인원加_"/>
      <sheetName val="인원叐"/>
      <sheetName val="L01_Actual_Cashflow__Rev_3"/>
      <sheetName val="UNIT_3"/>
      <sheetName val="Pen_Macadam"/>
      <sheetName val="BEFORE_ALLOCATION"/>
      <sheetName val="ANALIS_2"/>
      <sheetName val="VA_1_2"/>
      <sheetName val="Cjs_"/>
      <sheetName val="makmur_box"/>
      <sheetName val="SUMMARY_NEW"/>
      <sheetName val="nasindo_se"/>
      <sheetName val="sumber_tapioka"/>
      <sheetName val="Wangi_Harapan"/>
      <sheetName val="Exc__Rate"/>
      <sheetName val="hana_sp"/>
      <sheetName val="HARAPAN_JAYA"/>
      <sheetName val="sinar_indah"/>
      <sheetName val="mandiri_pranala"/>
      <sheetName val="tunai_SP"/>
      <sheetName val="PANCA_MANUNGGAL"/>
      <sheetName val="karya_prima"/>
      <sheetName val="guna_jaya"/>
      <sheetName val="saudara_makmur"/>
      <sheetName val="jee_feeng"/>
      <sheetName val="sinar_budi"/>
      <sheetName val="DINAR_JAYA"/>
      <sheetName val="tunai_ST"/>
      <sheetName val="daya_listrik"/>
      <sheetName val="tunai_BP"/>
      <sheetName val="skp_pm"/>
      <sheetName val="usaha_maju"/>
      <sheetName val="karunia_inti"/>
      <sheetName val="kurnia_jaya"/>
      <sheetName val="teguh_jaya"/>
      <sheetName val="DWI_JAYA_"/>
      <sheetName val="dita_wire"/>
      <sheetName val="MULTI_KARYA"/>
      <sheetName val="TANJUNG_MAS"/>
      <sheetName val="smg_mkmr"/>
      <sheetName val="src_TGR"/>
      <sheetName val="sekar_jagat"/>
      <sheetName val="MULIA_FORM"/>
      <sheetName val="sinar_pagi_st"/>
      <sheetName val="kharisma_cemerl"/>
      <sheetName val="mekar_jaya"/>
      <sheetName val="splastindo_pm"/>
      <sheetName val="src_sby"/>
      <sheetName val="src_pm"/>
      <sheetName val="bintang_mulia"/>
      <sheetName val="gunung_sumber_"/>
      <sheetName val="JAYA_TEJA_PM"/>
      <sheetName val="sinar_jasa_sp"/>
      <sheetName val="mnara_"/>
      <sheetName val="margo_mulyo"/>
      <sheetName val="bina_mandiri"/>
      <sheetName val="swono_pm"/>
      <sheetName val="ADIL_JAYA"/>
      <sheetName val="lestari_jaya"/>
      <sheetName val="surya_bp"/>
      <sheetName val="sumber_murni"/>
      <sheetName val="sinar_pagi_pm"/>
      <sheetName val="metro_data"/>
      <sheetName val="NUSA_PILLAR_SP"/>
      <sheetName val="WISMA_BELT"/>
      <sheetName val="multi_jaya"/>
      <sheetName val="karunia_sp"/>
      <sheetName val="GRAHA_U_NITEK"/>
      <sheetName val="hormat_motor"/>
      <sheetName val="grand_indo"/>
      <sheetName val="sungai_budi"/>
      <sheetName val="dai_papers"/>
      <sheetName val="tunai_PM"/>
      <sheetName val="sendang_indahh_"/>
      <sheetName val="bina_usaha"/>
      <sheetName val="smg_sbr_sjht"/>
      <sheetName val="SUMBER_MAKMUR"/>
      <sheetName val="2__BQ"/>
      <sheetName val="TABLE_NEC"/>
      <sheetName val="NEW_REKAP_"/>
      <sheetName val="U-3_1_1_telephone"/>
      <sheetName val="AA_1_1_BNI"/>
      <sheetName val="Adf_par_resp"/>
      <sheetName val="rms_sipil"/>
      <sheetName val="RumusTB_1_bln"/>
      <sheetName val="Customize_Your_Invoice"/>
      <sheetName val="KONS_BID_P&amp;N"/>
      <sheetName val="UP_II_DUMAI"/>
      <sheetName val="KP_DIT_HULU"/>
      <sheetName val="UP_VI_BALONGAN"/>
      <sheetName val="UP_1_BRANDAN"/>
      <sheetName val="UP_V_BALIKPAPAN"/>
      <sheetName val="DIT_HILIR"/>
      <sheetName val="UP_IV_CILACAP"/>
      <sheetName val="UP_III_PLAJU"/>
      <sheetName val="KONS_DIT_HULU"/>
      <sheetName val="KR_AMPEL"/>
      <sheetName val="UP_VII_KASIM"/>
      <sheetName val="KONS_BID_P"/>
      <sheetName val="RBP-_2"/>
      <sheetName val="sum1_(2)"/>
      <sheetName val="ИТОГИ_"/>
      <sheetName val="2__x000a_1"/>
      <sheetName val="Parking_B"/>
      <sheetName val="Prog_Pay_Events_Prog_Pay_Events"/>
      <sheetName val="Critical_-_Key_Drawings"/>
      <sheetName val="Mat_Deliv_Vs_ZMM071"/>
      <sheetName val="EQUIP__ERECTION_(UNIT_RATES)"/>
      <sheetName val="EQUIP__ERECTION_(LS)"/>
      <sheetName val="METALLIC_PIPING_ERECTION"/>
      <sheetName val="MISCELLANEOUS_"/>
      <sheetName val="NDT_"/>
      <sheetName val="NON_METALLIC_PIPING_ERECTION"/>
      <sheetName val="ST__STR__ERECTION"/>
      <sheetName val="VALVES_AND_FLANGED_CONN_"/>
      <sheetName val="DS_Oil_System"/>
      <sheetName val="2__1"/>
      <sheetName val="내역서_(N____101"/>
      <sheetName val="________1"/>
      <sheetName val="Weekl____1"/>
      <sheetName val="на_1_тут"/>
      <sheetName val="지원시설_내역서(154kV)"/>
      <sheetName val="Dir-Conc_"/>
      <sheetName val="Progress_%"/>
      <sheetName val="bi-mnthly_rep_Villa"/>
      <sheetName val="TPK(I)_Budget"/>
      <sheetName val="Lookup_Table"/>
      <sheetName val="D_5243-ARAMCO"/>
      <sheetName val="D-4801_OXY"/>
      <sheetName val="선택_속성(잠금)"/>
      <sheetName val="Inert_Balls"/>
      <sheetName val="PLANT_LIST"/>
      <sheetName val="1_FACTORY"/>
      <sheetName val="SAND»¿ª¼­_(CIVIL-7)"/>
      <sheetName val="Sheet�"/>
      <sheetName val="分析"/>
      <sheetName val="Combined Influent - Mod"/>
      <sheetName val="공사비_NDE"/>
      <sheetName val="10241PIP1ON-SITE"/>
      <sheetName val="10241EQLIST"/>
      <sheetName val="1100"/>
      <sheetName val="TITLES"/>
      <sheetName val="Binding"/>
      <sheetName val="CLIENT LIST"/>
      <sheetName val="CLASS LIST"/>
      <sheetName val="项目人力资源计划岗位模板表"/>
      <sheetName val="CFS"/>
      <sheetName val="Assump._BS&amp;CF"/>
      <sheetName val="Proforma"/>
      <sheetName val="E11P-A"/>
      <sheetName val="Assumpt_EPC"/>
      <sheetName val="DfltData"/>
      <sheetName val="SPMIdata"/>
      <sheetName val="Directs Input"/>
      <sheetName val="IPA"/>
      <sheetName val="Directs Summary"/>
      <sheetName val="GENERAL INPUTS"/>
      <sheetName val="AT3"/>
      <sheetName val="Attachment 1"/>
      <sheetName val="Valuation 2"/>
      <sheetName val="封面Cover"/>
      <sheetName val="PRPS_MPP"/>
      <sheetName val="eNo"/>
      <sheetName val="pNo"/>
      <sheetName val="Pricing Summary"/>
      <sheetName val="Pick List"/>
      <sheetName val="Equity"/>
      <sheetName val="Rollup"/>
      <sheetName val="BS"/>
      <sheetName val="Debt"/>
      <sheetName val="Capex-Depr"/>
      <sheetName val="Assump._Cons."/>
      <sheetName val="Capex-Depr_Rollup"/>
      <sheetName val="Pipe Orignal"/>
      <sheetName val="资产类别"/>
      <sheetName val="General Schedule"/>
      <sheetName val="matrix"/>
      <sheetName val="C,I,O"/>
      <sheetName val="项目模版"/>
      <sheetName val="H-Master"/>
      <sheetName val="Electrical Original"/>
      <sheetName val="Motor Data"/>
      <sheetName val="contactor"/>
      <sheetName val="Corrib Haz"/>
      <sheetName val="내역서_耰&quot;_x0000__x0000_10"/>
      <sheetName val="내역서_耰&quot;_x0000__x00005"/>
      <sheetName val="내역서_耰&quot;_x0000_4"/>
      <sheetName val="내역서_耰&quot;_x0000__x0000_11"/>
      <sheetName val="내역서_耰&quot;_x0000__x00006"/>
      <sheetName val="내역서_耰&quot;_x0000_5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4">
          <cell r="I4">
            <v>0</v>
          </cell>
        </row>
      </sheetData>
      <sheetData sheetId="45"/>
      <sheetData sheetId="46">
        <row r="4">
          <cell r="I4">
            <v>0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>
        <row r="4">
          <cell r="I4">
            <v>0</v>
          </cell>
        </row>
      </sheetData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 refreshError="1"/>
      <sheetData sheetId="357" refreshError="1"/>
      <sheetData sheetId="358" refreshError="1"/>
      <sheetData sheetId="359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/>
      <sheetData sheetId="386"/>
      <sheetData sheetId="387"/>
      <sheetData sheetId="388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/>
      <sheetData sheetId="413"/>
      <sheetData sheetId="414"/>
      <sheetData sheetId="415"/>
      <sheetData sheetId="416"/>
      <sheetData sheetId="417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>
        <row r="4">
          <cell r="I4">
            <v>0</v>
          </cell>
        </row>
      </sheetData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>
        <row r="4">
          <cell r="I4">
            <v>0</v>
          </cell>
        </row>
      </sheetData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>
        <row r="4">
          <cell r="I4">
            <v>0</v>
          </cell>
        </row>
      </sheetData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>
        <row r="4">
          <cell r="I4">
            <v>0</v>
          </cell>
        </row>
      </sheetData>
      <sheetData sheetId="791" refreshError="1"/>
      <sheetData sheetId="792">
        <row r="4">
          <cell r="I4">
            <v>0</v>
          </cell>
        </row>
      </sheetData>
      <sheetData sheetId="793">
        <row r="4">
          <cell r="I4">
            <v>0</v>
          </cell>
        </row>
      </sheetData>
      <sheetData sheetId="794">
        <row r="4">
          <cell r="I4">
            <v>0</v>
          </cell>
        </row>
      </sheetData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>
        <row r="4">
          <cell r="I4">
            <v>0</v>
          </cell>
        </row>
      </sheetData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4">
          <cell r="I4">
            <v>0</v>
          </cell>
        </row>
      </sheetData>
      <sheetData sheetId="809">
        <row r="4">
          <cell r="I4">
            <v>0</v>
          </cell>
        </row>
      </sheetData>
      <sheetData sheetId="810"/>
      <sheetData sheetId="811" refreshError="1"/>
      <sheetData sheetId="812" refreshError="1"/>
      <sheetData sheetId="813">
        <row r="4">
          <cell r="I4">
            <v>0</v>
          </cell>
        </row>
      </sheetData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>
        <row r="4">
          <cell r="I4">
            <v>0</v>
          </cell>
        </row>
      </sheetData>
      <sheetData sheetId="825" refreshError="1"/>
      <sheetData sheetId="826">
        <row r="4">
          <cell r="I4">
            <v>0</v>
          </cell>
        </row>
      </sheetData>
      <sheetData sheetId="827">
        <row r="4">
          <cell r="I4">
            <v>0</v>
          </cell>
        </row>
      </sheetData>
      <sheetData sheetId="828" refreshError="1"/>
      <sheetData sheetId="829" refreshError="1"/>
      <sheetData sheetId="830" refreshError="1"/>
      <sheetData sheetId="831">
        <row r="4">
          <cell r="I4">
            <v>0</v>
          </cell>
        </row>
      </sheetData>
      <sheetData sheetId="832">
        <row r="4">
          <cell r="I4">
            <v>0</v>
          </cell>
        </row>
      </sheetData>
      <sheetData sheetId="833">
        <row r="4">
          <cell r="I4">
            <v>0</v>
          </cell>
        </row>
      </sheetData>
      <sheetData sheetId="834">
        <row r="4">
          <cell r="I4">
            <v>0</v>
          </cell>
        </row>
      </sheetData>
      <sheetData sheetId="835">
        <row r="4">
          <cell r="I4">
            <v>0</v>
          </cell>
        </row>
      </sheetData>
      <sheetData sheetId="836">
        <row r="4">
          <cell r="I4">
            <v>0</v>
          </cell>
        </row>
      </sheetData>
      <sheetData sheetId="837">
        <row r="4">
          <cell r="I4">
            <v>0</v>
          </cell>
        </row>
      </sheetData>
      <sheetData sheetId="838">
        <row r="4">
          <cell r="I4">
            <v>0</v>
          </cell>
        </row>
      </sheetData>
      <sheetData sheetId="839">
        <row r="4">
          <cell r="I4">
            <v>0</v>
          </cell>
        </row>
      </sheetData>
      <sheetData sheetId="840">
        <row r="4">
          <cell r="I4">
            <v>0</v>
          </cell>
        </row>
      </sheetData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/>
      <sheetData sheetId="850">
        <row r="4">
          <cell r="I4">
            <v>0</v>
          </cell>
        </row>
      </sheetData>
      <sheetData sheetId="851" refreshError="1"/>
      <sheetData sheetId="852" refreshError="1"/>
      <sheetData sheetId="853">
        <row r="4">
          <cell r="I4">
            <v>0</v>
          </cell>
        </row>
      </sheetData>
      <sheetData sheetId="854">
        <row r="4">
          <cell r="I4">
            <v>0</v>
          </cell>
        </row>
      </sheetData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>
        <row r="4">
          <cell r="I4">
            <v>0</v>
          </cell>
        </row>
      </sheetData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>
        <row r="4">
          <cell r="I4">
            <v>0</v>
          </cell>
        </row>
      </sheetData>
      <sheetData sheetId="894">
        <row r="4">
          <cell r="I4">
            <v>0</v>
          </cell>
        </row>
      </sheetData>
      <sheetData sheetId="895">
        <row r="4">
          <cell r="I4">
            <v>0</v>
          </cell>
        </row>
      </sheetData>
      <sheetData sheetId="896">
        <row r="4">
          <cell r="I4">
            <v>0</v>
          </cell>
        </row>
      </sheetData>
      <sheetData sheetId="897">
        <row r="4">
          <cell r="I4">
            <v>0</v>
          </cell>
        </row>
      </sheetData>
      <sheetData sheetId="898">
        <row r="4">
          <cell r="I4">
            <v>0</v>
          </cell>
        </row>
      </sheetData>
      <sheetData sheetId="899">
        <row r="4">
          <cell r="I4">
            <v>0</v>
          </cell>
        </row>
      </sheetData>
      <sheetData sheetId="900">
        <row r="4">
          <cell r="I4">
            <v>0</v>
          </cell>
        </row>
      </sheetData>
      <sheetData sheetId="901">
        <row r="4">
          <cell r="I4">
            <v>0</v>
          </cell>
        </row>
      </sheetData>
      <sheetData sheetId="902">
        <row r="4">
          <cell r="I4">
            <v>0</v>
          </cell>
        </row>
      </sheetData>
      <sheetData sheetId="903">
        <row r="4">
          <cell r="I4">
            <v>0</v>
          </cell>
        </row>
      </sheetData>
      <sheetData sheetId="904">
        <row r="4">
          <cell r="I4">
            <v>0</v>
          </cell>
        </row>
      </sheetData>
      <sheetData sheetId="905">
        <row r="4">
          <cell r="I4">
            <v>0</v>
          </cell>
        </row>
      </sheetData>
      <sheetData sheetId="906">
        <row r="4">
          <cell r="I4">
            <v>0</v>
          </cell>
        </row>
      </sheetData>
      <sheetData sheetId="907">
        <row r="4">
          <cell r="I4">
            <v>0</v>
          </cell>
        </row>
      </sheetData>
      <sheetData sheetId="908">
        <row r="4">
          <cell r="I4">
            <v>0</v>
          </cell>
        </row>
      </sheetData>
      <sheetData sheetId="909">
        <row r="4">
          <cell r="I4">
            <v>0</v>
          </cell>
        </row>
      </sheetData>
      <sheetData sheetId="910">
        <row r="4">
          <cell r="I4">
            <v>0</v>
          </cell>
        </row>
      </sheetData>
      <sheetData sheetId="911">
        <row r="4">
          <cell r="I4">
            <v>0</v>
          </cell>
        </row>
      </sheetData>
      <sheetData sheetId="912">
        <row r="4">
          <cell r="I4">
            <v>0</v>
          </cell>
        </row>
      </sheetData>
      <sheetData sheetId="913">
        <row r="4">
          <cell r="I4">
            <v>0</v>
          </cell>
        </row>
      </sheetData>
      <sheetData sheetId="914">
        <row r="4">
          <cell r="I4">
            <v>0</v>
          </cell>
        </row>
      </sheetData>
      <sheetData sheetId="915">
        <row r="4">
          <cell r="I4">
            <v>0</v>
          </cell>
        </row>
      </sheetData>
      <sheetData sheetId="916">
        <row r="4">
          <cell r="I4">
            <v>0</v>
          </cell>
        </row>
      </sheetData>
      <sheetData sheetId="917">
        <row r="4">
          <cell r="I4">
            <v>0</v>
          </cell>
        </row>
      </sheetData>
      <sheetData sheetId="918">
        <row r="4">
          <cell r="I4">
            <v>0</v>
          </cell>
        </row>
      </sheetData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>
        <row r="4">
          <cell r="I4">
            <v>0</v>
          </cell>
        </row>
      </sheetData>
      <sheetData sheetId="983">
        <row r="4">
          <cell r="I4">
            <v>0</v>
          </cell>
        </row>
      </sheetData>
      <sheetData sheetId="984">
        <row r="4">
          <cell r="I4">
            <v>0</v>
          </cell>
        </row>
      </sheetData>
      <sheetData sheetId="985">
        <row r="4">
          <cell r="I4">
            <v>0</v>
          </cell>
        </row>
      </sheetData>
      <sheetData sheetId="986">
        <row r="4">
          <cell r="I4">
            <v>0</v>
          </cell>
        </row>
      </sheetData>
      <sheetData sheetId="987">
        <row r="4">
          <cell r="I4">
            <v>0</v>
          </cell>
        </row>
      </sheetData>
      <sheetData sheetId="988">
        <row r="4">
          <cell r="I4">
            <v>0</v>
          </cell>
        </row>
      </sheetData>
      <sheetData sheetId="989">
        <row r="4">
          <cell r="I4">
            <v>0</v>
          </cell>
        </row>
      </sheetData>
      <sheetData sheetId="990">
        <row r="4">
          <cell r="I4">
            <v>0</v>
          </cell>
        </row>
      </sheetData>
      <sheetData sheetId="991">
        <row r="4">
          <cell r="I4">
            <v>0</v>
          </cell>
        </row>
      </sheetData>
      <sheetData sheetId="992">
        <row r="4">
          <cell r="I4">
            <v>0</v>
          </cell>
        </row>
      </sheetData>
      <sheetData sheetId="993">
        <row r="4">
          <cell r="I4">
            <v>0</v>
          </cell>
        </row>
      </sheetData>
      <sheetData sheetId="994">
        <row r="4">
          <cell r="I4">
            <v>0</v>
          </cell>
        </row>
      </sheetData>
      <sheetData sheetId="995">
        <row r="4">
          <cell r="I4">
            <v>0</v>
          </cell>
        </row>
      </sheetData>
      <sheetData sheetId="996">
        <row r="4">
          <cell r="I4">
            <v>0</v>
          </cell>
        </row>
      </sheetData>
      <sheetData sheetId="997">
        <row r="4">
          <cell r="I4">
            <v>0</v>
          </cell>
        </row>
      </sheetData>
      <sheetData sheetId="998">
        <row r="4">
          <cell r="I4">
            <v>0</v>
          </cell>
        </row>
      </sheetData>
      <sheetData sheetId="999">
        <row r="4">
          <cell r="I4">
            <v>0</v>
          </cell>
        </row>
      </sheetData>
      <sheetData sheetId="1000">
        <row r="4">
          <cell r="I4">
            <v>0</v>
          </cell>
        </row>
      </sheetData>
      <sheetData sheetId="1001">
        <row r="4">
          <cell r="I4">
            <v>0</v>
          </cell>
        </row>
      </sheetData>
      <sheetData sheetId="1002">
        <row r="4">
          <cell r="I4">
            <v>0</v>
          </cell>
        </row>
      </sheetData>
      <sheetData sheetId="1003">
        <row r="4">
          <cell r="I4">
            <v>0</v>
          </cell>
        </row>
      </sheetData>
      <sheetData sheetId="1004">
        <row r="4">
          <cell r="I4">
            <v>0</v>
          </cell>
        </row>
      </sheetData>
      <sheetData sheetId="1005">
        <row r="4">
          <cell r="I4">
            <v>0</v>
          </cell>
        </row>
      </sheetData>
      <sheetData sheetId="1006">
        <row r="4">
          <cell r="I4">
            <v>0</v>
          </cell>
        </row>
      </sheetData>
      <sheetData sheetId="1007">
        <row r="4">
          <cell r="I4">
            <v>0</v>
          </cell>
        </row>
      </sheetData>
      <sheetData sheetId="1008">
        <row r="4">
          <cell r="I4">
            <v>0</v>
          </cell>
        </row>
      </sheetData>
      <sheetData sheetId="1009">
        <row r="4">
          <cell r="I4">
            <v>0</v>
          </cell>
        </row>
      </sheetData>
      <sheetData sheetId="1010">
        <row r="4">
          <cell r="I4">
            <v>0</v>
          </cell>
        </row>
      </sheetData>
      <sheetData sheetId="1011">
        <row r="4">
          <cell r="I4">
            <v>0</v>
          </cell>
        </row>
      </sheetData>
      <sheetData sheetId="1012">
        <row r="4">
          <cell r="I4">
            <v>0</v>
          </cell>
        </row>
      </sheetData>
      <sheetData sheetId="1013">
        <row r="4">
          <cell r="I4">
            <v>0</v>
          </cell>
        </row>
      </sheetData>
      <sheetData sheetId="1014">
        <row r="4">
          <cell r="I4">
            <v>0</v>
          </cell>
        </row>
      </sheetData>
      <sheetData sheetId="1015">
        <row r="4">
          <cell r="I4">
            <v>0</v>
          </cell>
        </row>
      </sheetData>
      <sheetData sheetId="1016">
        <row r="4">
          <cell r="I4">
            <v>0</v>
          </cell>
        </row>
      </sheetData>
      <sheetData sheetId="1017">
        <row r="4">
          <cell r="I4">
            <v>0</v>
          </cell>
        </row>
      </sheetData>
      <sheetData sheetId="1018">
        <row r="4">
          <cell r="I4">
            <v>0</v>
          </cell>
        </row>
      </sheetData>
      <sheetData sheetId="1019">
        <row r="4">
          <cell r="I4">
            <v>0</v>
          </cell>
        </row>
      </sheetData>
      <sheetData sheetId="1020">
        <row r="4">
          <cell r="I4">
            <v>0</v>
          </cell>
        </row>
      </sheetData>
      <sheetData sheetId="1021">
        <row r="4">
          <cell r="I4">
            <v>0</v>
          </cell>
        </row>
      </sheetData>
      <sheetData sheetId="1022">
        <row r="4">
          <cell r="I4">
            <v>0</v>
          </cell>
        </row>
      </sheetData>
      <sheetData sheetId="1023">
        <row r="4">
          <cell r="I4">
            <v>0</v>
          </cell>
        </row>
      </sheetData>
      <sheetData sheetId="1024">
        <row r="4">
          <cell r="I4">
            <v>0</v>
          </cell>
        </row>
      </sheetData>
      <sheetData sheetId="1025">
        <row r="4">
          <cell r="I4">
            <v>0</v>
          </cell>
        </row>
      </sheetData>
      <sheetData sheetId="1026">
        <row r="4">
          <cell r="I4">
            <v>0</v>
          </cell>
        </row>
      </sheetData>
      <sheetData sheetId="1027">
        <row r="4">
          <cell r="I4">
            <v>0</v>
          </cell>
        </row>
      </sheetData>
      <sheetData sheetId="1028">
        <row r="4">
          <cell r="I4">
            <v>0</v>
          </cell>
        </row>
      </sheetData>
      <sheetData sheetId="1029">
        <row r="4">
          <cell r="I4">
            <v>0</v>
          </cell>
        </row>
      </sheetData>
      <sheetData sheetId="1030">
        <row r="4">
          <cell r="I4">
            <v>0</v>
          </cell>
        </row>
      </sheetData>
      <sheetData sheetId="1031">
        <row r="4">
          <cell r="I4">
            <v>0</v>
          </cell>
        </row>
      </sheetData>
      <sheetData sheetId="1032">
        <row r="4">
          <cell r="I4">
            <v>0</v>
          </cell>
        </row>
      </sheetData>
      <sheetData sheetId="1033">
        <row r="4">
          <cell r="I4">
            <v>0</v>
          </cell>
        </row>
      </sheetData>
      <sheetData sheetId="1034">
        <row r="4">
          <cell r="I4">
            <v>0</v>
          </cell>
        </row>
      </sheetData>
      <sheetData sheetId="1035">
        <row r="4">
          <cell r="I4">
            <v>0</v>
          </cell>
        </row>
      </sheetData>
      <sheetData sheetId="1036">
        <row r="4">
          <cell r="I4">
            <v>0</v>
          </cell>
        </row>
      </sheetData>
      <sheetData sheetId="1037">
        <row r="4">
          <cell r="I4">
            <v>0</v>
          </cell>
        </row>
      </sheetData>
      <sheetData sheetId="1038">
        <row r="4">
          <cell r="I4">
            <v>0</v>
          </cell>
        </row>
      </sheetData>
      <sheetData sheetId="1039">
        <row r="4">
          <cell r="I4">
            <v>0</v>
          </cell>
        </row>
      </sheetData>
      <sheetData sheetId="1040">
        <row r="4">
          <cell r="I4">
            <v>0</v>
          </cell>
        </row>
      </sheetData>
      <sheetData sheetId="1041">
        <row r="4">
          <cell r="I4">
            <v>0</v>
          </cell>
        </row>
      </sheetData>
      <sheetData sheetId="1042">
        <row r="4">
          <cell r="I4">
            <v>0</v>
          </cell>
        </row>
      </sheetData>
      <sheetData sheetId="1043">
        <row r="4">
          <cell r="I4">
            <v>0</v>
          </cell>
        </row>
      </sheetData>
      <sheetData sheetId="1044">
        <row r="4">
          <cell r="I4">
            <v>0</v>
          </cell>
        </row>
      </sheetData>
      <sheetData sheetId="1045">
        <row r="4">
          <cell r="I4">
            <v>0</v>
          </cell>
        </row>
      </sheetData>
      <sheetData sheetId="1046">
        <row r="4">
          <cell r="I4">
            <v>0</v>
          </cell>
        </row>
      </sheetData>
      <sheetData sheetId="1047">
        <row r="4">
          <cell r="I4">
            <v>0</v>
          </cell>
        </row>
      </sheetData>
      <sheetData sheetId="1048">
        <row r="4">
          <cell r="I4">
            <v>0</v>
          </cell>
        </row>
      </sheetData>
      <sheetData sheetId="1049">
        <row r="4">
          <cell r="I4">
            <v>0</v>
          </cell>
        </row>
      </sheetData>
      <sheetData sheetId="1050">
        <row r="4">
          <cell r="I4">
            <v>0</v>
          </cell>
        </row>
      </sheetData>
      <sheetData sheetId="1051">
        <row r="4">
          <cell r="I4">
            <v>0</v>
          </cell>
        </row>
      </sheetData>
      <sheetData sheetId="1052">
        <row r="4">
          <cell r="I4">
            <v>0</v>
          </cell>
        </row>
      </sheetData>
      <sheetData sheetId="1053">
        <row r="4">
          <cell r="I4">
            <v>0</v>
          </cell>
        </row>
      </sheetData>
      <sheetData sheetId="1054">
        <row r="4">
          <cell r="I4">
            <v>0</v>
          </cell>
        </row>
      </sheetData>
      <sheetData sheetId="1055">
        <row r="4">
          <cell r="I4">
            <v>0</v>
          </cell>
        </row>
      </sheetData>
      <sheetData sheetId="1056">
        <row r="4">
          <cell r="I4">
            <v>0</v>
          </cell>
        </row>
      </sheetData>
      <sheetData sheetId="1057">
        <row r="4">
          <cell r="I4">
            <v>0</v>
          </cell>
        </row>
      </sheetData>
      <sheetData sheetId="1058">
        <row r="4">
          <cell r="I4">
            <v>0</v>
          </cell>
        </row>
      </sheetData>
      <sheetData sheetId="1059">
        <row r="4">
          <cell r="I4">
            <v>0</v>
          </cell>
        </row>
      </sheetData>
      <sheetData sheetId="1060">
        <row r="4">
          <cell r="I4">
            <v>0</v>
          </cell>
        </row>
      </sheetData>
      <sheetData sheetId="1061">
        <row r="4">
          <cell r="I4">
            <v>0</v>
          </cell>
        </row>
      </sheetData>
      <sheetData sheetId="1062">
        <row r="4">
          <cell r="I4">
            <v>0</v>
          </cell>
        </row>
      </sheetData>
      <sheetData sheetId="1063">
        <row r="4">
          <cell r="I4">
            <v>0</v>
          </cell>
        </row>
      </sheetData>
      <sheetData sheetId="1064">
        <row r="4">
          <cell r="I4">
            <v>0</v>
          </cell>
        </row>
      </sheetData>
      <sheetData sheetId="1065">
        <row r="4">
          <cell r="I4">
            <v>0</v>
          </cell>
        </row>
      </sheetData>
      <sheetData sheetId="1066">
        <row r="4">
          <cell r="I4">
            <v>0</v>
          </cell>
        </row>
      </sheetData>
      <sheetData sheetId="1067">
        <row r="4">
          <cell r="I4">
            <v>0</v>
          </cell>
        </row>
      </sheetData>
      <sheetData sheetId="1068">
        <row r="4">
          <cell r="I4">
            <v>0</v>
          </cell>
        </row>
      </sheetData>
      <sheetData sheetId="1069">
        <row r="4">
          <cell r="I4">
            <v>0</v>
          </cell>
        </row>
      </sheetData>
      <sheetData sheetId="1070">
        <row r="4">
          <cell r="I4">
            <v>0</v>
          </cell>
        </row>
      </sheetData>
      <sheetData sheetId="1071">
        <row r="4">
          <cell r="I4">
            <v>0</v>
          </cell>
        </row>
      </sheetData>
      <sheetData sheetId="1072">
        <row r="4">
          <cell r="I4">
            <v>0</v>
          </cell>
        </row>
      </sheetData>
      <sheetData sheetId="1073">
        <row r="4">
          <cell r="I4">
            <v>0</v>
          </cell>
        </row>
      </sheetData>
      <sheetData sheetId="1074">
        <row r="4">
          <cell r="I4">
            <v>0</v>
          </cell>
        </row>
      </sheetData>
      <sheetData sheetId="1075">
        <row r="4">
          <cell r="I4">
            <v>0</v>
          </cell>
        </row>
      </sheetData>
      <sheetData sheetId="1076">
        <row r="4">
          <cell r="I4">
            <v>0</v>
          </cell>
        </row>
      </sheetData>
      <sheetData sheetId="1077">
        <row r="4">
          <cell r="I4">
            <v>0</v>
          </cell>
        </row>
      </sheetData>
      <sheetData sheetId="1078">
        <row r="4">
          <cell r="I4">
            <v>0</v>
          </cell>
        </row>
      </sheetData>
      <sheetData sheetId="1079">
        <row r="4">
          <cell r="I4">
            <v>0</v>
          </cell>
        </row>
      </sheetData>
      <sheetData sheetId="1080">
        <row r="4">
          <cell r="I4">
            <v>0</v>
          </cell>
        </row>
      </sheetData>
      <sheetData sheetId="1081">
        <row r="4">
          <cell r="I4">
            <v>0</v>
          </cell>
        </row>
      </sheetData>
      <sheetData sheetId="1082">
        <row r="4">
          <cell r="I4">
            <v>0</v>
          </cell>
        </row>
      </sheetData>
      <sheetData sheetId="1083">
        <row r="4">
          <cell r="I4">
            <v>0</v>
          </cell>
        </row>
      </sheetData>
      <sheetData sheetId="1084">
        <row r="4">
          <cell r="I4">
            <v>0</v>
          </cell>
        </row>
      </sheetData>
      <sheetData sheetId="1085">
        <row r="4">
          <cell r="I4">
            <v>0</v>
          </cell>
        </row>
      </sheetData>
      <sheetData sheetId="1086">
        <row r="4">
          <cell r="I4">
            <v>0</v>
          </cell>
        </row>
      </sheetData>
      <sheetData sheetId="1087">
        <row r="4">
          <cell r="I4">
            <v>0</v>
          </cell>
        </row>
      </sheetData>
      <sheetData sheetId="1088">
        <row r="4">
          <cell r="I4">
            <v>0</v>
          </cell>
        </row>
      </sheetData>
      <sheetData sheetId="1089">
        <row r="4">
          <cell r="I4">
            <v>0</v>
          </cell>
        </row>
      </sheetData>
      <sheetData sheetId="1090">
        <row r="4">
          <cell r="I4">
            <v>0</v>
          </cell>
        </row>
      </sheetData>
      <sheetData sheetId="1091">
        <row r="4">
          <cell r="I4">
            <v>0</v>
          </cell>
        </row>
      </sheetData>
      <sheetData sheetId="1092">
        <row r="4">
          <cell r="I4">
            <v>0</v>
          </cell>
        </row>
      </sheetData>
      <sheetData sheetId="1093">
        <row r="4">
          <cell r="I4">
            <v>0</v>
          </cell>
        </row>
      </sheetData>
      <sheetData sheetId="1094">
        <row r="4">
          <cell r="I4">
            <v>0</v>
          </cell>
        </row>
      </sheetData>
      <sheetData sheetId="1095">
        <row r="4">
          <cell r="I4">
            <v>0</v>
          </cell>
        </row>
      </sheetData>
      <sheetData sheetId="1096">
        <row r="4">
          <cell r="I4">
            <v>0</v>
          </cell>
        </row>
      </sheetData>
      <sheetData sheetId="1097">
        <row r="4">
          <cell r="I4">
            <v>0</v>
          </cell>
        </row>
      </sheetData>
      <sheetData sheetId="1098">
        <row r="4">
          <cell r="I4">
            <v>0</v>
          </cell>
        </row>
      </sheetData>
      <sheetData sheetId="1099">
        <row r="4">
          <cell r="I4">
            <v>0</v>
          </cell>
        </row>
      </sheetData>
      <sheetData sheetId="1100">
        <row r="4">
          <cell r="I4">
            <v>0</v>
          </cell>
        </row>
      </sheetData>
      <sheetData sheetId="1101">
        <row r="4">
          <cell r="I4">
            <v>0</v>
          </cell>
        </row>
      </sheetData>
      <sheetData sheetId="1102">
        <row r="4">
          <cell r="I4">
            <v>0</v>
          </cell>
        </row>
      </sheetData>
      <sheetData sheetId="1103">
        <row r="4">
          <cell r="I4">
            <v>0</v>
          </cell>
        </row>
      </sheetData>
      <sheetData sheetId="1104">
        <row r="4">
          <cell r="I4">
            <v>0</v>
          </cell>
        </row>
      </sheetData>
      <sheetData sheetId="1105">
        <row r="4">
          <cell r="I4">
            <v>0</v>
          </cell>
        </row>
      </sheetData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>
        <row r="4">
          <cell r="I4">
            <v>0</v>
          </cell>
        </row>
      </sheetData>
      <sheetData sheetId="1207">
        <row r="4">
          <cell r="I4">
            <v>0</v>
          </cell>
        </row>
      </sheetData>
      <sheetData sheetId="1208">
        <row r="4">
          <cell r="I4">
            <v>0</v>
          </cell>
        </row>
      </sheetData>
      <sheetData sheetId="1209">
        <row r="4">
          <cell r="I4">
            <v>0</v>
          </cell>
        </row>
      </sheetData>
      <sheetData sheetId="1210">
        <row r="4">
          <cell r="I4">
            <v>0</v>
          </cell>
        </row>
      </sheetData>
      <sheetData sheetId="1211">
        <row r="4">
          <cell r="I4">
            <v>0</v>
          </cell>
        </row>
      </sheetData>
      <sheetData sheetId="1212">
        <row r="4">
          <cell r="I4">
            <v>0</v>
          </cell>
        </row>
      </sheetData>
      <sheetData sheetId="1213">
        <row r="4">
          <cell r="I4">
            <v>0</v>
          </cell>
        </row>
      </sheetData>
      <sheetData sheetId="1214">
        <row r="4">
          <cell r="I4">
            <v>0</v>
          </cell>
        </row>
      </sheetData>
      <sheetData sheetId="1215">
        <row r="4">
          <cell r="I4">
            <v>0</v>
          </cell>
        </row>
      </sheetData>
      <sheetData sheetId="1216">
        <row r="4">
          <cell r="I4">
            <v>0</v>
          </cell>
        </row>
      </sheetData>
      <sheetData sheetId="1217">
        <row r="4">
          <cell r="I4">
            <v>0</v>
          </cell>
        </row>
      </sheetData>
      <sheetData sheetId="1218">
        <row r="4">
          <cell r="I4">
            <v>0</v>
          </cell>
        </row>
      </sheetData>
      <sheetData sheetId="1219">
        <row r="4">
          <cell r="I4">
            <v>0</v>
          </cell>
        </row>
      </sheetData>
      <sheetData sheetId="1220">
        <row r="4">
          <cell r="I4">
            <v>0</v>
          </cell>
        </row>
      </sheetData>
      <sheetData sheetId="1221">
        <row r="4">
          <cell r="I4">
            <v>0</v>
          </cell>
        </row>
      </sheetData>
      <sheetData sheetId="1222">
        <row r="4">
          <cell r="I4">
            <v>0</v>
          </cell>
        </row>
      </sheetData>
      <sheetData sheetId="1223">
        <row r="4">
          <cell r="I4">
            <v>0</v>
          </cell>
        </row>
      </sheetData>
      <sheetData sheetId="1224">
        <row r="4">
          <cell r="I4">
            <v>0</v>
          </cell>
        </row>
      </sheetData>
      <sheetData sheetId="1225">
        <row r="4">
          <cell r="I4">
            <v>0</v>
          </cell>
        </row>
      </sheetData>
      <sheetData sheetId="1226">
        <row r="4">
          <cell r="I4">
            <v>0</v>
          </cell>
        </row>
      </sheetData>
      <sheetData sheetId="1227">
        <row r="4">
          <cell r="I4">
            <v>0</v>
          </cell>
        </row>
      </sheetData>
      <sheetData sheetId="1228">
        <row r="4">
          <cell r="I4">
            <v>0</v>
          </cell>
        </row>
      </sheetData>
      <sheetData sheetId="1229">
        <row r="4">
          <cell r="I4">
            <v>0</v>
          </cell>
        </row>
      </sheetData>
      <sheetData sheetId="1230">
        <row r="4">
          <cell r="I4">
            <v>0</v>
          </cell>
        </row>
      </sheetData>
      <sheetData sheetId="1231">
        <row r="4">
          <cell r="I4">
            <v>0</v>
          </cell>
        </row>
      </sheetData>
      <sheetData sheetId="1232">
        <row r="4">
          <cell r="I4">
            <v>0</v>
          </cell>
        </row>
      </sheetData>
      <sheetData sheetId="1233">
        <row r="4">
          <cell r="I4">
            <v>0</v>
          </cell>
        </row>
      </sheetData>
      <sheetData sheetId="1234">
        <row r="4">
          <cell r="I4">
            <v>0</v>
          </cell>
        </row>
      </sheetData>
      <sheetData sheetId="1235">
        <row r="4">
          <cell r="I4">
            <v>0</v>
          </cell>
        </row>
      </sheetData>
      <sheetData sheetId="1236">
        <row r="4">
          <cell r="I4">
            <v>0</v>
          </cell>
        </row>
      </sheetData>
      <sheetData sheetId="1237">
        <row r="4">
          <cell r="I4">
            <v>0</v>
          </cell>
        </row>
      </sheetData>
      <sheetData sheetId="1238">
        <row r="4">
          <cell r="I4">
            <v>0</v>
          </cell>
        </row>
      </sheetData>
      <sheetData sheetId="1239">
        <row r="4">
          <cell r="I4">
            <v>0</v>
          </cell>
        </row>
      </sheetData>
      <sheetData sheetId="1240">
        <row r="4">
          <cell r="I4">
            <v>0</v>
          </cell>
        </row>
      </sheetData>
      <sheetData sheetId="1241">
        <row r="4">
          <cell r="I4">
            <v>0</v>
          </cell>
        </row>
      </sheetData>
      <sheetData sheetId="1242">
        <row r="4">
          <cell r="I4">
            <v>0</v>
          </cell>
        </row>
      </sheetData>
      <sheetData sheetId="1243">
        <row r="4">
          <cell r="I4">
            <v>0</v>
          </cell>
        </row>
      </sheetData>
      <sheetData sheetId="1244">
        <row r="4">
          <cell r="I4">
            <v>0</v>
          </cell>
        </row>
      </sheetData>
      <sheetData sheetId="1245">
        <row r="4">
          <cell r="I4">
            <v>0</v>
          </cell>
        </row>
      </sheetData>
      <sheetData sheetId="1246">
        <row r="4">
          <cell r="I4">
            <v>0</v>
          </cell>
        </row>
      </sheetData>
      <sheetData sheetId="1247">
        <row r="4">
          <cell r="I4">
            <v>0</v>
          </cell>
        </row>
      </sheetData>
      <sheetData sheetId="1248">
        <row r="4">
          <cell r="I4">
            <v>0</v>
          </cell>
        </row>
      </sheetData>
      <sheetData sheetId="1249">
        <row r="4">
          <cell r="I4">
            <v>0</v>
          </cell>
        </row>
      </sheetData>
      <sheetData sheetId="1250">
        <row r="4">
          <cell r="I4">
            <v>0</v>
          </cell>
        </row>
      </sheetData>
      <sheetData sheetId="1251">
        <row r="4">
          <cell r="I4">
            <v>0</v>
          </cell>
        </row>
      </sheetData>
      <sheetData sheetId="1252">
        <row r="4">
          <cell r="I4">
            <v>0</v>
          </cell>
        </row>
      </sheetData>
      <sheetData sheetId="1253">
        <row r="4">
          <cell r="I4">
            <v>0</v>
          </cell>
        </row>
      </sheetData>
      <sheetData sheetId="1254">
        <row r="4">
          <cell r="I4">
            <v>0</v>
          </cell>
        </row>
      </sheetData>
      <sheetData sheetId="1255">
        <row r="4">
          <cell r="I4">
            <v>0</v>
          </cell>
        </row>
      </sheetData>
      <sheetData sheetId="1256">
        <row r="4">
          <cell r="I4">
            <v>0</v>
          </cell>
        </row>
      </sheetData>
      <sheetData sheetId="1257">
        <row r="4">
          <cell r="I4">
            <v>0</v>
          </cell>
        </row>
      </sheetData>
      <sheetData sheetId="1258">
        <row r="4">
          <cell r="I4">
            <v>0</v>
          </cell>
        </row>
      </sheetData>
      <sheetData sheetId="1259">
        <row r="4">
          <cell r="I4">
            <v>0</v>
          </cell>
        </row>
      </sheetData>
      <sheetData sheetId="1260">
        <row r="4">
          <cell r="I4">
            <v>0</v>
          </cell>
        </row>
      </sheetData>
      <sheetData sheetId="1261">
        <row r="4">
          <cell r="I4">
            <v>0</v>
          </cell>
        </row>
      </sheetData>
      <sheetData sheetId="1262">
        <row r="4">
          <cell r="I4">
            <v>0</v>
          </cell>
        </row>
      </sheetData>
      <sheetData sheetId="1263">
        <row r="4">
          <cell r="I4">
            <v>0</v>
          </cell>
        </row>
      </sheetData>
      <sheetData sheetId="1264">
        <row r="4">
          <cell r="I4">
            <v>0</v>
          </cell>
        </row>
      </sheetData>
      <sheetData sheetId="1265">
        <row r="4">
          <cell r="I4">
            <v>0</v>
          </cell>
        </row>
      </sheetData>
      <sheetData sheetId="1266">
        <row r="4">
          <cell r="I4">
            <v>0</v>
          </cell>
        </row>
      </sheetData>
      <sheetData sheetId="1267">
        <row r="4">
          <cell r="I4">
            <v>0</v>
          </cell>
        </row>
      </sheetData>
      <sheetData sheetId="1268">
        <row r="4">
          <cell r="I4">
            <v>0</v>
          </cell>
        </row>
      </sheetData>
      <sheetData sheetId="1269">
        <row r="4">
          <cell r="I4">
            <v>0</v>
          </cell>
        </row>
      </sheetData>
      <sheetData sheetId="1270">
        <row r="4">
          <cell r="I4">
            <v>0</v>
          </cell>
        </row>
      </sheetData>
      <sheetData sheetId="1271">
        <row r="4">
          <cell r="I4">
            <v>0</v>
          </cell>
        </row>
      </sheetData>
      <sheetData sheetId="1272">
        <row r="4">
          <cell r="I4">
            <v>0</v>
          </cell>
        </row>
      </sheetData>
      <sheetData sheetId="1273">
        <row r="4">
          <cell r="I4">
            <v>0</v>
          </cell>
        </row>
      </sheetData>
      <sheetData sheetId="1274">
        <row r="4">
          <cell r="I4">
            <v>0</v>
          </cell>
        </row>
      </sheetData>
      <sheetData sheetId="1275">
        <row r="4">
          <cell r="I4">
            <v>0</v>
          </cell>
        </row>
      </sheetData>
      <sheetData sheetId="1276">
        <row r="4">
          <cell r="I4">
            <v>0</v>
          </cell>
        </row>
      </sheetData>
      <sheetData sheetId="1277">
        <row r="4">
          <cell r="I4">
            <v>0</v>
          </cell>
        </row>
      </sheetData>
      <sheetData sheetId="1278">
        <row r="4">
          <cell r="I4">
            <v>0</v>
          </cell>
        </row>
      </sheetData>
      <sheetData sheetId="1279">
        <row r="4">
          <cell r="I4">
            <v>0</v>
          </cell>
        </row>
      </sheetData>
      <sheetData sheetId="1280">
        <row r="4">
          <cell r="I4">
            <v>0</v>
          </cell>
        </row>
      </sheetData>
      <sheetData sheetId="1281">
        <row r="4">
          <cell r="I4">
            <v>0</v>
          </cell>
        </row>
      </sheetData>
      <sheetData sheetId="1282">
        <row r="4">
          <cell r="I4">
            <v>0</v>
          </cell>
        </row>
      </sheetData>
      <sheetData sheetId="1283">
        <row r="4">
          <cell r="I4">
            <v>0</v>
          </cell>
        </row>
      </sheetData>
      <sheetData sheetId="1284">
        <row r="4">
          <cell r="I4">
            <v>0</v>
          </cell>
        </row>
      </sheetData>
      <sheetData sheetId="1285">
        <row r="4">
          <cell r="I4">
            <v>0</v>
          </cell>
        </row>
      </sheetData>
      <sheetData sheetId="1286">
        <row r="4">
          <cell r="I4">
            <v>0</v>
          </cell>
        </row>
      </sheetData>
      <sheetData sheetId="1287">
        <row r="4">
          <cell r="I4">
            <v>0</v>
          </cell>
        </row>
      </sheetData>
      <sheetData sheetId="1288">
        <row r="4">
          <cell r="I4">
            <v>0</v>
          </cell>
        </row>
      </sheetData>
      <sheetData sheetId="1289">
        <row r="4">
          <cell r="I4">
            <v>0</v>
          </cell>
        </row>
      </sheetData>
      <sheetData sheetId="1290">
        <row r="4">
          <cell r="I4">
            <v>0</v>
          </cell>
        </row>
      </sheetData>
      <sheetData sheetId="1291">
        <row r="4">
          <cell r="I4">
            <v>0</v>
          </cell>
        </row>
      </sheetData>
      <sheetData sheetId="1292">
        <row r="4">
          <cell r="I4">
            <v>0</v>
          </cell>
        </row>
      </sheetData>
      <sheetData sheetId="1293">
        <row r="4">
          <cell r="I4">
            <v>0</v>
          </cell>
        </row>
      </sheetData>
      <sheetData sheetId="1294">
        <row r="4">
          <cell r="I4">
            <v>0</v>
          </cell>
        </row>
      </sheetData>
      <sheetData sheetId="1295">
        <row r="4">
          <cell r="I4">
            <v>0</v>
          </cell>
        </row>
      </sheetData>
      <sheetData sheetId="1296">
        <row r="4">
          <cell r="I4">
            <v>0</v>
          </cell>
        </row>
      </sheetData>
      <sheetData sheetId="1297">
        <row r="4">
          <cell r="I4">
            <v>0</v>
          </cell>
        </row>
      </sheetData>
      <sheetData sheetId="1298">
        <row r="4">
          <cell r="I4">
            <v>0</v>
          </cell>
        </row>
      </sheetData>
      <sheetData sheetId="1299">
        <row r="4">
          <cell r="I4">
            <v>0</v>
          </cell>
        </row>
      </sheetData>
      <sheetData sheetId="1300">
        <row r="4">
          <cell r="I4">
            <v>0</v>
          </cell>
        </row>
      </sheetData>
      <sheetData sheetId="1301">
        <row r="4">
          <cell r="I4">
            <v>0</v>
          </cell>
        </row>
      </sheetData>
      <sheetData sheetId="1302">
        <row r="4">
          <cell r="I4">
            <v>0</v>
          </cell>
        </row>
      </sheetData>
      <sheetData sheetId="1303">
        <row r="4">
          <cell r="I4">
            <v>0</v>
          </cell>
        </row>
      </sheetData>
      <sheetData sheetId="1304">
        <row r="4">
          <cell r="I4">
            <v>0</v>
          </cell>
        </row>
      </sheetData>
      <sheetData sheetId="1305">
        <row r="4">
          <cell r="I4">
            <v>0</v>
          </cell>
        </row>
      </sheetData>
      <sheetData sheetId="1306">
        <row r="4">
          <cell r="I4">
            <v>0</v>
          </cell>
        </row>
      </sheetData>
      <sheetData sheetId="1307">
        <row r="4">
          <cell r="I4">
            <v>0</v>
          </cell>
        </row>
      </sheetData>
      <sheetData sheetId="1308">
        <row r="4">
          <cell r="I4">
            <v>0</v>
          </cell>
        </row>
      </sheetData>
      <sheetData sheetId="1309">
        <row r="4">
          <cell r="I4">
            <v>0</v>
          </cell>
        </row>
      </sheetData>
      <sheetData sheetId="1310">
        <row r="4">
          <cell r="I4">
            <v>0</v>
          </cell>
        </row>
      </sheetData>
      <sheetData sheetId="1311">
        <row r="4">
          <cell r="I4">
            <v>0</v>
          </cell>
        </row>
      </sheetData>
      <sheetData sheetId="1312">
        <row r="4">
          <cell r="I4">
            <v>0</v>
          </cell>
        </row>
      </sheetData>
      <sheetData sheetId="1313">
        <row r="4">
          <cell r="I4">
            <v>0</v>
          </cell>
        </row>
      </sheetData>
      <sheetData sheetId="1314">
        <row r="4">
          <cell r="I4">
            <v>0</v>
          </cell>
        </row>
      </sheetData>
      <sheetData sheetId="1315">
        <row r="4">
          <cell r="I4">
            <v>0</v>
          </cell>
        </row>
      </sheetData>
      <sheetData sheetId="1316">
        <row r="4">
          <cell r="I4">
            <v>0</v>
          </cell>
        </row>
      </sheetData>
      <sheetData sheetId="1317">
        <row r="4">
          <cell r="I4">
            <v>0</v>
          </cell>
        </row>
      </sheetData>
      <sheetData sheetId="1318">
        <row r="4">
          <cell r="I4">
            <v>0</v>
          </cell>
        </row>
      </sheetData>
      <sheetData sheetId="1319">
        <row r="4">
          <cell r="I4">
            <v>0</v>
          </cell>
        </row>
      </sheetData>
      <sheetData sheetId="1320">
        <row r="4">
          <cell r="I4">
            <v>0</v>
          </cell>
        </row>
      </sheetData>
      <sheetData sheetId="1321">
        <row r="4">
          <cell r="I4">
            <v>0</v>
          </cell>
        </row>
      </sheetData>
      <sheetData sheetId="1322">
        <row r="4">
          <cell r="I4">
            <v>0</v>
          </cell>
        </row>
      </sheetData>
      <sheetData sheetId="1323">
        <row r="4">
          <cell r="I4">
            <v>0</v>
          </cell>
        </row>
      </sheetData>
      <sheetData sheetId="1324">
        <row r="4">
          <cell r="I4">
            <v>0</v>
          </cell>
        </row>
      </sheetData>
      <sheetData sheetId="1325">
        <row r="4">
          <cell r="I4">
            <v>0</v>
          </cell>
        </row>
      </sheetData>
      <sheetData sheetId="1326">
        <row r="4">
          <cell r="I4">
            <v>0</v>
          </cell>
        </row>
      </sheetData>
      <sheetData sheetId="1327">
        <row r="4">
          <cell r="I4">
            <v>0</v>
          </cell>
        </row>
      </sheetData>
      <sheetData sheetId="1328">
        <row r="4">
          <cell r="I4">
            <v>0</v>
          </cell>
        </row>
      </sheetData>
      <sheetData sheetId="1329">
        <row r="4">
          <cell r="I4">
            <v>0</v>
          </cell>
        </row>
      </sheetData>
      <sheetData sheetId="1330">
        <row r="4">
          <cell r="I4">
            <v>0</v>
          </cell>
        </row>
      </sheetData>
      <sheetData sheetId="1331">
        <row r="4">
          <cell r="I4">
            <v>0</v>
          </cell>
        </row>
      </sheetData>
      <sheetData sheetId="1332">
        <row r="4">
          <cell r="I4">
            <v>0</v>
          </cell>
        </row>
      </sheetData>
      <sheetData sheetId="1333">
        <row r="4">
          <cell r="I4">
            <v>0</v>
          </cell>
        </row>
      </sheetData>
      <sheetData sheetId="1334">
        <row r="4">
          <cell r="I4">
            <v>0</v>
          </cell>
        </row>
      </sheetData>
      <sheetData sheetId="1335">
        <row r="4">
          <cell r="I4">
            <v>0</v>
          </cell>
        </row>
      </sheetData>
      <sheetData sheetId="1336">
        <row r="4">
          <cell r="I4">
            <v>0</v>
          </cell>
        </row>
      </sheetData>
      <sheetData sheetId="1337">
        <row r="4">
          <cell r="I4">
            <v>0</v>
          </cell>
        </row>
      </sheetData>
      <sheetData sheetId="1338">
        <row r="4">
          <cell r="I4">
            <v>0</v>
          </cell>
        </row>
      </sheetData>
      <sheetData sheetId="1339">
        <row r="4">
          <cell r="I4">
            <v>0</v>
          </cell>
        </row>
      </sheetData>
      <sheetData sheetId="1340">
        <row r="4">
          <cell r="I4">
            <v>0</v>
          </cell>
        </row>
      </sheetData>
      <sheetData sheetId="1341">
        <row r="4">
          <cell r="I4">
            <v>0</v>
          </cell>
        </row>
      </sheetData>
      <sheetData sheetId="1342">
        <row r="4">
          <cell r="I4">
            <v>0</v>
          </cell>
        </row>
      </sheetData>
      <sheetData sheetId="1343">
        <row r="4">
          <cell r="I4">
            <v>0</v>
          </cell>
        </row>
      </sheetData>
      <sheetData sheetId="1344">
        <row r="4">
          <cell r="I4">
            <v>0</v>
          </cell>
        </row>
      </sheetData>
      <sheetData sheetId="1345">
        <row r="4">
          <cell r="I4">
            <v>0</v>
          </cell>
        </row>
      </sheetData>
      <sheetData sheetId="1346">
        <row r="4">
          <cell r="I4">
            <v>0</v>
          </cell>
        </row>
      </sheetData>
      <sheetData sheetId="1347">
        <row r="4">
          <cell r="I4">
            <v>0</v>
          </cell>
        </row>
      </sheetData>
      <sheetData sheetId="1348">
        <row r="4">
          <cell r="I4">
            <v>0</v>
          </cell>
        </row>
      </sheetData>
      <sheetData sheetId="1349">
        <row r="4">
          <cell r="I4">
            <v>0</v>
          </cell>
        </row>
      </sheetData>
      <sheetData sheetId="1350">
        <row r="4">
          <cell r="I4">
            <v>0</v>
          </cell>
        </row>
      </sheetData>
      <sheetData sheetId="1351">
        <row r="4">
          <cell r="I4">
            <v>0</v>
          </cell>
        </row>
      </sheetData>
      <sheetData sheetId="1352">
        <row r="4">
          <cell r="I4">
            <v>0</v>
          </cell>
        </row>
      </sheetData>
      <sheetData sheetId="1353">
        <row r="4">
          <cell r="I4">
            <v>0</v>
          </cell>
        </row>
      </sheetData>
      <sheetData sheetId="1354">
        <row r="4">
          <cell r="I4">
            <v>0</v>
          </cell>
        </row>
      </sheetData>
      <sheetData sheetId="1355">
        <row r="4">
          <cell r="I4">
            <v>0</v>
          </cell>
        </row>
      </sheetData>
      <sheetData sheetId="1356">
        <row r="4">
          <cell r="I4">
            <v>0</v>
          </cell>
        </row>
      </sheetData>
      <sheetData sheetId="1357">
        <row r="4">
          <cell r="I4">
            <v>0</v>
          </cell>
        </row>
      </sheetData>
      <sheetData sheetId="1358">
        <row r="4">
          <cell r="I4">
            <v>0</v>
          </cell>
        </row>
      </sheetData>
      <sheetData sheetId="1359">
        <row r="4">
          <cell r="I4">
            <v>0</v>
          </cell>
        </row>
      </sheetData>
      <sheetData sheetId="1360">
        <row r="4">
          <cell r="I4">
            <v>0</v>
          </cell>
        </row>
      </sheetData>
      <sheetData sheetId="1361">
        <row r="4">
          <cell r="I4">
            <v>0</v>
          </cell>
        </row>
      </sheetData>
      <sheetData sheetId="1362">
        <row r="4">
          <cell r="I4">
            <v>0</v>
          </cell>
        </row>
      </sheetData>
      <sheetData sheetId="1363">
        <row r="4">
          <cell r="I4">
            <v>0</v>
          </cell>
        </row>
      </sheetData>
      <sheetData sheetId="1364">
        <row r="4">
          <cell r="I4">
            <v>0</v>
          </cell>
        </row>
      </sheetData>
      <sheetData sheetId="1365">
        <row r="4">
          <cell r="I4">
            <v>0</v>
          </cell>
        </row>
      </sheetData>
      <sheetData sheetId="1366">
        <row r="4">
          <cell r="I4">
            <v>0</v>
          </cell>
        </row>
      </sheetData>
      <sheetData sheetId="1367">
        <row r="4">
          <cell r="I4">
            <v>0</v>
          </cell>
        </row>
      </sheetData>
      <sheetData sheetId="1368">
        <row r="4">
          <cell r="I4">
            <v>0</v>
          </cell>
        </row>
      </sheetData>
      <sheetData sheetId="1369">
        <row r="4">
          <cell r="I4">
            <v>0</v>
          </cell>
        </row>
      </sheetData>
      <sheetData sheetId="1370">
        <row r="4">
          <cell r="I4">
            <v>0</v>
          </cell>
        </row>
      </sheetData>
      <sheetData sheetId="1371">
        <row r="4">
          <cell r="I4">
            <v>0</v>
          </cell>
        </row>
      </sheetData>
      <sheetData sheetId="1372">
        <row r="4">
          <cell r="I4">
            <v>0</v>
          </cell>
        </row>
      </sheetData>
      <sheetData sheetId="1373">
        <row r="4">
          <cell r="I4">
            <v>0</v>
          </cell>
        </row>
      </sheetData>
      <sheetData sheetId="1374">
        <row r="4">
          <cell r="I4">
            <v>0</v>
          </cell>
        </row>
      </sheetData>
      <sheetData sheetId="1375">
        <row r="4">
          <cell r="I4">
            <v>0</v>
          </cell>
        </row>
      </sheetData>
      <sheetData sheetId="1376">
        <row r="4">
          <cell r="I4">
            <v>0</v>
          </cell>
        </row>
      </sheetData>
      <sheetData sheetId="1377">
        <row r="4">
          <cell r="I4">
            <v>0</v>
          </cell>
        </row>
      </sheetData>
      <sheetData sheetId="1378">
        <row r="4">
          <cell r="I4">
            <v>0</v>
          </cell>
        </row>
      </sheetData>
      <sheetData sheetId="1379">
        <row r="4">
          <cell r="I4">
            <v>0</v>
          </cell>
        </row>
      </sheetData>
      <sheetData sheetId="1380">
        <row r="4">
          <cell r="I4">
            <v>0</v>
          </cell>
        </row>
      </sheetData>
      <sheetData sheetId="1381">
        <row r="4">
          <cell r="I4">
            <v>0</v>
          </cell>
        </row>
      </sheetData>
      <sheetData sheetId="1382">
        <row r="4">
          <cell r="I4">
            <v>0</v>
          </cell>
        </row>
      </sheetData>
      <sheetData sheetId="1383">
        <row r="4">
          <cell r="I4">
            <v>0</v>
          </cell>
        </row>
      </sheetData>
      <sheetData sheetId="1384">
        <row r="4">
          <cell r="I4">
            <v>0</v>
          </cell>
        </row>
      </sheetData>
      <sheetData sheetId="1385">
        <row r="4">
          <cell r="I4">
            <v>0</v>
          </cell>
        </row>
      </sheetData>
      <sheetData sheetId="1386">
        <row r="4">
          <cell r="I4">
            <v>0</v>
          </cell>
        </row>
      </sheetData>
      <sheetData sheetId="1387">
        <row r="4">
          <cell r="I4">
            <v>0</v>
          </cell>
        </row>
      </sheetData>
      <sheetData sheetId="1388">
        <row r="4">
          <cell r="I4">
            <v>0</v>
          </cell>
        </row>
      </sheetData>
      <sheetData sheetId="1389">
        <row r="4">
          <cell r="I4">
            <v>0</v>
          </cell>
        </row>
      </sheetData>
      <sheetData sheetId="1390">
        <row r="4">
          <cell r="I4">
            <v>0</v>
          </cell>
        </row>
      </sheetData>
      <sheetData sheetId="1391">
        <row r="4">
          <cell r="I4">
            <v>0</v>
          </cell>
        </row>
      </sheetData>
      <sheetData sheetId="1392">
        <row r="4">
          <cell r="I4">
            <v>0</v>
          </cell>
        </row>
      </sheetData>
      <sheetData sheetId="1393">
        <row r="4">
          <cell r="I4">
            <v>0</v>
          </cell>
        </row>
      </sheetData>
      <sheetData sheetId="1394">
        <row r="4">
          <cell r="I4">
            <v>0</v>
          </cell>
        </row>
      </sheetData>
      <sheetData sheetId="1395">
        <row r="4">
          <cell r="I4">
            <v>0</v>
          </cell>
        </row>
      </sheetData>
      <sheetData sheetId="1396">
        <row r="4">
          <cell r="I4">
            <v>0</v>
          </cell>
        </row>
      </sheetData>
      <sheetData sheetId="1397">
        <row r="4">
          <cell r="I4">
            <v>0</v>
          </cell>
        </row>
      </sheetData>
      <sheetData sheetId="1398">
        <row r="4">
          <cell r="I4">
            <v>0</v>
          </cell>
        </row>
      </sheetData>
      <sheetData sheetId="1399">
        <row r="4">
          <cell r="I4">
            <v>0</v>
          </cell>
        </row>
      </sheetData>
      <sheetData sheetId="1400">
        <row r="4">
          <cell r="I4">
            <v>0</v>
          </cell>
        </row>
      </sheetData>
      <sheetData sheetId="1401">
        <row r="4">
          <cell r="I4">
            <v>0</v>
          </cell>
        </row>
      </sheetData>
      <sheetData sheetId="1402">
        <row r="4">
          <cell r="I4">
            <v>0</v>
          </cell>
        </row>
      </sheetData>
      <sheetData sheetId="1403">
        <row r="4">
          <cell r="I4">
            <v>0</v>
          </cell>
        </row>
      </sheetData>
      <sheetData sheetId="1404">
        <row r="4">
          <cell r="I4">
            <v>0</v>
          </cell>
        </row>
      </sheetData>
      <sheetData sheetId="1405">
        <row r="4">
          <cell r="I4">
            <v>0</v>
          </cell>
        </row>
      </sheetData>
      <sheetData sheetId="1406">
        <row r="4">
          <cell r="I4">
            <v>0</v>
          </cell>
        </row>
      </sheetData>
      <sheetData sheetId="1407">
        <row r="4">
          <cell r="I4">
            <v>0</v>
          </cell>
        </row>
      </sheetData>
      <sheetData sheetId="1408">
        <row r="4">
          <cell r="I4">
            <v>0</v>
          </cell>
        </row>
      </sheetData>
      <sheetData sheetId="1409">
        <row r="4">
          <cell r="I4">
            <v>0</v>
          </cell>
        </row>
      </sheetData>
      <sheetData sheetId="1410">
        <row r="4">
          <cell r="I4">
            <v>0</v>
          </cell>
        </row>
      </sheetData>
      <sheetData sheetId="1411">
        <row r="4">
          <cell r="I4">
            <v>0</v>
          </cell>
        </row>
      </sheetData>
      <sheetData sheetId="1412">
        <row r="4">
          <cell r="I4">
            <v>0</v>
          </cell>
        </row>
      </sheetData>
      <sheetData sheetId="1413">
        <row r="4">
          <cell r="I4">
            <v>0</v>
          </cell>
        </row>
      </sheetData>
      <sheetData sheetId="1414">
        <row r="4">
          <cell r="I4">
            <v>0</v>
          </cell>
        </row>
      </sheetData>
      <sheetData sheetId="1415">
        <row r="4">
          <cell r="I4">
            <v>0</v>
          </cell>
        </row>
      </sheetData>
      <sheetData sheetId="1416">
        <row r="4">
          <cell r="I4">
            <v>0</v>
          </cell>
        </row>
      </sheetData>
      <sheetData sheetId="1417">
        <row r="4">
          <cell r="I4">
            <v>0</v>
          </cell>
        </row>
      </sheetData>
      <sheetData sheetId="1418">
        <row r="4">
          <cell r="I4">
            <v>0</v>
          </cell>
        </row>
      </sheetData>
      <sheetData sheetId="1419">
        <row r="4">
          <cell r="I4">
            <v>0</v>
          </cell>
        </row>
      </sheetData>
      <sheetData sheetId="1420">
        <row r="4">
          <cell r="I4">
            <v>0</v>
          </cell>
        </row>
      </sheetData>
      <sheetData sheetId="1421">
        <row r="4">
          <cell r="I4">
            <v>0</v>
          </cell>
        </row>
      </sheetData>
      <sheetData sheetId="1422">
        <row r="4">
          <cell r="I4">
            <v>0</v>
          </cell>
        </row>
      </sheetData>
      <sheetData sheetId="1423">
        <row r="4">
          <cell r="I4">
            <v>0</v>
          </cell>
        </row>
      </sheetData>
      <sheetData sheetId="1424">
        <row r="4">
          <cell r="I4">
            <v>0</v>
          </cell>
        </row>
      </sheetData>
      <sheetData sheetId="1425">
        <row r="4">
          <cell r="I4">
            <v>0</v>
          </cell>
        </row>
      </sheetData>
      <sheetData sheetId="1426">
        <row r="4">
          <cell r="I4">
            <v>0</v>
          </cell>
        </row>
      </sheetData>
      <sheetData sheetId="1427">
        <row r="4">
          <cell r="I4">
            <v>0</v>
          </cell>
        </row>
      </sheetData>
      <sheetData sheetId="1428">
        <row r="4">
          <cell r="I4">
            <v>0</v>
          </cell>
        </row>
      </sheetData>
      <sheetData sheetId="1429">
        <row r="4">
          <cell r="I4">
            <v>0</v>
          </cell>
        </row>
      </sheetData>
      <sheetData sheetId="1430">
        <row r="4">
          <cell r="I4">
            <v>0</v>
          </cell>
        </row>
      </sheetData>
      <sheetData sheetId="1431">
        <row r="4">
          <cell r="I4">
            <v>0</v>
          </cell>
        </row>
      </sheetData>
      <sheetData sheetId="1432">
        <row r="4">
          <cell r="I4">
            <v>0</v>
          </cell>
        </row>
      </sheetData>
      <sheetData sheetId="1433">
        <row r="4">
          <cell r="I4">
            <v>0</v>
          </cell>
        </row>
      </sheetData>
      <sheetData sheetId="1434">
        <row r="4">
          <cell r="I4">
            <v>0</v>
          </cell>
        </row>
      </sheetData>
      <sheetData sheetId="1435">
        <row r="4">
          <cell r="I4">
            <v>0</v>
          </cell>
        </row>
      </sheetData>
      <sheetData sheetId="1436">
        <row r="4">
          <cell r="I4">
            <v>0</v>
          </cell>
        </row>
      </sheetData>
      <sheetData sheetId="1437">
        <row r="4">
          <cell r="I4">
            <v>0</v>
          </cell>
        </row>
      </sheetData>
      <sheetData sheetId="1438">
        <row r="4">
          <cell r="I4">
            <v>0</v>
          </cell>
        </row>
      </sheetData>
      <sheetData sheetId="1439">
        <row r="4">
          <cell r="I4">
            <v>0</v>
          </cell>
        </row>
      </sheetData>
      <sheetData sheetId="1440">
        <row r="4">
          <cell r="I4">
            <v>0</v>
          </cell>
        </row>
      </sheetData>
      <sheetData sheetId="1441">
        <row r="4">
          <cell r="I4">
            <v>0</v>
          </cell>
        </row>
      </sheetData>
      <sheetData sheetId="1442">
        <row r="4">
          <cell r="I4">
            <v>0</v>
          </cell>
        </row>
      </sheetData>
      <sheetData sheetId="1443">
        <row r="4">
          <cell r="I4">
            <v>0</v>
          </cell>
        </row>
      </sheetData>
      <sheetData sheetId="1444">
        <row r="4">
          <cell r="I4">
            <v>0</v>
          </cell>
        </row>
      </sheetData>
      <sheetData sheetId="1445">
        <row r="4">
          <cell r="I4">
            <v>0</v>
          </cell>
        </row>
      </sheetData>
      <sheetData sheetId="1446">
        <row r="4">
          <cell r="I4">
            <v>0</v>
          </cell>
        </row>
      </sheetData>
      <sheetData sheetId="1447">
        <row r="4">
          <cell r="I4">
            <v>0</v>
          </cell>
        </row>
      </sheetData>
      <sheetData sheetId="1448">
        <row r="4">
          <cell r="I4">
            <v>0</v>
          </cell>
        </row>
      </sheetData>
      <sheetData sheetId="1449">
        <row r="4">
          <cell r="I4">
            <v>0</v>
          </cell>
        </row>
      </sheetData>
      <sheetData sheetId="1450">
        <row r="4">
          <cell r="I4">
            <v>0</v>
          </cell>
        </row>
      </sheetData>
      <sheetData sheetId="1451">
        <row r="4">
          <cell r="I4">
            <v>0</v>
          </cell>
        </row>
      </sheetData>
      <sheetData sheetId="1452">
        <row r="4">
          <cell r="I4">
            <v>0</v>
          </cell>
        </row>
      </sheetData>
      <sheetData sheetId="1453">
        <row r="4">
          <cell r="I4">
            <v>0</v>
          </cell>
        </row>
      </sheetData>
      <sheetData sheetId="1454">
        <row r="4">
          <cell r="I4">
            <v>0</v>
          </cell>
        </row>
      </sheetData>
      <sheetData sheetId="1455">
        <row r="4">
          <cell r="I4">
            <v>0</v>
          </cell>
        </row>
      </sheetData>
      <sheetData sheetId="1456">
        <row r="4">
          <cell r="I4">
            <v>0</v>
          </cell>
        </row>
      </sheetData>
      <sheetData sheetId="1457">
        <row r="4">
          <cell r="I4">
            <v>0</v>
          </cell>
        </row>
      </sheetData>
      <sheetData sheetId="1458">
        <row r="4">
          <cell r="I4">
            <v>0</v>
          </cell>
        </row>
      </sheetData>
      <sheetData sheetId="1459">
        <row r="4">
          <cell r="I4">
            <v>0</v>
          </cell>
        </row>
      </sheetData>
      <sheetData sheetId="1460">
        <row r="4">
          <cell r="I4">
            <v>0</v>
          </cell>
        </row>
      </sheetData>
      <sheetData sheetId="1461">
        <row r="4">
          <cell r="I4">
            <v>0</v>
          </cell>
        </row>
      </sheetData>
      <sheetData sheetId="1462">
        <row r="4">
          <cell r="I4">
            <v>0</v>
          </cell>
        </row>
      </sheetData>
      <sheetData sheetId="1463">
        <row r="4">
          <cell r="I4">
            <v>0</v>
          </cell>
        </row>
      </sheetData>
      <sheetData sheetId="1464">
        <row r="4">
          <cell r="I4">
            <v>0</v>
          </cell>
        </row>
      </sheetData>
      <sheetData sheetId="1465">
        <row r="4">
          <cell r="I4">
            <v>0</v>
          </cell>
        </row>
      </sheetData>
      <sheetData sheetId="1466">
        <row r="4">
          <cell r="I4">
            <v>0</v>
          </cell>
        </row>
      </sheetData>
      <sheetData sheetId="1467">
        <row r="4">
          <cell r="I4">
            <v>0</v>
          </cell>
        </row>
      </sheetData>
      <sheetData sheetId="1468">
        <row r="4">
          <cell r="I4">
            <v>0</v>
          </cell>
        </row>
      </sheetData>
      <sheetData sheetId="1469">
        <row r="4">
          <cell r="I4">
            <v>0</v>
          </cell>
        </row>
      </sheetData>
      <sheetData sheetId="1470">
        <row r="4">
          <cell r="I4">
            <v>0</v>
          </cell>
        </row>
      </sheetData>
      <sheetData sheetId="1471">
        <row r="4">
          <cell r="I4">
            <v>0</v>
          </cell>
        </row>
      </sheetData>
      <sheetData sheetId="1472">
        <row r="4">
          <cell r="I4">
            <v>0</v>
          </cell>
        </row>
      </sheetData>
      <sheetData sheetId="1473">
        <row r="4">
          <cell r="I4">
            <v>0</v>
          </cell>
        </row>
      </sheetData>
      <sheetData sheetId="1474">
        <row r="4">
          <cell r="I4">
            <v>0</v>
          </cell>
        </row>
      </sheetData>
      <sheetData sheetId="1475">
        <row r="4">
          <cell r="I4">
            <v>0</v>
          </cell>
        </row>
      </sheetData>
      <sheetData sheetId="1476">
        <row r="4">
          <cell r="I4">
            <v>0</v>
          </cell>
        </row>
      </sheetData>
      <sheetData sheetId="1477">
        <row r="4">
          <cell r="I4">
            <v>0</v>
          </cell>
        </row>
      </sheetData>
      <sheetData sheetId="1478">
        <row r="4">
          <cell r="I4">
            <v>0</v>
          </cell>
        </row>
      </sheetData>
      <sheetData sheetId="1479">
        <row r="4">
          <cell r="I4">
            <v>0</v>
          </cell>
        </row>
      </sheetData>
      <sheetData sheetId="1480">
        <row r="4">
          <cell r="I4">
            <v>0</v>
          </cell>
        </row>
      </sheetData>
      <sheetData sheetId="1481">
        <row r="4">
          <cell r="I4">
            <v>0</v>
          </cell>
        </row>
      </sheetData>
      <sheetData sheetId="1482">
        <row r="4">
          <cell r="I4">
            <v>0</v>
          </cell>
        </row>
      </sheetData>
      <sheetData sheetId="1483">
        <row r="4">
          <cell r="I4">
            <v>0</v>
          </cell>
        </row>
      </sheetData>
      <sheetData sheetId="1484">
        <row r="4">
          <cell r="I4">
            <v>0</v>
          </cell>
        </row>
      </sheetData>
      <sheetData sheetId="1485">
        <row r="4">
          <cell r="I4">
            <v>0</v>
          </cell>
        </row>
      </sheetData>
      <sheetData sheetId="1486">
        <row r="4">
          <cell r="I4">
            <v>0</v>
          </cell>
        </row>
      </sheetData>
      <sheetData sheetId="1487">
        <row r="4">
          <cell r="I4">
            <v>0</v>
          </cell>
        </row>
      </sheetData>
      <sheetData sheetId="1488">
        <row r="4">
          <cell r="I4">
            <v>0</v>
          </cell>
        </row>
      </sheetData>
      <sheetData sheetId="1489">
        <row r="4">
          <cell r="I4">
            <v>0</v>
          </cell>
        </row>
      </sheetData>
      <sheetData sheetId="1490">
        <row r="4">
          <cell r="I4">
            <v>0</v>
          </cell>
        </row>
      </sheetData>
      <sheetData sheetId="1491">
        <row r="4">
          <cell r="I4">
            <v>0</v>
          </cell>
        </row>
      </sheetData>
      <sheetData sheetId="1492">
        <row r="4">
          <cell r="I4">
            <v>0</v>
          </cell>
        </row>
      </sheetData>
      <sheetData sheetId="1493">
        <row r="4">
          <cell r="I4">
            <v>0</v>
          </cell>
        </row>
      </sheetData>
      <sheetData sheetId="1494">
        <row r="4">
          <cell r="I4">
            <v>0</v>
          </cell>
        </row>
      </sheetData>
      <sheetData sheetId="1495">
        <row r="4">
          <cell r="I4">
            <v>0</v>
          </cell>
        </row>
      </sheetData>
      <sheetData sheetId="1496">
        <row r="4">
          <cell r="I4">
            <v>0</v>
          </cell>
        </row>
      </sheetData>
      <sheetData sheetId="1497">
        <row r="4">
          <cell r="I4">
            <v>0</v>
          </cell>
        </row>
      </sheetData>
      <sheetData sheetId="1498">
        <row r="4">
          <cell r="I4">
            <v>0</v>
          </cell>
        </row>
      </sheetData>
      <sheetData sheetId="1499">
        <row r="4">
          <cell r="I4">
            <v>0</v>
          </cell>
        </row>
      </sheetData>
      <sheetData sheetId="1500">
        <row r="4">
          <cell r="I4">
            <v>0</v>
          </cell>
        </row>
      </sheetData>
      <sheetData sheetId="1501">
        <row r="4">
          <cell r="I4">
            <v>0</v>
          </cell>
        </row>
      </sheetData>
      <sheetData sheetId="1502">
        <row r="4">
          <cell r="I4">
            <v>0</v>
          </cell>
        </row>
      </sheetData>
      <sheetData sheetId="1503">
        <row r="4">
          <cell r="I4">
            <v>0</v>
          </cell>
        </row>
      </sheetData>
      <sheetData sheetId="1504">
        <row r="4">
          <cell r="I4">
            <v>0</v>
          </cell>
        </row>
      </sheetData>
      <sheetData sheetId="1505">
        <row r="4">
          <cell r="I4">
            <v>0</v>
          </cell>
        </row>
      </sheetData>
      <sheetData sheetId="1506">
        <row r="4">
          <cell r="I4">
            <v>0</v>
          </cell>
        </row>
      </sheetData>
      <sheetData sheetId="1507">
        <row r="4">
          <cell r="I4">
            <v>0</v>
          </cell>
        </row>
      </sheetData>
      <sheetData sheetId="1508">
        <row r="4">
          <cell r="I4">
            <v>0</v>
          </cell>
        </row>
      </sheetData>
      <sheetData sheetId="1509">
        <row r="4">
          <cell r="I4">
            <v>0</v>
          </cell>
        </row>
      </sheetData>
      <sheetData sheetId="1510">
        <row r="4">
          <cell r="I4">
            <v>0</v>
          </cell>
        </row>
      </sheetData>
      <sheetData sheetId="1511">
        <row r="4">
          <cell r="I4">
            <v>0</v>
          </cell>
        </row>
      </sheetData>
      <sheetData sheetId="1512">
        <row r="4">
          <cell r="I4">
            <v>0</v>
          </cell>
        </row>
      </sheetData>
      <sheetData sheetId="1513">
        <row r="4">
          <cell r="I4">
            <v>0</v>
          </cell>
        </row>
      </sheetData>
      <sheetData sheetId="1514">
        <row r="4">
          <cell r="I4">
            <v>0</v>
          </cell>
        </row>
      </sheetData>
      <sheetData sheetId="1515">
        <row r="4">
          <cell r="I4">
            <v>0</v>
          </cell>
        </row>
      </sheetData>
      <sheetData sheetId="1516">
        <row r="4">
          <cell r="I4">
            <v>0</v>
          </cell>
        </row>
      </sheetData>
      <sheetData sheetId="1517">
        <row r="4">
          <cell r="I4">
            <v>0</v>
          </cell>
        </row>
      </sheetData>
      <sheetData sheetId="1518">
        <row r="4">
          <cell r="I4">
            <v>0</v>
          </cell>
        </row>
      </sheetData>
      <sheetData sheetId="1519">
        <row r="4">
          <cell r="I4">
            <v>0</v>
          </cell>
        </row>
      </sheetData>
      <sheetData sheetId="1520">
        <row r="4">
          <cell r="I4">
            <v>0</v>
          </cell>
        </row>
      </sheetData>
      <sheetData sheetId="1521">
        <row r="4">
          <cell r="I4">
            <v>0</v>
          </cell>
        </row>
      </sheetData>
      <sheetData sheetId="1522">
        <row r="4">
          <cell r="I4">
            <v>0</v>
          </cell>
        </row>
      </sheetData>
      <sheetData sheetId="1523">
        <row r="4">
          <cell r="I4">
            <v>0</v>
          </cell>
        </row>
      </sheetData>
      <sheetData sheetId="1524">
        <row r="4">
          <cell r="I4">
            <v>0</v>
          </cell>
        </row>
      </sheetData>
      <sheetData sheetId="1525">
        <row r="4">
          <cell r="I4">
            <v>0</v>
          </cell>
        </row>
      </sheetData>
      <sheetData sheetId="1526">
        <row r="4">
          <cell r="I4">
            <v>0</v>
          </cell>
        </row>
      </sheetData>
      <sheetData sheetId="1527">
        <row r="4">
          <cell r="I4">
            <v>0</v>
          </cell>
        </row>
      </sheetData>
      <sheetData sheetId="1528">
        <row r="4">
          <cell r="I4">
            <v>0</v>
          </cell>
        </row>
      </sheetData>
      <sheetData sheetId="1529">
        <row r="4">
          <cell r="I4">
            <v>0</v>
          </cell>
        </row>
      </sheetData>
      <sheetData sheetId="1530">
        <row r="4">
          <cell r="I4">
            <v>0</v>
          </cell>
        </row>
      </sheetData>
      <sheetData sheetId="1531">
        <row r="4">
          <cell r="I4">
            <v>0</v>
          </cell>
        </row>
      </sheetData>
      <sheetData sheetId="1532">
        <row r="4">
          <cell r="I4">
            <v>0</v>
          </cell>
        </row>
      </sheetData>
      <sheetData sheetId="1533">
        <row r="4">
          <cell r="I4">
            <v>0</v>
          </cell>
        </row>
      </sheetData>
      <sheetData sheetId="1534">
        <row r="4">
          <cell r="I4">
            <v>0</v>
          </cell>
        </row>
      </sheetData>
      <sheetData sheetId="1535">
        <row r="4">
          <cell r="I4">
            <v>0</v>
          </cell>
        </row>
      </sheetData>
      <sheetData sheetId="1536">
        <row r="4">
          <cell r="I4">
            <v>0</v>
          </cell>
        </row>
      </sheetData>
      <sheetData sheetId="1537">
        <row r="4">
          <cell r="I4">
            <v>0</v>
          </cell>
        </row>
      </sheetData>
      <sheetData sheetId="1538">
        <row r="4">
          <cell r="I4">
            <v>0</v>
          </cell>
        </row>
      </sheetData>
      <sheetData sheetId="1539">
        <row r="4">
          <cell r="I4">
            <v>0</v>
          </cell>
        </row>
      </sheetData>
      <sheetData sheetId="1540">
        <row r="4">
          <cell r="I4">
            <v>0</v>
          </cell>
        </row>
      </sheetData>
      <sheetData sheetId="1541">
        <row r="4">
          <cell r="I4">
            <v>0</v>
          </cell>
        </row>
      </sheetData>
      <sheetData sheetId="1542">
        <row r="4">
          <cell r="I4">
            <v>0</v>
          </cell>
        </row>
      </sheetData>
      <sheetData sheetId="1543">
        <row r="4">
          <cell r="I4">
            <v>0</v>
          </cell>
        </row>
      </sheetData>
      <sheetData sheetId="1544">
        <row r="4">
          <cell r="I4">
            <v>0</v>
          </cell>
        </row>
      </sheetData>
      <sheetData sheetId="1545">
        <row r="4">
          <cell r="I4">
            <v>0</v>
          </cell>
        </row>
      </sheetData>
      <sheetData sheetId="1546">
        <row r="4">
          <cell r="I4">
            <v>0</v>
          </cell>
        </row>
      </sheetData>
      <sheetData sheetId="1547">
        <row r="4">
          <cell r="I4">
            <v>0</v>
          </cell>
        </row>
      </sheetData>
      <sheetData sheetId="1548">
        <row r="4">
          <cell r="I4">
            <v>0</v>
          </cell>
        </row>
      </sheetData>
      <sheetData sheetId="1549">
        <row r="4">
          <cell r="I4">
            <v>0</v>
          </cell>
        </row>
      </sheetData>
      <sheetData sheetId="1550">
        <row r="4">
          <cell r="I4">
            <v>0</v>
          </cell>
        </row>
      </sheetData>
      <sheetData sheetId="1551">
        <row r="4">
          <cell r="I4">
            <v>0</v>
          </cell>
        </row>
      </sheetData>
      <sheetData sheetId="1552">
        <row r="4">
          <cell r="I4">
            <v>0</v>
          </cell>
        </row>
      </sheetData>
      <sheetData sheetId="1553">
        <row r="4">
          <cell r="I4">
            <v>0</v>
          </cell>
        </row>
      </sheetData>
      <sheetData sheetId="1554">
        <row r="4">
          <cell r="I4">
            <v>0</v>
          </cell>
        </row>
      </sheetData>
      <sheetData sheetId="1555">
        <row r="4">
          <cell r="I4">
            <v>0</v>
          </cell>
        </row>
      </sheetData>
      <sheetData sheetId="1556">
        <row r="4">
          <cell r="I4">
            <v>0</v>
          </cell>
        </row>
      </sheetData>
      <sheetData sheetId="1557">
        <row r="4">
          <cell r="I4">
            <v>0</v>
          </cell>
        </row>
      </sheetData>
      <sheetData sheetId="1558">
        <row r="4">
          <cell r="I4">
            <v>0</v>
          </cell>
        </row>
      </sheetData>
      <sheetData sheetId="1559">
        <row r="4">
          <cell r="I4">
            <v>0</v>
          </cell>
        </row>
      </sheetData>
      <sheetData sheetId="1560">
        <row r="4">
          <cell r="I4">
            <v>0</v>
          </cell>
        </row>
      </sheetData>
      <sheetData sheetId="1561">
        <row r="4">
          <cell r="I4">
            <v>0</v>
          </cell>
        </row>
      </sheetData>
      <sheetData sheetId="1562">
        <row r="4">
          <cell r="I4">
            <v>0</v>
          </cell>
        </row>
      </sheetData>
      <sheetData sheetId="1563">
        <row r="4">
          <cell r="I4">
            <v>0</v>
          </cell>
        </row>
      </sheetData>
      <sheetData sheetId="1564">
        <row r="4">
          <cell r="I4">
            <v>0</v>
          </cell>
        </row>
      </sheetData>
      <sheetData sheetId="1565">
        <row r="4">
          <cell r="I4">
            <v>0</v>
          </cell>
        </row>
      </sheetData>
      <sheetData sheetId="1566">
        <row r="4">
          <cell r="I4">
            <v>0</v>
          </cell>
        </row>
      </sheetData>
      <sheetData sheetId="1567">
        <row r="4">
          <cell r="I4">
            <v>0</v>
          </cell>
        </row>
      </sheetData>
      <sheetData sheetId="1568">
        <row r="4">
          <cell r="I4">
            <v>0</v>
          </cell>
        </row>
      </sheetData>
      <sheetData sheetId="1569">
        <row r="4">
          <cell r="I4">
            <v>0</v>
          </cell>
        </row>
      </sheetData>
      <sheetData sheetId="1570">
        <row r="4">
          <cell r="I4">
            <v>0</v>
          </cell>
        </row>
      </sheetData>
      <sheetData sheetId="1571">
        <row r="4">
          <cell r="I4">
            <v>0</v>
          </cell>
        </row>
      </sheetData>
      <sheetData sheetId="1572">
        <row r="4">
          <cell r="I4">
            <v>0</v>
          </cell>
        </row>
      </sheetData>
      <sheetData sheetId="1573">
        <row r="4">
          <cell r="I4">
            <v>0</v>
          </cell>
        </row>
      </sheetData>
      <sheetData sheetId="1574">
        <row r="4">
          <cell r="I4">
            <v>0</v>
          </cell>
        </row>
      </sheetData>
      <sheetData sheetId="1575">
        <row r="4">
          <cell r="I4">
            <v>0</v>
          </cell>
        </row>
      </sheetData>
      <sheetData sheetId="1576">
        <row r="4">
          <cell r="I4">
            <v>0</v>
          </cell>
        </row>
      </sheetData>
      <sheetData sheetId="1577">
        <row r="4">
          <cell r="I4">
            <v>0</v>
          </cell>
        </row>
      </sheetData>
      <sheetData sheetId="1578">
        <row r="4">
          <cell r="I4">
            <v>0</v>
          </cell>
        </row>
      </sheetData>
      <sheetData sheetId="1579">
        <row r="4">
          <cell r="I4">
            <v>0</v>
          </cell>
        </row>
      </sheetData>
      <sheetData sheetId="1580">
        <row r="4">
          <cell r="I4">
            <v>0</v>
          </cell>
        </row>
      </sheetData>
      <sheetData sheetId="1581">
        <row r="4">
          <cell r="I4">
            <v>0</v>
          </cell>
        </row>
      </sheetData>
      <sheetData sheetId="1582">
        <row r="4">
          <cell r="I4">
            <v>0</v>
          </cell>
        </row>
      </sheetData>
      <sheetData sheetId="1583">
        <row r="4">
          <cell r="I4">
            <v>0</v>
          </cell>
        </row>
      </sheetData>
      <sheetData sheetId="1584">
        <row r="4">
          <cell r="I4">
            <v>0</v>
          </cell>
        </row>
      </sheetData>
      <sheetData sheetId="1585">
        <row r="4">
          <cell r="I4">
            <v>0</v>
          </cell>
        </row>
      </sheetData>
      <sheetData sheetId="1586">
        <row r="4">
          <cell r="I4">
            <v>0</v>
          </cell>
        </row>
      </sheetData>
      <sheetData sheetId="1587">
        <row r="4">
          <cell r="I4">
            <v>0</v>
          </cell>
        </row>
      </sheetData>
      <sheetData sheetId="1588">
        <row r="4">
          <cell r="I4">
            <v>0</v>
          </cell>
        </row>
      </sheetData>
      <sheetData sheetId="1589">
        <row r="4">
          <cell r="I4">
            <v>0</v>
          </cell>
        </row>
      </sheetData>
      <sheetData sheetId="1590">
        <row r="4">
          <cell r="I4">
            <v>0</v>
          </cell>
        </row>
      </sheetData>
      <sheetData sheetId="1591">
        <row r="4">
          <cell r="I4">
            <v>0</v>
          </cell>
        </row>
      </sheetData>
      <sheetData sheetId="1592">
        <row r="4">
          <cell r="I4">
            <v>0</v>
          </cell>
        </row>
      </sheetData>
      <sheetData sheetId="1593">
        <row r="4">
          <cell r="I4">
            <v>0</v>
          </cell>
        </row>
      </sheetData>
      <sheetData sheetId="1594">
        <row r="4">
          <cell r="I4">
            <v>0</v>
          </cell>
        </row>
      </sheetData>
      <sheetData sheetId="1595">
        <row r="4">
          <cell r="I4">
            <v>0</v>
          </cell>
        </row>
      </sheetData>
      <sheetData sheetId="1596">
        <row r="4">
          <cell r="I4">
            <v>0</v>
          </cell>
        </row>
      </sheetData>
      <sheetData sheetId="1597">
        <row r="4">
          <cell r="I4">
            <v>0</v>
          </cell>
        </row>
      </sheetData>
      <sheetData sheetId="1598">
        <row r="4">
          <cell r="I4">
            <v>0</v>
          </cell>
        </row>
      </sheetData>
      <sheetData sheetId="1599">
        <row r="4">
          <cell r="I4">
            <v>0</v>
          </cell>
        </row>
      </sheetData>
      <sheetData sheetId="1600">
        <row r="4">
          <cell r="I4">
            <v>0</v>
          </cell>
        </row>
      </sheetData>
      <sheetData sheetId="1601">
        <row r="4">
          <cell r="I4">
            <v>0</v>
          </cell>
        </row>
      </sheetData>
      <sheetData sheetId="1602">
        <row r="4">
          <cell r="I4">
            <v>0</v>
          </cell>
        </row>
      </sheetData>
      <sheetData sheetId="1603">
        <row r="4">
          <cell r="I4">
            <v>0</v>
          </cell>
        </row>
      </sheetData>
      <sheetData sheetId="1604">
        <row r="4">
          <cell r="I4">
            <v>0</v>
          </cell>
        </row>
      </sheetData>
      <sheetData sheetId="1605">
        <row r="4">
          <cell r="I4">
            <v>0</v>
          </cell>
        </row>
      </sheetData>
      <sheetData sheetId="1606">
        <row r="4">
          <cell r="I4">
            <v>0</v>
          </cell>
        </row>
      </sheetData>
      <sheetData sheetId="1607">
        <row r="4">
          <cell r="I4">
            <v>0</v>
          </cell>
        </row>
      </sheetData>
      <sheetData sheetId="1608">
        <row r="4">
          <cell r="I4">
            <v>0</v>
          </cell>
        </row>
      </sheetData>
      <sheetData sheetId="1609">
        <row r="4">
          <cell r="I4">
            <v>0</v>
          </cell>
        </row>
      </sheetData>
      <sheetData sheetId="1610">
        <row r="4">
          <cell r="I4">
            <v>0</v>
          </cell>
        </row>
      </sheetData>
      <sheetData sheetId="1611">
        <row r="4">
          <cell r="I4">
            <v>0</v>
          </cell>
        </row>
      </sheetData>
      <sheetData sheetId="1612">
        <row r="4">
          <cell r="I4">
            <v>0</v>
          </cell>
        </row>
      </sheetData>
      <sheetData sheetId="1613">
        <row r="4">
          <cell r="I4">
            <v>0</v>
          </cell>
        </row>
      </sheetData>
      <sheetData sheetId="1614">
        <row r="4">
          <cell r="I4">
            <v>0</v>
          </cell>
        </row>
      </sheetData>
      <sheetData sheetId="1615">
        <row r="4">
          <cell r="I4">
            <v>0</v>
          </cell>
        </row>
      </sheetData>
      <sheetData sheetId="1616">
        <row r="4">
          <cell r="I4">
            <v>0</v>
          </cell>
        </row>
      </sheetData>
      <sheetData sheetId="1617">
        <row r="4">
          <cell r="I4">
            <v>0</v>
          </cell>
        </row>
      </sheetData>
      <sheetData sheetId="1618">
        <row r="4">
          <cell r="I4">
            <v>0</v>
          </cell>
        </row>
      </sheetData>
      <sheetData sheetId="1619">
        <row r="4">
          <cell r="I4">
            <v>0</v>
          </cell>
        </row>
      </sheetData>
      <sheetData sheetId="1620">
        <row r="4">
          <cell r="I4">
            <v>0</v>
          </cell>
        </row>
      </sheetData>
      <sheetData sheetId="1621">
        <row r="4">
          <cell r="I4">
            <v>0</v>
          </cell>
        </row>
      </sheetData>
      <sheetData sheetId="1622">
        <row r="4">
          <cell r="I4">
            <v>0</v>
          </cell>
        </row>
      </sheetData>
      <sheetData sheetId="1623">
        <row r="4">
          <cell r="I4">
            <v>0</v>
          </cell>
        </row>
      </sheetData>
      <sheetData sheetId="1624">
        <row r="4">
          <cell r="I4">
            <v>0</v>
          </cell>
        </row>
      </sheetData>
      <sheetData sheetId="1625">
        <row r="4">
          <cell r="I4">
            <v>0</v>
          </cell>
        </row>
      </sheetData>
      <sheetData sheetId="1626">
        <row r="4">
          <cell r="I4">
            <v>0</v>
          </cell>
        </row>
      </sheetData>
      <sheetData sheetId="1627">
        <row r="4">
          <cell r="I4">
            <v>0</v>
          </cell>
        </row>
      </sheetData>
      <sheetData sheetId="1628">
        <row r="4">
          <cell r="I4">
            <v>0</v>
          </cell>
        </row>
      </sheetData>
      <sheetData sheetId="1629">
        <row r="4">
          <cell r="I4">
            <v>0</v>
          </cell>
        </row>
      </sheetData>
      <sheetData sheetId="1630">
        <row r="4">
          <cell r="I4">
            <v>0</v>
          </cell>
        </row>
      </sheetData>
      <sheetData sheetId="1631">
        <row r="4">
          <cell r="I4">
            <v>0</v>
          </cell>
        </row>
      </sheetData>
      <sheetData sheetId="1632">
        <row r="4">
          <cell r="I4">
            <v>0</v>
          </cell>
        </row>
      </sheetData>
      <sheetData sheetId="1633">
        <row r="4">
          <cell r="I4">
            <v>0</v>
          </cell>
        </row>
      </sheetData>
      <sheetData sheetId="1634">
        <row r="4">
          <cell r="I4">
            <v>0</v>
          </cell>
        </row>
      </sheetData>
      <sheetData sheetId="1635">
        <row r="4">
          <cell r="I4">
            <v>0</v>
          </cell>
        </row>
      </sheetData>
      <sheetData sheetId="1636">
        <row r="4">
          <cell r="I4">
            <v>0</v>
          </cell>
        </row>
      </sheetData>
      <sheetData sheetId="1637">
        <row r="4">
          <cell r="I4">
            <v>0</v>
          </cell>
        </row>
      </sheetData>
      <sheetData sheetId="1638">
        <row r="4">
          <cell r="I4">
            <v>0</v>
          </cell>
        </row>
      </sheetData>
      <sheetData sheetId="1639">
        <row r="4">
          <cell r="I4">
            <v>0</v>
          </cell>
        </row>
      </sheetData>
      <sheetData sheetId="1640">
        <row r="4">
          <cell r="I4">
            <v>0</v>
          </cell>
        </row>
      </sheetData>
      <sheetData sheetId="1641">
        <row r="4">
          <cell r="I4">
            <v>0</v>
          </cell>
        </row>
      </sheetData>
      <sheetData sheetId="1642">
        <row r="4">
          <cell r="I4">
            <v>0</v>
          </cell>
        </row>
      </sheetData>
      <sheetData sheetId="1643">
        <row r="4">
          <cell r="I4">
            <v>0</v>
          </cell>
        </row>
      </sheetData>
      <sheetData sheetId="1644">
        <row r="4">
          <cell r="I4">
            <v>0</v>
          </cell>
        </row>
      </sheetData>
      <sheetData sheetId="1645">
        <row r="4">
          <cell r="I4">
            <v>0</v>
          </cell>
        </row>
      </sheetData>
      <sheetData sheetId="1646">
        <row r="4">
          <cell r="I4">
            <v>0</v>
          </cell>
        </row>
      </sheetData>
      <sheetData sheetId="1647">
        <row r="4">
          <cell r="I4">
            <v>0</v>
          </cell>
        </row>
      </sheetData>
      <sheetData sheetId="1648">
        <row r="4">
          <cell r="I4">
            <v>0</v>
          </cell>
        </row>
      </sheetData>
      <sheetData sheetId="1649">
        <row r="4">
          <cell r="I4">
            <v>0</v>
          </cell>
        </row>
      </sheetData>
      <sheetData sheetId="1650">
        <row r="4">
          <cell r="I4">
            <v>0</v>
          </cell>
        </row>
      </sheetData>
      <sheetData sheetId="1651">
        <row r="4">
          <cell r="I4">
            <v>0</v>
          </cell>
        </row>
      </sheetData>
      <sheetData sheetId="1652">
        <row r="4">
          <cell r="I4">
            <v>0</v>
          </cell>
        </row>
      </sheetData>
      <sheetData sheetId="1653">
        <row r="4">
          <cell r="I4">
            <v>0</v>
          </cell>
        </row>
      </sheetData>
      <sheetData sheetId="1654">
        <row r="4">
          <cell r="I4">
            <v>0</v>
          </cell>
        </row>
      </sheetData>
      <sheetData sheetId="1655">
        <row r="4">
          <cell r="I4">
            <v>0</v>
          </cell>
        </row>
      </sheetData>
      <sheetData sheetId="1656">
        <row r="4">
          <cell r="I4">
            <v>0</v>
          </cell>
        </row>
      </sheetData>
      <sheetData sheetId="1657">
        <row r="4">
          <cell r="I4">
            <v>0</v>
          </cell>
        </row>
      </sheetData>
      <sheetData sheetId="1658">
        <row r="4">
          <cell r="I4">
            <v>0</v>
          </cell>
        </row>
      </sheetData>
      <sheetData sheetId="1659">
        <row r="4">
          <cell r="I4">
            <v>0</v>
          </cell>
        </row>
      </sheetData>
      <sheetData sheetId="1660">
        <row r="4">
          <cell r="I4">
            <v>0</v>
          </cell>
        </row>
      </sheetData>
      <sheetData sheetId="1661">
        <row r="4">
          <cell r="I4">
            <v>0</v>
          </cell>
        </row>
      </sheetData>
      <sheetData sheetId="1662">
        <row r="4">
          <cell r="I4">
            <v>0</v>
          </cell>
        </row>
      </sheetData>
      <sheetData sheetId="1663">
        <row r="4">
          <cell r="I4">
            <v>0</v>
          </cell>
        </row>
      </sheetData>
      <sheetData sheetId="1664">
        <row r="4">
          <cell r="I4">
            <v>0</v>
          </cell>
        </row>
      </sheetData>
      <sheetData sheetId="1665">
        <row r="4">
          <cell r="I4">
            <v>0</v>
          </cell>
        </row>
      </sheetData>
      <sheetData sheetId="1666">
        <row r="4">
          <cell r="I4">
            <v>0</v>
          </cell>
        </row>
      </sheetData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>
        <row r="4">
          <cell r="I4">
            <v>0</v>
          </cell>
        </row>
      </sheetData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>
        <row r="4">
          <cell r="I4">
            <v>0</v>
          </cell>
        </row>
      </sheetData>
      <sheetData sheetId="1710">
        <row r="4">
          <cell r="I4">
            <v>0</v>
          </cell>
        </row>
      </sheetData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>
        <row r="4">
          <cell r="I4">
            <v>0</v>
          </cell>
        </row>
      </sheetData>
      <sheetData sheetId="1874">
        <row r="4">
          <cell r="I4">
            <v>0</v>
          </cell>
        </row>
      </sheetData>
      <sheetData sheetId="1875">
        <row r="4">
          <cell r="I4">
            <v>0</v>
          </cell>
        </row>
      </sheetData>
      <sheetData sheetId="1876">
        <row r="4">
          <cell r="I4">
            <v>0</v>
          </cell>
        </row>
      </sheetData>
      <sheetData sheetId="1877">
        <row r="4">
          <cell r="I4">
            <v>0</v>
          </cell>
        </row>
      </sheetData>
      <sheetData sheetId="1878">
        <row r="4">
          <cell r="I4">
            <v>0</v>
          </cell>
        </row>
      </sheetData>
      <sheetData sheetId="1879">
        <row r="4">
          <cell r="I4">
            <v>0</v>
          </cell>
        </row>
      </sheetData>
      <sheetData sheetId="1880">
        <row r="4">
          <cell r="I4">
            <v>0</v>
          </cell>
        </row>
      </sheetData>
      <sheetData sheetId="1881">
        <row r="4">
          <cell r="I4">
            <v>0</v>
          </cell>
        </row>
      </sheetData>
      <sheetData sheetId="1882">
        <row r="4">
          <cell r="I4">
            <v>0</v>
          </cell>
        </row>
      </sheetData>
      <sheetData sheetId="1883">
        <row r="4">
          <cell r="I4">
            <v>0</v>
          </cell>
        </row>
      </sheetData>
      <sheetData sheetId="1884">
        <row r="4">
          <cell r="I4">
            <v>0</v>
          </cell>
        </row>
      </sheetData>
      <sheetData sheetId="1885">
        <row r="4">
          <cell r="I4">
            <v>0</v>
          </cell>
        </row>
      </sheetData>
      <sheetData sheetId="1886">
        <row r="4">
          <cell r="I4">
            <v>0</v>
          </cell>
        </row>
      </sheetData>
      <sheetData sheetId="1887">
        <row r="4">
          <cell r="I4">
            <v>0</v>
          </cell>
        </row>
      </sheetData>
      <sheetData sheetId="1888">
        <row r="4">
          <cell r="I4">
            <v>0</v>
          </cell>
        </row>
      </sheetData>
      <sheetData sheetId="1889">
        <row r="4">
          <cell r="I4">
            <v>0</v>
          </cell>
        </row>
      </sheetData>
      <sheetData sheetId="1890">
        <row r="4">
          <cell r="I4">
            <v>0</v>
          </cell>
        </row>
      </sheetData>
      <sheetData sheetId="1891">
        <row r="4">
          <cell r="I4">
            <v>0</v>
          </cell>
        </row>
      </sheetData>
      <sheetData sheetId="1892">
        <row r="4">
          <cell r="I4">
            <v>0</v>
          </cell>
        </row>
      </sheetData>
      <sheetData sheetId="1893">
        <row r="4">
          <cell r="I4">
            <v>0</v>
          </cell>
        </row>
      </sheetData>
      <sheetData sheetId="1894">
        <row r="4">
          <cell r="I4">
            <v>0</v>
          </cell>
        </row>
      </sheetData>
      <sheetData sheetId="1895">
        <row r="4">
          <cell r="I4">
            <v>0</v>
          </cell>
        </row>
      </sheetData>
      <sheetData sheetId="1896">
        <row r="4">
          <cell r="I4">
            <v>0</v>
          </cell>
        </row>
      </sheetData>
      <sheetData sheetId="1897">
        <row r="4">
          <cell r="I4">
            <v>0</v>
          </cell>
        </row>
      </sheetData>
      <sheetData sheetId="1898">
        <row r="4">
          <cell r="I4">
            <v>0</v>
          </cell>
        </row>
      </sheetData>
      <sheetData sheetId="1899">
        <row r="4">
          <cell r="I4">
            <v>0</v>
          </cell>
        </row>
      </sheetData>
      <sheetData sheetId="1900" refreshError="1"/>
      <sheetData sheetId="1901">
        <row r="4">
          <cell r="I4">
            <v>0</v>
          </cell>
        </row>
      </sheetData>
      <sheetData sheetId="1902">
        <row r="4">
          <cell r="I4">
            <v>0</v>
          </cell>
        </row>
      </sheetData>
      <sheetData sheetId="1903">
        <row r="4">
          <cell r="I4">
            <v>0</v>
          </cell>
        </row>
      </sheetData>
      <sheetData sheetId="1904">
        <row r="4">
          <cell r="I4">
            <v>0</v>
          </cell>
        </row>
      </sheetData>
      <sheetData sheetId="1905">
        <row r="4">
          <cell r="I4">
            <v>0</v>
          </cell>
        </row>
      </sheetData>
      <sheetData sheetId="1906">
        <row r="4">
          <cell r="I4">
            <v>0</v>
          </cell>
        </row>
      </sheetData>
      <sheetData sheetId="1907">
        <row r="4">
          <cell r="I4">
            <v>0</v>
          </cell>
        </row>
      </sheetData>
      <sheetData sheetId="1908">
        <row r="4">
          <cell r="I4">
            <v>0</v>
          </cell>
        </row>
      </sheetData>
      <sheetData sheetId="1909">
        <row r="4">
          <cell r="I4">
            <v>0</v>
          </cell>
        </row>
      </sheetData>
      <sheetData sheetId="1910">
        <row r="4">
          <cell r="I4">
            <v>0</v>
          </cell>
        </row>
      </sheetData>
      <sheetData sheetId="1911">
        <row r="4">
          <cell r="I4">
            <v>0</v>
          </cell>
        </row>
      </sheetData>
      <sheetData sheetId="1912" refreshError="1"/>
      <sheetData sheetId="1913">
        <row r="4">
          <cell r="I4">
            <v>0</v>
          </cell>
        </row>
      </sheetData>
      <sheetData sheetId="1914">
        <row r="4">
          <cell r="I4">
            <v>0</v>
          </cell>
        </row>
      </sheetData>
      <sheetData sheetId="1915">
        <row r="4">
          <cell r="I4">
            <v>0</v>
          </cell>
        </row>
      </sheetData>
      <sheetData sheetId="1916">
        <row r="4">
          <cell r="I4">
            <v>0</v>
          </cell>
        </row>
      </sheetData>
      <sheetData sheetId="1917">
        <row r="4">
          <cell r="I4">
            <v>0</v>
          </cell>
        </row>
      </sheetData>
      <sheetData sheetId="1918">
        <row r="4">
          <cell r="I4">
            <v>0</v>
          </cell>
        </row>
      </sheetData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>
        <row r="4">
          <cell r="I4">
            <v>0</v>
          </cell>
        </row>
      </sheetData>
      <sheetData sheetId="1932">
        <row r="4">
          <cell r="I4">
            <v>0</v>
          </cell>
        </row>
      </sheetData>
      <sheetData sheetId="1933">
        <row r="4">
          <cell r="I4">
            <v>0</v>
          </cell>
        </row>
      </sheetData>
      <sheetData sheetId="1934">
        <row r="4">
          <cell r="I4">
            <v>0</v>
          </cell>
        </row>
      </sheetData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>
        <row r="4">
          <cell r="I4">
            <v>0</v>
          </cell>
        </row>
      </sheetData>
      <sheetData sheetId="1944" refreshError="1"/>
      <sheetData sheetId="1945"/>
      <sheetData sheetId="1946"/>
      <sheetData sheetId="1947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>
        <row r="4">
          <cell r="I4">
            <v>0</v>
          </cell>
        </row>
      </sheetData>
      <sheetData sheetId="2039">
        <row r="4">
          <cell r="I4">
            <v>0</v>
          </cell>
        </row>
      </sheetData>
      <sheetData sheetId="2040">
        <row r="4">
          <cell r="I4">
            <v>0</v>
          </cell>
        </row>
      </sheetData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>
        <row r="4">
          <cell r="I4">
            <v>0</v>
          </cell>
        </row>
      </sheetData>
      <sheetData sheetId="2056">
        <row r="4">
          <cell r="I4">
            <v>0</v>
          </cell>
        </row>
      </sheetData>
      <sheetData sheetId="2057">
        <row r="4">
          <cell r="I4">
            <v>0</v>
          </cell>
        </row>
      </sheetData>
      <sheetData sheetId="2058">
        <row r="4">
          <cell r="I4">
            <v>0</v>
          </cell>
        </row>
      </sheetData>
      <sheetData sheetId="2059">
        <row r="4">
          <cell r="I4">
            <v>0</v>
          </cell>
        </row>
      </sheetData>
      <sheetData sheetId="2060">
        <row r="4">
          <cell r="I4">
            <v>0</v>
          </cell>
        </row>
      </sheetData>
      <sheetData sheetId="2061">
        <row r="4">
          <cell r="I4">
            <v>0</v>
          </cell>
        </row>
      </sheetData>
      <sheetData sheetId="2062">
        <row r="4">
          <cell r="I4">
            <v>0</v>
          </cell>
        </row>
      </sheetData>
      <sheetData sheetId="2063">
        <row r="4">
          <cell r="I4">
            <v>0</v>
          </cell>
        </row>
      </sheetData>
      <sheetData sheetId="2064">
        <row r="4">
          <cell r="I4">
            <v>0</v>
          </cell>
        </row>
      </sheetData>
      <sheetData sheetId="2065">
        <row r="4">
          <cell r="I4">
            <v>0</v>
          </cell>
        </row>
      </sheetData>
      <sheetData sheetId="2066">
        <row r="4">
          <cell r="I4">
            <v>0</v>
          </cell>
        </row>
      </sheetData>
      <sheetData sheetId="2067">
        <row r="4">
          <cell r="I4">
            <v>0</v>
          </cell>
        </row>
      </sheetData>
      <sheetData sheetId="2068">
        <row r="4">
          <cell r="I4">
            <v>0</v>
          </cell>
        </row>
      </sheetData>
      <sheetData sheetId="2069">
        <row r="4">
          <cell r="I4">
            <v>0</v>
          </cell>
        </row>
      </sheetData>
      <sheetData sheetId="2070">
        <row r="4">
          <cell r="I4">
            <v>0</v>
          </cell>
        </row>
      </sheetData>
      <sheetData sheetId="2071">
        <row r="4">
          <cell r="I4">
            <v>0</v>
          </cell>
        </row>
      </sheetData>
      <sheetData sheetId="2072">
        <row r="4">
          <cell r="I4">
            <v>0</v>
          </cell>
        </row>
      </sheetData>
      <sheetData sheetId="2073">
        <row r="4">
          <cell r="I4">
            <v>0</v>
          </cell>
        </row>
      </sheetData>
      <sheetData sheetId="2074">
        <row r="4">
          <cell r="I4">
            <v>0</v>
          </cell>
        </row>
      </sheetData>
      <sheetData sheetId="2075">
        <row r="4">
          <cell r="I4">
            <v>0</v>
          </cell>
        </row>
      </sheetData>
      <sheetData sheetId="2076">
        <row r="4">
          <cell r="I4">
            <v>0</v>
          </cell>
        </row>
      </sheetData>
      <sheetData sheetId="2077">
        <row r="4">
          <cell r="I4">
            <v>0</v>
          </cell>
        </row>
      </sheetData>
      <sheetData sheetId="2078">
        <row r="4">
          <cell r="I4">
            <v>0</v>
          </cell>
        </row>
      </sheetData>
      <sheetData sheetId="2079">
        <row r="4">
          <cell r="I4">
            <v>0</v>
          </cell>
        </row>
      </sheetData>
      <sheetData sheetId="2080">
        <row r="4">
          <cell r="I4">
            <v>0</v>
          </cell>
        </row>
      </sheetData>
      <sheetData sheetId="2081">
        <row r="4">
          <cell r="I4">
            <v>0</v>
          </cell>
        </row>
      </sheetData>
      <sheetData sheetId="2082">
        <row r="4">
          <cell r="I4">
            <v>0</v>
          </cell>
        </row>
      </sheetData>
      <sheetData sheetId="2083">
        <row r="4">
          <cell r="I4">
            <v>0</v>
          </cell>
        </row>
      </sheetData>
      <sheetData sheetId="2084">
        <row r="4">
          <cell r="I4">
            <v>0</v>
          </cell>
        </row>
      </sheetData>
      <sheetData sheetId="2085">
        <row r="4">
          <cell r="I4">
            <v>0</v>
          </cell>
        </row>
      </sheetData>
      <sheetData sheetId="2086">
        <row r="4">
          <cell r="I4">
            <v>0</v>
          </cell>
        </row>
      </sheetData>
      <sheetData sheetId="2087">
        <row r="4">
          <cell r="I4">
            <v>0</v>
          </cell>
        </row>
      </sheetData>
      <sheetData sheetId="2088">
        <row r="4">
          <cell r="I4">
            <v>0</v>
          </cell>
        </row>
      </sheetData>
      <sheetData sheetId="2089">
        <row r="4">
          <cell r="I4">
            <v>0</v>
          </cell>
        </row>
      </sheetData>
      <sheetData sheetId="2090">
        <row r="4">
          <cell r="I4">
            <v>0</v>
          </cell>
        </row>
      </sheetData>
      <sheetData sheetId="2091">
        <row r="4">
          <cell r="I4">
            <v>0</v>
          </cell>
        </row>
      </sheetData>
      <sheetData sheetId="2092">
        <row r="4">
          <cell r="I4">
            <v>0</v>
          </cell>
        </row>
      </sheetData>
      <sheetData sheetId="2093">
        <row r="4">
          <cell r="I4">
            <v>0</v>
          </cell>
        </row>
      </sheetData>
      <sheetData sheetId="2094">
        <row r="4">
          <cell r="I4">
            <v>0</v>
          </cell>
        </row>
      </sheetData>
      <sheetData sheetId="2095">
        <row r="4">
          <cell r="I4">
            <v>0</v>
          </cell>
        </row>
      </sheetData>
      <sheetData sheetId="2096">
        <row r="4">
          <cell r="I4">
            <v>0</v>
          </cell>
        </row>
      </sheetData>
      <sheetData sheetId="2097">
        <row r="4">
          <cell r="I4">
            <v>0</v>
          </cell>
        </row>
      </sheetData>
      <sheetData sheetId="2098">
        <row r="4">
          <cell r="I4">
            <v>0</v>
          </cell>
        </row>
      </sheetData>
      <sheetData sheetId="2099">
        <row r="4">
          <cell r="I4">
            <v>0</v>
          </cell>
        </row>
      </sheetData>
      <sheetData sheetId="2100">
        <row r="4">
          <cell r="I4">
            <v>0</v>
          </cell>
        </row>
      </sheetData>
      <sheetData sheetId="2101">
        <row r="4">
          <cell r="I4">
            <v>0</v>
          </cell>
        </row>
      </sheetData>
      <sheetData sheetId="2102">
        <row r="4">
          <cell r="I4">
            <v>0</v>
          </cell>
        </row>
      </sheetData>
      <sheetData sheetId="2103">
        <row r="4">
          <cell r="I4">
            <v>0</v>
          </cell>
        </row>
      </sheetData>
      <sheetData sheetId="2104">
        <row r="4">
          <cell r="I4">
            <v>0</v>
          </cell>
        </row>
      </sheetData>
      <sheetData sheetId="2105">
        <row r="4">
          <cell r="I4">
            <v>0</v>
          </cell>
        </row>
      </sheetData>
      <sheetData sheetId="2106">
        <row r="4">
          <cell r="I4">
            <v>0</v>
          </cell>
        </row>
      </sheetData>
      <sheetData sheetId="2107">
        <row r="4">
          <cell r="I4">
            <v>0</v>
          </cell>
        </row>
      </sheetData>
      <sheetData sheetId="2108">
        <row r="4">
          <cell r="I4">
            <v>0</v>
          </cell>
        </row>
      </sheetData>
      <sheetData sheetId="2109">
        <row r="4">
          <cell r="I4">
            <v>0</v>
          </cell>
        </row>
      </sheetData>
      <sheetData sheetId="2110">
        <row r="4">
          <cell r="I4">
            <v>0</v>
          </cell>
        </row>
      </sheetData>
      <sheetData sheetId="2111">
        <row r="4">
          <cell r="I4">
            <v>0</v>
          </cell>
        </row>
      </sheetData>
      <sheetData sheetId="2112">
        <row r="4">
          <cell r="I4">
            <v>0</v>
          </cell>
        </row>
      </sheetData>
      <sheetData sheetId="2113">
        <row r="4">
          <cell r="I4">
            <v>0</v>
          </cell>
        </row>
      </sheetData>
      <sheetData sheetId="2114">
        <row r="4">
          <cell r="I4">
            <v>0</v>
          </cell>
        </row>
      </sheetData>
      <sheetData sheetId="2115">
        <row r="4">
          <cell r="I4">
            <v>0</v>
          </cell>
        </row>
      </sheetData>
      <sheetData sheetId="2116">
        <row r="4">
          <cell r="I4">
            <v>0</v>
          </cell>
        </row>
      </sheetData>
      <sheetData sheetId="2117">
        <row r="4">
          <cell r="I4">
            <v>0</v>
          </cell>
        </row>
      </sheetData>
      <sheetData sheetId="2118">
        <row r="4">
          <cell r="I4">
            <v>0</v>
          </cell>
        </row>
      </sheetData>
      <sheetData sheetId="2119">
        <row r="4">
          <cell r="I4">
            <v>0</v>
          </cell>
        </row>
      </sheetData>
      <sheetData sheetId="2120">
        <row r="4">
          <cell r="I4">
            <v>0</v>
          </cell>
        </row>
      </sheetData>
      <sheetData sheetId="2121">
        <row r="4">
          <cell r="I4">
            <v>0</v>
          </cell>
        </row>
      </sheetData>
      <sheetData sheetId="2122">
        <row r="4">
          <cell r="I4">
            <v>0</v>
          </cell>
        </row>
      </sheetData>
      <sheetData sheetId="2123">
        <row r="4">
          <cell r="I4">
            <v>0</v>
          </cell>
        </row>
      </sheetData>
      <sheetData sheetId="2124">
        <row r="4">
          <cell r="I4">
            <v>0</v>
          </cell>
        </row>
      </sheetData>
      <sheetData sheetId="2125">
        <row r="4">
          <cell r="I4">
            <v>0</v>
          </cell>
        </row>
      </sheetData>
      <sheetData sheetId="2126">
        <row r="4">
          <cell r="I4">
            <v>0</v>
          </cell>
        </row>
      </sheetData>
      <sheetData sheetId="2127">
        <row r="4">
          <cell r="I4">
            <v>0</v>
          </cell>
        </row>
      </sheetData>
      <sheetData sheetId="2128">
        <row r="4">
          <cell r="I4">
            <v>0</v>
          </cell>
        </row>
      </sheetData>
      <sheetData sheetId="2129">
        <row r="4">
          <cell r="I4">
            <v>0</v>
          </cell>
        </row>
      </sheetData>
      <sheetData sheetId="2130">
        <row r="4">
          <cell r="I4">
            <v>0</v>
          </cell>
        </row>
      </sheetData>
      <sheetData sheetId="2131">
        <row r="4">
          <cell r="I4">
            <v>0</v>
          </cell>
        </row>
      </sheetData>
      <sheetData sheetId="2132">
        <row r="4">
          <cell r="I4">
            <v>0</v>
          </cell>
        </row>
      </sheetData>
      <sheetData sheetId="2133">
        <row r="4">
          <cell r="I4">
            <v>0</v>
          </cell>
        </row>
      </sheetData>
      <sheetData sheetId="2134">
        <row r="4">
          <cell r="I4">
            <v>0</v>
          </cell>
        </row>
      </sheetData>
      <sheetData sheetId="2135">
        <row r="4">
          <cell r="I4">
            <v>0</v>
          </cell>
        </row>
      </sheetData>
      <sheetData sheetId="2136">
        <row r="4">
          <cell r="I4">
            <v>0</v>
          </cell>
        </row>
      </sheetData>
      <sheetData sheetId="2137">
        <row r="4">
          <cell r="I4">
            <v>0</v>
          </cell>
        </row>
      </sheetData>
      <sheetData sheetId="2138">
        <row r="4">
          <cell r="I4">
            <v>0</v>
          </cell>
        </row>
      </sheetData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>
        <row r="4">
          <cell r="I4">
            <v>0</v>
          </cell>
        </row>
      </sheetData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>
        <row r="4">
          <cell r="I4">
            <v>0</v>
          </cell>
        </row>
      </sheetData>
      <sheetData sheetId="2195">
        <row r="4">
          <cell r="I4">
            <v>0</v>
          </cell>
        </row>
      </sheetData>
      <sheetData sheetId="2196">
        <row r="4">
          <cell r="I4">
            <v>0</v>
          </cell>
        </row>
      </sheetData>
      <sheetData sheetId="2197">
        <row r="4">
          <cell r="I4">
            <v>0</v>
          </cell>
        </row>
      </sheetData>
      <sheetData sheetId="2198">
        <row r="4">
          <cell r="I4">
            <v>0</v>
          </cell>
        </row>
      </sheetData>
      <sheetData sheetId="2199">
        <row r="4">
          <cell r="I4">
            <v>0</v>
          </cell>
        </row>
      </sheetData>
      <sheetData sheetId="2200">
        <row r="4">
          <cell r="I4">
            <v>0</v>
          </cell>
        </row>
      </sheetData>
      <sheetData sheetId="2201">
        <row r="4">
          <cell r="I4">
            <v>0</v>
          </cell>
        </row>
      </sheetData>
      <sheetData sheetId="2202">
        <row r="4">
          <cell r="I4">
            <v>0</v>
          </cell>
        </row>
      </sheetData>
      <sheetData sheetId="2203">
        <row r="4">
          <cell r="I4">
            <v>0</v>
          </cell>
        </row>
      </sheetData>
      <sheetData sheetId="2204">
        <row r="4">
          <cell r="I4">
            <v>0</v>
          </cell>
        </row>
      </sheetData>
      <sheetData sheetId="2205">
        <row r="4">
          <cell r="I4">
            <v>0</v>
          </cell>
        </row>
      </sheetData>
      <sheetData sheetId="2206">
        <row r="4">
          <cell r="I4">
            <v>0</v>
          </cell>
        </row>
      </sheetData>
      <sheetData sheetId="2207">
        <row r="4">
          <cell r="I4">
            <v>0</v>
          </cell>
        </row>
      </sheetData>
      <sheetData sheetId="2208">
        <row r="4">
          <cell r="I4">
            <v>0</v>
          </cell>
        </row>
      </sheetData>
      <sheetData sheetId="2209">
        <row r="4">
          <cell r="I4">
            <v>0</v>
          </cell>
        </row>
      </sheetData>
      <sheetData sheetId="2210">
        <row r="4">
          <cell r="I4">
            <v>0</v>
          </cell>
        </row>
      </sheetData>
      <sheetData sheetId="2211">
        <row r="4">
          <cell r="I4">
            <v>0</v>
          </cell>
        </row>
      </sheetData>
      <sheetData sheetId="2212">
        <row r="4">
          <cell r="I4">
            <v>0</v>
          </cell>
        </row>
      </sheetData>
      <sheetData sheetId="2213">
        <row r="4">
          <cell r="I4">
            <v>0</v>
          </cell>
        </row>
      </sheetData>
      <sheetData sheetId="2214">
        <row r="4">
          <cell r="I4">
            <v>0</v>
          </cell>
        </row>
      </sheetData>
      <sheetData sheetId="2215">
        <row r="4">
          <cell r="I4">
            <v>0</v>
          </cell>
        </row>
      </sheetData>
      <sheetData sheetId="2216">
        <row r="4">
          <cell r="I4">
            <v>0</v>
          </cell>
        </row>
      </sheetData>
      <sheetData sheetId="2217">
        <row r="4">
          <cell r="I4">
            <v>0</v>
          </cell>
        </row>
      </sheetData>
      <sheetData sheetId="2218">
        <row r="4">
          <cell r="I4">
            <v>0</v>
          </cell>
        </row>
      </sheetData>
      <sheetData sheetId="2219">
        <row r="4">
          <cell r="I4">
            <v>0</v>
          </cell>
        </row>
      </sheetData>
      <sheetData sheetId="2220">
        <row r="4">
          <cell r="I4">
            <v>0</v>
          </cell>
        </row>
      </sheetData>
      <sheetData sheetId="2221">
        <row r="4">
          <cell r="I4">
            <v>0</v>
          </cell>
        </row>
      </sheetData>
      <sheetData sheetId="2222">
        <row r="4">
          <cell r="I4">
            <v>0</v>
          </cell>
        </row>
      </sheetData>
      <sheetData sheetId="2223">
        <row r="4">
          <cell r="I4">
            <v>0</v>
          </cell>
        </row>
      </sheetData>
      <sheetData sheetId="2224">
        <row r="4">
          <cell r="I4">
            <v>0</v>
          </cell>
        </row>
      </sheetData>
      <sheetData sheetId="2225">
        <row r="4">
          <cell r="I4">
            <v>0</v>
          </cell>
        </row>
      </sheetData>
      <sheetData sheetId="2226">
        <row r="4">
          <cell r="I4">
            <v>0</v>
          </cell>
        </row>
      </sheetData>
      <sheetData sheetId="2227">
        <row r="4">
          <cell r="I4">
            <v>0</v>
          </cell>
        </row>
      </sheetData>
      <sheetData sheetId="2228">
        <row r="4">
          <cell r="I4">
            <v>0</v>
          </cell>
        </row>
      </sheetData>
      <sheetData sheetId="2229">
        <row r="4">
          <cell r="I4">
            <v>0</v>
          </cell>
        </row>
      </sheetData>
      <sheetData sheetId="2230">
        <row r="4">
          <cell r="I4">
            <v>0</v>
          </cell>
        </row>
      </sheetData>
      <sheetData sheetId="2231">
        <row r="4">
          <cell r="I4">
            <v>0</v>
          </cell>
        </row>
      </sheetData>
      <sheetData sheetId="2232">
        <row r="4">
          <cell r="I4">
            <v>0</v>
          </cell>
        </row>
      </sheetData>
      <sheetData sheetId="2233">
        <row r="4">
          <cell r="I4">
            <v>0</v>
          </cell>
        </row>
      </sheetData>
      <sheetData sheetId="2234">
        <row r="4">
          <cell r="I4">
            <v>0</v>
          </cell>
        </row>
      </sheetData>
      <sheetData sheetId="2235">
        <row r="4">
          <cell r="I4">
            <v>0</v>
          </cell>
        </row>
      </sheetData>
      <sheetData sheetId="2236">
        <row r="4">
          <cell r="I4">
            <v>0</v>
          </cell>
        </row>
      </sheetData>
      <sheetData sheetId="2237">
        <row r="4">
          <cell r="I4">
            <v>0</v>
          </cell>
        </row>
      </sheetData>
      <sheetData sheetId="2238">
        <row r="4">
          <cell r="I4">
            <v>0</v>
          </cell>
        </row>
      </sheetData>
      <sheetData sheetId="2239">
        <row r="4">
          <cell r="I4">
            <v>0</v>
          </cell>
        </row>
      </sheetData>
      <sheetData sheetId="2240">
        <row r="4">
          <cell r="I4">
            <v>0</v>
          </cell>
        </row>
      </sheetData>
      <sheetData sheetId="2241">
        <row r="4">
          <cell r="I4">
            <v>0</v>
          </cell>
        </row>
      </sheetData>
      <sheetData sheetId="2242">
        <row r="4">
          <cell r="I4">
            <v>0</v>
          </cell>
        </row>
      </sheetData>
      <sheetData sheetId="2243">
        <row r="4">
          <cell r="I4">
            <v>0</v>
          </cell>
        </row>
      </sheetData>
      <sheetData sheetId="2244">
        <row r="4">
          <cell r="I4">
            <v>0</v>
          </cell>
        </row>
      </sheetData>
      <sheetData sheetId="2245">
        <row r="4">
          <cell r="I4">
            <v>0</v>
          </cell>
        </row>
      </sheetData>
      <sheetData sheetId="2246">
        <row r="4">
          <cell r="I4">
            <v>0</v>
          </cell>
        </row>
      </sheetData>
      <sheetData sheetId="2247">
        <row r="4">
          <cell r="I4">
            <v>0</v>
          </cell>
        </row>
      </sheetData>
      <sheetData sheetId="2248">
        <row r="4">
          <cell r="I4">
            <v>0</v>
          </cell>
        </row>
      </sheetData>
      <sheetData sheetId="2249">
        <row r="4">
          <cell r="I4">
            <v>0</v>
          </cell>
        </row>
      </sheetData>
      <sheetData sheetId="2250">
        <row r="4">
          <cell r="I4">
            <v>0</v>
          </cell>
        </row>
      </sheetData>
      <sheetData sheetId="2251">
        <row r="4">
          <cell r="I4">
            <v>0</v>
          </cell>
        </row>
      </sheetData>
      <sheetData sheetId="2252">
        <row r="4">
          <cell r="I4">
            <v>0</v>
          </cell>
        </row>
      </sheetData>
      <sheetData sheetId="2253">
        <row r="4">
          <cell r="I4">
            <v>0</v>
          </cell>
        </row>
      </sheetData>
      <sheetData sheetId="2254">
        <row r="4">
          <cell r="I4">
            <v>0</v>
          </cell>
        </row>
      </sheetData>
      <sheetData sheetId="2255">
        <row r="4">
          <cell r="I4">
            <v>0</v>
          </cell>
        </row>
      </sheetData>
      <sheetData sheetId="2256">
        <row r="4">
          <cell r="I4">
            <v>0</v>
          </cell>
        </row>
      </sheetData>
      <sheetData sheetId="2257">
        <row r="4">
          <cell r="I4">
            <v>0</v>
          </cell>
        </row>
      </sheetData>
      <sheetData sheetId="2258">
        <row r="4">
          <cell r="I4">
            <v>0</v>
          </cell>
        </row>
      </sheetData>
      <sheetData sheetId="2259">
        <row r="4">
          <cell r="I4">
            <v>0</v>
          </cell>
        </row>
      </sheetData>
      <sheetData sheetId="2260">
        <row r="4">
          <cell r="I4">
            <v>0</v>
          </cell>
        </row>
      </sheetData>
      <sheetData sheetId="2261">
        <row r="4">
          <cell r="I4">
            <v>0</v>
          </cell>
        </row>
      </sheetData>
      <sheetData sheetId="2262">
        <row r="4">
          <cell r="I4">
            <v>0</v>
          </cell>
        </row>
      </sheetData>
      <sheetData sheetId="2263">
        <row r="4">
          <cell r="I4">
            <v>0</v>
          </cell>
        </row>
      </sheetData>
      <sheetData sheetId="2264">
        <row r="4">
          <cell r="I4">
            <v>0</v>
          </cell>
        </row>
      </sheetData>
      <sheetData sheetId="2265">
        <row r="4">
          <cell r="I4">
            <v>0</v>
          </cell>
        </row>
      </sheetData>
      <sheetData sheetId="2266">
        <row r="4">
          <cell r="I4">
            <v>0</v>
          </cell>
        </row>
      </sheetData>
      <sheetData sheetId="2267">
        <row r="4">
          <cell r="I4">
            <v>0</v>
          </cell>
        </row>
      </sheetData>
      <sheetData sheetId="2268">
        <row r="4">
          <cell r="I4">
            <v>0</v>
          </cell>
        </row>
      </sheetData>
      <sheetData sheetId="2269">
        <row r="4">
          <cell r="I4">
            <v>0</v>
          </cell>
        </row>
      </sheetData>
      <sheetData sheetId="2270">
        <row r="4">
          <cell r="I4">
            <v>0</v>
          </cell>
        </row>
      </sheetData>
      <sheetData sheetId="2271">
        <row r="4">
          <cell r="I4">
            <v>0</v>
          </cell>
        </row>
      </sheetData>
      <sheetData sheetId="2272">
        <row r="4">
          <cell r="I4">
            <v>0</v>
          </cell>
        </row>
      </sheetData>
      <sheetData sheetId="2273">
        <row r="4">
          <cell r="I4">
            <v>0</v>
          </cell>
        </row>
      </sheetData>
      <sheetData sheetId="2274">
        <row r="4">
          <cell r="I4">
            <v>0</v>
          </cell>
        </row>
      </sheetData>
      <sheetData sheetId="2275">
        <row r="4">
          <cell r="I4">
            <v>0</v>
          </cell>
        </row>
      </sheetData>
      <sheetData sheetId="2276">
        <row r="4">
          <cell r="I4">
            <v>0</v>
          </cell>
        </row>
      </sheetData>
      <sheetData sheetId="2277">
        <row r="4">
          <cell r="I4">
            <v>0</v>
          </cell>
        </row>
      </sheetData>
      <sheetData sheetId="2278">
        <row r="4">
          <cell r="I4">
            <v>0</v>
          </cell>
        </row>
      </sheetData>
      <sheetData sheetId="2279">
        <row r="4">
          <cell r="I4">
            <v>0</v>
          </cell>
        </row>
      </sheetData>
      <sheetData sheetId="2280">
        <row r="4">
          <cell r="I4">
            <v>0</v>
          </cell>
        </row>
      </sheetData>
      <sheetData sheetId="2281">
        <row r="4">
          <cell r="I4">
            <v>0</v>
          </cell>
        </row>
      </sheetData>
      <sheetData sheetId="2282">
        <row r="4">
          <cell r="I4">
            <v>0</v>
          </cell>
        </row>
      </sheetData>
      <sheetData sheetId="2283">
        <row r="4">
          <cell r="I4">
            <v>0</v>
          </cell>
        </row>
      </sheetData>
      <sheetData sheetId="2284">
        <row r="4">
          <cell r="I4">
            <v>0</v>
          </cell>
        </row>
      </sheetData>
      <sheetData sheetId="2285">
        <row r="4">
          <cell r="I4">
            <v>0</v>
          </cell>
        </row>
      </sheetData>
      <sheetData sheetId="2286">
        <row r="4">
          <cell r="I4">
            <v>0</v>
          </cell>
        </row>
      </sheetData>
      <sheetData sheetId="2287">
        <row r="4">
          <cell r="I4">
            <v>0</v>
          </cell>
        </row>
      </sheetData>
      <sheetData sheetId="2288">
        <row r="4">
          <cell r="I4">
            <v>0</v>
          </cell>
        </row>
      </sheetData>
      <sheetData sheetId="2289">
        <row r="4">
          <cell r="I4">
            <v>0</v>
          </cell>
        </row>
      </sheetData>
      <sheetData sheetId="2290">
        <row r="4">
          <cell r="I4">
            <v>0</v>
          </cell>
        </row>
      </sheetData>
      <sheetData sheetId="2291">
        <row r="4">
          <cell r="I4">
            <v>0</v>
          </cell>
        </row>
      </sheetData>
      <sheetData sheetId="2292">
        <row r="4">
          <cell r="I4">
            <v>0</v>
          </cell>
        </row>
      </sheetData>
      <sheetData sheetId="2293">
        <row r="4">
          <cell r="I4">
            <v>0</v>
          </cell>
        </row>
      </sheetData>
      <sheetData sheetId="2294">
        <row r="4">
          <cell r="I4">
            <v>0</v>
          </cell>
        </row>
      </sheetData>
      <sheetData sheetId="2295">
        <row r="4">
          <cell r="I4">
            <v>0</v>
          </cell>
        </row>
      </sheetData>
      <sheetData sheetId="2296">
        <row r="4">
          <cell r="I4">
            <v>0</v>
          </cell>
        </row>
      </sheetData>
      <sheetData sheetId="2297">
        <row r="4">
          <cell r="I4">
            <v>0</v>
          </cell>
        </row>
      </sheetData>
      <sheetData sheetId="2298">
        <row r="4">
          <cell r="I4">
            <v>0</v>
          </cell>
        </row>
      </sheetData>
      <sheetData sheetId="2299">
        <row r="4">
          <cell r="I4">
            <v>0</v>
          </cell>
        </row>
      </sheetData>
      <sheetData sheetId="2300">
        <row r="4">
          <cell r="I4">
            <v>0</v>
          </cell>
        </row>
      </sheetData>
      <sheetData sheetId="2301">
        <row r="4">
          <cell r="I4">
            <v>0</v>
          </cell>
        </row>
      </sheetData>
      <sheetData sheetId="2302">
        <row r="4">
          <cell r="I4">
            <v>0</v>
          </cell>
        </row>
      </sheetData>
      <sheetData sheetId="2303">
        <row r="4">
          <cell r="I4">
            <v>0</v>
          </cell>
        </row>
      </sheetData>
      <sheetData sheetId="2304">
        <row r="4">
          <cell r="I4">
            <v>0</v>
          </cell>
        </row>
      </sheetData>
      <sheetData sheetId="2305">
        <row r="4">
          <cell r="I4">
            <v>0</v>
          </cell>
        </row>
      </sheetData>
      <sheetData sheetId="2306">
        <row r="4">
          <cell r="I4">
            <v>0</v>
          </cell>
        </row>
      </sheetData>
      <sheetData sheetId="2307">
        <row r="4">
          <cell r="I4">
            <v>0</v>
          </cell>
        </row>
      </sheetData>
      <sheetData sheetId="2308">
        <row r="4">
          <cell r="I4">
            <v>0</v>
          </cell>
        </row>
      </sheetData>
      <sheetData sheetId="2309">
        <row r="4">
          <cell r="I4">
            <v>0</v>
          </cell>
        </row>
      </sheetData>
      <sheetData sheetId="2310">
        <row r="4">
          <cell r="I4">
            <v>0</v>
          </cell>
        </row>
      </sheetData>
      <sheetData sheetId="2311">
        <row r="4">
          <cell r="I4">
            <v>0</v>
          </cell>
        </row>
      </sheetData>
      <sheetData sheetId="2312">
        <row r="4">
          <cell r="I4">
            <v>0</v>
          </cell>
        </row>
      </sheetData>
      <sheetData sheetId="2313">
        <row r="4">
          <cell r="I4">
            <v>0</v>
          </cell>
        </row>
      </sheetData>
      <sheetData sheetId="2314">
        <row r="4">
          <cell r="I4">
            <v>0</v>
          </cell>
        </row>
      </sheetData>
      <sheetData sheetId="2315">
        <row r="4">
          <cell r="I4">
            <v>0</v>
          </cell>
        </row>
      </sheetData>
      <sheetData sheetId="2316">
        <row r="4">
          <cell r="I4">
            <v>0</v>
          </cell>
        </row>
      </sheetData>
      <sheetData sheetId="2317">
        <row r="4">
          <cell r="I4">
            <v>0</v>
          </cell>
        </row>
      </sheetData>
      <sheetData sheetId="2318">
        <row r="4">
          <cell r="I4">
            <v>0</v>
          </cell>
        </row>
      </sheetData>
      <sheetData sheetId="2319">
        <row r="4">
          <cell r="I4">
            <v>0</v>
          </cell>
        </row>
      </sheetData>
      <sheetData sheetId="2320">
        <row r="4">
          <cell r="I4">
            <v>0</v>
          </cell>
        </row>
      </sheetData>
      <sheetData sheetId="2321">
        <row r="4">
          <cell r="I4">
            <v>0</v>
          </cell>
        </row>
      </sheetData>
      <sheetData sheetId="2322">
        <row r="4">
          <cell r="I4">
            <v>0</v>
          </cell>
        </row>
      </sheetData>
      <sheetData sheetId="2323">
        <row r="4">
          <cell r="I4">
            <v>0</v>
          </cell>
        </row>
      </sheetData>
      <sheetData sheetId="2324">
        <row r="4">
          <cell r="I4">
            <v>0</v>
          </cell>
        </row>
      </sheetData>
      <sheetData sheetId="2325">
        <row r="4">
          <cell r="I4">
            <v>0</v>
          </cell>
        </row>
      </sheetData>
      <sheetData sheetId="2326">
        <row r="4">
          <cell r="I4">
            <v>0</v>
          </cell>
        </row>
      </sheetData>
      <sheetData sheetId="2327">
        <row r="4">
          <cell r="I4">
            <v>0</v>
          </cell>
        </row>
      </sheetData>
      <sheetData sheetId="2328">
        <row r="4">
          <cell r="I4">
            <v>0</v>
          </cell>
        </row>
      </sheetData>
      <sheetData sheetId="2329">
        <row r="4">
          <cell r="I4">
            <v>0</v>
          </cell>
        </row>
      </sheetData>
      <sheetData sheetId="2330">
        <row r="4">
          <cell r="I4">
            <v>0</v>
          </cell>
        </row>
      </sheetData>
      <sheetData sheetId="2331">
        <row r="4">
          <cell r="I4">
            <v>0</v>
          </cell>
        </row>
      </sheetData>
      <sheetData sheetId="2332">
        <row r="4">
          <cell r="I4">
            <v>0</v>
          </cell>
        </row>
      </sheetData>
      <sheetData sheetId="2333">
        <row r="4">
          <cell r="I4">
            <v>0</v>
          </cell>
        </row>
      </sheetData>
      <sheetData sheetId="2334">
        <row r="4">
          <cell r="I4">
            <v>0</v>
          </cell>
        </row>
      </sheetData>
      <sheetData sheetId="2335">
        <row r="4">
          <cell r="I4">
            <v>0</v>
          </cell>
        </row>
      </sheetData>
      <sheetData sheetId="2336">
        <row r="4">
          <cell r="I4">
            <v>0</v>
          </cell>
        </row>
      </sheetData>
      <sheetData sheetId="2337">
        <row r="4">
          <cell r="I4">
            <v>0</v>
          </cell>
        </row>
      </sheetData>
      <sheetData sheetId="2338">
        <row r="4">
          <cell r="I4">
            <v>0</v>
          </cell>
        </row>
      </sheetData>
      <sheetData sheetId="2339">
        <row r="4">
          <cell r="I4">
            <v>0</v>
          </cell>
        </row>
      </sheetData>
      <sheetData sheetId="2340">
        <row r="4">
          <cell r="I4">
            <v>0</v>
          </cell>
        </row>
      </sheetData>
      <sheetData sheetId="2341">
        <row r="4">
          <cell r="I4">
            <v>0</v>
          </cell>
        </row>
      </sheetData>
      <sheetData sheetId="2342">
        <row r="4">
          <cell r="I4">
            <v>0</v>
          </cell>
        </row>
      </sheetData>
      <sheetData sheetId="2343">
        <row r="4">
          <cell r="I4">
            <v>0</v>
          </cell>
        </row>
      </sheetData>
      <sheetData sheetId="2344">
        <row r="4">
          <cell r="I4">
            <v>0</v>
          </cell>
        </row>
      </sheetData>
      <sheetData sheetId="2345">
        <row r="4">
          <cell r="I4">
            <v>0</v>
          </cell>
        </row>
      </sheetData>
      <sheetData sheetId="2346">
        <row r="4">
          <cell r="I4">
            <v>0</v>
          </cell>
        </row>
      </sheetData>
      <sheetData sheetId="2347">
        <row r="4">
          <cell r="I4">
            <v>0</v>
          </cell>
        </row>
      </sheetData>
      <sheetData sheetId="2348">
        <row r="4">
          <cell r="I4">
            <v>0</v>
          </cell>
        </row>
      </sheetData>
      <sheetData sheetId="2349">
        <row r="4">
          <cell r="I4">
            <v>0</v>
          </cell>
        </row>
      </sheetData>
      <sheetData sheetId="2350">
        <row r="4">
          <cell r="I4">
            <v>0</v>
          </cell>
        </row>
      </sheetData>
      <sheetData sheetId="2351">
        <row r="4">
          <cell r="I4">
            <v>0</v>
          </cell>
        </row>
      </sheetData>
      <sheetData sheetId="2352">
        <row r="4">
          <cell r="I4">
            <v>0</v>
          </cell>
        </row>
      </sheetData>
      <sheetData sheetId="2353">
        <row r="4">
          <cell r="I4">
            <v>0</v>
          </cell>
        </row>
      </sheetData>
      <sheetData sheetId="2354">
        <row r="4">
          <cell r="I4">
            <v>0</v>
          </cell>
        </row>
      </sheetData>
      <sheetData sheetId="2355">
        <row r="4">
          <cell r="I4">
            <v>0</v>
          </cell>
        </row>
      </sheetData>
      <sheetData sheetId="2356">
        <row r="4">
          <cell r="I4">
            <v>0</v>
          </cell>
        </row>
      </sheetData>
      <sheetData sheetId="2357">
        <row r="4">
          <cell r="I4">
            <v>0</v>
          </cell>
        </row>
      </sheetData>
      <sheetData sheetId="2358">
        <row r="4">
          <cell r="I4">
            <v>0</v>
          </cell>
        </row>
      </sheetData>
      <sheetData sheetId="2359">
        <row r="4">
          <cell r="I4">
            <v>0</v>
          </cell>
        </row>
      </sheetData>
      <sheetData sheetId="2360">
        <row r="4">
          <cell r="I4">
            <v>0</v>
          </cell>
        </row>
      </sheetData>
      <sheetData sheetId="2361">
        <row r="4">
          <cell r="I4">
            <v>0</v>
          </cell>
        </row>
      </sheetData>
      <sheetData sheetId="2362">
        <row r="4">
          <cell r="I4">
            <v>0</v>
          </cell>
        </row>
      </sheetData>
      <sheetData sheetId="2363">
        <row r="4">
          <cell r="I4">
            <v>0</v>
          </cell>
        </row>
      </sheetData>
      <sheetData sheetId="2364">
        <row r="4">
          <cell r="I4">
            <v>0</v>
          </cell>
        </row>
      </sheetData>
      <sheetData sheetId="2365">
        <row r="4">
          <cell r="I4">
            <v>0</v>
          </cell>
        </row>
      </sheetData>
      <sheetData sheetId="2366">
        <row r="4">
          <cell r="I4">
            <v>0</v>
          </cell>
        </row>
      </sheetData>
      <sheetData sheetId="2367">
        <row r="4">
          <cell r="I4">
            <v>0</v>
          </cell>
        </row>
      </sheetData>
      <sheetData sheetId="2368">
        <row r="4">
          <cell r="I4">
            <v>0</v>
          </cell>
        </row>
      </sheetData>
      <sheetData sheetId="2369">
        <row r="4">
          <cell r="I4">
            <v>0</v>
          </cell>
        </row>
      </sheetData>
      <sheetData sheetId="2370">
        <row r="4">
          <cell r="I4">
            <v>0</v>
          </cell>
        </row>
      </sheetData>
      <sheetData sheetId="2371">
        <row r="4">
          <cell r="I4">
            <v>0</v>
          </cell>
        </row>
      </sheetData>
      <sheetData sheetId="2372">
        <row r="4">
          <cell r="I4">
            <v>0</v>
          </cell>
        </row>
      </sheetData>
      <sheetData sheetId="2373">
        <row r="4">
          <cell r="I4">
            <v>0</v>
          </cell>
        </row>
      </sheetData>
      <sheetData sheetId="2374">
        <row r="4">
          <cell r="I4">
            <v>0</v>
          </cell>
        </row>
      </sheetData>
      <sheetData sheetId="2375">
        <row r="4">
          <cell r="I4">
            <v>0</v>
          </cell>
        </row>
      </sheetData>
      <sheetData sheetId="2376">
        <row r="4">
          <cell r="I4">
            <v>0</v>
          </cell>
        </row>
      </sheetData>
      <sheetData sheetId="2377">
        <row r="4">
          <cell r="I4">
            <v>0</v>
          </cell>
        </row>
      </sheetData>
      <sheetData sheetId="2378">
        <row r="4">
          <cell r="I4">
            <v>0</v>
          </cell>
        </row>
      </sheetData>
      <sheetData sheetId="2379">
        <row r="4">
          <cell r="I4">
            <v>0</v>
          </cell>
        </row>
      </sheetData>
      <sheetData sheetId="2380">
        <row r="4">
          <cell r="I4">
            <v>0</v>
          </cell>
        </row>
      </sheetData>
      <sheetData sheetId="2381">
        <row r="4">
          <cell r="I4">
            <v>0</v>
          </cell>
        </row>
      </sheetData>
      <sheetData sheetId="2382">
        <row r="4">
          <cell r="I4">
            <v>0</v>
          </cell>
        </row>
      </sheetData>
      <sheetData sheetId="2383">
        <row r="4">
          <cell r="I4">
            <v>0</v>
          </cell>
        </row>
      </sheetData>
      <sheetData sheetId="2384">
        <row r="4">
          <cell r="I4">
            <v>0</v>
          </cell>
        </row>
      </sheetData>
      <sheetData sheetId="2385">
        <row r="4">
          <cell r="I4">
            <v>0</v>
          </cell>
        </row>
      </sheetData>
      <sheetData sheetId="2386">
        <row r="4">
          <cell r="I4">
            <v>0</v>
          </cell>
        </row>
      </sheetData>
      <sheetData sheetId="2387">
        <row r="4">
          <cell r="I4">
            <v>0</v>
          </cell>
        </row>
      </sheetData>
      <sheetData sheetId="2388">
        <row r="4">
          <cell r="I4">
            <v>0</v>
          </cell>
        </row>
      </sheetData>
      <sheetData sheetId="2389">
        <row r="4">
          <cell r="I4">
            <v>0</v>
          </cell>
        </row>
      </sheetData>
      <sheetData sheetId="2390">
        <row r="4">
          <cell r="I4">
            <v>0</v>
          </cell>
        </row>
      </sheetData>
      <sheetData sheetId="2391">
        <row r="4">
          <cell r="I4">
            <v>0</v>
          </cell>
        </row>
      </sheetData>
      <sheetData sheetId="2392">
        <row r="4">
          <cell r="I4">
            <v>0</v>
          </cell>
        </row>
      </sheetData>
      <sheetData sheetId="2393">
        <row r="4">
          <cell r="I4">
            <v>0</v>
          </cell>
        </row>
      </sheetData>
      <sheetData sheetId="2394">
        <row r="4">
          <cell r="I4">
            <v>0</v>
          </cell>
        </row>
      </sheetData>
      <sheetData sheetId="2395">
        <row r="4">
          <cell r="I4">
            <v>0</v>
          </cell>
        </row>
      </sheetData>
      <sheetData sheetId="2396">
        <row r="4">
          <cell r="I4">
            <v>0</v>
          </cell>
        </row>
      </sheetData>
      <sheetData sheetId="2397">
        <row r="4">
          <cell r="I4">
            <v>0</v>
          </cell>
        </row>
      </sheetData>
      <sheetData sheetId="2398">
        <row r="4">
          <cell r="I4">
            <v>0</v>
          </cell>
        </row>
      </sheetData>
      <sheetData sheetId="2399">
        <row r="4">
          <cell r="I4">
            <v>0</v>
          </cell>
        </row>
      </sheetData>
      <sheetData sheetId="2400">
        <row r="4">
          <cell r="I4">
            <v>0</v>
          </cell>
        </row>
      </sheetData>
      <sheetData sheetId="2401">
        <row r="4">
          <cell r="I4">
            <v>0</v>
          </cell>
        </row>
      </sheetData>
      <sheetData sheetId="2402">
        <row r="4">
          <cell r="I4">
            <v>0</v>
          </cell>
        </row>
      </sheetData>
      <sheetData sheetId="2403">
        <row r="4">
          <cell r="I4">
            <v>0</v>
          </cell>
        </row>
      </sheetData>
      <sheetData sheetId="2404">
        <row r="4">
          <cell r="I4">
            <v>0</v>
          </cell>
        </row>
      </sheetData>
      <sheetData sheetId="2405">
        <row r="4">
          <cell r="I4">
            <v>0</v>
          </cell>
        </row>
      </sheetData>
      <sheetData sheetId="2406">
        <row r="4">
          <cell r="I4">
            <v>0</v>
          </cell>
        </row>
      </sheetData>
      <sheetData sheetId="2407" refreshError="1"/>
      <sheetData sheetId="2408" refreshError="1"/>
      <sheetData sheetId="2409" refreshError="1"/>
      <sheetData sheetId="2410">
        <row r="4">
          <cell r="I4">
            <v>0</v>
          </cell>
        </row>
      </sheetData>
      <sheetData sheetId="2411">
        <row r="4">
          <cell r="I4">
            <v>0</v>
          </cell>
        </row>
      </sheetData>
      <sheetData sheetId="2412" refreshError="1"/>
      <sheetData sheetId="2413" refreshError="1"/>
      <sheetData sheetId="2414" refreshError="1"/>
      <sheetData sheetId="2415" refreshError="1"/>
      <sheetData sheetId="2416">
        <row r="4">
          <cell r="I4">
            <v>0</v>
          </cell>
        </row>
      </sheetData>
      <sheetData sheetId="2417">
        <row r="4">
          <cell r="I4">
            <v>0</v>
          </cell>
        </row>
      </sheetData>
      <sheetData sheetId="2418">
        <row r="4">
          <cell r="I4">
            <v>0</v>
          </cell>
        </row>
      </sheetData>
      <sheetData sheetId="2419">
        <row r="4">
          <cell r="I4">
            <v>0</v>
          </cell>
        </row>
      </sheetData>
      <sheetData sheetId="2420">
        <row r="4">
          <cell r="I4">
            <v>0</v>
          </cell>
        </row>
      </sheetData>
      <sheetData sheetId="2421">
        <row r="4">
          <cell r="I4">
            <v>0</v>
          </cell>
        </row>
      </sheetData>
      <sheetData sheetId="2422">
        <row r="4">
          <cell r="I4">
            <v>0</v>
          </cell>
        </row>
      </sheetData>
      <sheetData sheetId="2423">
        <row r="4">
          <cell r="I4">
            <v>0</v>
          </cell>
        </row>
      </sheetData>
      <sheetData sheetId="2424">
        <row r="4">
          <cell r="I4">
            <v>0</v>
          </cell>
        </row>
      </sheetData>
      <sheetData sheetId="2425">
        <row r="4">
          <cell r="I4">
            <v>0</v>
          </cell>
        </row>
      </sheetData>
      <sheetData sheetId="2426">
        <row r="4">
          <cell r="I4">
            <v>0</v>
          </cell>
        </row>
      </sheetData>
      <sheetData sheetId="2427">
        <row r="4">
          <cell r="I4">
            <v>0</v>
          </cell>
        </row>
      </sheetData>
      <sheetData sheetId="2428">
        <row r="4">
          <cell r="I4">
            <v>0</v>
          </cell>
        </row>
      </sheetData>
      <sheetData sheetId="2429">
        <row r="4">
          <cell r="I4">
            <v>0</v>
          </cell>
        </row>
      </sheetData>
      <sheetData sheetId="2430">
        <row r="4">
          <cell r="I4">
            <v>0</v>
          </cell>
        </row>
      </sheetData>
      <sheetData sheetId="2431">
        <row r="4">
          <cell r="I4">
            <v>0</v>
          </cell>
        </row>
      </sheetData>
      <sheetData sheetId="2432">
        <row r="4">
          <cell r="I4">
            <v>0</v>
          </cell>
        </row>
      </sheetData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>
        <row r="4">
          <cell r="I4">
            <v>0</v>
          </cell>
        </row>
      </sheetData>
      <sheetData sheetId="2493">
        <row r="4">
          <cell r="I4">
            <v>0</v>
          </cell>
        </row>
      </sheetData>
      <sheetData sheetId="2494">
        <row r="4">
          <cell r="I4">
            <v>0</v>
          </cell>
        </row>
      </sheetData>
      <sheetData sheetId="2495">
        <row r="4">
          <cell r="I4">
            <v>0</v>
          </cell>
        </row>
      </sheetData>
      <sheetData sheetId="2496">
        <row r="4">
          <cell r="I4">
            <v>0</v>
          </cell>
        </row>
      </sheetData>
      <sheetData sheetId="2497">
        <row r="4">
          <cell r="I4">
            <v>0</v>
          </cell>
        </row>
      </sheetData>
      <sheetData sheetId="2498">
        <row r="4">
          <cell r="I4">
            <v>0</v>
          </cell>
        </row>
      </sheetData>
      <sheetData sheetId="2499">
        <row r="4">
          <cell r="I4">
            <v>0</v>
          </cell>
        </row>
      </sheetData>
      <sheetData sheetId="2500">
        <row r="4">
          <cell r="I4">
            <v>0</v>
          </cell>
        </row>
      </sheetData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>
        <row r="4">
          <cell r="I4">
            <v>0</v>
          </cell>
        </row>
      </sheetData>
      <sheetData sheetId="2517">
        <row r="4">
          <cell r="I4">
            <v>0</v>
          </cell>
        </row>
      </sheetData>
      <sheetData sheetId="2518">
        <row r="4">
          <cell r="I4">
            <v>0</v>
          </cell>
        </row>
      </sheetData>
      <sheetData sheetId="2519">
        <row r="4">
          <cell r="I4">
            <v>0</v>
          </cell>
        </row>
      </sheetData>
      <sheetData sheetId="2520">
        <row r="4">
          <cell r="I4">
            <v>0</v>
          </cell>
        </row>
      </sheetData>
      <sheetData sheetId="2521">
        <row r="4">
          <cell r="I4">
            <v>0</v>
          </cell>
        </row>
      </sheetData>
      <sheetData sheetId="2522">
        <row r="4">
          <cell r="I4">
            <v>0</v>
          </cell>
        </row>
      </sheetData>
      <sheetData sheetId="2523">
        <row r="4">
          <cell r="I4">
            <v>0</v>
          </cell>
        </row>
      </sheetData>
      <sheetData sheetId="2524">
        <row r="4">
          <cell r="I4">
            <v>0</v>
          </cell>
        </row>
      </sheetData>
      <sheetData sheetId="2525">
        <row r="4">
          <cell r="I4">
            <v>0</v>
          </cell>
        </row>
      </sheetData>
      <sheetData sheetId="2526">
        <row r="4">
          <cell r="I4">
            <v>0</v>
          </cell>
        </row>
      </sheetData>
      <sheetData sheetId="2527">
        <row r="4">
          <cell r="I4">
            <v>0</v>
          </cell>
        </row>
      </sheetData>
      <sheetData sheetId="2528">
        <row r="4">
          <cell r="I4">
            <v>0</v>
          </cell>
        </row>
      </sheetData>
      <sheetData sheetId="2529">
        <row r="4">
          <cell r="I4">
            <v>0</v>
          </cell>
        </row>
      </sheetData>
      <sheetData sheetId="2530">
        <row r="4">
          <cell r="I4">
            <v>0</v>
          </cell>
        </row>
      </sheetData>
      <sheetData sheetId="2531">
        <row r="4">
          <cell r="I4">
            <v>0</v>
          </cell>
        </row>
      </sheetData>
      <sheetData sheetId="2532">
        <row r="4">
          <cell r="I4">
            <v>0</v>
          </cell>
        </row>
      </sheetData>
      <sheetData sheetId="2533">
        <row r="4">
          <cell r="I4">
            <v>0</v>
          </cell>
        </row>
      </sheetData>
      <sheetData sheetId="2534">
        <row r="4">
          <cell r="I4">
            <v>0</v>
          </cell>
        </row>
      </sheetData>
      <sheetData sheetId="2535">
        <row r="4">
          <cell r="I4">
            <v>0</v>
          </cell>
        </row>
      </sheetData>
      <sheetData sheetId="2536">
        <row r="4">
          <cell r="I4">
            <v>0</v>
          </cell>
        </row>
      </sheetData>
      <sheetData sheetId="2537">
        <row r="4">
          <cell r="I4">
            <v>0</v>
          </cell>
        </row>
      </sheetData>
      <sheetData sheetId="2538">
        <row r="4">
          <cell r="I4">
            <v>0</v>
          </cell>
        </row>
      </sheetData>
      <sheetData sheetId="2539">
        <row r="4">
          <cell r="I4">
            <v>0</v>
          </cell>
        </row>
      </sheetData>
      <sheetData sheetId="2540">
        <row r="4">
          <cell r="I4">
            <v>0</v>
          </cell>
        </row>
      </sheetData>
      <sheetData sheetId="2541">
        <row r="4">
          <cell r="I4">
            <v>0</v>
          </cell>
        </row>
      </sheetData>
      <sheetData sheetId="2542">
        <row r="4">
          <cell r="I4">
            <v>0</v>
          </cell>
        </row>
      </sheetData>
      <sheetData sheetId="2543">
        <row r="4">
          <cell r="I4">
            <v>0</v>
          </cell>
        </row>
      </sheetData>
      <sheetData sheetId="2544">
        <row r="4">
          <cell r="I4">
            <v>0</v>
          </cell>
        </row>
      </sheetData>
      <sheetData sheetId="2545">
        <row r="4">
          <cell r="I4">
            <v>0</v>
          </cell>
        </row>
      </sheetData>
      <sheetData sheetId="2546">
        <row r="4">
          <cell r="I4">
            <v>0</v>
          </cell>
        </row>
      </sheetData>
      <sheetData sheetId="2547">
        <row r="4">
          <cell r="I4">
            <v>0</v>
          </cell>
        </row>
      </sheetData>
      <sheetData sheetId="2548">
        <row r="4">
          <cell r="I4">
            <v>0</v>
          </cell>
        </row>
      </sheetData>
      <sheetData sheetId="2549">
        <row r="4">
          <cell r="I4">
            <v>0</v>
          </cell>
        </row>
      </sheetData>
      <sheetData sheetId="2550">
        <row r="4">
          <cell r="I4">
            <v>0</v>
          </cell>
        </row>
      </sheetData>
      <sheetData sheetId="2551">
        <row r="4">
          <cell r="I4">
            <v>0</v>
          </cell>
        </row>
      </sheetData>
      <sheetData sheetId="2552">
        <row r="4">
          <cell r="I4">
            <v>0</v>
          </cell>
        </row>
      </sheetData>
      <sheetData sheetId="2553">
        <row r="4">
          <cell r="I4">
            <v>0</v>
          </cell>
        </row>
      </sheetData>
      <sheetData sheetId="2554">
        <row r="4">
          <cell r="I4">
            <v>0</v>
          </cell>
        </row>
      </sheetData>
      <sheetData sheetId="2555">
        <row r="4">
          <cell r="I4">
            <v>0</v>
          </cell>
        </row>
      </sheetData>
      <sheetData sheetId="2556">
        <row r="4">
          <cell r="I4">
            <v>0</v>
          </cell>
        </row>
      </sheetData>
      <sheetData sheetId="2557">
        <row r="4">
          <cell r="I4">
            <v>0</v>
          </cell>
        </row>
      </sheetData>
      <sheetData sheetId="2558">
        <row r="4">
          <cell r="I4">
            <v>0</v>
          </cell>
        </row>
      </sheetData>
      <sheetData sheetId="2559">
        <row r="4">
          <cell r="I4">
            <v>0</v>
          </cell>
        </row>
      </sheetData>
      <sheetData sheetId="2560">
        <row r="4">
          <cell r="I4">
            <v>0</v>
          </cell>
        </row>
      </sheetData>
      <sheetData sheetId="2561">
        <row r="4">
          <cell r="I4">
            <v>0</v>
          </cell>
        </row>
      </sheetData>
      <sheetData sheetId="2562">
        <row r="4">
          <cell r="I4">
            <v>0</v>
          </cell>
        </row>
      </sheetData>
      <sheetData sheetId="2563">
        <row r="4">
          <cell r="I4">
            <v>0</v>
          </cell>
        </row>
      </sheetData>
      <sheetData sheetId="2564">
        <row r="4">
          <cell r="I4">
            <v>0</v>
          </cell>
        </row>
      </sheetData>
      <sheetData sheetId="2565">
        <row r="4">
          <cell r="I4">
            <v>0</v>
          </cell>
        </row>
      </sheetData>
      <sheetData sheetId="2566">
        <row r="4">
          <cell r="I4">
            <v>0</v>
          </cell>
        </row>
      </sheetData>
      <sheetData sheetId="2567">
        <row r="4">
          <cell r="I4">
            <v>0</v>
          </cell>
        </row>
      </sheetData>
      <sheetData sheetId="2568">
        <row r="4">
          <cell r="I4">
            <v>0</v>
          </cell>
        </row>
      </sheetData>
      <sheetData sheetId="2569">
        <row r="4">
          <cell r="I4">
            <v>0</v>
          </cell>
        </row>
      </sheetData>
      <sheetData sheetId="2570">
        <row r="4">
          <cell r="I4">
            <v>0</v>
          </cell>
        </row>
      </sheetData>
      <sheetData sheetId="2571">
        <row r="4">
          <cell r="I4">
            <v>0</v>
          </cell>
        </row>
      </sheetData>
      <sheetData sheetId="2572">
        <row r="4">
          <cell r="I4">
            <v>0</v>
          </cell>
        </row>
      </sheetData>
      <sheetData sheetId="2573">
        <row r="4">
          <cell r="I4">
            <v>0</v>
          </cell>
        </row>
      </sheetData>
      <sheetData sheetId="2574">
        <row r="4">
          <cell r="I4">
            <v>0</v>
          </cell>
        </row>
      </sheetData>
      <sheetData sheetId="2575">
        <row r="4">
          <cell r="I4">
            <v>0</v>
          </cell>
        </row>
      </sheetData>
      <sheetData sheetId="2576">
        <row r="4">
          <cell r="I4">
            <v>0</v>
          </cell>
        </row>
      </sheetData>
      <sheetData sheetId="2577">
        <row r="4">
          <cell r="I4">
            <v>0</v>
          </cell>
        </row>
      </sheetData>
      <sheetData sheetId="2578">
        <row r="4">
          <cell r="I4">
            <v>0</v>
          </cell>
        </row>
      </sheetData>
      <sheetData sheetId="2579">
        <row r="4">
          <cell r="I4">
            <v>0</v>
          </cell>
        </row>
      </sheetData>
      <sheetData sheetId="2580">
        <row r="4">
          <cell r="I4">
            <v>0</v>
          </cell>
        </row>
      </sheetData>
      <sheetData sheetId="2581">
        <row r="4">
          <cell r="I4">
            <v>0</v>
          </cell>
        </row>
      </sheetData>
      <sheetData sheetId="2582">
        <row r="4">
          <cell r="I4">
            <v>0</v>
          </cell>
        </row>
      </sheetData>
      <sheetData sheetId="2583">
        <row r="4">
          <cell r="I4">
            <v>0</v>
          </cell>
        </row>
      </sheetData>
      <sheetData sheetId="2584">
        <row r="4">
          <cell r="I4">
            <v>0</v>
          </cell>
        </row>
      </sheetData>
      <sheetData sheetId="2585">
        <row r="4">
          <cell r="I4">
            <v>0</v>
          </cell>
        </row>
      </sheetData>
      <sheetData sheetId="2586">
        <row r="4">
          <cell r="I4">
            <v>0</v>
          </cell>
        </row>
      </sheetData>
      <sheetData sheetId="2587">
        <row r="4">
          <cell r="I4">
            <v>0</v>
          </cell>
        </row>
      </sheetData>
      <sheetData sheetId="2588">
        <row r="4">
          <cell r="I4">
            <v>0</v>
          </cell>
        </row>
      </sheetData>
      <sheetData sheetId="2589">
        <row r="4">
          <cell r="I4">
            <v>0</v>
          </cell>
        </row>
      </sheetData>
      <sheetData sheetId="2590">
        <row r="4">
          <cell r="I4">
            <v>0</v>
          </cell>
        </row>
      </sheetData>
      <sheetData sheetId="2591">
        <row r="4">
          <cell r="I4">
            <v>0</v>
          </cell>
        </row>
      </sheetData>
      <sheetData sheetId="2592">
        <row r="4">
          <cell r="I4">
            <v>0</v>
          </cell>
        </row>
      </sheetData>
      <sheetData sheetId="2593">
        <row r="4">
          <cell r="I4">
            <v>0</v>
          </cell>
        </row>
      </sheetData>
      <sheetData sheetId="2594">
        <row r="4">
          <cell r="I4">
            <v>0</v>
          </cell>
        </row>
      </sheetData>
      <sheetData sheetId="2595">
        <row r="4">
          <cell r="I4">
            <v>0</v>
          </cell>
        </row>
      </sheetData>
      <sheetData sheetId="2596">
        <row r="4">
          <cell r="I4">
            <v>0</v>
          </cell>
        </row>
      </sheetData>
      <sheetData sheetId="2597">
        <row r="4">
          <cell r="I4">
            <v>0</v>
          </cell>
        </row>
      </sheetData>
      <sheetData sheetId="2598">
        <row r="4">
          <cell r="I4">
            <v>0</v>
          </cell>
        </row>
      </sheetData>
      <sheetData sheetId="2599">
        <row r="4">
          <cell r="I4">
            <v>0</v>
          </cell>
        </row>
      </sheetData>
      <sheetData sheetId="2600">
        <row r="4">
          <cell r="I4">
            <v>0</v>
          </cell>
        </row>
      </sheetData>
      <sheetData sheetId="2601">
        <row r="4">
          <cell r="I4">
            <v>0</v>
          </cell>
        </row>
      </sheetData>
      <sheetData sheetId="2602">
        <row r="4">
          <cell r="I4">
            <v>0</v>
          </cell>
        </row>
      </sheetData>
      <sheetData sheetId="2603">
        <row r="4">
          <cell r="I4">
            <v>0</v>
          </cell>
        </row>
      </sheetData>
      <sheetData sheetId="2604">
        <row r="4">
          <cell r="I4">
            <v>0</v>
          </cell>
        </row>
      </sheetData>
      <sheetData sheetId="2605">
        <row r="4">
          <cell r="I4">
            <v>0</v>
          </cell>
        </row>
      </sheetData>
      <sheetData sheetId="2606">
        <row r="4">
          <cell r="I4">
            <v>0</v>
          </cell>
        </row>
      </sheetData>
      <sheetData sheetId="2607">
        <row r="4">
          <cell r="I4">
            <v>0</v>
          </cell>
        </row>
      </sheetData>
      <sheetData sheetId="2608">
        <row r="4">
          <cell r="I4">
            <v>0</v>
          </cell>
        </row>
      </sheetData>
      <sheetData sheetId="2609">
        <row r="4">
          <cell r="I4">
            <v>0</v>
          </cell>
        </row>
      </sheetData>
      <sheetData sheetId="2610">
        <row r="4">
          <cell r="I4">
            <v>0</v>
          </cell>
        </row>
      </sheetData>
      <sheetData sheetId="2611">
        <row r="4">
          <cell r="I4">
            <v>0</v>
          </cell>
        </row>
      </sheetData>
      <sheetData sheetId="2612">
        <row r="4">
          <cell r="I4">
            <v>0</v>
          </cell>
        </row>
      </sheetData>
      <sheetData sheetId="2613">
        <row r="4">
          <cell r="I4">
            <v>0</v>
          </cell>
        </row>
      </sheetData>
      <sheetData sheetId="2614">
        <row r="4">
          <cell r="I4">
            <v>0</v>
          </cell>
        </row>
      </sheetData>
      <sheetData sheetId="2615">
        <row r="4">
          <cell r="I4">
            <v>0</v>
          </cell>
        </row>
      </sheetData>
      <sheetData sheetId="2616">
        <row r="4">
          <cell r="I4">
            <v>0</v>
          </cell>
        </row>
      </sheetData>
      <sheetData sheetId="2617">
        <row r="4">
          <cell r="I4">
            <v>0</v>
          </cell>
        </row>
      </sheetData>
      <sheetData sheetId="2618">
        <row r="4">
          <cell r="I4">
            <v>0</v>
          </cell>
        </row>
      </sheetData>
      <sheetData sheetId="2619">
        <row r="4">
          <cell r="I4">
            <v>0</v>
          </cell>
        </row>
      </sheetData>
      <sheetData sheetId="2620">
        <row r="4">
          <cell r="I4">
            <v>0</v>
          </cell>
        </row>
      </sheetData>
      <sheetData sheetId="2621">
        <row r="4">
          <cell r="I4">
            <v>0</v>
          </cell>
        </row>
      </sheetData>
      <sheetData sheetId="2622">
        <row r="4">
          <cell r="I4">
            <v>0</v>
          </cell>
        </row>
      </sheetData>
      <sheetData sheetId="2623">
        <row r="4">
          <cell r="I4">
            <v>0</v>
          </cell>
        </row>
      </sheetData>
      <sheetData sheetId="2624">
        <row r="4">
          <cell r="I4">
            <v>0</v>
          </cell>
        </row>
      </sheetData>
      <sheetData sheetId="2625">
        <row r="4">
          <cell r="I4">
            <v>0</v>
          </cell>
        </row>
      </sheetData>
      <sheetData sheetId="2626">
        <row r="4">
          <cell r="I4">
            <v>0</v>
          </cell>
        </row>
      </sheetData>
      <sheetData sheetId="2627">
        <row r="4">
          <cell r="I4">
            <v>0</v>
          </cell>
        </row>
      </sheetData>
      <sheetData sheetId="2628">
        <row r="4">
          <cell r="I4">
            <v>0</v>
          </cell>
        </row>
      </sheetData>
      <sheetData sheetId="2629">
        <row r="4">
          <cell r="I4">
            <v>0</v>
          </cell>
        </row>
      </sheetData>
      <sheetData sheetId="2630">
        <row r="4">
          <cell r="I4">
            <v>0</v>
          </cell>
        </row>
      </sheetData>
      <sheetData sheetId="2631">
        <row r="4">
          <cell r="I4">
            <v>0</v>
          </cell>
        </row>
      </sheetData>
      <sheetData sheetId="2632">
        <row r="4">
          <cell r="I4">
            <v>0</v>
          </cell>
        </row>
      </sheetData>
      <sheetData sheetId="2633">
        <row r="4">
          <cell r="I4">
            <v>0</v>
          </cell>
        </row>
      </sheetData>
      <sheetData sheetId="2634">
        <row r="4">
          <cell r="I4">
            <v>0</v>
          </cell>
        </row>
      </sheetData>
      <sheetData sheetId="2635">
        <row r="4">
          <cell r="I4">
            <v>0</v>
          </cell>
        </row>
      </sheetData>
      <sheetData sheetId="2636">
        <row r="4">
          <cell r="I4">
            <v>0</v>
          </cell>
        </row>
      </sheetData>
      <sheetData sheetId="2637">
        <row r="4">
          <cell r="I4">
            <v>0</v>
          </cell>
        </row>
      </sheetData>
      <sheetData sheetId="2638">
        <row r="4">
          <cell r="I4">
            <v>0</v>
          </cell>
        </row>
      </sheetData>
      <sheetData sheetId="2639">
        <row r="4">
          <cell r="I4">
            <v>0</v>
          </cell>
        </row>
      </sheetData>
      <sheetData sheetId="2640">
        <row r="4">
          <cell r="I4">
            <v>0</v>
          </cell>
        </row>
      </sheetData>
      <sheetData sheetId="2641">
        <row r="4">
          <cell r="I4">
            <v>0</v>
          </cell>
        </row>
      </sheetData>
      <sheetData sheetId="2642">
        <row r="4">
          <cell r="I4">
            <v>0</v>
          </cell>
        </row>
      </sheetData>
      <sheetData sheetId="2643">
        <row r="4">
          <cell r="I4">
            <v>0</v>
          </cell>
        </row>
      </sheetData>
      <sheetData sheetId="2644">
        <row r="4">
          <cell r="I4">
            <v>0</v>
          </cell>
        </row>
      </sheetData>
      <sheetData sheetId="2645">
        <row r="4">
          <cell r="I4">
            <v>0</v>
          </cell>
        </row>
      </sheetData>
      <sheetData sheetId="2646">
        <row r="4">
          <cell r="I4">
            <v>0</v>
          </cell>
        </row>
      </sheetData>
      <sheetData sheetId="2647">
        <row r="4">
          <cell r="I4">
            <v>0</v>
          </cell>
        </row>
      </sheetData>
      <sheetData sheetId="2648" refreshError="1"/>
      <sheetData sheetId="2649">
        <row r="4">
          <cell r="I4">
            <v>0</v>
          </cell>
        </row>
      </sheetData>
      <sheetData sheetId="2650" refreshError="1"/>
      <sheetData sheetId="2651" refreshError="1"/>
      <sheetData sheetId="2652" refreshError="1"/>
      <sheetData sheetId="2653">
        <row r="4">
          <cell r="I4">
            <v>0</v>
          </cell>
        </row>
      </sheetData>
      <sheetData sheetId="2654" refreshError="1"/>
      <sheetData sheetId="2655" refreshError="1"/>
      <sheetData sheetId="2656" refreshError="1"/>
      <sheetData sheetId="2657">
        <row r="4">
          <cell r="I4">
            <v>0</v>
          </cell>
        </row>
      </sheetData>
      <sheetData sheetId="2658">
        <row r="4">
          <cell r="I4">
            <v>0</v>
          </cell>
        </row>
      </sheetData>
      <sheetData sheetId="2659">
        <row r="4">
          <cell r="I4">
            <v>0</v>
          </cell>
        </row>
      </sheetData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>
        <row r="4">
          <cell r="I4">
            <v>0</v>
          </cell>
        </row>
      </sheetData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>
        <row r="4">
          <cell r="I4">
            <v>0</v>
          </cell>
        </row>
      </sheetData>
      <sheetData sheetId="2682">
        <row r="4">
          <cell r="I4">
            <v>0</v>
          </cell>
        </row>
      </sheetData>
      <sheetData sheetId="2683">
        <row r="4">
          <cell r="I4">
            <v>0</v>
          </cell>
        </row>
      </sheetData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>
        <row r="4">
          <cell r="I4">
            <v>0</v>
          </cell>
        </row>
      </sheetData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>
        <row r="4">
          <cell r="I4">
            <v>0</v>
          </cell>
        </row>
      </sheetData>
      <sheetData sheetId="3092">
        <row r="4">
          <cell r="I4">
            <v>0</v>
          </cell>
        </row>
      </sheetData>
      <sheetData sheetId="3093">
        <row r="4">
          <cell r="I4">
            <v>0</v>
          </cell>
        </row>
      </sheetData>
      <sheetData sheetId="3094">
        <row r="4">
          <cell r="I4">
            <v>0</v>
          </cell>
        </row>
      </sheetData>
      <sheetData sheetId="3095">
        <row r="4">
          <cell r="I4">
            <v>0</v>
          </cell>
        </row>
      </sheetData>
      <sheetData sheetId="3096">
        <row r="4">
          <cell r="I4">
            <v>0</v>
          </cell>
        </row>
      </sheetData>
      <sheetData sheetId="3097">
        <row r="4">
          <cell r="I4">
            <v>0</v>
          </cell>
        </row>
      </sheetData>
      <sheetData sheetId="3098">
        <row r="4">
          <cell r="I4">
            <v>0</v>
          </cell>
        </row>
      </sheetData>
      <sheetData sheetId="3099">
        <row r="4">
          <cell r="I4">
            <v>0</v>
          </cell>
        </row>
      </sheetData>
      <sheetData sheetId="3100">
        <row r="4">
          <cell r="I4">
            <v>0</v>
          </cell>
        </row>
      </sheetData>
      <sheetData sheetId="3101">
        <row r="4">
          <cell r="I4">
            <v>0</v>
          </cell>
        </row>
      </sheetData>
      <sheetData sheetId="3102">
        <row r="4">
          <cell r="I4">
            <v>0</v>
          </cell>
        </row>
      </sheetData>
      <sheetData sheetId="3103">
        <row r="4">
          <cell r="I4">
            <v>0</v>
          </cell>
        </row>
      </sheetData>
      <sheetData sheetId="3104">
        <row r="4">
          <cell r="I4">
            <v>0</v>
          </cell>
        </row>
      </sheetData>
      <sheetData sheetId="3105">
        <row r="4">
          <cell r="I4">
            <v>0</v>
          </cell>
        </row>
      </sheetData>
      <sheetData sheetId="3106">
        <row r="4">
          <cell r="I4">
            <v>0</v>
          </cell>
        </row>
      </sheetData>
      <sheetData sheetId="3107">
        <row r="4">
          <cell r="I4">
            <v>0</v>
          </cell>
        </row>
      </sheetData>
      <sheetData sheetId="3108">
        <row r="4">
          <cell r="I4">
            <v>0</v>
          </cell>
        </row>
      </sheetData>
      <sheetData sheetId="3109">
        <row r="4">
          <cell r="I4">
            <v>0</v>
          </cell>
        </row>
      </sheetData>
      <sheetData sheetId="3110">
        <row r="4">
          <cell r="I4">
            <v>0</v>
          </cell>
        </row>
      </sheetData>
      <sheetData sheetId="3111">
        <row r="4">
          <cell r="I4">
            <v>0</v>
          </cell>
        </row>
      </sheetData>
      <sheetData sheetId="3112">
        <row r="4">
          <cell r="I4">
            <v>0</v>
          </cell>
        </row>
      </sheetData>
      <sheetData sheetId="3113">
        <row r="4">
          <cell r="I4">
            <v>0</v>
          </cell>
        </row>
      </sheetData>
      <sheetData sheetId="3114">
        <row r="4">
          <cell r="I4">
            <v>0</v>
          </cell>
        </row>
      </sheetData>
      <sheetData sheetId="3115">
        <row r="4">
          <cell r="I4">
            <v>0</v>
          </cell>
        </row>
      </sheetData>
      <sheetData sheetId="3116">
        <row r="4">
          <cell r="I4">
            <v>0</v>
          </cell>
        </row>
      </sheetData>
      <sheetData sheetId="3117">
        <row r="4">
          <cell r="I4">
            <v>0</v>
          </cell>
        </row>
      </sheetData>
      <sheetData sheetId="3118">
        <row r="4">
          <cell r="I4">
            <v>0</v>
          </cell>
        </row>
      </sheetData>
      <sheetData sheetId="3119">
        <row r="4">
          <cell r="I4">
            <v>0</v>
          </cell>
        </row>
      </sheetData>
      <sheetData sheetId="3120">
        <row r="4">
          <cell r="I4">
            <v>0</v>
          </cell>
        </row>
      </sheetData>
      <sheetData sheetId="3121">
        <row r="4">
          <cell r="I4">
            <v>0</v>
          </cell>
        </row>
      </sheetData>
      <sheetData sheetId="3122">
        <row r="4">
          <cell r="I4">
            <v>0</v>
          </cell>
        </row>
      </sheetData>
      <sheetData sheetId="3123">
        <row r="4">
          <cell r="I4">
            <v>0</v>
          </cell>
        </row>
      </sheetData>
      <sheetData sheetId="3124">
        <row r="4">
          <cell r="I4">
            <v>0</v>
          </cell>
        </row>
      </sheetData>
      <sheetData sheetId="3125">
        <row r="4">
          <cell r="I4">
            <v>0</v>
          </cell>
        </row>
      </sheetData>
      <sheetData sheetId="3126">
        <row r="4">
          <cell r="I4">
            <v>0</v>
          </cell>
        </row>
      </sheetData>
      <sheetData sheetId="3127">
        <row r="4">
          <cell r="I4">
            <v>0</v>
          </cell>
        </row>
      </sheetData>
      <sheetData sheetId="3128">
        <row r="4">
          <cell r="I4">
            <v>0</v>
          </cell>
        </row>
      </sheetData>
      <sheetData sheetId="3129">
        <row r="4">
          <cell r="I4">
            <v>0</v>
          </cell>
        </row>
      </sheetData>
      <sheetData sheetId="3130">
        <row r="4">
          <cell r="I4">
            <v>0</v>
          </cell>
        </row>
      </sheetData>
      <sheetData sheetId="3131">
        <row r="4">
          <cell r="I4">
            <v>0</v>
          </cell>
        </row>
      </sheetData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>
        <row r="4">
          <cell r="I4">
            <v>0</v>
          </cell>
        </row>
      </sheetData>
      <sheetData sheetId="3160">
        <row r="4">
          <cell r="I4">
            <v>0</v>
          </cell>
        </row>
      </sheetData>
      <sheetData sheetId="3161">
        <row r="4">
          <cell r="I4">
            <v>0</v>
          </cell>
        </row>
      </sheetData>
      <sheetData sheetId="3162">
        <row r="4">
          <cell r="I4">
            <v>0</v>
          </cell>
        </row>
      </sheetData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>
        <row r="4">
          <cell r="I4">
            <v>0</v>
          </cell>
        </row>
      </sheetData>
      <sheetData sheetId="3181">
        <row r="4">
          <cell r="I4">
            <v>0</v>
          </cell>
        </row>
      </sheetData>
      <sheetData sheetId="3182">
        <row r="4">
          <cell r="I4">
            <v>0</v>
          </cell>
        </row>
      </sheetData>
      <sheetData sheetId="3183">
        <row r="4">
          <cell r="I4">
            <v>0</v>
          </cell>
        </row>
      </sheetData>
      <sheetData sheetId="3184">
        <row r="4">
          <cell r="I4">
            <v>0</v>
          </cell>
        </row>
      </sheetData>
      <sheetData sheetId="3185">
        <row r="4">
          <cell r="I4">
            <v>0</v>
          </cell>
        </row>
      </sheetData>
      <sheetData sheetId="3186">
        <row r="4">
          <cell r="I4">
            <v>0</v>
          </cell>
        </row>
      </sheetData>
      <sheetData sheetId="3187">
        <row r="4">
          <cell r="I4">
            <v>0</v>
          </cell>
        </row>
      </sheetData>
      <sheetData sheetId="3188">
        <row r="4">
          <cell r="I4">
            <v>0</v>
          </cell>
        </row>
      </sheetData>
      <sheetData sheetId="3189">
        <row r="4">
          <cell r="I4">
            <v>0</v>
          </cell>
        </row>
      </sheetData>
      <sheetData sheetId="3190">
        <row r="4">
          <cell r="I4">
            <v>0</v>
          </cell>
        </row>
      </sheetData>
      <sheetData sheetId="3191">
        <row r="4">
          <cell r="I4">
            <v>0</v>
          </cell>
        </row>
      </sheetData>
      <sheetData sheetId="3192">
        <row r="4">
          <cell r="I4">
            <v>0</v>
          </cell>
        </row>
      </sheetData>
      <sheetData sheetId="3193">
        <row r="4">
          <cell r="I4">
            <v>0</v>
          </cell>
        </row>
      </sheetData>
      <sheetData sheetId="3194">
        <row r="4">
          <cell r="I4">
            <v>0</v>
          </cell>
        </row>
      </sheetData>
      <sheetData sheetId="3195">
        <row r="4">
          <cell r="I4">
            <v>0</v>
          </cell>
        </row>
      </sheetData>
      <sheetData sheetId="3196">
        <row r="4">
          <cell r="I4">
            <v>0</v>
          </cell>
        </row>
      </sheetData>
      <sheetData sheetId="3197">
        <row r="4">
          <cell r="I4">
            <v>0</v>
          </cell>
        </row>
      </sheetData>
      <sheetData sheetId="3198">
        <row r="4">
          <cell r="I4">
            <v>0</v>
          </cell>
        </row>
      </sheetData>
      <sheetData sheetId="3199">
        <row r="4">
          <cell r="I4">
            <v>0</v>
          </cell>
        </row>
      </sheetData>
      <sheetData sheetId="3200">
        <row r="4">
          <cell r="I4">
            <v>0</v>
          </cell>
        </row>
      </sheetData>
      <sheetData sheetId="3201">
        <row r="4">
          <cell r="I4">
            <v>0</v>
          </cell>
        </row>
      </sheetData>
      <sheetData sheetId="3202">
        <row r="4">
          <cell r="I4">
            <v>0</v>
          </cell>
        </row>
      </sheetData>
      <sheetData sheetId="3203">
        <row r="4">
          <cell r="I4">
            <v>0</v>
          </cell>
        </row>
      </sheetData>
      <sheetData sheetId="3204">
        <row r="4">
          <cell r="I4">
            <v>0</v>
          </cell>
        </row>
      </sheetData>
      <sheetData sheetId="3205">
        <row r="4">
          <cell r="I4">
            <v>0</v>
          </cell>
        </row>
      </sheetData>
      <sheetData sheetId="3206">
        <row r="4">
          <cell r="I4">
            <v>0</v>
          </cell>
        </row>
      </sheetData>
      <sheetData sheetId="3207">
        <row r="4">
          <cell r="I4">
            <v>0</v>
          </cell>
        </row>
      </sheetData>
      <sheetData sheetId="3208">
        <row r="4">
          <cell r="I4">
            <v>0</v>
          </cell>
        </row>
      </sheetData>
      <sheetData sheetId="3209">
        <row r="4">
          <cell r="I4">
            <v>0</v>
          </cell>
        </row>
      </sheetData>
      <sheetData sheetId="3210">
        <row r="4">
          <cell r="I4">
            <v>0</v>
          </cell>
        </row>
      </sheetData>
      <sheetData sheetId="3211">
        <row r="4">
          <cell r="I4">
            <v>0</v>
          </cell>
        </row>
      </sheetData>
      <sheetData sheetId="3212">
        <row r="4">
          <cell r="I4">
            <v>0</v>
          </cell>
        </row>
      </sheetData>
      <sheetData sheetId="3213">
        <row r="4">
          <cell r="I4">
            <v>0</v>
          </cell>
        </row>
      </sheetData>
      <sheetData sheetId="3214">
        <row r="4">
          <cell r="I4">
            <v>0</v>
          </cell>
        </row>
      </sheetData>
      <sheetData sheetId="3215">
        <row r="4">
          <cell r="I4">
            <v>0</v>
          </cell>
        </row>
      </sheetData>
      <sheetData sheetId="3216">
        <row r="4">
          <cell r="I4">
            <v>0</v>
          </cell>
        </row>
      </sheetData>
      <sheetData sheetId="3217">
        <row r="4">
          <cell r="I4">
            <v>0</v>
          </cell>
        </row>
      </sheetData>
      <sheetData sheetId="3218">
        <row r="4">
          <cell r="I4">
            <v>0</v>
          </cell>
        </row>
      </sheetData>
      <sheetData sheetId="3219">
        <row r="4">
          <cell r="I4">
            <v>0</v>
          </cell>
        </row>
      </sheetData>
      <sheetData sheetId="3220">
        <row r="4">
          <cell r="I4">
            <v>0</v>
          </cell>
        </row>
      </sheetData>
      <sheetData sheetId="3221">
        <row r="4">
          <cell r="I4">
            <v>0</v>
          </cell>
        </row>
      </sheetData>
      <sheetData sheetId="3222">
        <row r="4">
          <cell r="I4">
            <v>0</v>
          </cell>
        </row>
      </sheetData>
      <sheetData sheetId="3223">
        <row r="4">
          <cell r="I4">
            <v>0</v>
          </cell>
        </row>
      </sheetData>
      <sheetData sheetId="3224">
        <row r="4">
          <cell r="I4">
            <v>0</v>
          </cell>
        </row>
      </sheetData>
      <sheetData sheetId="3225">
        <row r="4">
          <cell r="I4">
            <v>0</v>
          </cell>
        </row>
      </sheetData>
      <sheetData sheetId="3226">
        <row r="4">
          <cell r="I4">
            <v>0</v>
          </cell>
        </row>
      </sheetData>
      <sheetData sheetId="3227">
        <row r="4">
          <cell r="I4">
            <v>0</v>
          </cell>
        </row>
      </sheetData>
      <sheetData sheetId="3228">
        <row r="4">
          <cell r="I4">
            <v>0</v>
          </cell>
        </row>
      </sheetData>
      <sheetData sheetId="3229">
        <row r="4">
          <cell r="I4">
            <v>0</v>
          </cell>
        </row>
      </sheetData>
      <sheetData sheetId="3230">
        <row r="4">
          <cell r="I4">
            <v>0</v>
          </cell>
        </row>
      </sheetData>
      <sheetData sheetId="3231">
        <row r="4">
          <cell r="I4">
            <v>0</v>
          </cell>
        </row>
      </sheetData>
      <sheetData sheetId="3232">
        <row r="4">
          <cell r="I4">
            <v>0</v>
          </cell>
        </row>
      </sheetData>
      <sheetData sheetId="3233">
        <row r="4">
          <cell r="I4">
            <v>0</v>
          </cell>
        </row>
      </sheetData>
      <sheetData sheetId="3234">
        <row r="4">
          <cell r="I4">
            <v>0</v>
          </cell>
        </row>
      </sheetData>
      <sheetData sheetId="3235">
        <row r="4">
          <cell r="I4">
            <v>0</v>
          </cell>
        </row>
      </sheetData>
      <sheetData sheetId="3236">
        <row r="4">
          <cell r="I4">
            <v>0</v>
          </cell>
        </row>
      </sheetData>
      <sheetData sheetId="3237">
        <row r="4">
          <cell r="I4">
            <v>0</v>
          </cell>
        </row>
      </sheetData>
      <sheetData sheetId="3238">
        <row r="4">
          <cell r="I4">
            <v>0</v>
          </cell>
        </row>
      </sheetData>
      <sheetData sheetId="3239">
        <row r="4">
          <cell r="I4">
            <v>0</v>
          </cell>
        </row>
      </sheetData>
      <sheetData sheetId="3240">
        <row r="4">
          <cell r="I4">
            <v>0</v>
          </cell>
        </row>
      </sheetData>
      <sheetData sheetId="3241">
        <row r="4">
          <cell r="I4">
            <v>0</v>
          </cell>
        </row>
      </sheetData>
      <sheetData sheetId="3242">
        <row r="4">
          <cell r="I4">
            <v>0</v>
          </cell>
        </row>
      </sheetData>
      <sheetData sheetId="3243">
        <row r="4">
          <cell r="I4">
            <v>0</v>
          </cell>
        </row>
      </sheetData>
      <sheetData sheetId="3244">
        <row r="4">
          <cell r="I4">
            <v>0</v>
          </cell>
        </row>
      </sheetData>
      <sheetData sheetId="3245">
        <row r="4">
          <cell r="I4">
            <v>0</v>
          </cell>
        </row>
      </sheetData>
      <sheetData sheetId="3246">
        <row r="4">
          <cell r="I4">
            <v>0</v>
          </cell>
        </row>
      </sheetData>
      <sheetData sheetId="3247">
        <row r="4">
          <cell r="I4">
            <v>0</v>
          </cell>
        </row>
      </sheetData>
      <sheetData sheetId="3248">
        <row r="4">
          <cell r="I4">
            <v>0</v>
          </cell>
        </row>
      </sheetData>
      <sheetData sheetId="3249">
        <row r="4">
          <cell r="I4">
            <v>0</v>
          </cell>
        </row>
      </sheetData>
      <sheetData sheetId="3250">
        <row r="4">
          <cell r="I4">
            <v>0</v>
          </cell>
        </row>
      </sheetData>
      <sheetData sheetId="3251">
        <row r="4">
          <cell r="I4">
            <v>0</v>
          </cell>
        </row>
      </sheetData>
      <sheetData sheetId="3252">
        <row r="4">
          <cell r="I4">
            <v>0</v>
          </cell>
        </row>
      </sheetData>
      <sheetData sheetId="3253">
        <row r="4">
          <cell r="I4">
            <v>0</v>
          </cell>
        </row>
      </sheetData>
      <sheetData sheetId="3254">
        <row r="4">
          <cell r="I4">
            <v>0</v>
          </cell>
        </row>
      </sheetData>
      <sheetData sheetId="3255">
        <row r="4">
          <cell r="I4">
            <v>0</v>
          </cell>
        </row>
      </sheetData>
      <sheetData sheetId="3256">
        <row r="4">
          <cell r="I4">
            <v>0</v>
          </cell>
        </row>
      </sheetData>
      <sheetData sheetId="3257">
        <row r="4">
          <cell r="I4">
            <v>0</v>
          </cell>
        </row>
      </sheetData>
      <sheetData sheetId="3258">
        <row r="4">
          <cell r="I4">
            <v>0</v>
          </cell>
        </row>
      </sheetData>
      <sheetData sheetId="3259">
        <row r="4">
          <cell r="I4">
            <v>0</v>
          </cell>
        </row>
      </sheetData>
      <sheetData sheetId="3260">
        <row r="4">
          <cell r="I4">
            <v>0</v>
          </cell>
        </row>
      </sheetData>
      <sheetData sheetId="3261">
        <row r="4">
          <cell r="I4">
            <v>0</v>
          </cell>
        </row>
      </sheetData>
      <sheetData sheetId="3262">
        <row r="4">
          <cell r="I4">
            <v>0</v>
          </cell>
        </row>
      </sheetData>
      <sheetData sheetId="3263">
        <row r="4">
          <cell r="I4">
            <v>0</v>
          </cell>
        </row>
      </sheetData>
      <sheetData sheetId="3264">
        <row r="4">
          <cell r="I4">
            <v>0</v>
          </cell>
        </row>
      </sheetData>
      <sheetData sheetId="3265">
        <row r="4">
          <cell r="I4">
            <v>0</v>
          </cell>
        </row>
      </sheetData>
      <sheetData sheetId="3266">
        <row r="4">
          <cell r="I4">
            <v>0</v>
          </cell>
        </row>
      </sheetData>
      <sheetData sheetId="3267">
        <row r="4">
          <cell r="I4">
            <v>0</v>
          </cell>
        </row>
      </sheetData>
      <sheetData sheetId="3268">
        <row r="4">
          <cell r="I4">
            <v>0</v>
          </cell>
        </row>
      </sheetData>
      <sheetData sheetId="3269">
        <row r="4">
          <cell r="I4">
            <v>0</v>
          </cell>
        </row>
      </sheetData>
      <sheetData sheetId="3270">
        <row r="4">
          <cell r="I4">
            <v>0</v>
          </cell>
        </row>
      </sheetData>
      <sheetData sheetId="3271">
        <row r="4">
          <cell r="I4">
            <v>0</v>
          </cell>
        </row>
      </sheetData>
      <sheetData sheetId="3272">
        <row r="4">
          <cell r="I4">
            <v>0</v>
          </cell>
        </row>
      </sheetData>
      <sheetData sheetId="3273">
        <row r="4">
          <cell r="I4">
            <v>0</v>
          </cell>
        </row>
      </sheetData>
      <sheetData sheetId="3274">
        <row r="4">
          <cell r="I4">
            <v>0</v>
          </cell>
        </row>
      </sheetData>
      <sheetData sheetId="3275">
        <row r="4">
          <cell r="I4">
            <v>0</v>
          </cell>
        </row>
      </sheetData>
      <sheetData sheetId="3276">
        <row r="4">
          <cell r="I4">
            <v>0</v>
          </cell>
        </row>
      </sheetData>
      <sheetData sheetId="3277">
        <row r="4">
          <cell r="I4">
            <v>0</v>
          </cell>
        </row>
      </sheetData>
      <sheetData sheetId="3278">
        <row r="4">
          <cell r="I4">
            <v>0</v>
          </cell>
        </row>
      </sheetData>
      <sheetData sheetId="3279">
        <row r="4">
          <cell r="I4">
            <v>0</v>
          </cell>
        </row>
      </sheetData>
      <sheetData sheetId="3280">
        <row r="4">
          <cell r="I4">
            <v>0</v>
          </cell>
        </row>
      </sheetData>
      <sheetData sheetId="3281">
        <row r="4">
          <cell r="I4">
            <v>0</v>
          </cell>
        </row>
      </sheetData>
      <sheetData sheetId="3282">
        <row r="4">
          <cell r="I4">
            <v>0</v>
          </cell>
        </row>
      </sheetData>
      <sheetData sheetId="3283">
        <row r="4">
          <cell r="I4">
            <v>0</v>
          </cell>
        </row>
      </sheetData>
      <sheetData sheetId="3284">
        <row r="4">
          <cell r="I4">
            <v>0</v>
          </cell>
        </row>
      </sheetData>
      <sheetData sheetId="3285">
        <row r="4">
          <cell r="I4">
            <v>0</v>
          </cell>
        </row>
      </sheetData>
      <sheetData sheetId="3286">
        <row r="4">
          <cell r="I4">
            <v>0</v>
          </cell>
        </row>
      </sheetData>
      <sheetData sheetId="3287">
        <row r="4">
          <cell r="I4">
            <v>0</v>
          </cell>
        </row>
      </sheetData>
      <sheetData sheetId="3288">
        <row r="4">
          <cell r="I4">
            <v>0</v>
          </cell>
        </row>
      </sheetData>
      <sheetData sheetId="3289">
        <row r="4">
          <cell r="I4">
            <v>0</v>
          </cell>
        </row>
      </sheetData>
      <sheetData sheetId="3290">
        <row r="4">
          <cell r="I4">
            <v>0</v>
          </cell>
        </row>
      </sheetData>
      <sheetData sheetId="3291">
        <row r="4">
          <cell r="I4">
            <v>0</v>
          </cell>
        </row>
      </sheetData>
      <sheetData sheetId="3292">
        <row r="4">
          <cell r="I4">
            <v>0</v>
          </cell>
        </row>
      </sheetData>
      <sheetData sheetId="3293">
        <row r="4">
          <cell r="I4">
            <v>0</v>
          </cell>
        </row>
      </sheetData>
      <sheetData sheetId="3294">
        <row r="4">
          <cell r="I4">
            <v>0</v>
          </cell>
        </row>
      </sheetData>
      <sheetData sheetId="3295">
        <row r="4">
          <cell r="I4">
            <v>0</v>
          </cell>
        </row>
      </sheetData>
      <sheetData sheetId="3296">
        <row r="4">
          <cell r="I4">
            <v>0</v>
          </cell>
        </row>
      </sheetData>
      <sheetData sheetId="3297">
        <row r="4">
          <cell r="I4">
            <v>0</v>
          </cell>
        </row>
      </sheetData>
      <sheetData sheetId="3298">
        <row r="4">
          <cell r="I4">
            <v>0</v>
          </cell>
        </row>
      </sheetData>
      <sheetData sheetId="3299">
        <row r="4">
          <cell r="I4">
            <v>0</v>
          </cell>
        </row>
      </sheetData>
      <sheetData sheetId="3300">
        <row r="4">
          <cell r="I4">
            <v>0</v>
          </cell>
        </row>
      </sheetData>
      <sheetData sheetId="3301">
        <row r="4">
          <cell r="I4">
            <v>0</v>
          </cell>
        </row>
      </sheetData>
      <sheetData sheetId="3302">
        <row r="4">
          <cell r="I4">
            <v>0</v>
          </cell>
        </row>
      </sheetData>
      <sheetData sheetId="3303">
        <row r="4">
          <cell r="I4">
            <v>0</v>
          </cell>
        </row>
      </sheetData>
      <sheetData sheetId="3304">
        <row r="4">
          <cell r="I4">
            <v>0</v>
          </cell>
        </row>
      </sheetData>
      <sheetData sheetId="3305">
        <row r="4">
          <cell r="I4">
            <v>0</v>
          </cell>
        </row>
      </sheetData>
      <sheetData sheetId="3306">
        <row r="4">
          <cell r="I4">
            <v>0</v>
          </cell>
        </row>
      </sheetData>
      <sheetData sheetId="3307">
        <row r="4">
          <cell r="I4">
            <v>0</v>
          </cell>
        </row>
      </sheetData>
      <sheetData sheetId="3308">
        <row r="4">
          <cell r="I4">
            <v>0</v>
          </cell>
        </row>
      </sheetData>
      <sheetData sheetId="3309">
        <row r="4">
          <cell r="I4">
            <v>0</v>
          </cell>
        </row>
      </sheetData>
      <sheetData sheetId="3310">
        <row r="4">
          <cell r="I4">
            <v>0</v>
          </cell>
        </row>
      </sheetData>
      <sheetData sheetId="3311">
        <row r="4">
          <cell r="I4">
            <v>0</v>
          </cell>
        </row>
      </sheetData>
      <sheetData sheetId="3312">
        <row r="4">
          <cell r="I4">
            <v>0</v>
          </cell>
        </row>
      </sheetData>
      <sheetData sheetId="3313">
        <row r="4">
          <cell r="I4">
            <v>0</v>
          </cell>
        </row>
      </sheetData>
      <sheetData sheetId="3314">
        <row r="4">
          <cell r="I4">
            <v>0</v>
          </cell>
        </row>
      </sheetData>
      <sheetData sheetId="3315">
        <row r="4">
          <cell r="I4">
            <v>0</v>
          </cell>
        </row>
      </sheetData>
      <sheetData sheetId="3316">
        <row r="4">
          <cell r="I4">
            <v>0</v>
          </cell>
        </row>
      </sheetData>
      <sheetData sheetId="3317">
        <row r="4">
          <cell r="I4">
            <v>0</v>
          </cell>
        </row>
      </sheetData>
      <sheetData sheetId="3318">
        <row r="4">
          <cell r="I4">
            <v>0</v>
          </cell>
        </row>
      </sheetData>
      <sheetData sheetId="3319">
        <row r="4">
          <cell r="I4">
            <v>0</v>
          </cell>
        </row>
      </sheetData>
      <sheetData sheetId="3320">
        <row r="4">
          <cell r="I4">
            <v>0</v>
          </cell>
        </row>
      </sheetData>
      <sheetData sheetId="3321">
        <row r="4">
          <cell r="I4">
            <v>0</v>
          </cell>
        </row>
      </sheetData>
      <sheetData sheetId="3322">
        <row r="4">
          <cell r="I4">
            <v>0</v>
          </cell>
        </row>
      </sheetData>
      <sheetData sheetId="3323">
        <row r="4">
          <cell r="I4">
            <v>0</v>
          </cell>
        </row>
      </sheetData>
      <sheetData sheetId="3324">
        <row r="4">
          <cell r="I4">
            <v>0</v>
          </cell>
        </row>
      </sheetData>
      <sheetData sheetId="3325">
        <row r="4">
          <cell r="I4">
            <v>0</v>
          </cell>
        </row>
      </sheetData>
      <sheetData sheetId="3326">
        <row r="4">
          <cell r="I4">
            <v>0</v>
          </cell>
        </row>
      </sheetData>
      <sheetData sheetId="3327">
        <row r="4">
          <cell r="I4">
            <v>0</v>
          </cell>
        </row>
      </sheetData>
      <sheetData sheetId="3328">
        <row r="4">
          <cell r="I4">
            <v>0</v>
          </cell>
        </row>
      </sheetData>
      <sheetData sheetId="3329">
        <row r="4">
          <cell r="I4">
            <v>0</v>
          </cell>
        </row>
      </sheetData>
      <sheetData sheetId="3330">
        <row r="4">
          <cell r="I4">
            <v>0</v>
          </cell>
        </row>
      </sheetData>
      <sheetData sheetId="3331">
        <row r="4">
          <cell r="I4">
            <v>0</v>
          </cell>
        </row>
      </sheetData>
      <sheetData sheetId="3332">
        <row r="4">
          <cell r="I4">
            <v>0</v>
          </cell>
        </row>
      </sheetData>
      <sheetData sheetId="3333">
        <row r="4">
          <cell r="I4">
            <v>0</v>
          </cell>
        </row>
      </sheetData>
      <sheetData sheetId="3334">
        <row r="4">
          <cell r="I4">
            <v>0</v>
          </cell>
        </row>
      </sheetData>
      <sheetData sheetId="3335">
        <row r="4">
          <cell r="I4">
            <v>0</v>
          </cell>
        </row>
      </sheetData>
      <sheetData sheetId="3336">
        <row r="4">
          <cell r="I4">
            <v>0</v>
          </cell>
        </row>
      </sheetData>
      <sheetData sheetId="3337">
        <row r="4">
          <cell r="I4">
            <v>0</v>
          </cell>
        </row>
      </sheetData>
      <sheetData sheetId="3338">
        <row r="4">
          <cell r="I4">
            <v>0</v>
          </cell>
        </row>
      </sheetData>
      <sheetData sheetId="3339">
        <row r="4">
          <cell r="I4">
            <v>0</v>
          </cell>
        </row>
      </sheetData>
      <sheetData sheetId="3340">
        <row r="4">
          <cell r="I4">
            <v>0</v>
          </cell>
        </row>
      </sheetData>
      <sheetData sheetId="3341">
        <row r="4">
          <cell r="I4">
            <v>0</v>
          </cell>
        </row>
      </sheetData>
      <sheetData sheetId="3342">
        <row r="4">
          <cell r="I4">
            <v>0</v>
          </cell>
        </row>
      </sheetData>
      <sheetData sheetId="3343">
        <row r="4">
          <cell r="I4">
            <v>0</v>
          </cell>
        </row>
      </sheetData>
      <sheetData sheetId="3344">
        <row r="4">
          <cell r="I4">
            <v>0</v>
          </cell>
        </row>
      </sheetData>
      <sheetData sheetId="3345">
        <row r="4">
          <cell r="I4">
            <v>0</v>
          </cell>
        </row>
      </sheetData>
      <sheetData sheetId="3346">
        <row r="4">
          <cell r="I4">
            <v>0</v>
          </cell>
        </row>
      </sheetData>
      <sheetData sheetId="3347">
        <row r="4">
          <cell r="I4">
            <v>0</v>
          </cell>
        </row>
      </sheetData>
      <sheetData sheetId="3348">
        <row r="4">
          <cell r="I4">
            <v>0</v>
          </cell>
        </row>
      </sheetData>
      <sheetData sheetId="3349">
        <row r="4">
          <cell r="I4">
            <v>0</v>
          </cell>
        </row>
      </sheetData>
      <sheetData sheetId="3350">
        <row r="4">
          <cell r="I4">
            <v>0</v>
          </cell>
        </row>
      </sheetData>
      <sheetData sheetId="3351">
        <row r="4">
          <cell r="I4">
            <v>0</v>
          </cell>
        </row>
      </sheetData>
      <sheetData sheetId="3352">
        <row r="4">
          <cell r="I4">
            <v>0</v>
          </cell>
        </row>
      </sheetData>
      <sheetData sheetId="3353">
        <row r="4">
          <cell r="I4">
            <v>0</v>
          </cell>
        </row>
      </sheetData>
      <sheetData sheetId="3354">
        <row r="4">
          <cell r="I4">
            <v>0</v>
          </cell>
        </row>
      </sheetData>
      <sheetData sheetId="3355">
        <row r="4">
          <cell r="I4">
            <v>0</v>
          </cell>
        </row>
      </sheetData>
      <sheetData sheetId="3356">
        <row r="4">
          <cell r="I4">
            <v>0</v>
          </cell>
        </row>
      </sheetData>
      <sheetData sheetId="3357">
        <row r="4">
          <cell r="I4">
            <v>0</v>
          </cell>
        </row>
      </sheetData>
      <sheetData sheetId="3358">
        <row r="4">
          <cell r="I4">
            <v>0</v>
          </cell>
        </row>
      </sheetData>
      <sheetData sheetId="3359">
        <row r="4">
          <cell r="I4">
            <v>0</v>
          </cell>
        </row>
      </sheetData>
      <sheetData sheetId="3360">
        <row r="4">
          <cell r="I4">
            <v>0</v>
          </cell>
        </row>
      </sheetData>
      <sheetData sheetId="3361">
        <row r="4">
          <cell r="I4">
            <v>0</v>
          </cell>
        </row>
      </sheetData>
      <sheetData sheetId="3362">
        <row r="4">
          <cell r="I4">
            <v>0</v>
          </cell>
        </row>
      </sheetData>
      <sheetData sheetId="3363">
        <row r="4">
          <cell r="I4">
            <v>0</v>
          </cell>
        </row>
      </sheetData>
      <sheetData sheetId="3364">
        <row r="4">
          <cell r="I4">
            <v>0</v>
          </cell>
        </row>
      </sheetData>
      <sheetData sheetId="3365">
        <row r="4">
          <cell r="I4">
            <v>0</v>
          </cell>
        </row>
      </sheetData>
      <sheetData sheetId="3366">
        <row r="4">
          <cell r="I4">
            <v>0</v>
          </cell>
        </row>
      </sheetData>
      <sheetData sheetId="3367">
        <row r="4">
          <cell r="I4">
            <v>0</v>
          </cell>
        </row>
      </sheetData>
      <sheetData sheetId="3368">
        <row r="4">
          <cell r="I4">
            <v>0</v>
          </cell>
        </row>
      </sheetData>
      <sheetData sheetId="3369">
        <row r="4">
          <cell r="I4">
            <v>0</v>
          </cell>
        </row>
      </sheetData>
      <sheetData sheetId="3370">
        <row r="4">
          <cell r="I4">
            <v>0</v>
          </cell>
        </row>
      </sheetData>
      <sheetData sheetId="3371">
        <row r="4">
          <cell r="I4">
            <v>0</v>
          </cell>
        </row>
      </sheetData>
      <sheetData sheetId="3372">
        <row r="4">
          <cell r="I4">
            <v>0</v>
          </cell>
        </row>
      </sheetData>
      <sheetData sheetId="3373">
        <row r="4">
          <cell r="I4">
            <v>0</v>
          </cell>
        </row>
      </sheetData>
      <sheetData sheetId="3374">
        <row r="4">
          <cell r="I4">
            <v>0</v>
          </cell>
        </row>
      </sheetData>
      <sheetData sheetId="3375">
        <row r="4">
          <cell r="I4">
            <v>0</v>
          </cell>
        </row>
      </sheetData>
      <sheetData sheetId="3376">
        <row r="4">
          <cell r="I4">
            <v>0</v>
          </cell>
        </row>
      </sheetData>
      <sheetData sheetId="3377">
        <row r="4">
          <cell r="I4">
            <v>0</v>
          </cell>
        </row>
      </sheetData>
      <sheetData sheetId="3378">
        <row r="4">
          <cell r="I4">
            <v>0</v>
          </cell>
        </row>
      </sheetData>
      <sheetData sheetId="3379">
        <row r="4">
          <cell r="I4">
            <v>0</v>
          </cell>
        </row>
      </sheetData>
      <sheetData sheetId="3380">
        <row r="4">
          <cell r="I4">
            <v>0</v>
          </cell>
        </row>
      </sheetData>
      <sheetData sheetId="3381">
        <row r="4">
          <cell r="I4">
            <v>0</v>
          </cell>
        </row>
      </sheetData>
      <sheetData sheetId="3382">
        <row r="4">
          <cell r="I4">
            <v>0</v>
          </cell>
        </row>
      </sheetData>
      <sheetData sheetId="3383">
        <row r="4">
          <cell r="I4">
            <v>0</v>
          </cell>
        </row>
      </sheetData>
      <sheetData sheetId="3384">
        <row r="4">
          <cell r="I4">
            <v>0</v>
          </cell>
        </row>
      </sheetData>
      <sheetData sheetId="3385">
        <row r="4">
          <cell r="I4">
            <v>0</v>
          </cell>
        </row>
      </sheetData>
      <sheetData sheetId="3386">
        <row r="4">
          <cell r="I4">
            <v>0</v>
          </cell>
        </row>
      </sheetData>
      <sheetData sheetId="3387">
        <row r="4">
          <cell r="I4">
            <v>0</v>
          </cell>
        </row>
      </sheetData>
      <sheetData sheetId="3388">
        <row r="4">
          <cell r="I4">
            <v>0</v>
          </cell>
        </row>
      </sheetData>
      <sheetData sheetId="3389">
        <row r="4">
          <cell r="I4">
            <v>0</v>
          </cell>
        </row>
      </sheetData>
      <sheetData sheetId="3390">
        <row r="4">
          <cell r="I4">
            <v>0</v>
          </cell>
        </row>
      </sheetData>
      <sheetData sheetId="3391">
        <row r="4">
          <cell r="I4">
            <v>0</v>
          </cell>
        </row>
      </sheetData>
      <sheetData sheetId="3392">
        <row r="4">
          <cell r="I4">
            <v>0</v>
          </cell>
        </row>
      </sheetData>
      <sheetData sheetId="3393">
        <row r="4">
          <cell r="I4">
            <v>0</v>
          </cell>
        </row>
      </sheetData>
      <sheetData sheetId="3394">
        <row r="4">
          <cell r="I4">
            <v>0</v>
          </cell>
        </row>
      </sheetData>
      <sheetData sheetId="3395">
        <row r="4">
          <cell r="I4">
            <v>0</v>
          </cell>
        </row>
      </sheetData>
      <sheetData sheetId="3396">
        <row r="4">
          <cell r="I4">
            <v>0</v>
          </cell>
        </row>
      </sheetData>
      <sheetData sheetId="3397">
        <row r="4">
          <cell r="I4">
            <v>0</v>
          </cell>
        </row>
      </sheetData>
      <sheetData sheetId="3398">
        <row r="4">
          <cell r="I4">
            <v>0</v>
          </cell>
        </row>
      </sheetData>
      <sheetData sheetId="3399">
        <row r="4">
          <cell r="I4">
            <v>0</v>
          </cell>
        </row>
      </sheetData>
      <sheetData sheetId="3400">
        <row r="4">
          <cell r="I4">
            <v>0</v>
          </cell>
        </row>
      </sheetData>
      <sheetData sheetId="3401">
        <row r="4">
          <cell r="I4">
            <v>0</v>
          </cell>
        </row>
      </sheetData>
      <sheetData sheetId="3402">
        <row r="4">
          <cell r="I4">
            <v>0</v>
          </cell>
        </row>
      </sheetData>
      <sheetData sheetId="3403">
        <row r="4">
          <cell r="I4">
            <v>0</v>
          </cell>
        </row>
      </sheetData>
      <sheetData sheetId="3404">
        <row r="4">
          <cell r="I4">
            <v>0</v>
          </cell>
        </row>
      </sheetData>
      <sheetData sheetId="3405">
        <row r="4">
          <cell r="I4">
            <v>0</v>
          </cell>
        </row>
      </sheetData>
      <sheetData sheetId="3406">
        <row r="4">
          <cell r="I4">
            <v>0</v>
          </cell>
        </row>
      </sheetData>
      <sheetData sheetId="3407">
        <row r="4">
          <cell r="I4">
            <v>0</v>
          </cell>
        </row>
      </sheetData>
      <sheetData sheetId="3408">
        <row r="4">
          <cell r="I4">
            <v>0</v>
          </cell>
        </row>
      </sheetData>
      <sheetData sheetId="3409">
        <row r="4">
          <cell r="I4">
            <v>0</v>
          </cell>
        </row>
      </sheetData>
      <sheetData sheetId="3410">
        <row r="4">
          <cell r="I4">
            <v>0</v>
          </cell>
        </row>
      </sheetData>
      <sheetData sheetId="3411">
        <row r="4">
          <cell r="I4">
            <v>0</v>
          </cell>
        </row>
      </sheetData>
      <sheetData sheetId="3412">
        <row r="4">
          <cell r="I4">
            <v>0</v>
          </cell>
        </row>
      </sheetData>
      <sheetData sheetId="3413">
        <row r="4">
          <cell r="I4">
            <v>0</v>
          </cell>
        </row>
      </sheetData>
      <sheetData sheetId="3414" refreshError="1"/>
      <sheetData sheetId="3415" refreshError="1"/>
      <sheetData sheetId="3416" refreshError="1"/>
      <sheetData sheetId="3417">
        <row r="4">
          <cell r="I4">
            <v>0</v>
          </cell>
        </row>
      </sheetData>
      <sheetData sheetId="3418">
        <row r="4">
          <cell r="I4">
            <v>0</v>
          </cell>
        </row>
      </sheetData>
      <sheetData sheetId="3419">
        <row r="4">
          <cell r="I4">
            <v>0</v>
          </cell>
        </row>
      </sheetData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>
        <row r="4">
          <cell r="I4">
            <v>0</v>
          </cell>
        </row>
      </sheetData>
      <sheetData sheetId="3448">
        <row r="4">
          <cell r="I4">
            <v>0</v>
          </cell>
        </row>
      </sheetData>
      <sheetData sheetId="3449">
        <row r="4">
          <cell r="I4">
            <v>0</v>
          </cell>
        </row>
      </sheetData>
      <sheetData sheetId="3450">
        <row r="4">
          <cell r="I4">
            <v>0</v>
          </cell>
        </row>
      </sheetData>
      <sheetData sheetId="3451">
        <row r="4">
          <cell r="I4">
            <v>0</v>
          </cell>
        </row>
      </sheetData>
      <sheetData sheetId="3452">
        <row r="4">
          <cell r="I4">
            <v>0</v>
          </cell>
        </row>
      </sheetData>
      <sheetData sheetId="3453">
        <row r="4">
          <cell r="I4">
            <v>0</v>
          </cell>
        </row>
      </sheetData>
      <sheetData sheetId="3454">
        <row r="4">
          <cell r="I4">
            <v>0</v>
          </cell>
        </row>
      </sheetData>
      <sheetData sheetId="3455">
        <row r="4">
          <cell r="I4">
            <v>0</v>
          </cell>
        </row>
      </sheetData>
      <sheetData sheetId="3456">
        <row r="4">
          <cell r="I4">
            <v>0</v>
          </cell>
        </row>
      </sheetData>
      <sheetData sheetId="3457">
        <row r="4">
          <cell r="I4">
            <v>0</v>
          </cell>
        </row>
      </sheetData>
      <sheetData sheetId="3458">
        <row r="4">
          <cell r="I4">
            <v>0</v>
          </cell>
        </row>
      </sheetData>
      <sheetData sheetId="3459">
        <row r="4">
          <cell r="I4">
            <v>0</v>
          </cell>
        </row>
      </sheetData>
      <sheetData sheetId="3460">
        <row r="4">
          <cell r="I4">
            <v>0</v>
          </cell>
        </row>
      </sheetData>
      <sheetData sheetId="3461">
        <row r="4">
          <cell r="I4">
            <v>0</v>
          </cell>
        </row>
      </sheetData>
      <sheetData sheetId="3462">
        <row r="4">
          <cell r="I4">
            <v>0</v>
          </cell>
        </row>
      </sheetData>
      <sheetData sheetId="3463">
        <row r="4">
          <cell r="I4">
            <v>0</v>
          </cell>
        </row>
      </sheetData>
      <sheetData sheetId="3464">
        <row r="4">
          <cell r="I4">
            <v>0</v>
          </cell>
        </row>
      </sheetData>
      <sheetData sheetId="3465" refreshError="1"/>
      <sheetData sheetId="3466">
        <row r="4">
          <cell r="I4">
            <v>0</v>
          </cell>
        </row>
      </sheetData>
      <sheetData sheetId="3467">
        <row r="4">
          <cell r="I4">
            <v>0</v>
          </cell>
        </row>
      </sheetData>
      <sheetData sheetId="3468">
        <row r="4">
          <cell r="I4">
            <v>0</v>
          </cell>
        </row>
      </sheetData>
      <sheetData sheetId="3469">
        <row r="4">
          <cell r="I4">
            <v>0</v>
          </cell>
        </row>
      </sheetData>
      <sheetData sheetId="3470" refreshError="1"/>
      <sheetData sheetId="3471" refreshError="1"/>
      <sheetData sheetId="3472" refreshError="1"/>
      <sheetData sheetId="3473">
        <row r="4">
          <cell r="I4">
            <v>0</v>
          </cell>
        </row>
      </sheetData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>
        <row r="4">
          <cell r="I4">
            <v>0</v>
          </cell>
        </row>
      </sheetData>
      <sheetData sheetId="3482">
        <row r="4">
          <cell r="I4">
            <v>0</v>
          </cell>
        </row>
      </sheetData>
      <sheetData sheetId="3483">
        <row r="4">
          <cell r="I4">
            <v>0</v>
          </cell>
        </row>
      </sheetData>
      <sheetData sheetId="3484">
        <row r="4">
          <cell r="I4">
            <v>0</v>
          </cell>
        </row>
      </sheetData>
      <sheetData sheetId="3485">
        <row r="4">
          <cell r="I4">
            <v>0</v>
          </cell>
        </row>
      </sheetData>
      <sheetData sheetId="3486">
        <row r="4">
          <cell r="I4">
            <v>0</v>
          </cell>
        </row>
      </sheetData>
      <sheetData sheetId="3487">
        <row r="4">
          <cell r="I4">
            <v>0</v>
          </cell>
        </row>
      </sheetData>
      <sheetData sheetId="3488">
        <row r="4">
          <cell r="I4">
            <v>0</v>
          </cell>
        </row>
      </sheetData>
      <sheetData sheetId="3489">
        <row r="4">
          <cell r="I4">
            <v>0</v>
          </cell>
        </row>
      </sheetData>
      <sheetData sheetId="3490">
        <row r="4">
          <cell r="I4">
            <v>0</v>
          </cell>
        </row>
      </sheetData>
      <sheetData sheetId="3491">
        <row r="4">
          <cell r="I4">
            <v>0</v>
          </cell>
        </row>
      </sheetData>
      <sheetData sheetId="3492">
        <row r="4">
          <cell r="I4">
            <v>0</v>
          </cell>
        </row>
      </sheetData>
      <sheetData sheetId="3493">
        <row r="4">
          <cell r="I4">
            <v>0</v>
          </cell>
        </row>
      </sheetData>
      <sheetData sheetId="3494" refreshError="1"/>
      <sheetData sheetId="3495">
        <row r="4">
          <cell r="I4">
            <v>0</v>
          </cell>
        </row>
      </sheetData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>
        <row r="4">
          <cell r="I4">
            <v>0</v>
          </cell>
        </row>
      </sheetData>
      <sheetData sheetId="3502">
        <row r="4">
          <cell r="I4">
            <v>0</v>
          </cell>
        </row>
      </sheetData>
      <sheetData sheetId="3503">
        <row r="4">
          <cell r="I4">
            <v>0</v>
          </cell>
        </row>
      </sheetData>
      <sheetData sheetId="3504">
        <row r="4">
          <cell r="I4">
            <v>0</v>
          </cell>
        </row>
      </sheetData>
      <sheetData sheetId="3505">
        <row r="4">
          <cell r="I4">
            <v>0</v>
          </cell>
        </row>
      </sheetData>
      <sheetData sheetId="3506">
        <row r="4">
          <cell r="I4">
            <v>0</v>
          </cell>
        </row>
      </sheetData>
      <sheetData sheetId="3507">
        <row r="4">
          <cell r="I4">
            <v>0</v>
          </cell>
        </row>
      </sheetData>
      <sheetData sheetId="3508">
        <row r="4">
          <cell r="I4">
            <v>0</v>
          </cell>
        </row>
      </sheetData>
      <sheetData sheetId="3509">
        <row r="4">
          <cell r="I4">
            <v>0</v>
          </cell>
        </row>
      </sheetData>
      <sheetData sheetId="3510">
        <row r="4">
          <cell r="I4">
            <v>0</v>
          </cell>
        </row>
      </sheetData>
      <sheetData sheetId="3511">
        <row r="4">
          <cell r="I4">
            <v>0</v>
          </cell>
        </row>
      </sheetData>
      <sheetData sheetId="3512">
        <row r="4">
          <cell r="I4">
            <v>0</v>
          </cell>
        </row>
      </sheetData>
      <sheetData sheetId="3513">
        <row r="4">
          <cell r="I4">
            <v>0</v>
          </cell>
        </row>
      </sheetData>
      <sheetData sheetId="3514">
        <row r="4">
          <cell r="I4">
            <v>0</v>
          </cell>
        </row>
      </sheetData>
      <sheetData sheetId="3515">
        <row r="4">
          <cell r="I4">
            <v>0</v>
          </cell>
        </row>
      </sheetData>
      <sheetData sheetId="3516">
        <row r="4">
          <cell r="I4">
            <v>0</v>
          </cell>
        </row>
      </sheetData>
      <sheetData sheetId="3517">
        <row r="4">
          <cell r="I4">
            <v>0</v>
          </cell>
        </row>
      </sheetData>
      <sheetData sheetId="3518">
        <row r="4">
          <cell r="I4">
            <v>0</v>
          </cell>
        </row>
      </sheetData>
      <sheetData sheetId="3519">
        <row r="4">
          <cell r="I4">
            <v>0</v>
          </cell>
        </row>
      </sheetData>
      <sheetData sheetId="3520">
        <row r="4">
          <cell r="I4">
            <v>0</v>
          </cell>
        </row>
      </sheetData>
      <sheetData sheetId="3521">
        <row r="4">
          <cell r="I4">
            <v>0</v>
          </cell>
        </row>
      </sheetData>
      <sheetData sheetId="3522">
        <row r="4">
          <cell r="I4">
            <v>0</v>
          </cell>
        </row>
      </sheetData>
      <sheetData sheetId="3523">
        <row r="4">
          <cell r="I4">
            <v>0</v>
          </cell>
        </row>
      </sheetData>
      <sheetData sheetId="3524">
        <row r="4">
          <cell r="I4">
            <v>0</v>
          </cell>
        </row>
      </sheetData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>
        <row r="4">
          <cell r="I4">
            <v>0</v>
          </cell>
        </row>
      </sheetData>
      <sheetData sheetId="3628">
        <row r="4">
          <cell r="I4">
            <v>0</v>
          </cell>
        </row>
      </sheetData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>
        <row r="4">
          <cell r="I4">
            <v>0</v>
          </cell>
        </row>
      </sheetData>
      <sheetData sheetId="3652">
        <row r="4">
          <cell r="I4">
            <v>0</v>
          </cell>
        </row>
      </sheetData>
      <sheetData sheetId="3653">
        <row r="4">
          <cell r="I4">
            <v>0</v>
          </cell>
        </row>
      </sheetData>
      <sheetData sheetId="3654">
        <row r="4">
          <cell r="I4">
            <v>0</v>
          </cell>
        </row>
      </sheetData>
      <sheetData sheetId="3655">
        <row r="4">
          <cell r="I4">
            <v>0</v>
          </cell>
        </row>
      </sheetData>
      <sheetData sheetId="3656">
        <row r="4">
          <cell r="I4">
            <v>0</v>
          </cell>
        </row>
      </sheetData>
      <sheetData sheetId="3657">
        <row r="4">
          <cell r="I4">
            <v>0</v>
          </cell>
        </row>
      </sheetData>
      <sheetData sheetId="3658">
        <row r="4">
          <cell r="I4">
            <v>0</v>
          </cell>
        </row>
      </sheetData>
      <sheetData sheetId="3659">
        <row r="4">
          <cell r="I4">
            <v>0</v>
          </cell>
        </row>
      </sheetData>
      <sheetData sheetId="3660">
        <row r="4">
          <cell r="I4">
            <v>0</v>
          </cell>
        </row>
      </sheetData>
      <sheetData sheetId="3661">
        <row r="4">
          <cell r="I4">
            <v>0</v>
          </cell>
        </row>
      </sheetData>
      <sheetData sheetId="3662">
        <row r="4">
          <cell r="I4">
            <v>0</v>
          </cell>
        </row>
      </sheetData>
      <sheetData sheetId="3663">
        <row r="4">
          <cell r="I4">
            <v>0</v>
          </cell>
        </row>
      </sheetData>
      <sheetData sheetId="3664">
        <row r="4">
          <cell r="I4">
            <v>0</v>
          </cell>
        </row>
      </sheetData>
      <sheetData sheetId="3665">
        <row r="4">
          <cell r="I4">
            <v>0</v>
          </cell>
        </row>
      </sheetData>
      <sheetData sheetId="3666">
        <row r="4">
          <cell r="I4">
            <v>0</v>
          </cell>
        </row>
      </sheetData>
      <sheetData sheetId="3667">
        <row r="4">
          <cell r="I4">
            <v>0</v>
          </cell>
        </row>
      </sheetData>
      <sheetData sheetId="3668">
        <row r="4">
          <cell r="I4">
            <v>0</v>
          </cell>
        </row>
      </sheetData>
      <sheetData sheetId="3669">
        <row r="4">
          <cell r="I4">
            <v>0</v>
          </cell>
        </row>
      </sheetData>
      <sheetData sheetId="3670">
        <row r="4">
          <cell r="I4">
            <v>0</v>
          </cell>
        </row>
      </sheetData>
      <sheetData sheetId="3671">
        <row r="4">
          <cell r="I4">
            <v>0</v>
          </cell>
        </row>
      </sheetData>
      <sheetData sheetId="3672">
        <row r="4">
          <cell r="I4">
            <v>0</v>
          </cell>
        </row>
      </sheetData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>
        <row r="4">
          <cell r="I4">
            <v>0</v>
          </cell>
        </row>
      </sheetData>
      <sheetData sheetId="3690">
        <row r="4">
          <cell r="I4">
            <v>0</v>
          </cell>
        </row>
      </sheetData>
      <sheetData sheetId="3691">
        <row r="4">
          <cell r="I4">
            <v>0</v>
          </cell>
        </row>
      </sheetData>
      <sheetData sheetId="3692">
        <row r="4">
          <cell r="I4">
            <v>0</v>
          </cell>
        </row>
      </sheetData>
      <sheetData sheetId="3693">
        <row r="4">
          <cell r="I4">
            <v>0</v>
          </cell>
        </row>
      </sheetData>
      <sheetData sheetId="3694">
        <row r="4">
          <cell r="I4">
            <v>0</v>
          </cell>
        </row>
      </sheetData>
      <sheetData sheetId="3695">
        <row r="4">
          <cell r="I4">
            <v>0</v>
          </cell>
        </row>
      </sheetData>
      <sheetData sheetId="3696">
        <row r="4">
          <cell r="I4">
            <v>0</v>
          </cell>
        </row>
      </sheetData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>
        <row r="4">
          <cell r="I4">
            <v>0</v>
          </cell>
        </row>
      </sheetData>
      <sheetData sheetId="3785" refreshError="1"/>
      <sheetData sheetId="3786" refreshError="1"/>
      <sheetData sheetId="3787" refreshError="1"/>
      <sheetData sheetId="3788">
        <row r="4">
          <cell r="I4">
            <v>0</v>
          </cell>
        </row>
      </sheetData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>
        <row r="4">
          <cell r="I4">
            <v>0</v>
          </cell>
        </row>
      </sheetData>
      <sheetData sheetId="3809">
        <row r="4">
          <cell r="I4">
            <v>0</v>
          </cell>
        </row>
      </sheetData>
      <sheetData sheetId="3810">
        <row r="4">
          <cell r="I4">
            <v>0</v>
          </cell>
        </row>
      </sheetData>
      <sheetData sheetId="3811">
        <row r="4">
          <cell r="I4">
            <v>0</v>
          </cell>
        </row>
      </sheetData>
      <sheetData sheetId="3812">
        <row r="4">
          <cell r="I4">
            <v>0</v>
          </cell>
        </row>
      </sheetData>
      <sheetData sheetId="3813">
        <row r="4">
          <cell r="I4">
            <v>0</v>
          </cell>
        </row>
      </sheetData>
      <sheetData sheetId="3814">
        <row r="4">
          <cell r="I4">
            <v>0</v>
          </cell>
        </row>
      </sheetData>
      <sheetData sheetId="3815">
        <row r="4">
          <cell r="I4">
            <v>0</v>
          </cell>
        </row>
      </sheetData>
      <sheetData sheetId="3816">
        <row r="4">
          <cell r="I4">
            <v>0</v>
          </cell>
        </row>
      </sheetData>
      <sheetData sheetId="3817">
        <row r="4">
          <cell r="I4">
            <v>0</v>
          </cell>
        </row>
      </sheetData>
      <sheetData sheetId="3818">
        <row r="4">
          <cell r="I4">
            <v>0</v>
          </cell>
        </row>
      </sheetData>
      <sheetData sheetId="3819">
        <row r="4">
          <cell r="I4">
            <v>0</v>
          </cell>
        </row>
      </sheetData>
      <sheetData sheetId="3820">
        <row r="4">
          <cell r="I4">
            <v>0</v>
          </cell>
        </row>
      </sheetData>
      <sheetData sheetId="3821">
        <row r="4">
          <cell r="I4">
            <v>0</v>
          </cell>
        </row>
      </sheetData>
      <sheetData sheetId="3822">
        <row r="4">
          <cell r="I4">
            <v>0</v>
          </cell>
        </row>
      </sheetData>
      <sheetData sheetId="3823">
        <row r="4">
          <cell r="I4">
            <v>0</v>
          </cell>
        </row>
      </sheetData>
      <sheetData sheetId="3824">
        <row r="4">
          <cell r="I4">
            <v>0</v>
          </cell>
        </row>
      </sheetData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>
        <row r="4">
          <cell r="I4">
            <v>0</v>
          </cell>
        </row>
      </sheetData>
      <sheetData sheetId="3833">
        <row r="4">
          <cell r="I4">
            <v>0</v>
          </cell>
        </row>
      </sheetData>
      <sheetData sheetId="3834">
        <row r="4">
          <cell r="I4">
            <v>0</v>
          </cell>
        </row>
      </sheetData>
      <sheetData sheetId="3835">
        <row r="4">
          <cell r="I4">
            <v>0</v>
          </cell>
        </row>
      </sheetData>
      <sheetData sheetId="3836">
        <row r="4">
          <cell r="I4">
            <v>0</v>
          </cell>
        </row>
      </sheetData>
      <sheetData sheetId="3837">
        <row r="4">
          <cell r="I4">
            <v>0</v>
          </cell>
        </row>
      </sheetData>
      <sheetData sheetId="3838">
        <row r="4">
          <cell r="I4">
            <v>0</v>
          </cell>
        </row>
      </sheetData>
      <sheetData sheetId="3839">
        <row r="4">
          <cell r="I4">
            <v>0</v>
          </cell>
        </row>
      </sheetData>
      <sheetData sheetId="3840">
        <row r="4">
          <cell r="I4">
            <v>0</v>
          </cell>
        </row>
      </sheetData>
      <sheetData sheetId="3841" refreshError="1"/>
      <sheetData sheetId="3842">
        <row r="4">
          <cell r="I4">
            <v>0</v>
          </cell>
        </row>
      </sheetData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>
        <row r="4">
          <cell r="I4">
            <v>0</v>
          </cell>
        </row>
      </sheetData>
      <sheetData sheetId="3849">
        <row r="4">
          <cell r="I4">
            <v>0</v>
          </cell>
        </row>
      </sheetData>
      <sheetData sheetId="3850">
        <row r="4">
          <cell r="I4">
            <v>0</v>
          </cell>
        </row>
      </sheetData>
      <sheetData sheetId="3851">
        <row r="4">
          <cell r="I4">
            <v>0</v>
          </cell>
        </row>
      </sheetData>
      <sheetData sheetId="3852">
        <row r="4">
          <cell r="I4">
            <v>0</v>
          </cell>
        </row>
      </sheetData>
      <sheetData sheetId="3853">
        <row r="4">
          <cell r="I4">
            <v>0</v>
          </cell>
        </row>
      </sheetData>
      <sheetData sheetId="3854">
        <row r="4">
          <cell r="I4">
            <v>0</v>
          </cell>
        </row>
      </sheetData>
      <sheetData sheetId="3855">
        <row r="4">
          <cell r="I4">
            <v>0</v>
          </cell>
        </row>
      </sheetData>
      <sheetData sheetId="3856">
        <row r="4">
          <cell r="I4">
            <v>0</v>
          </cell>
        </row>
      </sheetData>
      <sheetData sheetId="3857" refreshError="1"/>
      <sheetData sheetId="3858">
        <row r="4">
          <cell r="I4">
            <v>0</v>
          </cell>
        </row>
      </sheetData>
      <sheetData sheetId="3859">
        <row r="4">
          <cell r="I4">
            <v>0</v>
          </cell>
        </row>
      </sheetData>
      <sheetData sheetId="3860">
        <row r="4">
          <cell r="I4">
            <v>0</v>
          </cell>
        </row>
      </sheetData>
      <sheetData sheetId="3861">
        <row r="4">
          <cell r="I4">
            <v>0</v>
          </cell>
        </row>
      </sheetData>
      <sheetData sheetId="3862">
        <row r="4">
          <cell r="I4">
            <v>0</v>
          </cell>
        </row>
      </sheetData>
      <sheetData sheetId="3863">
        <row r="4">
          <cell r="I4">
            <v>0</v>
          </cell>
        </row>
      </sheetData>
      <sheetData sheetId="3864">
        <row r="4">
          <cell r="I4">
            <v>0</v>
          </cell>
        </row>
      </sheetData>
      <sheetData sheetId="3865">
        <row r="4">
          <cell r="I4">
            <v>0</v>
          </cell>
        </row>
      </sheetData>
      <sheetData sheetId="3866">
        <row r="4">
          <cell r="I4">
            <v>0</v>
          </cell>
        </row>
      </sheetData>
      <sheetData sheetId="3867">
        <row r="4">
          <cell r="I4">
            <v>0</v>
          </cell>
        </row>
      </sheetData>
      <sheetData sheetId="3868">
        <row r="4">
          <cell r="I4">
            <v>0</v>
          </cell>
        </row>
      </sheetData>
      <sheetData sheetId="3869">
        <row r="4">
          <cell r="I4">
            <v>0</v>
          </cell>
        </row>
      </sheetData>
      <sheetData sheetId="3870">
        <row r="4">
          <cell r="I4">
            <v>0</v>
          </cell>
        </row>
      </sheetData>
      <sheetData sheetId="3871">
        <row r="4">
          <cell r="I4">
            <v>0</v>
          </cell>
        </row>
      </sheetData>
      <sheetData sheetId="3872">
        <row r="4">
          <cell r="I4">
            <v>0</v>
          </cell>
        </row>
      </sheetData>
      <sheetData sheetId="3873">
        <row r="4">
          <cell r="I4">
            <v>0</v>
          </cell>
        </row>
      </sheetData>
      <sheetData sheetId="3874">
        <row r="4">
          <cell r="I4">
            <v>0</v>
          </cell>
        </row>
      </sheetData>
      <sheetData sheetId="3875">
        <row r="4">
          <cell r="I4">
            <v>0</v>
          </cell>
        </row>
      </sheetData>
      <sheetData sheetId="3876">
        <row r="4">
          <cell r="I4">
            <v>0</v>
          </cell>
        </row>
      </sheetData>
      <sheetData sheetId="3877">
        <row r="4">
          <cell r="I4">
            <v>0</v>
          </cell>
        </row>
      </sheetData>
      <sheetData sheetId="3878">
        <row r="4">
          <cell r="I4">
            <v>0</v>
          </cell>
        </row>
      </sheetData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>
        <row r="4">
          <cell r="I4">
            <v>0</v>
          </cell>
        </row>
      </sheetData>
      <sheetData sheetId="3888">
        <row r="4">
          <cell r="I4">
            <v>0</v>
          </cell>
        </row>
      </sheetData>
      <sheetData sheetId="3889">
        <row r="4">
          <cell r="I4">
            <v>0</v>
          </cell>
        </row>
      </sheetData>
      <sheetData sheetId="3890">
        <row r="4">
          <cell r="I4">
            <v>0</v>
          </cell>
        </row>
      </sheetData>
      <sheetData sheetId="3891">
        <row r="4">
          <cell r="I4">
            <v>0</v>
          </cell>
        </row>
      </sheetData>
      <sheetData sheetId="3892">
        <row r="4">
          <cell r="I4">
            <v>0</v>
          </cell>
        </row>
      </sheetData>
      <sheetData sheetId="3893">
        <row r="4">
          <cell r="I4">
            <v>0</v>
          </cell>
        </row>
      </sheetData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>
        <row r="4">
          <cell r="I4">
            <v>0</v>
          </cell>
        </row>
      </sheetData>
      <sheetData sheetId="3961">
        <row r="4">
          <cell r="I4">
            <v>0</v>
          </cell>
        </row>
      </sheetData>
      <sheetData sheetId="3962">
        <row r="4">
          <cell r="I4">
            <v>0</v>
          </cell>
        </row>
      </sheetData>
      <sheetData sheetId="3963">
        <row r="4">
          <cell r="I4">
            <v>0</v>
          </cell>
        </row>
      </sheetData>
      <sheetData sheetId="3964">
        <row r="4">
          <cell r="I4">
            <v>0</v>
          </cell>
        </row>
      </sheetData>
      <sheetData sheetId="3965">
        <row r="4">
          <cell r="I4">
            <v>0</v>
          </cell>
        </row>
      </sheetData>
      <sheetData sheetId="3966">
        <row r="4">
          <cell r="I4">
            <v>0</v>
          </cell>
        </row>
      </sheetData>
      <sheetData sheetId="3967">
        <row r="4">
          <cell r="I4">
            <v>0</v>
          </cell>
        </row>
      </sheetData>
      <sheetData sheetId="3968">
        <row r="4">
          <cell r="I4">
            <v>0</v>
          </cell>
        </row>
      </sheetData>
      <sheetData sheetId="3969">
        <row r="4">
          <cell r="I4">
            <v>0</v>
          </cell>
        </row>
      </sheetData>
      <sheetData sheetId="3970">
        <row r="4">
          <cell r="I4">
            <v>0</v>
          </cell>
        </row>
      </sheetData>
      <sheetData sheetId="3971">
        <row r="4">
          <cell r="I4">
            <v>0</v>
          </cell>
        </row>
      </sheetData>
      <sheetData sheetId="3972">
        <row r="4">
          <cell r="I4">
            <v>0</v>
          </cell>
        </row>
      </sheetData>
      <sheetData sheetId="3973">
        <row r="4">
          <cell r="I4">
            <v>0</v>
          </cell>
        </row>
      </sheetData>
      <sheetData sheetId="3974">
        <row r="4">
          <cell r="I4">
            <v>0</v>
          </cell>
        </row>
      </sheetData>
      <sheetData sheetId="3975">
        <row r="4">
          <cell r="I4">
            <v>0</v>
          </cell>
        </row>
      </sheetData>
      <sheetData sheetId="3976">
        <row r="4">
          <cell r="I4">
            <v>0</v>
          </cell>
        </row>
      </sheetData>
      <sheetData sheetId="3977">
        <row r="4">
          <cell r="I4">
            <v>0</v>
          </cell>
        </row>
      </sheetData>
      <sheetData sheetId="3978">
        <row r="4">
          <cell r="I4">
            <v>0</v>
          </cell>
        </row>
      </sheetData>
      <sheetData sheetId="3979">
        <row r="4">
          <cell r="I4">
            <v>0</v>
          </cell>
        </row>
      </sheetData>
      <sheetData sheetId="3980">
        <row r="4">
          <cell r="I4">
            <v>0</v>
          </cell>
        </row>
      </sheetData>
      <sheetData sheetId="3981">
        <row r="4">
          <cell r="I4">
            <v>0</v>
          </cell>
        </row>
      </sheetData>
      <sheetData sheetId="3982">
        <row r="4">
          <cell r="I4">
            <v>0</v>
          </cell>
        </row>
      </sheetData>
      <sheetData sheetId="3983">
        <row r="4">
          <cell r="I4">
            <v>0</v>
          </cell>
        </row>
      </sheetData>
      <sheetData sheetId="3984">
        <row r="4">
          <cell r="I4">
            <v>0</v>
          </cell>
        </row>
      </sheetData>
      <sheetData sheetId="3985">
        <row r="4">
          <cell r="I4">
            <v>0</v>
          </cell>
        </row>
      </sheetData>
      <sheetData sheetId="3986">
        <row r="4">
          <cell r="I4">
            <v>0</v>
          </cell>
        </row>
      </sheetData>
      <sheetData sheetId="3987">
        <row r="4">
          <cell r="I4">
            <v>0</v>
          </cell>
        </row>
      </sheetData>
      <sheetData sheetId="3988">
        <row r="4">
          <cell r="I4">
            <v>0</v>
          </cell>
        </row>
      </sheetData>
      <sheetData sheetId="3989">
        <row r="4">
          <cell r="I4">
            <v>0</v>
          </cell>
        </row>
      </sheetData>
      <sheetData sheetId="3990">
        <row r="4">
          <cell r="I4">
            <v>0</v>
          </cell>
        </row>
      </sheetData>
      <sheetData sheetId="3991">
        <row r="4">
          <cell r="I4">
            <v>0</v>
          </cell>
        </row>
      </sheetData>
      <sheetData sheetId="3992">
        <row r="4">
          <cell r="I4">
            <v>0</v>
          </cell>
        </row>
      </sheetData>
      <sheetData sheetId="3993">
        <row r="4">
          <cell r="I4">
            <v>0</v>
          </cell>
        </row>
      </sheetData>
      <sheetData sheetId="3994">
        <row r="4">
          <cell r="I4">
            <v>0</v>
          </cell>
        </row>
      </sheetData>
      <sheetData sheetId="3995">
        <row r="4">
          <cell r="I4">
            <v>0</v>
          </cell>
        </row>
      </sheetData>
      <sheetData sheetId="3996">
        <row r="4">
          <cell r="I4">
            <v>0</v>
          </cell>
        </row>
      </sheetData>
      <sheetData sheetId="3997">
        <row r="4">
          <cell r="I4">
            <v>0</v>
          </cell>
        </row>
      </sheetData>
      <sheetData sheetId="3998">
        <row r="4">
          <cell r="I4">
            <v>0</v>
          </cell>
        </row>
      </sheetData>
      <sheetData sheetId="3999">
        <row r="4">
          <cell r="I4">
            <v>0</v>
          </cell>
        </row>
      </sheetData>
      <sheetData sheetId="4000">
        <row r="4">
          <cell r="I4">
            <v>0</v>
          </cell>
        </row>
      </sheetData>
      <sheetData sheetId="4001">
        <row r="4">
          <cell r="I4">
            <v>0</v>
          </cell>
        </row>
      </sheetData>
      <sheetData sheetId="4002">
        <row r="4">
          <cell r="I4">
            <v>0</v>
          </cell>
        </row>
      </sheetData>
      <sheetData sheetId="4003">
        <row r="4">
          <cell r="I4">
            <v>0</v>
          </cell>
        </row>
      </sheetData>
      <sheetData sheetId="4004">
        <row r="4">
          <cell r="I4">
            <v>0</v>
          </cell>
        </row>
      </sheetData>
      <sheetData sheetId="4005">
        <row r="4">
          <cell r="I4">
            <v>0</v>
          </cell>
        </row>
      </sheetData>
      <sheetData sheetId="4006">
        <row r="4">
          <cell r="I4">
            <v>0</v>
          </cell>
        </row>
      </sheetData>
      <sheetData sheetId="4007">
        <row r="4">
          <cell r="I4">
            <v>0</v>
          </cell>
        </row>
      </sheetData>
      <sheetData sheetId="4008">
        <row r="4">
          <cell r="I4">
            <v>0</v>
          </cell>
        </row>
      </sheetData>
      <sheetData sheetId="4009">
        <row r="4">
          <cell r="I4">
            <v>0</v>
          </cell>
        </row>
      </sheetData>
      <sheetData sheetId="4010">
        <row r="4">
          <cell r="I4">
            <v>0</v>
          </cell>
        </row>
      </sheetData>
      <sheetData sheetId="4011">
        <row r="4">
          <cell r="I4">
            <v>0</v>
          </cell>
        </row>
      </sheetData>
      <sheetData sheetId="4012">
        <row r="4">
          <cell r="I4">
            <v>0</v>
          </cell>
        </row>
      </sheetData>
      <sheetData sheetId="4013">
        <row r="4">
          <cell r="I4">
            <v>0</v>
          </cell>
        </row>
      </sheetData>
      <sheetData sheetId="4014">
        <row r="4">
          <cell r="I4">
            <v>0</v>
          </cell>
        </row>
      </sheetData>
      <sheetData sheetId="4015">
        <row r="4">
          <cell r="I4">
            <v>0</v>
          </cell>
        </row>
      </sheetData>
      <sheetData sheetId="4016">
        <row r="4">
          <cell r="I4">
            <v>0</v>
          </cell>
        </row>
      </sheetData>
      <sheetData sheetId="4017">
        <row r="4">
          <cell r="I4">
            <v>0</v>
          </cell>
        </row>
      </sheetData>
      <sheetData sheetId="4018">
        <row r="4">
          <cell r="I4">
            <v>0</v>
          </cell>
        </row>
      </sheetData>
      <sheetData sheetId="4019">
        <row r="4">
          <cell r="I4">
            <v>0</v>
          </cell>
        </row>
      </sheetData>
      <sheetData sheetId="4020">
        <row r="4">
          <cell r="I4">
            <v>0</v>
          </cell>
        </row>
      </sheetData>
      <sheetData sheetId="4021">
        <row r="4">
          <cell r="I4">
            <v>0</v>
          </cell>
        </row>
      </sheetData>
      <sheetData sheetId="4022">
        <row r="4">
          <cell r="I4">
            <v>0</v>
          </cell>
        </row>
      </sheetData>
      <sheetData sheetId="4023">
        <row r="4">
          <cell r="I4">
            <v>0</v>
          </cell>
        </row>
      </sheetData>
      <sheetData sheetId="4024">
        <row r="4">
          <cell r="I4">
            <v>0</v>
          </cell>
        </row>
      </sheetData>
      <sheetData sheetId="4025">
        <row r="4">
          <cell r="I4">
            <v>0</v>
          </cell>
        </row>
      </sheetData>
      <sheetData sheetId="4026">
        <row r="4">
          <cell r="I4">
            <v>0</v>
          </cell>
        </row>
      </sheetData>
      <sheetData sheetId="4027">
        <row r="4">
          <cell r="I4">
            <v>0</v>
          </cell>
        </row>
      </sheetData>
      <sheetData sheetId="4028">
        <row r="4">
          <cell r="I4">
            <v>0</v>
          </cell>
        </row>
      </sheetData>
      <sheetData sheetId="4029">
        <row r="4">
          <cell r="I4">
            <v>0</v>
          </cell>
        </row>
      </sheetData>
      <sheetData sheetId="4030">
        <row r="4">
          <cell r="I4">
            <v>0</v>
          </cell>
        </row>
      </sheetData>
      <sheetData sheetId="4031">
        <row r="4">
          <cell r="I4">
            <v>0</v>
          </cell>
        </row>
      </sheetData>
      <sheetData sheetId="4032">
        <row r="4">
          <cell r="I4">
            <v>0</v>
          </cell>
        </row>
      </sheetData>
      <sheetData sheetId="4033">
        <row r="4">
          <cell r="I4">
            <v>0</v>
          </cell>
        </row>
      </sheetData>
      <sheetData sheetId="4034">
        <row r="4">
          <cell r="I4">
            <v>0</v>
          </cell>
        </row>
      </sheetData>
      <sheetData sheetId="4035">
        <row r="4">
          <cell r="I4">
            <v>0</v>
          </cell>
        </row>
      </sheetData>
      <sheetData sheetId="4036">
        <row r="4">
          <cell r="I4">
            <v>0</v>
          </cell>
        </row>
      </sheetData>
      <sheetData sheetId="4037">
        <row r="4">
          <cell r="I4">
            <v>0</v>
          </cell>
        </row>
      </sheetData>
      <sheetData sheetId="4038">
        <row r="4">
          <cell r="I4">
            <v>0</v>
          </cell>
        </row>
      </sheetData>
      <sheetData sheetId="4039">
        <row r="4">
          <cell r="I4">
            <v>0</v>
          </cell>
        </row>
      </sheetData>
      <sheetData sheetId="4040">
        <row r="4">
          <cell r="I4">
            <v>0</v>
          </cell>
        </row>
      </sheetData>
      <sheetData sheetId="4041">
        <row r="4">
          <cell r="I4">
            <v>0</v>
          </cell>
        </row>
      </sheetData>
      <sheetData sheetId="4042">
        <row r="4">
          <cell r="I4">
            <v>0</v>
          </cell>
        </row>
      </sheetData>
      <sheetData sheetId="4043">
        <row r="4">
          <cell r="I4">
            <v>0</v>
          </cell>
        </row>
      </sheetData>
      <sheetData sheetId="4044">
        <row r="4">
          <cell r="I4">
            <v>0</v>
          </cell>
        </row>
      </sheetData>
      <sheetData sheetId="4045">
        <row r="4">
          <cell r="I4">
            <v>0</v>
          </cell>
        </row>
      </sheetData>
      <sheetData sheetId="4046">
        <row r="4">
          <cell r="I4">
            <v>0</v>
          </cell>
        </row>
      </sheetData>
      <sheetData sheetId="4047">
        <row r="4">
          <cell r="I4">
            <v>0</v>
          </cell>
        </row>
      </sheetData>
      <sheetData sheetId="4048">
        <row r="4">
          <cell r="I4">
            <v>0</v>
          </cell>
        </row>
      </sheetData>
      <sheetData sheetId="4049">
        <row r="4">
          <cell r="I4">
            <v>0</v>
          </cell>
        </row>
      </sheetData>
      <sheetData sheetId="4050">
        <row r="4">
          <cell r="I4">
            <v>0</v>
          </cell>
        </row>
      </sheetData>
      <sheetData sheetId="4051">
        <row r="4">
          <cell r="I4">
            <v>0</v>
          </cell>
        </row>
      </sheetData>
      <sheetData sheetId="4052">
        <row r="4">
          <cell r="I4">
            <v>0</v>
          </cell>
        </row>
      </sheetData>
      <sheetData sheetId="4053">
        <row r="4">
          <cell r="I4">
            <v>0</v>
          </cell>
        </row>
      </sheetData>
      <sheetData sheetId="4054">
        <row r="4">
          <cell r="I4">
            <v>0</v>
          </cell>
        </row>
      </sheetData>
      <sheetData sheetId="4055">
        <row r="4">
          <cell r="I4">
            <v>0</v>
          </cell>
        </row>
      </sheetData>
      <sheetData sheetId="4056">
        <row r="4">
          <cell r="I4">
            <v>0</v>
          </cell>
        </row>
      </sheetData>
      <sheetData sheetId="4057">
        <row r="4">
          <cell r="I4">
            <v>0</v>
          </cell>
        </row>
      </sheetData>
      <sheetData sheetId="4058">
        <row r="4">
          <cell r="I4">
            <v>0</v>
          </cell>
        </row>
      </sheetData>
      <sheetData sheetId="4059">
        <row r="4">
          <cell r="I4">
            <v>0</v>
          </cell>
        </row>
      </sheetData>
      <sheetData sheetId="4060">
        <row r="4">
          <cell r="I4">
            <v>0</v>
          </cell>
        </row>
      </sheetData>
      <sheetData sheetId="4061">
        <row r="4">
          <cell r="I4">
            <v>0</v>
          </cell>
        </row>
      </sheetData>
      <sheetData sheetId="4062">
        <row r="4">
          <cell r="I4">
            <v>0</v>
          </cell>
        </row>
      </sheetData>
      <sheetData sheetId="4063">
        <row r="4">
          <cell r="I4">
            <v>0</v>
          </cell>
        </row>
      </sheetData>
      <sheetData sheetId="4064">
        <row r="4">
          <cell r="I4">
            <v>0</v>
          </cell>
        </row>
      </sheetData>
      <sheetData sheetId="4065">
        <row r="4">
          <cell r="I4">
            <v>0</v>
          </cell>
        </row>
      </sheetData>
      <sheetData sheetId="4066">
        <row r="4">
          <cell r="I4">
            <v>0</v>
          </cell>
        </row>
      </sheetData>
      <sheetData sheetId="4067">
        <row r="4">
          <cell r="I4">
            <v>0</v>
          </cell>
        </row>
      </sheetData>
      <sheetData sheetId="4068">
        <row r="4">
          <cell r="I4">
            <v>0</v>
          </cell>
        </row>
      </sheetData>
      <sheetData sheetId="4069">
        <row r="4">
          <cell r="I4">
            <v>0</v>
          </cell>
        </row>
      </sheetData>
      <sheetData sheetId="4070">
        <row r="4">
          <cell r="I4">
            <v>0</v>
          </cell>
        </row>
      </sheetData>
      <sheetData sheetId="4071">
        <row r="4">
          <cell r="I4">
            <v>0</v>
          </cell>
        </row>
      </sheetData>
      <sheetData sheetId="4072">
        <row r="4">
          <cell r="I4">
            <v>0</v>
          </cell>
        </row>
      </sheetData>
      <sheetData sheetId="4073">
        <row r="4">
          <cell r="I4">
            <v>0</v>
          </cell>
        </row>
      </sheetData>
      <sheetData sheetId="4074">
        <row r="4">
          <cell r="I4">
            <v>0</v>
          </cell>
        </row>
      </sheetData>
      <sheetData sheetId="4075">
        <row r="4">
          <cell r="I4">
            <v>0</v>
          </cell>
        </row>
      </sheetData>
      <sheetData sheetId="4076">
        <row r="4">
          <cell r="I4">
            <v>0</v>
          </cell>
        </row>
      </sheetData>
      <sheetData sheetId="4077">
        <row r="4">
          <cell r="I4">
            <v>0</v>
          </cell>
        </row>
      </sheetData>
      <sheetData sheetId="4078">
        <row r="4">
          <cell r="I4">
            <v>0</v>
          </cell>
        </row>
      </sheetData>
      <sheetData sheetId="4079">
        <row r="4">
          <cell r="I4">
            <v>0</v>
          </cell>
        </row>
      </sheetData>
      <sheetData sheetId="4080">
        <row r="4">
          <cell r="I4">
            <v>0</v>
          </cell>
        </row>
      </sheetData>
      <sheetData sheetId="4081">
        <row r="4">
          <cell r="I4">
            <v>0</v>
          </cell>
        </row>
      </sheetData>
      <sheetData sheetId="4082">
        <row r="4">
          <cell r="I4">
            <v>0</v>
          </cell>
        </row>
      </sheetData>
      <sheetData sheetId="4083">
        <row r="4">
          <cell r="I4">
            <v>0</v>
          </cell>
        </row>
      </sheetData>
      <sheetData sheetId="4084">
        <row r="4">
          <cell r="I4">
            <v>0</v>
          </cell>
        </row>
      </sheetData>
      <sheetData sheetId="4085">
        <row r="4">
          <cell r="I4">
            <v>0</v>
          </cell>
        </row>
      </sheetData>
      <sheetData sheetId="4086">
        <row r="4">
          <cell r="I4">
            <v>0</v>
          </cell>
        </row>
      </sheetData>
      <sheetData sheetId="4087">
        <row r="4">
          <cell r="I4">
            <v>0</v>
          </cell>
        </row>
      </sheetData>
      <sheetData sheetId="4088">
        <row r="4">
          <cell r="I4">
            <v>0</v>
          </cell>
        </row>
      </sheetData>
      <sheetData sheetId="4089">
        <row r="4">
          <cell r="I4">
            <v>0</v>
          </cell>
        </row>
      </sheetData>
      <sheetData sheetId="4090">
        <row r="4">
          <cell r="I4">
            <v>0</v>
          </cell>
        </row>
      </sheetData>
      <sheetData sheetId="4091">
        <row r="4">
          <cell r="I4">
            <v>0</v>
          </cell>
        </row>
      </sheetData>
      <sheetData sheetId="4092">
        <row r="4">
          <cell r="I4">
            <v>0</v>
          </cell>
        </row>
      </sheetData>
      <sheetData sheetId="4093">
        <row r="4">
          <cell r="I4">
            <v>0</v>
          </cell>
        </row>
      </sheetData>
      <sheetData sheetId="4094">
        <row r="4">
          <cell r="I4">
            <v>0</v>
          </cell>
        </row>
      </sheetData>
      <sheetData sheetId="4095">
        <row r="4">
          <cell r="I4">
            <v>0</v>
          </cell>
        </row>
      </sheetData>
      <sheetData sheetId="4096">
        <row r="4">
          <cell r="I4">
            <v>0</v>
          </cell>
        </row>
      </sheetData>
      <sheetData sheetId="4097">
        <row r="4">
          <cell r="I4">
            <v>0</v>
          </cell>
        </row>
      </sheetData>
      <sheetData sheetId="4098">
        <row r="4">
          <cell r="I4">
            <v>0</v>
          </cell>
        </row>
      </sheetData>
      <sheetData sheetId="4099">
        <row r="4">
          <cell r="I4">
            <v>0</v>
          </cell>
        </row>
      </sheetData>
      <sheetData sheetId="4100">
        <row r="4">
          <cell r="I4">
            <v>0</v>
          </cell>
        </row>
      </sheetData>
      <sheetData sheetId="4101">
        <row r="4">
          <cell r="I4">
            <v>0</v>
          </cell>
        </row>
      </sheetData>
      <sheetData sheetId="4102">
        <row r="4">
          <cell r="I4">
            <v>0</v>
          </cell>
        </row>
      </sheetData>
      <sheetData sheetId="4103">
        <row r="4">
          <cell r="I4">
            <v>0</v>
          </cell>
        </row>
      </sheetData>
      <sheetData sheetId="4104">
        <row r="4">
          <cell r="I4">
            <v>0</v>
          </cell>
        </row>
      </sheetData>
      <sheetData sheetId="4105">
        <row r="4">
          <cell r="I4">
            <v>0</v>
          </cell>
        </row>
      </sheetData>
      <sheetData sheetId="4106">
        <row r="4">
          <cell r="I4">
            <v>0</v>
          </cell>
        </row>
      </sheetData>
      <sheetData sheetId="4107">
        <row r="4">
          <cell r="I4">
            <v>0</v>
          </cell>
        </row>
      </sheetData>
      <sheetData sheetId="4108">
        <row r="4">
          <cell r="I4">
            <v>0</v>
          </cell>
        </row>
      </sheetData>
      <sheetData sheetId="4109">
        <row r="4">
          <cell r="I4">
            <v>0</v>
          </cell>
        </row>
      </sheetData>
      <sheetData sheetId="4110">
        <row r="4">
          <cell r="I4">
            <v>0</v>
          </cell>
        </row>
      </sheetData>
      <sheetData sheetId="4111">
        <row r="4">
          <cell r="I4">
            <v>0</v>
          </cell>
        </row>
      </sheetData>
      <sheetData sheetId="4112">
        <row r="4">
          <cell r="I4">
            <v>0</v>
          </cell>
        </row>
      </sheetData>
      <sheetData sheetId="4113">
        <row r="4">
          <cell r="I4">
            <v>0</v>
          </cell>
        </row>
      </sheetData>
      <sheetData sheetId="4114">
        <row r="4">
          <cell r="I4">
            <v>0</v>
          </cell>
        </row>
      </sheetData>
      <sheetData sheetId="4115">
        <row r="4">
          <cell r="I4">
            <v>0</v>
          </cell>
        </row>
      </sheetData>
      <sheetData sheetId="4116">
        <row r="4">
          <cell r="I4">
            <v>0</v>
          </cell>
        </row>
      </sheetData>
      <sheetData sheetId="4117">
        <row r="4">
          <cell r="I4">
            <v>0</v>
          </cell>
        </row>
      </sheetData>
      <sheetData sheetId="4118">
        <row r="4">
          <cell r="I4">
            <v>0</v>
          </cell>
        </row>
      </sheetData>
      <sheetData sheetId="4119">
        <row r="4">
          <cell r="I4">
            <v>0</v>
          </cell>
        </row>
      </sheetData>
      <sheetData sheetId="4120">
        <row r="4">
          <cell r="I4">
            <v>0</v>
          </cell>
        </row>
      </sheetData>
      <sheetData sheetId="4121">
        <row r="4">
          <cell r="I4">
            <v>0</v>
          </cell>
        </row>
      </sheetData>
      <sheetData sheetId="4122">
        <row r="4">
          <cell r="I4">
            <v>0</v>
          </cell>
        </row>
      </sheetData>
      <sheetData sheetId="4123">
        <row r="4">
          <cell r="I4">
            <v>0</v>
          </cell>
        </row>
      </sheetData>
      <sheetData sheetId="4124">
        <row r="4">
          <cell r="I4">
            <v>0</v>
          </cell>
        </row>
      </sheetData>
      <sheetData sheetId="4125">
        <row r="4">
          <cell r="I4">
            <v>0</v>
          </cell>
        </row>
      </sheetData>
      <sheetData sheetId="4126">
        <row r="4">
          <cell r="I4">
            <v>0</v>
          </cell>
        </row>
      </sheetData>
      <sheetData sheetId="4127">
        <row r="4">
          <cell r="I4">
            <v>0</v>
          </cell>
        </row>
      </sheetData>
      <sheetData sheetId="4128">
        <row r="4">
          <cell r="I4">
            <v>0</v>
          </cell>
        </row>
      </sheetData>
      <sheetData sheetId="4129">
        <row r="4">
          <cell r="I4">
            <v>0</v>
          </cell>
        </row>
      </sheetData>
      <sheetData sheetId="4130">
        <row r="4">
          <cell r="I4">
            <v>0</v>
          </cell>
        </row>
      </sheetData>
      <sheetData sheetId="4131">
        <row r="4">
          <cell r="I4">
            <v>0</v>
          </cell>
        </row>
      </sheetData>
      <sheetData sheetId="4132">
        <row r="4">
          <cell r="I4">
            <v>0</v>
          </cell>
        </row>
      </sheetData>
      <sheetData sheetId="4133">
        <row r="4">
          <cell r="I4">
            <v>0</v>
          </cell>
        </row>
      </sheetData>
      <sheetData sheetId="4134">
        <row r="4">
          <cell r="I4">
            <v>0</v>
          </cell>
        </row>
      </sheetData>
      <sheetData sheetId="4135">
        <row r="4">
          <cell r="I4">
            <v>0</v>
          </cell>
        </row>
      </sheetData>
      <sheetData sheetId="4136">
        <row r="4">
          <cell r="I4">
            <v>0</v>
          </cell>
        </row>
      </sheetData>
      <sheetData sheetId="4137">
        <row r="4">
          <cell r="I4">
            <v>0</v>
          </cell>
        </row>
      </sheetData>
      <sheetData sheetId="4138">
        <row r="4">
          <cell r="I4">
            <v>0</v>
          </cell>
        </row>
      </sheetData>
      <sheetData sheetId="4139">
        <row r="4">
          <cell r="I4">
            <v>0</v>
          </cell>
        </row>
      </sheetData>
      <sheetData sheetId="4140">
        <row r="4">
          <cell r="I4">
            <v>0</v>
          </cell>
        </row>
      </sheetData>
      <sheetData sheetId="4141">
        <row r="4">
          <cell r="I4">
            <v>0</v>
          </cell>
        </row>
      </sheetData>
      <sheetData sheetId="4142">
        <row r="4">
          <cell r="I4">
            <v>0</v>
          </cell>
        </row>
      </sheetData>
      <sheetData sheetId="4143">
        <row r="4">
          <cell r="I4">
            <v>0</v>
          </cell>
        </row>
      </sheetData>
      <sheetData sheetId="4144">
        <row r="4">
          <cell r="I4">
            <v>0</v>
          </cell>
        </row>
      </sheetData>
      <sheetData sheetId="4145">
        <row r="4">
          <cell r="I4">
            <v>0</v>
          </cell>
        </row>
      </sheetData>
      <sheetData sheetId="4146">
        <row r="4">
          <cell r="I4">
            <v>0</v>
          </cell>
        </row>
      </sheetData>
      <sheetData sheetId="4147">
        <row r="4">
          <cell r="I4">
            <v>0</v>
          </cell>
        </row>
      </sheetData>
      <sheetData sheetId="4148">
        <row r="4">
          <cell r="I4">
            <v>0</v>
          </cell>
        </row>
      </sheetData>
      <sheetData sheetId="4149">
        <row r="4">
          <cell r="I4">
            <v>0</v>
          </cell>
        </row>
      </sheetData>
      <sheetData sheetId="4150">
        <row r="4">
          <cell r="I4">
            <v>0</v>
          </cell>
        </row>
      </sheetData>
      <sheetData sheetId="4151">
        <row r="4">
          <cell r="I4">
            <v>0</v>
          </cell>
        </row>
      </sheetData>
      <sheetData sheetId="4152">
        <row r="4">
          <cell r="I4">
            <v>0</v>
          </cell>
        </row>
      </sheetData>
      <sheetData sheetId="4153">
        <row r="4">
          <cell r="I4">
            <v>0</v>
          </cell>
        </row>
      </sheetData>
      <sheetData sheetId="4154">
        <row r="4">
          <cell r="I4">
            <v>0</v>
          </cell>
        </row>
      </sheetData>
      <sheetData sheetId="4155">
        <row r="4">
          <cell r="I4">
            <v>0</v>
          </cell>
        </row>
      </sheetData>
      <sheetData sheetId="4156">
        <row r="4">
          <cell r="I4">
            <v>0</v>
          </cell>
        </row>
      </sheetData>
      <sheetData sheetId="4157">
        <row r="4">
          <cell r="I4">
            <v>0</v>
          </cell>
        </row>
      </sheetData>
      <sheetData sheetId="4158">
        <row r="4">
          <cell r="I4">
            <v>0</v>
          </cell>
        </row>
      </sheetData>
      <sheetData sheetId="4159">
        <row r="4">
          <cell r="I4">
            <v>0</v>
          </cell>
        </row>
      </sheetData>
      <sheetData sheetId="4160">
        <row r="4">
          <cell r="I4">
            <v>0</v>
          </cell>
        </row>
      </sheetData>
      <sheetData sheetId="4161">
        <row r="4">
          <cell r="I4">
            <v>0</v>
          </cell>
        </row>
      </sheetData>
      <sheetData sheetId="4162">
        <row r="4">
          <cell r="I4">
            <v>0</v>
          </cell>
        </row>
      </sheetData>
      <sheetData sheetId="4163">
        <row r="4">
          <cell r="I4">
            <v>0</v>
          </cell>
        </row>
      </sheetData>
      <sheetData sheetId="4164">
        <row r="4">
          <cell r="I4">
            <v>0</v>
          </cell>
        </row>
      </sheetData>
      <sheetData sheetId="4165">
        <row r="4">
          <cell r="I4">
            <v>0</v>
          </cell>
        </row>
      </sheetData>
      <sheetData sheetId="4166">
        <row r="4">
          <cell r="I4">
            <v>0</v>
          </cell>
        </row>
      </sheetData>
      <sheetData sheetId="4167">
        <row r="4">
          <cell r="I4">
            <v>0</v>
          </cell>
        </row>
      </sheetData>
      <sheetData sheetId="4168">
        <row r="4">
          <cell r="I4">
            <v>0</v>
          </cell>
        </row>
      </sheetData>
      <sheetData sheetId="4169">
        <row r="4">
          <cell r="I4">
            <v>0</v>
          </cell>
        </row>
      </sheetData>
      <sheetData sheetId="4170">
        <row r="4">
          <cell r="I4">
            <v>0</v>
          </cell>
        </row>
      </sheetData>
      <sheetData sheetId="4171">
        <row r="4">
          <cell r="I4">
            <v>0</v>
          </cell>
        </row>
      </sheetData>
      <sheetData sheetId="4172">
        <row r="4">
          <cell r="I4">
            <v>0</v>
          </cell>
        </row>
      </sheetData>
      <sheetData sheetId="4173">
        <row r="4">
          <cell r="I4">
            <v>0</v>
          </cell>
        </row>
      </sheetData>
      <sheetData sheetId="4174">
        <row r="4">
          <cell r="I4">
            <v>0</v>
          </cell>
        </row>
      </sheetData>
      <sheetData sheetId="4175">
        <row r="4">
          <cell r="I4">
            <v>0</v>
          </cell>
        </row>
      </sheetData>
      <sheetData sheetId="4176">
        <row r="4">
          <cell r="I4">
            <v>0</v>
          </cell>
        </row>
      </sheetData>
      <sheetData sheetId="4177">
        <row r="4">
          <cell r="I4">
            <v>0</v>
          </cell>
        </row>
      </sheetData>
      <sheetData sheetId="4178">
        <row r="4">
          <cell r="I4">
            <v>0</v>
          </cell>
        </row>
      </sheetData>
      <sheetData sheetId="4179">
        <row r="4">
          <cell r="I4">
            <v>0</v>
          </cell>
        </row>
      </sheetData>
      <sheetData sheetId="4180">
        <row r="4">
          <cell r="I4">
            <v>0</v>
          </cell>
        </row>
      </sheetData>
      <sheetData sheetId="4181">
        <row r="4">
          <cell r="I4">
            <v>0</v>
          </cell>
        </row>
      </sheetData>
      <sheetData sheetId="4182">
        <row r="4">
          <cell r="I4">
            <v>0</v>
          </cell>
        </row>
      </sheetData>
      <sheetData sheetId="4183">
        <row r="4">
          <cell r="I4">
            <v>0</v>
          </cell>
        </row>
      </sheetData>
      <sheetData sheetId="4184">
        <row r="4">
          <cell r="I4">
            <v>0</v>
          </cell>
        </row>
      </sheetData>
      <sheetData sheetId="4185">
        <row r="4">
          <cell r="I4">
            <v>0</v>
          </cell>
        </row>
      </sheetData>
      <sheetData sheetId="4186">
        <row r="4">
          <cell r="I4">
            <v>0</v>
          </cell>
        </row>
      </sheetData>
      <sheetData sheetId="4187">
        <row r="4">
          <cell r="I4">
            <v>0</v>
          </cell>
        </row>
      </sheetData>
      <sheetData sheetId="4188">
        <row r="4">
          <cell r="I4">
            <v>0</v>
          </cell>
        </row>
      </sheetData>
      <sheetData sheetId="4189">
        <row r="4">
          <cell r="I4">
            <v>0</v>
          </cell>
        </row>
      </sheetData>
      <sheetData sheetId="4190">
        <row r="4">
          <cell r="I4">
            <v>0</v>
          </cell>
        </row>
      </sheetData>
      <sheetData sheetId="4191">
        <row r="4">
          <cell r="I4">
            <v>0</v>
          </cell>
        </row>
      </sheetData>
      <sheetData sheetId="4192">
        <row r="4">
          <cell r="I4">
            <v>0</v>
          </cell>
        </row>
      </sheetData>
      <sheetData sheetId="4193">
        <row r="4">
          <cell r="I4">
            <v>0</v>
          </cell>
        </row>
      </sheetData>
      <sheetData sheetId="4194">
        <row r="4">
          <cell r="I4">
            <v>0</v>
          </cell>
        </row>
      </sheetData>
      <sheetData sheetId="4195">
        <row r="4">
          <cell r="I4">
            <v>0</v>
          </cell>
        </row>
      </sheetData>
      <sheetData sheetId="4196">
        <row r="4">
          <cell r="I4">
            <v>0</v>
          </cell>
        </row>
      </sheetData>
      <sheetData sheetId="4197">
        <row r="4">
          <cell r="I4">
            <v>0</v>
          </cell>
        </row>
      </sheetData>
      <sheetData sheetId="4198">
        <row r="4">
          <cell r="I4">
            <v>0</v>
          </cell>
        </row>
      </sheetData>
      <sheetData sheetId="4199">
        <row r="4">
          <cell r="I4">
            <v>0</v>
          </cell>
        </row>
      </sheetData>
      <sheetData sheetId="4200">
        <row r="4">
          <cell r="I4">
            <v>0</v>
          </cell>
        </row>
      </sheetData>
      <sheetData sheetId="4201">
        <row r="4">
          <cell r="I4">
            <v>0</v>
          </cell>
        </row>
      </sheetData>
      <sheetData sheetId="4202">
        <row r="4">
          <cell r="I4">
            <v>0</v>
          </cell>
        </row>
      </sheetData>
      <sheetData sheetId="4203">
        <row r="4">
          <cell r="I4">
            <v>0</v>
          </cell>
        </row>
      </sheetData>
      <sheetData sheetId="4204">
        <row r="4">
          <cell r="I4">
            <v>0</v>
          </cell>
        </row>
      </sheetData>
      <sheetData sheetId="4205">
        <row r="4">
          <cell r="I4">
            <v>0</v>
          </cell>
        </row>
      </sheetData>
      <sheetData sheetId="4206">
        <row r="4">
          <cell r="I4">
            <v>0</v>
          </cell>
        </row>
      </sheetData>
      <sheetData sheetId="4207">
        <row r="4">
          <cell r="I4">
            <v>0</v>
          </cell>
        </row>
      </sheetData>
      <sheetData sheetId="4208">
        <row r="4">
          <cell r="I4">
            <v>0</v>
          </cell>
        </row>
      </sheetData>
      <sheetData sheetId="4209">
        <row r="4">
          <cell r="I4">
            <v>0</v>
          </cell>
        </row>
      </sheetData>
      <sheetData sheetId="4210">
        <row r="4">
          <cell r="I4">
            <v>0</v>
          </cell>
        </row>
      </sheetData>
      <sheetData sheetId="4211">
        <row r="4">
          <cell r="I4">
            <v>0</v>
          </cell>
        </row>
      </sheetData>
      <sheetData sheetId="4212">
        <row r="4">
          <cell r="I4">
            <v>0</v>
          </cell>
        </row>
      </sheetData>
      <sheetData sheetId="4213">
        <row r="4">
          <cell r="I4">
            <v>0</v>
          </cell>
        </row>
      </sheetData>
      <sheetData sheetId="4214">
        <row r="4">
          <cell r="I4">
            <v>0</v>
          </cell>
        </row>
      </sheetData>
      <sheetData sheetId="4215">
        <row r="4">
          <cell r="I4">
            <v>0</v>
          </cell>
        </row>
      </sheetData>
      <sheetData sheetId="4216">
        <row r="4">
          <cell r="I4">
            <v>0</v>
          </cell>
        </row>
      </sheetData>
      <sheetData sheetId="4217">
        <row r="4">
          <cell r="I4">
            <v>0</v>
          </cell>
        </row>
      </sheetData>
      <sheetData sheetId="4218">
        <row r="4">
          <cell r="I4">
            <v>0</v>
          </cell>
        </row>
      </sheetData>
      <sheetData sheetId="4219">
        <row r="4">
          <cell r="I4">
            <v>0</v>
          </cell>
        </row>
      </sheetData>
      <sheetData sheetId="4220">
        <row r="4">
          <cell r="I4">
            <v>0</v>
          </cell>
        </row>
      </sheetData>
      <sheetData sheetId="4221">
        <row r="4">
          <cell r="I4">
            <v>0</v>
          </cell>
        </row>
      </sheetData>
      <sheetData sheetId="4222">
        <row r="4">
          <cell r="I4">
            <v>0</v>
          </cell>
        </row>
      </sheetData>
      <sheetData sheetId="4223">
        <row r="4">
          <cell r="I4">
            <v>0</v>
          </cell>
        </row>
      </sheetData>
      <sheetData sheetId="4224">
        <row r="4">
          <cell r="I4">
            <v>0</v>
          </cell>
        </row>
      </sheetData>
      <sheetData sheetId="4225">
        <row r="4">
          <cell r="I4">
            <v>0</v>
          </cell>
        </row>
      </sheetData>
      <sheetData sheetId="4226">
        <row r="4">
          <cell r="I4">
            <v>0</v>
          </cell>
        </row>
      </sheetData>
      <sheetData sheetId="4227">
        <row r="4">
          <cell r="I4">
            <v>0</v>
          </cell>
        </row>
      </sheetData>
      <sheetData sheetId="4228">
        <row r="4">
          <cell r="I4">
            <v>0</v>
          </cell>
        </row>
      </sheetData>
      <sheetData sheetId="4229">
        <row r="4">
          <cell r="I4">
            <v>0</v>
          </cell>
        </row>
      </sheetData>
      <sheetData sheetId="4230">
        <row r="4">
          <cell r="I4">
            <v>0</v>
          </cell>
        </row>
      </sheetData>
      <sheetData sheetId="4231">
        <row r="4">
          <cell r="I4">
            <v>0</v>
          </cell>
        </row>
      </sheetData>
      <sheetData sheetId="4232">
        <row r="4">
          <cell r="I4">
            <v>0</v>
          </cell>
        </row>
      </sheetData>
      <sheetData sheetId="4233">
        <row r="4">
          <cell r="I4">
            <v>0</v>
          </cell>
        </row>
      </sheetData>
      <sheetData sheetId="4234">
        <row r="4">
          <cell r="I4">
            <v>0</v>
          </cell>
        </row>
      </sheetData>
      <sheetData sheetId="4235">
        <row r="4">
          <cell r="I4">
            <v>0</v>
          </cell>
        </row>
      </sheetData>
      <sheetData sheetId="4236">
        <row r="4">
          <cell r="I4">
            <v>0</v>
          </cell>
        </row>
      </sheetData>
      <sheetData sheetId="4237">
        <row r="4">
          <cell r="I4">
            <v>0</v>
          </cell>
        </row>
      </sheetData>
      <sheetData sheetId="4238">
        <row r="4">
          <cell r="I4">
            <v>0</v>
          </cell>
        </row>
      </sheetData>
      <sheetData sheetId="4239">
        <row r="4">
          <cell r="I4">
            <v>0</v>
          </cell>
        </row>
      </sheetData>
      <sheetData sheetId="4240">
        <row r="4">
          <cell r="I4">
            <v>0</v>
          </cell>
        </row>
      </sheetData>
      <sheetData sheetId="4241">
        <row r="4">
          <cell r="I4">
            <v>0</v>
          </cell>
        </row>
      </sheetData>
      <sheetData sheetId="4242">
        <row r="4">
          <cell r="I4">
            <v>0</v>
          </cell>
        </row>
      </sheetData>
      <sheetData sheetId="4243">
        <row r="4">
          <cell r="I4">
            <v>0</v>
          </cell>
        </row>
      </sheetData>
      <sheetData sheetId="4244">
        <row r="4">
          <cell r="I4">
            <v>0</v>
          </cell>
        </row>
      </sheetData>
      <sheetData sheetId="4245">
        <row r="4">
          <cell r="I4">
            <v>0</v>
          </cell>
        </row>
      </sheetData>
      <sheetData sheetId="4246">
        <row r="4">
          <cell r="I4">
            <v>0</v>
          </cell>
        </row>
      </sheetData>
      <sheetData sheetId="4247">
        <row r="4">
          <cell r="I4">
            <v>0</v>
          </cell>
        </row>
      </sheetData>
      <sheetData sheetId="4248">
        <row r="4">
          <cell r="I4">
            <v>0</v>
          </cell>
        </row>
      </sheetData>
      <sheetData sheetId="4249">
        <row r="4">
          <cell r="I4">
            <v>0</v>
          </cell>
        </row>
      </sheetData>
      <sheetData sheetId="4250">
        <row r="4">
          <cell r="I4">
            <v>0</v>
          </cell>
        </row>
      </sheetData>
      <sheetData sheetId="4251">
        <row r="4">
          <cell r="I4">
            <v>0</v>
          </cell>
        </row>
      </sheetData>
      <sheetData sheetId="4252">
        <row r="4">
          <cell r="I4">
            <v>0</v>
          </cell>
        </row>
      </sheetData>
      <sheetData sheetId="4253">
        <row r="4">
          <cell r="I4">
            <v>0</v>
          </cell>
        </row>
      </sheetData>
      <sheetData sheetId="4254">
        <row r="4">
          <cell r="I4">
            <v>0</v>
          </cell>
        </row>
      </sheetData>
      <sheetData sheetId="4255">
        <row r="4">
          <cell r="I4">
            <v>0</v>
          </cell>
        </row>
      </sheetData>
      <sheetData sheetId="4256">
        <row r="4">
          <cell r="I4">
            <v>0</v>
          </cell>
        </row>
      </sheetData>
      <sheetData sheetId="4257">
        <row r="4">
          <cell r="I4">
            <v>0</v>
          </cell>
        </row>
      </sheetData>
      <sheetData sheetId="4258">
        <row r="4">
          <cell r="I4">
            <v>0</v>
          </cell>
        </row>
      </sheetData>
      <sheetData sheetId="4259">
        <row r="4">
          <cell r="I4">
            <v>0</v>
          </cell>
        </row>
      </sheetData>
      <sheetData sheetId="4260">
        <row r="4">
          <cell r="I4">
            <v>0</v>
          </cell>
        </row>
      </sheetData>
      <sheetData sheetId="4261">
        <row r="4">
          <cell r="I4">
            <v>0</v>
          </cell>
        </row>
      </sheetData>
      <sheetData sheetId="4262">
        <row r="4">
          <cell r="I4">
            <v>0</v>
          </cell>
        </row>
      </sheetData>
      <sheetData sheetId="4263">
        <row r="4">
          <cell r="I4">
            <v>0</v>
          </cell>
        </row>
      </sheetData>
      <sheetData sheetId="4264">
        <row r="4">
          <cell r="I4">
            <v>0</v>
          </cell>
        </row>
      </sheetData>
      <sheetData sheetId="4265">
        <row r="4">
          <cell r="I4">
            <v>0</v>
          </cell>
        </row>
      </sheetData>
      <sheetData sheetId="4266">
        <row r="4">
          <cell r="I4">
            <v>0</v>
          </cell>
        </row>
      </sheetData>
      <sheetData sheetId="4267">
        <row r="4">
          <cell r="I4">
            <v>0</v>
          </cell>
        </row>
      </sheetData>
      <sheetData sheetId="4268">
        <row r="4">
          <cell r="I4">
            <v>0</v>
          </cell>
        </row>
      </sheetData>
      <sheetData sheetId="4269">
        <row r="4">
          <cell r="I4">
            <v>0</v>
          </cell>
        </row>
      </sheetData>
      <sheetData sheetId="4270">
        <row r="4">
          <cell r="I4">
            <v>0</v>
          </cell>
        </row>
      </sheetData>
      <sheetData sheetId="4271">
        <row r="4">
          <cell r="I4">
            <v>0</v>
          </cell>
        </row>
      </sheetData>
      <sheetData sheetId="4272">
        <row r="4">
          <cell r="I4">
            <v>0</v>
          </cell>
        </row>
      </sheetData>
      <sheetData sheetId="4273">
        <row r="4">
          <cell r="I4">
            <v>0</v>
          </cell>
        </row>
      </sheetData>
      <sheetData sheetId="4274">
        <row r="4">
          <cell r="I4">
            <v>0</v>
          </cell>
        </row>
      </sheetData>
      <sheetData sheetId="4275">
        <row r="4">
          <cell r="I4">
            <v>0</v>
          </cell>
        </row>
      </sheetData>
      <sheetData sheetId="4276">
        <row r="4">
          <cell r="I4">
            <v>0</v>
          </cell>
        </row>
      </sheetData>
      <sheetData sheetId="4277">
        <row r="4">
          <cell r="I4">
            <v>0</v>
          </cell>
        </row>
      </sheetData>
      <sheetData sheetId="4278">
        <row r="4">
          <cell r="I4">
            <v>0</v>
          </cell>
        </row>
      </sheetData>
      <sheetData sheetId="4279">
        <row r="4">
          <cell r="I4">
            <v>0</v>
          </cell>
        </row>
      </sheetData>
      <sheetData sheetId="4280">
        <row r="4">
          <cell r="I4">
            <v>0</v>
          </cell>
        </row>
      </sheetData>
      <sheetData sheetId="4281">
        <row r="4">
          <cell r="I4">
            <v>0</v>
          </cell>
        </row>
      </sheetData>
      <sheetData sheetId="4282">
        <row r="4">
          <cell r="I4">
            <v>0</v>
          </cell>
        </row>
      </sheetData>
      <sheetData sheetId="4283">
        <row r="4">
          <cell r="I4">
            <v>0</v>
          </cell>
        </row>
      </sheetData>
      <sheetData sheetId="4284">
        <row r="4">
          <cell r="I4">
            <v>0</v>
          </cell>
        </row>
      </sheetData>
      <sheetData sheetId="4285">
        <row r="4">
          <cell r="I4">
            <v>0</v>
          </cell>
        </row>
      </sheetData>
      <sheetData sheetId="4286">
        <row r="4">
          <cell r="I4">
            <v>0</v>
          </cell>
        </row>
      </sheetData>
      <sheetData sheetId="4287">
        <row r="4">
          <cell r="I4">
            <v>0</v>
          </cell>
        </row>
      </sheetData>
      <sheetData sheetId="4288">
        <row r="4">
          <cell r="I4">
            <v>0</v>
          </cell>
        </row>
      </sheetData>
      <sheetData sheetId="4289">
        <row r="4">
          <cell r="I4">
            <v>0</v>
          </cell>
        </row>
      </sheetData>
      <sheetData sheetId="4290">
        <row r="4">
          <cell r="I4">
            <v>0</v>
          </cell>
        </row>
      </sheetData>
      <sheetData sheetId="4291">
        <row r="4">
          <cell r="I4">
            <v>0</v>
          </cell>
        </row>
      </sheetData>
      <sheetData sheetId="4292">
        <row r="4">
          <cell r="I4">
            <v>0</v>
          </cell>
        </row>
      </sheetData>
      <sheetData sheetId="4293">
        <row r="4">
          <cell r="I4">
            <v>0</v>
          </cell>
        </row>
      </sheetData>
      <sheetData sheetId="4294">
        <row r="4">
          <cell r="I4">
            <v>0</v>
          </cell>
        </row>
      </sheetData>
      <sheetData sheetId="4295">
        <row r="4">
          <cell r="I4">
            <v>0</v>
          </cell>
        </row>
      </sheetData>
      <sheetData sheetId="4296">
        <row r="4">
          <cell r="I4">
            <v>0</v>
          </cell>
        </row>
      </sheetData>
      <sheetData sheetId="4297">
        <row r="4">
          <cell r="I4">
            <v>0</v>
          </cell>
        </row>
      </sheetData>
      <sheetData sheetId="4298">
        <row r="4">
          <cell r="I4">
            <v>0</v>
          </cell>
        </row>
      </sheetData>
      <sheetData sheetId="4299">
        <row r="4">
          <cell r="I4">
            <v>0</v>
          </cell>
        </row>
      </sheetData>
      <sheetData sheetId="4300">
        <row r="4">
          <cell r="I4">
            <v>0</v>
          </cell>
        </row>
      </sheetData>
      <sheetData sheetId="4301">
        <row r="4">
          <cell r="I4">
            <v>0</v>
          </cell>
        </row>
      </sheetData>
      <sheetData sheetId="4302">
        <row r="4">
          <cell r="I4">
            <v>0</v>
          </cell>
        </row>
      </sheetData>
      <sheetData sheetId="4303">
        <row r="4">
          <cell r="I4">
            <v>0</v>
          </cell>
        </row>
      </sheetData>
      <sheetData sheetId="4304">
        <row r="4">
          <cell r="I4">
            <v>0</v>
          </cell>
        </row>
      </sheetData>
      <sheetData sheetId="4305">
        <row r="4">
          <cell r="I4">
            <v>0</v>
          </cell>
        </row>
      </sheetData>
      <sheetData sheetId="4306">
        <row r="4">
          <cell r="I4">
            <v>0</v>
          </cell>
        </row>
      </sheetData>
      <sheetData sheetId="4307">
        <row r="4">
          <cell r="I4">
            <v>0</v>
          </cell>
        </row>
      </sheetData>
      <sheetData sheetId="4308">
        <row r="4">
          <cell r="I4">
            <v>0</v>
          </cell>
        </row>
      </sheetData>
      <sheetData sheetId="4309">
        <row r="4">
          <cell r="I4">
            <v>0</v>
          </cell>
        </row>
      </sheetData>
      <sheetData sheetId="4310">
        <row r="4">
          <cell r="I4">
            <v>0</v>
          </cell>
        </row>
      </sheetData>
      <sheetData sheetId="4311">
        <row r="4">
          <cell r="I4">
            <v>0</v>
          </cell>
        </row>
      </sheetData>
      <sheetData sheetId="4312">
        <row r="4">
          <cell r="I4">
            <v>0</v>
          </cell>
        </row>
      </sheetData>
      <sheetData sheetId="4313">
        <row r="4">
          <cell r="I4">
            <v>0</v>
          </cell>
        </row>
      </sheetData>
      <sheetData sheetId="4314">
        <row r="4">
          <cell r="I4">
            <v>0</v>
          </cell>
        </row>
      </sheetData>
      <sheetData sheetId="4315">
        <row r="4">
          <cell r="I4">
            <v>0</v>
          </cell>
        </row>
      </sheetData>
      <sheetData sheetId="4316">
        <row r="4">
          <cell r="I4">
            <v>0</v>
          </cell>
        </row>
      </sheetData>
      <sheetData sheetId="4317">
        <row r="4">
          <cell r="I4">
            <v>0</v>
          </cell>
        </row>
      </sheetData>
      <sheetData sheetId="4318">
        <row r="4">
          <cell r="I4">
            <v>0</v>
          </cell>
        </row>
      </sheetData>
      <sheetData sheetId="4319">
        <row r="4">
          <cell r="I4">
            <v>0</v>
          </cell>
        </row>
      </sheetData>
      <sheetData sheetId="4320">
        <row r="4">
          <cell r="I4">
            <v>0</v>
          </cell>
        </row>
      </sheetData>
      <sheetData sheetId="4321">
        <row r="4">
          <cell r="I4">
            <v>0</v>
          </cell>
        </row>
      </sheetData>
      <sheetData sheetId="4322">
        <row r="4">
          <cell r="I4">
            <v>0</v>
          </cell>
        </row>
      </sheetData>
      <sheetData sheetId="4323">
        <row r="4">
          <cell r="I4">
            <v>0</v>
          </cell>
        </row>
      </sheetData>
      <sheetData sheetId="4324">
        <row r="4">
          <cell r="I4">
            <v>0</v>
          </cell>
        </row>
      </sheetData>
      <sheetData sheetId="4325">
        <row r="4">
          <cell r="I4">
            <v>0</v>
          </cell>
        </row>
      </sheetData>
      <sheetData sheetId="4326">
        <row r="4">
          <cell r="I4">
            <v>0</v>
          </cell>
        </row>
      </sheetData>
      <sheetData sheetId="4327">
        <row r="4">
          <cell r="I4">
            <v>0</v>
          </cell>
        </row>
      </sheetData>
      <sheetData sheetId="4328">
        <row r="4">
          <cell r="I4">
            <v>0</v>
          </cell>
        </row>
      </sheetData>
      <sheetData sheetId="4329">
        <row r="4">
          <cell r="I4">
            <v>0</v>
          </cell>
        </row>
      </sheetData>
      <sheetData sheetId="4330">
        <row r="4">
          <cell r="I4">
            <v>0</v>
          </cell>
        </row>
      </sheetData>
      <sheetData sheetId="4331">
        <row r="4">
          <cell r="I4">
            <v>0</v>
          </cell>
        </row>
      </sheetData>
      <sheetData sheetId="4332">
        <row r="4">
          <cell r="I4">
            <v>0</v>
          </cell>
        </row>
      </sheetData>
      <sheetData sheetId="4333">
        <row r="4">
          <cell r="I4">
            <v>0</v>
          </cell>
        </row>
      </sheetData>
      <sheetData sheetId="4334">
        <row r="4">
          <cell r="I4">
            <v>0</v>
          </cell>
        </row>
      </sheetData>
      <sheetData sheetId="4335">
        <row r="4">
          <cell r="I4">
            <v>0</v>
          </cell>
        </row>
      </sheetData>
      <sheetData sheetId="4336">
        <row r="4">
          <cell r="I4">
            <v>0</v>
          </cell>
        </row>
      </sheetData>
      <sheetData sheetId="4337">
        <row r="4">
          <cell r="I4">
            <v>0</v>
          </cell>
        </row>
      </sheetData>
      <sheetData sheetId="4338">
        <row r="4">
          <cell r="I4">
            <v>0</v>
          </cell>
        </row>
      </sheetData>
      <sheetData sheetId="4339">
        <row r="4">
          <cell r="I4">
            <v>0</v>
          </cell>
        </row>
      </sheetData>
      <sheetData sheetId="4340">
        <row r="4">
          <cell r="I4">
            <v>0</v>
          </cell>
        </row>
      </sheetData>
      <sheetData sheetId="4341">
        <row r="4">
          <cell r="I4">
            <v>0</v>
          </cell>
        </row>
      </sheetData>
      <sheetData sheetId="4342">
        <row r="4">
          <cell r="I4">
            <v>0</v>
          </cell>
        </row>
      </sheetData>
      <sheetData sheetId="4343">
        <row r="4">
          <cell r="I4">
            <v>0</v>
          </cell>
        </row>
      </sheetData>
      <sheetData sheetId="4344">
        <row r="4">
          <cell r="I4">
            <v>0</v>
          </cell>
        </row>
      </sheetData>
      <sheetData sheetId="4345">
        <row r="4">
          <cell r="I4">
            <v>0</v>
          </cell>
        </row>
      </sheetData>
      <sheetData sheetId="4346">
        <row r="4">
          <cell r="I4">
            <v>0</v>
          </cell>
        </row>
      </sheetData>
      <sheetData sheetId="4347">
        <row r="4">
          <cell r="I4">
            <v>0</v>
          </cell>
        </row>
      </sheetData>
      <sheetData sheetId="4348">
        <row r="4">
          <cell r="I4">
            <v>0</v>
          </cell>
        </row>
      </sheetData>
      <sheetData sheetId="4349">
        <row r="4">
          <cell r="I4">
            <v>0</v>
          </cell>
        </row>
      </sheetData>
      <sheetData sheetId="4350">
        <row r="4">
          <cell r="I4">
            <v>0</v>
          </cell>
        </row>
      </sheetData>
      <sheetData sheetId="4351">
        <row r="4">
          <cell r="I4">
            <v>0</v>
          </cell>
        </row>
      </sheetData>
      <sheetData sheetId="4352">
        <row r="4">
          <cell r="I4">
            <v>0</v>
          </cell>
        </row>
      </sheetData>
      <sheetData sheetId="4353">
        <row r="4">
          <cell r="I4">
            <v>0</v>
          </cell>
        </row>
      </sheetData>
      <sheetData sheetId="4354">
        <row r="4">
          <cell r="I4">
            <v>0</v>
          </cell>
        </row>
      </sheetData>
      <sheetData sheetId="4355">
        <row r="4">
          <cell r="I4">
            <v>0</v>
          </cell>
        </row>
      </sheetData>
      <sheetData sheetId="4356">
        <row r="4">
          <cell r="I4">
            <v>0</v>
          </cell>
        </row>
      </sheetData>
      <sheetData sheetId="4357">
        <row r="4">
          <cell r="I4">
            <v>0</v>
          </cell>
        </row>
      </sheetData>
      <sheetData sheetId="4358">
        <row r="4">
          <cell r="I4">
            <v>0</v>
          </cell>
        </row>
      </sheetData>
      <sheetData sheetId="4359">
        <row r="4">
          <cell r="I4">
            <v>0</v>
          </cell>
        </row>
      </sheetData>
      <sheetData sheetId="4360">
        <row r="4">
          <cell r="I4">
            <v>0</v>
          </cell>
        </row>
      </sheetData>
      <sheetData sheetId="4361">
        <row r="4">
          <cell r="I4">
            <v>0</v>
          </cell>
        </row>
      </sheetData>
      <sheetData sheetId="4362">
        <row r="4">
          <cell r="I4">
            <v>0</v>
          </cell>
        </row>
      </sheetData>
      <sheetData sheetId="4363">
        <row r="4">
          <cell r="I4">
            <v>0</v>
          </cell>
        </row>
      </sheetData>
      <sheetData sheetId="4364">
        <row r="4">
          <cell r="I4">
            <v>0</v>
          </cell>
        </row>
      </sheetData>
      <sheetData sheetId="4365">
        <row r="4">
          <cell r="I4">
            <v>0</v>
          </cell>
        </row>
      </sheetData>
      <sheetData sheetId="4366">
        <row r="4">
          <cell r="I4">
            <v>0</v>
          </cell>
        </row>
      </sheetData>
      <sheetData sheetId="4367">
        <row r="4">
          <cell r="I4">
            <v>0</v>
          </cell>
        </row>
      </sheetData>
      <sheetData sheetId="4368">
        <row r="4">
          <cell r="I4">
            <v>0</v>
          </cell>
        </row>
      </sheetData>
      <sheetData sheetId="4369">
        <row r="4">
          <cell r="I4">
            <v>0</v>
          </cell>
        </row>
      </sheetData>
      <sheetData sheetId="4370">
        <row r="4">
          <cell r="I4">
            <v>0</v>
          </cell>
        </row>
      </sheetData>
      <sheetData sheetId="4371">
        <row r="4">
          <cell r="I4">
            <v>0</v>
          </cell>
        </row>
      </sheetData>
      <sheetData sheetId="4372">
        <row r="4">
          <cell r="I4">
            <v>0</v>
          </cell>
        </row>
      </sheetData>
      <sheetData sheetId="4373">
        <row r="4">
          <cell r="I4">
            <v>0</v>
          </cell>
        </row>
      </sheetData>
      <sheetData sheetId="4374">
        <row r="4">
          <cell r="I4">
            <v>0</v>
          </cell>
        </row>
      </sheetData>
      <sheetData sheetId="4375">
        <row r="4">
          <cell r="I4">
            <v>0</v>
          </cell>
        </row>
      </sheetData>
      <sheetData sheetId="4376">
        <row r="4">
          <cell r="I4">
            <v>0</v>
          </cell>
        </row>
      </sheetData>
      <sheetData sheetId="4377">
        <row r="4">
          <cell r="I4">
            <v>0</v>
          </cell>
        </row>
      </sheetData>
      <sheetData sheetId="4378">
        <row r="4">
          <cell r="I4">
            <v>0</v>
          </cell>
        </row>
      </sheetData>
      <sheetData sheetId="4379">
        <row r="4">
          <cell r="I4">
            <v>0</v>
          </cell>
        </row>
      </sheetData>
      <sheetData sheetId="4380">
        <row r="4">
          <cell r="I4">
            <v>0</v>
          </cell>
        </row>
      </sheetData>
      <sheetData sheetId="4381">
        <row r="4">
          <cell r="I4">
            <v>0</v>
          </cell>
        </row>
      </sheetData>
      <sheetData sheetId="4382">
        <row r="4">
          <cell r="I4">
            <v>0</v>
          </cell>
        </row>
      </sheetData>
      <sheetData sheetId="4383">
        <row r="4">
          <cell r="I4">
            <v>0</v>
          </cell>
        </row>
      </sheetData>
      <sheetData sheetId="4384">
        <row r="4">
          <cell r="I4">
            <v>0</v>
          </cell>
        </row>
      </sheetData>
      <sheetData sheetId="4385">
        <row r="4">
          <cell r="I4">
            <v>0</v>
          </cell>
        </row>
      </sheetData>
      <sheetData sheetId="4386">
        <row r="4">
          <cell r="I4">
            <v>0</v>
          </cell>
        </row>
      </sheetData>
      <sheetData sheetId="4387">
        <row r="4">
          <cell r="I4">
            <v>0</v>
          </cell>
        </row>
      </sheetData>
      <sheetData sheetId="4388">
        <row r="4">
          <cell r="I4">
            <v>0</v>
          </cell>
        </row>
      </sheetData>
      <sheetData sheetId="4389">
        <row r="4">
          <cell r="I4">
            <v>0</v>
          </cell>
        </row>
      </sheetData>
      <sheetData sheetId="4390">
        <row r="4">
          <cell r="I4">
            <v>0</v>
          </cell>
        </row>
      </sheetData>
      <sheetData sheetId="4391">
        <row r="4">
          <cell r="I4">
            <v>0</v>
          </cell>
        </row>
      </sheetData>
      <sheetData sheetId="4392">
        <row r="4">
          <cell r="I4">
            <v>0</v>
          </cell>
        </row>
      </sheetData>
      <sheetData sheetId="4393">
        <row r="4">
          <cell r="I4">
            <v>0</v>
          </cell>
        </row>
      </sheetData>
      <sheetData sheetId="4394">
        <row r="4">
          <cell r="I4">
            <v>0</v>
          </cell>
        </row>
      </sheetData>
      <sheetData sheetId="4395">
        <row r="4">
          <cell r="I4">
            <v>0</v>
          </cell>
        </row>
      </sheetData>
      <sheetData sheetId="4396">
        <row r="4">
          <cell r="I4">
            <v>0</v>
          </cell>
        </row>
      </sheetData>
      <sheetData sheetId="4397">
        <row r="4">
          <cell r="I4">
            <v>0</v>
          </cell>
        </row>
      </sheetData>
      <sheetData sheetId="4398">
        <row r="4">
          <cell r="I4">
            <v>0</v>
          </cell>
        </row>
      </sheetData>
      <sheetData sheetId="4399">
        <row r="4">
          <cell r="I4">
            <v>0</v>
          </cell>
        </row>
      </sheetData>
      <sheetData sheetId="4400">
        <row r="4">
          <cell r="I4">
            <v>0</v>
          </cell>
        </row>
      </sheetData>
      <sheetData sheetId="4401">
        <row r="4">
          <cell r="I4">
            <v>0</v>
          </cell>
        </row>
      </sheetData>
      <sheetData sheetId="4402">
        <row r="4">
          <cell r="I4">
            <v>0</v>
          </cell>
        </row>
      </sheetData>
      <sheetData sheetId="4403">
        <row r="4">
          <cell r="I4">
            <v>0</v>
          </cell>
        </row>
      </sheetData>
      <sheetData sheetId="4404">
        <row r="4">
          <cell r="I4">
            <v>0</v>
          </cell>
        </row>
      </sheetData>
      <sheetData sheetId="4405">
        <row r="4">
          <cell r="I4">
            <v>0</v>
          </cell>
        </row>
      </sheetData>
      <sheetData sheetId="4406">
        <row r="4">
          <cell r="I4">
            <v>0</v>
          </cell>
        </row>
      </sheetData>
      <sheetData sheetId="4407">
        <row r="4">
          <cell r="I4">
            <v>0</v>
          </cell>
        </row>
      </sheetData>
      <sheetData sheetId="4408">
        <row r="4">
          <cell r="I4">
            <v>0</v>
          </cell>
        </row>
      </sheetData>
      <sheetData sheetId="4409">
        <row r="4">
          <cell r="I4">
            <v>0</v>
          </cell>
        </row>
      </sheetData>
      <sheetData sheetId="4410">
        <row r="4">
          <cell r="I4">
            <v>0</v>
          </cell>
        </row>
      </sheetData>
      <sheetData sheetId="4411">
        <row r="4">
          <cell r="I4">
            <v>0</v>
          </cell>
        </row>
      </sheetData>
      <sheetData sheetId="4412">
        <row r="4">
          <cell r="I4">
            <v>0</v>
          </cell>
        </row>
      </sheetData>
      <sheetData sheetId="4413">
        <row r="4">
          <cell r="I4">
            <v>0</v>
          </cell>
        </row>
      </sheetData>
      <sheetData sheetId="4414">
        <row r="4">
          <cell r="I4">
            <v>0</v>
          </cell>
        </row>
      </sheetData>
      <sheetData sheetId="4415">
        <row r="4">
          <cell r="I4">
            <v>0</v>
          </cell>
        </row>
      </sheetData>
      <sheetData sheetId="4416">
        <row r="4">
          <cell r="I4">
            <v>0</v>
          </cell>
        </row>
      </sheetData>
      <sheetData sheetId="4417">
        <row r="4">
          <cell r="I4">
            <v>0</v>
          </cell>
        </row>
      </sheetData>
      <sheetData sheetId="4418">
        <row r="4">
          <cell r="I4">
            <v>0</v>
          </cell>
        </row>
      </sheetData>
      <sheetData sheetId="4419">
        <row r="4">
          <cell r="I4">
            <v>0</v>
          </cell>
        </row>
      </sheetData>
      <sheetData sheetId="4420">
        <row r="4">
          <cell r="I4">
            <v>0</v>
          </cell>
        </row>
      </sheetData>
      <sheetData sheetId="4421">
        <row r="4">
          <cell r="I4">
            <v>0</v>
          </cell>
        </row>
      </sheetData>
      <sheetData sheetId="4422">
        <row r="4">
          <cell r="I4">
            <v>0</v>
          </cell>
        </row>
      </sheetData>
      <sheetData sheetId="4423">
        <row r="4">
          <cell r="I4">
            <v>0</v>
          </cell>
        </row>
      </sheetData>
      <sheetData sheetId="4424">
        <row r="4">
          <cell r="I4">
            <v>0</v>
          </cell>
        </row>
      </sheetData>
      <sheetData sheetId="4425">
        <row r="4">
          <cell r="I4">
            <v>0</v>
          </cell>
        </row>
      </sheetData>
      <sheetData sheetId="4426">
        <row r="4">
          <cell r="I4">
            <v>0</v>
          </cell>
        </row>
      </sheetData>
      <sheetData sheetId="4427">
        <row r="4">
          <cell r="I4">
            <v>0</v>
          </cell>
        </row>
      </sheetData>
      <sheetData sheetId="4428">
        <row r="4">
          <cell r="I4">
            <v>0</v>
          </cell>
        </row>
      </sheetData>
      <sheetData sheetId="4429">
        <row r="4">
          <cell r="I4">
            <v>0</v>
          </cell>
        </row>
      </sheetData>
      <sheetData sheetId="4430">
        <row r="4">
          <cell r="I4">
            <v>0</v>
          </cell>
        </row>
      </sheetData>
      <sheetData sheetId="4431">
        <row r="4">
          <cell r="I4">
            <v>0</v>
          </cell>
        </row>
      </sheetData>
      <sheetData sheetId="4432">
        <row r="4">
          <cell r="I4">
            <v>0</v>
          </cell>
        </row>
      </sheetData>
      <sheetData sheetId="4433">
        <row r="4">
          <cell r="I4">
            <v>0</v>
          </cell>
        </row>
      </sheetData>
      <sheetData sheetId="4434">
        <row r="4">
          <cell r="I4">
            <v>0</v>
          </cell>
        </row>
      </sheetData>
      <sheetData sheetId="4435">
        <row r="4">
          <cell r="I4">
            <v>0</v>
          </cell>
        </row>
      </sheetData>
      <sheetData sheetId="4436">
        <row r="4">
          <cell r="I4">
            <v>0</v>
          </cell>
        </row>
      </sheetData>
      <sheetData sheetId="4437">
        <row r="4">
          <cell r="I4">
            <v>0</v>
          </cell>
        </row>
      </sheetData>
      <sheetData sheetId="4438">
        <row r="4">
          <cell r="I4">
            <v>0</v>
          </cell>
        </row>
      </sheetData>
      <sheetData sheetId="4439">
        <row r="4">
          <cell r="I4">
            <v>0</v>
          </cell>
        </row>
      </sheetData>
      <sheetData sheetId="4440">
        <row r="4">
          <cell r="I4">
            <v>0</v>
          </cell>
        </row>
      </sheetData>
      <sheetData sheetId="4441">
        <row r="4">
          <cell r="I4">
            <v>0</v>
          </cell>
        </row>
      </sheetData>
      <sheetData sheetId="4442">
        <row r="4">
          <cell r="I4">
            <v>0</v>
          </cell>
        </row>
      </sheetData>
      <sheetData sheetId="4443">
        <row r="4">
          <cell r="I4">
            <v>0</v>
          </cell>
        </row>
      </sheetData>
      <sheetData sheetId="4444">
        <row r="4">
          <cell r="I4">
            <v>0</v>
          </cell>
        </row>
      </sheetData>
      <sheetData sheetId="4445">
        <row r="4">
          <cell r="I4">
            <v>0</v>
          </cell>
        </row>
      </sheetData>
      <sheetData sheetId="4446">
        <row r="4">
          <cell r="I4">
            <v>0</v>
          </cell>
        </row>
      </sheetData>
      <sheetData sheetId="4447">
        <row r="4">
          <cell r="I4">
            <v>0</v>
          </cell>
        </row>
      </sheetData>
      <sheetData sheetId="4448">
        <row r="4">
          <cell r="I4">
            <v>0</v>
          </cell>
        </row>
      </sheetData>
      <sheetData sheetId="4449">
        <row r="4">
          <cell r="I4">
            <v>0</v>
          </cell>
        </row>
      </sheetData>
      <sheetData sheetId="4450">
        <row r="4">
          <cell r="I4">
            <v>0</v>
          </cell>
        </row>
      </sheetData>
      <sheetData sheetId="4451">
        <row r="4">
          <cell r="I4">
            <v>0</v>
          </cell>
        </row>
      </sheetData>
      <sheetData sheetId="4452">
        <row r="4">
          <cell r="I4">
            <v>0</v>
          </cell>
        </row>
      </sheetData>
      <sheetData sheetId="4453">
        <row r="4">
          <cell r="I4">
            <v>0</v>
          </cell>
        </row>
      </sheetData>
      <sheetData sheetId="4454">
        <row r="4">
          <cell r="I4">
            <v>0</v>
          </cell>
        </row>
      </sheetData>
      <sheetData sheetId="4455">
        <row r="4">
          <cell r="I4">
            <v>0</v>
          </cell>
        </row>
      </sheetData>
      <sheetData sheetId="4456">
        <row r="4">
          <cell r="I4">
            <v>0</v>
          </cell>
        </row>
      </sheetData>
      <sheetData sheetId="4457">
        <row r="4">
          <cell r="I4">
            <v>0</v>
          </cell>
        </row>
      </sheetData>
      <sheetData sheetId="4458">
        <row r="4">
          <cell r="I4">
            <v>0</v>
          </cell>
        </row>
      </sheetData>
      <sheetData sheetId="4459">
        <row r="4">
          <cell r="I4">
            <v>0</v>
          </cell>
        </row>
      </sheetData>
      <sheetData sheetId="4460">
        <row r="4">
          <cell r="I4">
            <v>0</v>
          </cell>
        </row>
      </sheetData>
      <sheetData sheetId="4461">
        <row r="4">
          <cell r="I4">
            <v>0</v>
          </cell>
        </row>
      </sheetData>
      <sheetData sheetId="4462">
        <row r="4">
          <cell r="I4">
            <v>0</v>
          </cell>
        </row>
      </sheetData>
      <sheetData sheetId="4463">
        <row r="4">
          <cell r="I4">
            <v>0</v>
          </cell>
        </row>
      </sheetData>
      <sheetData sheetId="4464">
        <row r="4">
          <cell r="I4">
            <v>0</v>
          </cell>
        </row>
      </sheetData>
      <sheetData sheetId="4465">
        <row r="4">
          <cell r="I4">
            <v>0</v>
          </cell>
        </row>
      </sheetData>
      <sheetData sheetId="4466">
        <row r="4">
          <cell r="I4">
            <v>0</v>
          </cell>
        </row>
      </sheetData>
      <sheetData sheetId="4467">
        <row r="4">
          <cell r="I4">
            <v>0</v>
          </cell>
        </row>
      </sheetData>
      <sheetData sheetId="4468">
        <row r="4">
          <cell r="I4">
            <v>0</v>
          </cell>
        </row>
      </sheetData>
      <sheetData sheetId="4469">
        <row r="4">
          <cell r="I4">
            <v>0</v>
          </cell>
        </row>
      </sheetData>
      <sheetData sheetId="4470">
        <row r="4">
          <cell r="I4">
            <v>0</v>
          </cell>
        </row>
      </sheetData>
      <sheetData sheetId="4471">
        <row r="4">
          <cell r="I4">
            <v>0</v>
          </cell>
        </row>
      </sheetData>
      <sheetData sheetId="4472">
        <row r="4">
          <cell r="I4">
            <v>0</v>
          </cell>
        </row>
      </sheetData>
      <sheetData sheetId="4473">
        <row r="4">
          <cell r="I4">
            <v>0</v>
          </cell>
        </row>
      </sheetData>
      <sheetData sheetId="4474">
        <row r="4">
          <cell r="I4">
            <v>0</v>
          </cell>
        </row>
      </sheetData>
      <sheetData sheetId="4475">
        <row r="4">
          <cell r="I4">
            <v>0</v>
          </cell>
        </row>
      </sheetData>
      <sheetData sheetId="4476">
        <row r="4">
          <cell r="I4">
            <v>0</v>
          </cell>
        </row>
      </sheetData>
      <sheetData sheetId="4477">
        <row r="4">
          <cell r="I4">
            <v>0</v>
          </cell>
        </row>
      </sheetData>
      <sheetData sheetId="4478">
        <row r="4">
          <cell r="I4">
            <v>0</v>
          </cell>
        </row>
      </sheetData>
      <sheetData sheetId="4479">
        <row r="4">
          <cell r="I4">
            <v>0</v>
          </cell>
        </row>
      </sheetData>
      <sheetData sheetId="4480">
        <row r="4">
          <cell r="I4">
            <v>0</v>
          </cell>
        </row>
      </sheetData>
      <sheetData sheetId="4481">
        <row r="4">
          <cell r="I4">
            <v>0</v>
          </cell>
        </row>
      </sheetData>
      <sheetData sheetId="4482">
        <row r="4">
          <cell r="I4">
            <v>0</v>
          </cell>
        </row>
      </sheetData>
      <sheetData sheetId="4483">
        <row r="4">
          <cell r="I4">
            <v>0</v>
          </cell>
        </row>
      </sheetData>
      <sheetData sheetId="4484">
        <row r="4">
          <cell r="I4">
            <v>0</v>
          </cell>
        </row>
      </sheetData>
      <sheetData sheetId="4485">
        <row r="4">
          <cell r="I4">
            <v>0</v>
          </cell>
        </row>
      </sheetData>
      <sheetData sheetId="4486">
        <row r="4">
          <cell r="I4">
            <v>0</v>
          </cell>
        </row>
      </sheetData>
      <sheetData sheetId="4487">
        <row r="4">
          <cell r="I4">
            <v>0</v>
          </cell>
        </row>
      </sheetData>
      <sheetData sheetId="4488">
        <row r="4">
          <cell r="I4">
            <v>0</v>
          </cell>
        </row>
      </sheetData>
      <sheetData sheetId="4489">
        <row r="4">
          <cell r="I4">
            <v>0</v>
          </cell>
        </row>
      </sheetData>
      <sheetData sheetId="4490">
        <row r="4">
          <cell r="I4">
            <v>0</v>
          </cell>
        </row>
      </sheetData>
      <sheetData sheetId="4491">
        <row r="4">
          <cell r="I4">
            <v>0</v>
          </cell>
        </row>
      </sheetData>
      <sheetData sheetId="4492">
        <row r="4">
          <cell r="I4">
            <v>0</v>
          </cell>
        </row>
      </sheetData>
      <sheetData sheetId="4493">
        <row r="4">
          <cell r="I4">
            <v>0</v>
          </cell>
        </row>
      </sheetData>
      <sheetData sheetId="4494">
        <row r="4">
          <cell r="I4">
            <v>0</v>
          </cell>
        </row>
      </sheetData>
      <sheetData sheetId="4495">
        <row r="4">
          <cell r="I4">
            <v>0</v>
          </cell>
        </row>
      </sheetData>
      <sheetData sheetId="4496">
        <row r="4">
          <cell r="I4">
            <v>0</v>
          </cell>
        </row>
      </sheetData>
      <sheetData sheetId="4497">
        <row r="4">
          <cell r="I4">
            <v>0</v>
          </cell>
        </row>
      </sheetData>
      <sheetData sheetId="4498">
        <row r="4">
          <cell r="I4">
            <v>0</v>
          </cell>
        </row>
      </sheetData>
      <sheetData sheetId="4499">
        <row r="4">
          <cell r="I4">
            <v>0</v>
          </cell>
        </row>
      </sheetData>
      <sheetData sheetId="4500">
        <row r="4">
          <cell r="I4">
            <v>0</v>
          </cell>
        </row>
      </sheetData>
      <sheetData sheetId="4501">
        <row r="4">
          <cell r="I4">
            <v>0</v>
          </cell>
        </row>
      </sheetData>
      <sheetData sheetId="4502">
        <row r="4">
          <cell r="I4">
            <v>0</v>
          </cell>
        </row>
      </sheetData>
      <sheetData sheetId="4503">
        <row r="4">
          <cell r="I4">
            <v>0</v>
          </cell>
        </row>
      </sheetData>
      <sheetData sheetId="4504">
        <row r="4">
          <cell r="I4">
            <v>0</v>
          </cell>
        </row>
      </sheetData>
      <sheetData sheetId="4505">
        <row r="4">
          <cell r="I4">
            <v>0</v>
          </cell>
        </row>
      </sheetData>
      <sheetData sheetId="4506">
        <row r="4">
          <cell r="I4">
            <v>0</v>
          </cell>
        </row>
      </sheetData>
      <sheetData sheetId="4507">
        <row r="4">
          <cell r="I4">
            <v>0</v>
          </cell>
        </row>
      </sheetData>
      <sheetData sheetId="4508">
        <row r="4">
          <cell r="I4">
            <v>0</v>
          </cell>
        </row>
      </sheetData>
      <sheetData sheetId="4509">
        <row r="4">
          <cell r="I4">
            <v>0</v>
          </cell>
        </row>
      </sheetData>
      <sheetData sheetId="4510">
        <row r="4">
          <cell r="I4">
            <v>0</v>
          </cell>
        </row>
      </sheetData>
      <sheetData sheetId="4511">
        <row r="4">
          <cell r="I4">
            <v>0</v>
          </cell>
        </row>
      </sheetData>
      <sheetData sheetId="4512">
        <row r="4">
          <cell r="I4">
            <v>0</v>
          </cell>
        </row>
      </sheetData>
      <sheetData sheetId="4513">
        <row r="4">
          <cell r="I4">
            <v>0</v>
          </cell>
        </row>
      </sheetData>
      <sheetData sheetId="4514">
        <row r="4">
          <cell r="I4">
            <v>0</v>
          </cell>
        </row>
      </sheetData>
      <sheetData sheetId="4515">
        <row r="4">
          <cell r="I4">
            <v>0</v>
          </cell>
        </row>
      </sheetData>
      <sheetData sheetId="4516">
        <row r="4">
          <cell r="I4">
            <v>0</v>
          </cell>
        </row>
      </sheetData>
      <sheetData sheetId="4517">
        <row r="4">
          <cell r="I4">
            <v>0</v>
          </cell>
        </row>
      </sheetData>
      <sheetData sheetId="4518">
        <row r="4">
          <cell r="I4">
            <v>0</v>
          </cell>
        </row>
      </sheetData>
      <sheetData sheetId="4519">
        <row r="4">
          <cell r="I4">
            <v>0</v>
          </cell>
        </row>
      </sheetData>
      <sheetData sheetId="4520">
        <row r="4">
          <cell r="I4">
            <v>0</v>
          </cell>
        </row>
      </sheetData>
      <sheetData sheetId="4521">
        <row r="4">
          <cell r="I4">
            <v>0</v>
          </cell>
        </row>
      </sheetData>
      <sheetData sheetId="4522">
        <row r="4">
          <cell r="I4">
            <v>0</v>
          </cell>
        </row>
      </sheetData>
      <sheetData sheetId="4523">
        <row r="4">
          <cell r="I4">
            <v>0</v>
          </cell>
        </row>
      </sheetData>
      <sheetData sheetId="4524">
        <row r="4">
          <cell r="I4">
            <v>0</v>
          </cell>
        </row>
      </sheetData>
      <sheetData sheetId="4525">
        <row r="4">
          <cell r="I4">
            <v>0</v>
          </cell>
        </row>
      </sheetData>
      <sheetData sheetId="4526">
        <row r="4">
          <cell r="I4">
            <v>0</v>
          </cell>
        </row>
      </sheetData>
      <sheetData sheetId="4527">
        <row r="4">
          <cell r="I4">
            <v>0</v>
          </cell>
        </row>
      </sheetData>
      <sheetData sheetId="4528">
        <row r="4">
          <cell r="I4">
            <v>0</v>
          </cell>
        </row>
      </sheetData>
      <sheetData sheetId="4529">
        <row r="4">
          <cell r="I4">
            <v>0</v>
          </cell>
        </row>
      </sheetData>
      <sheetData sheetId="4530">
        <row r="4">
          <cell r="I4">
            <v>0</v>
          </cell>
        </row>
      </sheetData>
      <sheetData sheetId="4531">
        <row r="4">
          <cell r="I4">
            <v>0</v>
          </cell>
        </row>
      </sheetData>
      <sheetData sheetId="4532">
        <row r="4">
          <cell r="I4">
            <v>0</v>
          </cell>
        </row>
      </sheetData>
      <sheetData sheetId="4533">
        <row r="4">
          <cell r="I4">
            <v>0</v>
          </cell>
        </row>
      </sheetData>
      <sheetData sheetId="4534">
        <row r="4">
          <cell r="I4">
            <v>0</v>
          </cell>
        </row>
      </sheetData>
      <sheetData sheetId="4535">
        <row r="4">
          <cell r="I4">
            <v>0</v>
          </cell>
        </row>
      </sheetData>
      <sheetData sheetId="4536">
        <row r="4">
          <cell r="I4">
            <v>0</v>
          </cell>
        </row>
      </sheetData>
      <sheetData sheetId="4537">
        <row r="4">
          <cell r="I4">
            <v>0</v>
          </cell>
        </row>
      </sheetData>
      <sheetData sheetId="4538">
        <row r="4">
          <cell r="I4">
            <v>0</v>
          </cell>
        </row>
      </sheetData>
      <sheetData sheetId="4539">
        <row r="4">
          <cell r="I4">
            <v>0</v>
          </cell>
        </row>
      </sheetData>
      <sheetData sheetId="4540">
        <row r="4">
          <cell r="I4">
            <v>0</v>
          </cell>
        </row>
      </sheetData>
      <sheetData sheetId="4541">
        <row r="4">
          <cell r="I4">
            <v>0</v>
          </cell>
        </row>
      </sheetData>
      <sheetData sheetId="4542">
        <row r="4">
          <cell r="I4">
            <v>0</v>
          </cell>
        </row>
      </sheetData>
      <sheetData sheetId="4543">
        <row r="4">
          <cell r="I4">
            <v>0</v>
          </cell>
        </row>
      </sheetData>
      <sheetData sheetId="4544">
        <row r="4">
          <cell r="I4">
            <v>0</v>
          </cell>
        </row>
      </sheetData>
      <sheetData sheetId="4545">
        <row r="4">
          <cell r="I4">
            <v>0</v>
          </cell>
        </row>
      </sheetData>
      <sheetData sheetId="4546">
        <row r="4">
          <cell r="I4">
            <v>0</v>
          </cell>
        </row>
      </sheetData>
      <sheetData sheetId="4547">
        <row r="4">
          <cell r="I4">
            <v>0</v>
          </cell>
        </row>
      </sheetData>
      <sheetData sheetId="4548">
        <row r="4">
          <cell r="I4">
            <v>0</v>
          </cell>
        </row>
      </sheetData>
      <sheetData sheetId="4549">
        <row r="4">
          <cell r="I4">
            <v>0</v>
          </cell>
        </row>
      </sheetData>
      <sheetData sheetId="4550">
        <row r="4">
          <cell r="I4">
            <v>0</v>
          </cell>
        </row>
      </sheetData>
      <sheetData sheetId="4551" refreshError="1"/>
      <sheetData sheetId="4552" refreshError="1"/>
      <sheetData sheetId="4553" refreshError="1"/>
      <sheetData sheetId="4554" refreshError="1"/>
      <sheetData sheetId="4555" refreshError="1"/>
      <sheetData sheetId="4556">
        <row r="4">
          <cell r="I4">
            <v>0</v>
          </cell>
        </row>
      </sheetData>
      <sheetData sheetId="4557">
        <row r="4">
          <cell r="I4">
            <v>0</v>
          </cell>
        </row>
      </sheetData>
      <sheetData sheetId="4558">
        <row r="4">
          <cell r="I4">
            <v>0</v>
          </cell>
        </row>
      </sheetData>
      <sheetData sheetId="4559">
        <row r="4">
          <cell r="I4">
            <v>0</v>
          </cell>
        </row>
      </sheetData>
      <sheetData sheetId="4560">
        <row r="4">
          <cell r="I4">
            <v>0</v>
          </cell>
        </row>
      </sheetData>
      <sheetData sheetId="4561">
        <row r="4">
          <cell r="I4">
            <v>0</v>
          </cell>
        </row>
      </sheetData>
      <sheetData sheetId="4562">
        <row r="4">
          <cell r="I4">
            <v>0</v>
          </cell>
        </row>
      </sheetData>
      <sheetData sheetId="4563">
        <row r="4">
          <cell r="I4">
            <v>0</v>
          </cell>
        </row>
      </sheetData>
      <sheetData sheetId="4564">
        <row r="4">
          <cell r="I4">
            <v>0</v>
          </cell>
        </row>
      </sheetData>
      <sheetData sheetId="4565">
        <row r="4">
          <cell r="I4">
            <v>0</v>
          </cell>
        </row>
      </sheetData>
      <sheetData sheetId="4566">
        <row r="4">
          <cell r="I4">
            <v>0</v>
          </cell>
        </row>
      </sheetData>
      <sheetData sheetId="4567">
        <row r="4">
          <cell r="I4">
            <v>0</v>
          </cell>
        </row>
      </sheetData>
      <sheetData sheetId="4568">
        <row r="4">
          <cell r="I4">
            <v>0</v>
          </cell>
        </row>
      </sheetData>
      <sheetData sheetId="4569">
        <row r="4">
          <cell r="I4">
            <v>0</v>
          </cell>
        </row>
      </sheetData>
      <sheetData sheetId="4570">
        <row r="4">
          <cell r="I4">
            <v>0</v>
          </cell>
        </row>
      </sheetData>
      <sheetData sheetId="4571">
        <row r="4">
          <cell r="I4">
            <v>0</v>
          </cell>
        </row>
      </sheetData>
      <sheetData sheetId="4572">
        <row r="4">
          <cell r="I4">
            <v>0</v>
          </cell>
        </row>
      </sheetData>
      <sheetData sheetId="4573">
        <row r="4">
          <cell r="I4">
            <v>0</v>
          </cell>
        </row>
      </sheetData>
      <sheetData sheetId="4574">
        <row r="4">
          <cell r="I4">
            <v>0</v>
          </cell>
        </row>
      </sheetData>
      <sheetData sheetId="4575">
        <row r="4">
          <cell r="I4">
            <v>0</v>
          </cell>
        </row>
      </sheetData>
      <sheetData sheetId="4576">
        <row r="4">
          <cell r="I4">
            <v>0</v>
          </cell>
        </row>
      </sheetData>
      <sheetData sheetId="4577" refreshError="1"/>
      <sheetData sheetId="4578" refreshError="1"/>
      <sheetData sheetId="4579" refreshError="1"/>
      <sheetData sheetId="4580" refreshError="1"/>
      <sheetData sheetId="4581" refreshError="1"/>
      <sheetData sheetId="4582" refreshError="1"/>
      <sheetData sheetId="4583" refreshError="1"/>
      <sheetData sheetId="4584" refreshError="1"/>
      <sheetData sheetId="4585" refreshError="1"/>
      <sheetData sheetId="4586" refreshError="1"/>
      <sheetData sheetId="4587" refreshError="1"/>
      <sheetData sheetId="4588" refreshError="1"/>
      <sheetData sheetId="4589" refreshError="1"/>
      <sheetData sheetId="4590">
        <row r="4">
          <cell r="I4">
            <v>0</v>
          </cell>
        </row>
      </sheetData>
      <sheetData sheetId="4591" refreshError="1"/>
      <sheetData sheetId="4592" refreshError="1"/>
      <sheetData sheetId="4593" refreshError="1"/>
      <sheetData sheetId="4594" refreshError="1"/>
      <sheetData sheetId="4595" refreshError="1"/>
      <sheetData sheetId="4596" refreshError="1"/>
      <sheetData sheetId="4597" refreshError="1"/>
      <sheetData sheetId="4598" refreshError="1"/>
      <sheetData sheetId="4599" refreshError="1"/>
      <sheetData sheetId="4600">
        <row r="4">
          <cell r="I4">
            <v>0</v>
          </cell>
        </row>
      </sheetData>
      <sheetData sheetId="4601">
        <row r="4">
          <cell r="I4">
            <v>0</v>
          </cell>
        </row>
      </sheetData>
      <sheetData sheetId="4602">
        <row r="4">
          <cell r="I4">
            <v>0</v>
          </cell>
        </row>
      </sheetData>
      <sheetData sheetId="4603" refreshError="1"/>
      <sheetData sheetId="4604" refreshError="1"/>
      <sheetData sheetId="4605" refreshError="1"/>
      <sheetData sheetId="4606" refreshError="1"/>
      <sheetData sheetId="4607" refreshError="1"/>
      <sheetData sheetId="4608" refreshError="1"/>
      <sheetData sheetId="4609" refreshError="1"/>
      <sheetData sheetId="4610" refreshError="1"/>
      <sheetData sheetId="4611" refreshError="1"/>
      <sheetData sheetId="4612" refreshError="1"/>
      <sheetData sheetId="4613" refreshError="1"/>
      <sheetData sheetId="4614" refreshError="1"/>
      <sheetData sheetId="4615" refreshError="1"/>
      <sheetData sheetId="4616" refreshError="1"/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>
        <row r="4">
          <cell r="I4">
            <v>0</v>
          </cell>
        </row>
      </sheetData>
      <sheetData sheetId="4680">
        <row r="4">
          <cell r="I4">
            <v>0</v>
          </cell>
        </row>
      </sheetData>
      <sheetData sheetId="4681">
        <row r="4">
          <cell r="I4">
            <v>0</v>
          </cell>
        </row>
      </sheetData>
      <sheetData sheetId="4682">
        <row r="4">
          <cell r="I4">
            <v>0</v>
          </cell>
        </row>
      </sheetData>
      <sheetData sheetId="4683">
        <row r="4">
          <cell r="I4">
            <v>0</v>
          </cell>
        </row>
      </sheetData>
      <sheetData sheetId="4684">
        <row r="4">
          <cell r="I4">
            <v>0</v>
          </cell>
        </row>
      </sheetData>
      <sheetData sheetId="4685">
        <row r="4">
          <cell r="I4">
            <v>0</v>
          </cell>
        </row>
      </sheetData>
      <sheetData sheetId="4686">
        <row r="4">
          <cell r="I4">
            <v>0</v>
          </cell>
        </row>
      </sheetData>
      <sheetData sheetId="4687">
        <row r="4">
          <cell r="I4">
            <v>0</v>
          </cell>
        </row>
      </sheetData>
      <sheetData sheetId="4688">
        <row r="4">
          <cell r="I4">
            <v>0</v>
          </cell>
        </row>
      </sheetData>
      <sheetData sheetId="4689">
        <row r="4">
          <cell r="I4">
            <v>0</v>
          </cell>
        </row>
      </sheetData>
      <sheetData sheetId="4690">
        <row r="4">
          <cell r="I4">
            <v>0</v>
          </cell>
        </row>
      </sheetData>
      <sheetData sheetId="4691">
        <row r="4">
          <cell r="I4">
            <v>0</v>
          </cell>
        </row>
      </sheetData>
      <sheetData sheetId="4692">
        <row r="4">
          <cell r="I4">
            <v>0</v>
          </cell>
        </row>
      </sheetData>
      <sheetData sheetId="4693">
        <row r="4">
          <cell r="I4">
            <v>0</v>
          </cell>
        </row>
      </sheetData>
      <sheetData sheetId="4694">
        <row r="4">
          <cell r="I4">
            <v>0</v>
          </cell>
        </row>
      </sheetData>
      <sheetData sheetId="4695">
        <row r="4">
          <cell r="I4">
            <v>0</v>
          </cell>
        </row>
      </sheetData>
      <sheetData sheetId="4696">
        <row r="4">
          <cell r="I4">
            <v>0</v>
          </cell>
        </row>
      </sheetData>
      <sheetData sheetId="4697">
        <row r="4">
          <cell r="I4">
            <v>0</v>
          </cell>
        </row>
      </sheetData>
      <sheetData sheetId="4698">
        <row r="4">
          <cell r="I4">
            <v>0</v>
          </cell>
        </row>
      </sheetData>
      <sheetData sheetId="4699">
        <row r="4">
          <cell r="I4">
            <v>0</v>
          </cell>
        </row>
      </sheetData>
      <sheetData sheetId="4700">
        <row r="4">
          <cell r="I4">
            <v>0</v>
          </cell>
        </row>
      </sheetData>
      <sheetData sheetId="4701">
        <row r="4">
          <cell r="I4">
            <v>0</v>
          </cell>
        </row>
      </sheetData>
      <sheetData sheetId="4702">
        <row r="4">
          <cell r="I4">
            <v>0</v>
          </cell>
        </row>
      </sheetData>
      <sheetData sheetId="4703">
        <row r="4">
          <cell r="I4">
            <v>0</v>
          </cell>
        </row>
      </sheetData>
      <sheetData sheetId="4704">
        <row r="4">
          <cell r="I4">
            <v>0</v>
          </cell>
        </row>
      </sheetData>
      <sheetData sheetId="4705">
        <row r="4">
          <cell r="I4">
            <v>0</v>
          </cell>
        </row>
      </sheetData>
      <sheetData sheetId="4706">
        <row r="4">
          <cell r="I4">
            <v>0</v>
          </cell>
        </row>
      </sheetData>
      <sheetData sheetId="4707">
        <row r="4">
          <cell r="I4">
            <v>0</v>
          </cell>
        </row>
      </sheetData>
      <sheetData sheetId="4708">
        <row r="4">
          <cell r="I4">
            <v>0</v>
          </cell>
        </row>
      </sheetData>
      <sheetData sheetId="4709">
        <row r="4">
          <cell r="I4">
            <v>0</v>
          </cell>
        </row>
      </sheetData>
      <sheetData sheetId="4710">
        <row r="4">
          <cell r="I4">
            <v>0</v>
          </cell>
        </row>
      </sheetData>
      <sheetData sheetId="4711">
        <row r="4">
          <cell r="I4">
            <v>0</v>
          </cell>
        </row>
      </sheetData>
      <sheetData sheetId="4712">
        <row r="4">
          <cell r="I4">
            <v>0</v>
          </cell>
        </row>
      </sheetData>
      <sheetData sheetId="4713">
        <row r="4">
          <cell r="I4">
            <v>0</v>
          </cell>
        </row>
      </sheetData>
      <sheetData sheetId="4714">
        <row r="4">
          <cell r="I4">
            <v>0</v>
          </cell>
        </row>
      </sheetData>
      <sheetData sheetId="4715">
        <row r="4">
          <cell r="I4">
            <v>0</v>
          </cell>
        </row>
      </sheetData>
      <sheetData sheetId="4716">
        <row r="4">
          <cell r="I4">
            <v>0</v>
          </cell>
        </row>
      </sheetData>
      <sheetData sheetId="4717">
        <row r="4">
          <cell r="I4">
            <v>0</v>
          </cell>
        </row>
      </sheetData>
      <sheetData sheetId="4718">
        <row r="4">
          <cell r="I4">
            <v>0</v>
          </cell>
        </row>
      </sheetData>
      <sheetData sheetId="4719">
        <row r="4">
          <cell r="I4">
            <v>0</v>
          </cell>
        </row>
      </sheetData>
      <sheetData sheetId="4720">
        <row r="4">
          <cell r="I4">
            <v>0</v>
          </cell>
        </row>
      </sheetData>
      <sheetData sheetId="4721">
        <row r="4">
          <cell r="I4">
            <v>0</v>
          </cell>
        </row>
      </sheetData>
      <sheetData sheetId="4722">
        <row r="4">
          <cell r="I4">
            <v>0</v>
          </cell>
        </row>
      </sheetData>
      <sheetData sheetId="4723">
        <row r="4">
          <cell r="I4">
            <v>0</v>
          </cell>
        </row>
      </sheetData>
      <sheetData sheetId="4724">
        <row r="4">
          <cell r="I4">
            <v>0</v>
          </cell>
        </row>
      </sheetData>
      <sheetData sheetId="4725">
        <row r="4">
          <cell r="I4">
            <v>0</v>
          </cell>
        </row>
      </sheetData>
      <sheetData sheetId="4726">
        <row r="4">
          <cell r="I4">
            <v>0</v>
          </cell>
        </row>
      </sheetData>
      <sheetData sheetId="4727">
        <row r="4">
          <cell r="I4">
            <v>0</v>
          </cell>
        </row>
      </sheetData>
      <sheetData sheetId="4728">
        <row r="4">
          <cell r="I4">
            <v>0</v>
          </cell>
        </row>
      </sheetData>
      <sheetData sheetId="4729">
        <row r="4">
          <cell r="I4">
            <v>0</v>
          </cell>
        </row>
      </sheetData>
      <sheetData sheetId="4730">
        <row r="4">
          <cell r="I4">
            <v>0</v>
          </cell>
        </row>
      </sheetData>
      <sheetData sheetId="4731">
        <row r="4">
          <cell r="I4">
            <v>0</v>
          </cell>
        </row>
      </sheetData>
      <sheetData sheetId="4732">
        <row r="4">
          <cell r="I4">
            <v>0</v>
          </cell>
        </row>
      </sheetData>
      <sheetData sheetId="4733">
        <row r="4">
          <cell r="I4">
            <v>0</v>
          </cell>
        </row>
      </sheetData>
      <sheetData sheetId="4734">
        <row r="4">
          <cell r="I4">
            <v>0</v>
          </cell>
        </row>
      </sheetData>
      <sheetData sheetId="4735">
        <row r="4">
          <cell r="I4">
            <v>0</v>
          </cell>
        </row>
      </sheetData>
      <sheetData sheetId="4736">
        <row r="4">
          <cell r="I4">
            <v>0</v>
          </cell>
        </row>
      </sheetData>
      <sheetData sheetId="4737">
        <row r="4">
          <cell r="I4">
            <v>0</v>
          </cell>
        </row>
      </sheetData>
      <sheetData sheetId="4738">
        <row r="4">
          <cell r="I4">
            <v>0</v>
          </cell>
        </row>
      </sheetData>
      <sheetData sheetId="4739">
        <row r="4">
          <cell r="I4">
            <v>0</v>
          </cell>
        </row>
      </sheetData>
      <sheetData sheetId="4740">
        <row r="4">
          <cell r="I4">
            <v>0</v>
          </cell>
        </row>
      </sheetData>
      <sheetData sheetId="4741">
        <row r="4">
          <cell r="I4">
            <v>0</v>
          </cell>
        </row>
      </sheetData>
      <sheetData sheetId="4742">
        <row r="4">
          <cell r="I4">
            <v>0</v>
          </cell>
        </row>
      </sheetData>
      <sheetData sheetId="4743">
        <row r="4">
          <cell r="I4">
            <v>0</v>
          </cell>
        </row>
      </sheetData>
      <sheetData sheetId="4744">
        <row r="4">
          <cell r="I4">
            <v>0</v>
          </cell>
        </row>
      </sheetData>
      <sheetData sheetId="4745">
        <row r="4">
          <cell r="I4">
            <v>0</v>
          </cell>
        </row>
      </sheetData>
      <sheetData sheetId="4746">
        <row r="4">
          <cell r="I4">
            <v>0</v>
          </cell>
        </row>
      </sheetData>
      <sheetData sheetId="4747">
        <row r="4">
          <cell r="I4">
            <v>0</v>
          </cell>
        </row>
      </sheetData>
      <sheetData sheetId="4748">
        <row r="4">
          <cell r="I4">
            <v>0</v>
          </cell>
        </row>
      </sheetData>
      <sheetData sheetId="4749">
        <row r="4">
          <cell r="I4">
            <v>0</v>
          </cell>
        </row>
      </sheetData>
      <sheetData sheetId="4750">
        <row r="4">
          <cell r="I4">
            <v>0</v>
          </cell>
        </row>
      </sheetData>
      <sheetData sheetId="4751">
        <row r="4">
          <cell r="I4">
            <v>0</v>
          </cell>
        </row>
      </sheetData>
      <sheetData sheetId="4752">
        <row r="4">
          <cell r="I4">
            <v>0</v>
          </cell>
        </row>
      </sheetData>
      <sheetData sheetId="4753">
        <row r="4">
          <cell r="I4">
            <v>0</v>
          </cell>
        </row>
      </sheetData>
      <sheetData sheetId="4754">
        <row r="4">
          <cell r="I4">
            <v>0</v>
          </cell>
        </row>
      </sheetData>
      <sheetData sheetId="4755">
        <row r="4">
          <cell r="I4">
            <v>0</v>
          </cell>
        </row>
      </sheetData>
      <sheetData sheetId="4756">
        <row r="4">
          <cell r="I4">
            <v>0</v>
          </cell>
        </row>
      </sheetData>
      <sheetData sheetId="4757">
        <row r="4">
          <cell r="I4">
            <v>0</v>
          </cell>
        </row>
      </sheetData>
      <sheetData sheetId="4758">
        <row r="4">
          <cell r="I4">
            <v>0</v>
          </cell>
        </row>
      </sheetData>
      <sheetData sheetId="4759">
        <row r="4">
          <cell r="I4">
            <v>0</v>
          </cell>
        </row>
      </sheetData>
      <sheetData sheetId="4760">
        <row r="4">
          <cell r="I4">
            <v>0</v>
          </cell>
        </row>
      </sheetData>
      <sheetData sheetId="4761">
        <row r="4">
          <cell r="I4">
            <v>0</v>
          </cell>
        </row>
      </sheetData>
      <sheetData sheetId="4762">
        <row r="4">
          <cell r="I4">
            <v>0</v>
          </cell>
        </row>
      </sheetData>
      <sheetData sheetId="4763">
        <row r="4">
          <cell r="I4">
            <v>0</v>
          </cell>
        </row>
      </sheetData>
      <sheetData sheetId="4764">
        <row r="4">
          <cell r="I4">
            <v>0</v>
          </cell>
        </row>
      </sheetData>
      <sheetData sheetId="4765">
        <row r="4">
          <cell r="I4">
            <v>0</v>
          </cell>
        </row>
      </sheetData>
      <sheetData sheetId="4766">
        <row r="4">
          <cell r="I4">
            <v>0</v>
          </cell>
        </row>
      </sheetData>
      <sheetData sheetId="4767">
        <row r="4">
          <cell r="I4">
            <v>0</v>
          </cell>
        </row>
      </sheetData>
      <sheetData sheetId="4768">
        <row r="4">
          <cell r="I4">
            <v>0</v>
          </cell>
        </row>
      </sheetData>
      <sheetData sheetId="4769">
        <row r="4">
          <cell r="I4">
            <v>0</v>
          </cell>
        </row>
      </sheetData>
      <sheetData sheetId="4770">
        <row r="4">
          <cell r="I4">
            <v>0</v>
          </cell>
        </row>
      </sheetData>
      <sheetData sheetId="4771">
        <row r="4">
          <cell r="I4">
            <v>0</v>
          </cell>
        </row>
      </sheetData>
      <sheetData sheetId="4772">
        <row r="4">
          <cell r="I4">
            <v>0</v>
          </cell>
        </row>
      </sheetData>
      <sheetData sheetId="4773">
        <row r="4">
          <cell r="I4">
            <v>0</v>
          </cell>
        </row>
      </sheetData>
      <sheetData sheetId="4774">
        <row r="4">
          <cell r="I4">
            <v>0</v>
          </cell>
        </row>
      </sheetData>
      <sheetData sheetId="4775">
        <row r="4">
          <cell r="I4">
            <v>0</v>
          </cell>
        </row>
      </sheetData>
      <sheetData sheetId="4776">
        <row r="4">
          <cell r="I4">
            <v>0</v>
          </cell>
        </row>
      </sheetData>
      <sheetData sheetId="4777">
        <row r="4">
          <cell r="I4">
            <v>0</v>
          </cell>
        </row>
      </sheetData>
      <sheetData sheetId="4778">
        <row r="4">
          <cell r="I4">
            <v>0</v>
          </cell>
        </row>
      </sheetData>
      <sheetData sheetId="4779">
        <row r="4">
          <cell r="I4">
            <v>0</v>
          </cell>
        </row>
      </sheetData>
      <sheetData sheetId="4780">
        <row r="4">
          <cell r="I4">
            <v>0</v>
          </cell>
        </row>
      </sheetData>
      <sheetData sheetId="4781">
        <row r="4">
          <cell r="I4">
            <v>0</v>
          </cell>
        </row>
      </sheetData>
      <sheetData sheetId="4782">
        <row r="4">
          <cell r="I4">
            <v>0</v>
          </cell>
        </row>
      </sheetData>
      <sheetData sheetId="4783">
        <row r="4">
          <cell r="I4">
            <v>0</v>
          </cell>
        </row>
      </sheetData>
      <sheetData sheetId="4784">
        <row r="4">
          <cell r="I4">
            <v>0</v>
          </cell>
        </row>
      </sheetData>
      <sheetData sheetId="4785">
        <row r="4">
          <cell r="I4">
            <v>0</v>
          </cell>
        </row>
      </sheetData>
      <sheetData sheetId="4786">
        <row r="4">
          <cell r="I4">
            <v>0</v>
          </cell>
        </row>
      </sheetData>
      <sheetData sheetId="4787">
        <row r="4">
          <cell r="I4">
            <v>0</v>
          </cell>
        </row>
      </sheetData>
      <sheetData sheetId="4788">
        <row r="4">
          <cell r="I4">
            <v>0</v>
          </cell>
        </row>
      </sheetData>
      <sheetData sheetId="4789">
        <row r="4">
          <cell r="I4">
            <v>0</v>
          </cell>
        </row>
      </sheetData>
      <sheetData sheetId="4790">
        <row r="4">
          <cell r="I4">
            <v>0</v>
          </cell>
        </row>
      </sheetData>
      <sheetData sheetId="4791">
        <row r="4">
          <cell r="I4">
            <v>0</v>
          </cell>
        </row>
      </sheetData>
      <sheetData sheetId="4792">
        <row r="4">
          <cell r="I4">
            <v>0</v>
          </cell>
        </row>
      </sheetData>
      <sheetData sheetId="4793">
        <row r="4">
          <cell r="I4">
            <v>0</v>
          </cell>
        </row>
      </sheetData>
      <sheetData sheetId="4794">
        <row r="4">
          <cell r="I4">
            <v>0</v>
          </cell>
        </row>
      </sheetData>
      <sheetData sheetId="4795" refreshError="1"/>
      <sheetData sheetId="4796" refreshError="1"/>
      <sheetData sheetId="4797">
        <row r="4">
          <cell r="I4">
            <v>0</v>
          </cell>
        </row>
      </sheetData>
      <sheetData sheetId="4798">
        <row r="4">
          <cell r="I4">
            <v>0</v>
          </cell>
        </row>
      </sheetData>
      <sheetData sheetId="4799">
        <row r="4">
          <cell r="I4">
            <v>0</v>
          </cell>
        </row>
      </sheetData>
      <sheetData sheetId="4800">
        <row r="4">
          <cell r="I4">
            <v>0</v>
          </cell>
        </row>
      </sheetData>
      <sheetData sheetId="4801">
        <row r="4">
          <cell r="I4">
            <v>0</v>
          </cell>
        </row>
      </sheetData>
      <sheetData sheetId="4802">
        <row r="4">
          <cell r="I4">
            <v>0</v>
          </cell>
        </row>
      </sheetData>
      <sheetData sheetId="4803">
        <row r="4">
          <cell r="I4">
            <v>0</v>
          </cell>
        </row>
      </sheetData>
      <sheetData sheetId="4804">
        <row r="4">
          <cell r="I4">
            <v>0</v>
          </cell>
        </row>
      </sheetData>
      <sheetData sheetId="4805">
        <row r="4">
          <cell r="I4">
            <v>0</v>
          </cell>
        </row>
      </sheetData>
      <sheetData sheetId="4806">
        <row r="4">
          <cell r="I4">
            <v>0</v>
          </cell>
        </row>
      </sheetData>
      <sheetData sheetId="4807">
        <row r="4">
          <cell r="I4">
            <v>0</v>
          </cell>
        </row>
      </sheetData>
      <sheetData sheetId="4808">
        <row r="4">
          <cell r="I4">
            <v>0</v>
          </cell>
        </row>
      </sheetData>
      <sheetData sheetId="4809">
        <row r="4">
          <cell r="I4">
            <v>0</v>
          </cell>
        </row>
      </sheetData>
      <sheetData sheetId="4810">
        <row r="4">
          <cell r="I4">
            <v>0</v>
          </cell>
        </row>
      </sheetData>
      <sheetData sheetId="4811">
        <row r="4">
          <cell r="I4">
            <v>0</v>
          </cell>
        </row>
      </sheetData>
      <sheetData sheetId="4812">
        <row r="4">
          <cell r="I4">
            <v>0</v>
          </cell>
        </row>
      </sheetData>
      <sheetData sheetId="4813">
        <row r="4">
          <cell r="I4">
            <v>0</v>
          </cell>
        </row>
      </sheetData>
      <sheetData sheetId="4814">
        <row r="4">
          <cell r="I4">
            <v>0</v>
          </cell>
        </row>
      </sheetData>
      <sheetData sheetId="4815">
        <row r="4">
          <cell r="I4">
            <v>0</v>
          </cell>
        </row>
      </sheetData>
      <sheetData sheetId="4816">
        <row r="4">
          <cell r="I4">
            <v>0</v>
          </cell>
        </row>
      </sheetData>
      <sheetData sheetId="4817">
        <row r="4">
          <cell r="I4">
            <v>0</v>
          </cell>
        </row>
      </sheetData>
      <sheetData sheetId="4818">
        <row r="4">
          <cell r="I4">
            <v>0</v>
          </cell>
        </row>
      </sheetData>
      <sheetData sheetId="4819">
        <row r="4">
          <cell r="I4">
            <v>0</v>
          </cell>
        </row>
      </sheetData>
      <sheetData sheetId="4820">
        <row r="4">
          <cell r="I4">
            <v>0</v>
          </cell>
        </row>
      </sheetData>
      <sheetData sheetId="4821">
        <row r="4">
          <cell r="I4">
            <v>0</v>
          </cell>
        </row>
      </sheetData>
      <sheetData sheetId="4822">
        <row r="4">
          <cell r="I4">
            <v>0</v>
          </cell>
        </row>
      </sheetData>
      <sheetData sheetId="4823">
        <row r="4">
          <cell r="I4">
            <v>0</v>
          </cell>
        </row>
      </sheetData>
      <sheetData sheetId="4824">
        <row r="4">
          <cell r="I4">
            <v>0</v>
          </cell>
        </row>
      </sheetData>
      <sheetData sheetId="4825">
        <row r="4">
          <cell r="I4">
            <v>0</v>
          </cell>
        </row>
      </sheetData>
      <sheetData sheetId="4826">
        <row r="4">
          <cell r="I4">
            <v>0</v>
          </cell>
        </row>
      </sheetData>
      <sheetData sheetId="4827">
        <row r="4">
          <cell r="I4">
            <v>0</v>
          </cell>
        </row>
      </sheetData>
      <sheetData sheetId="4828">
        <row r="4">
          <cell r="I4">
            <v>0</v>
          </cell>
        </row>
      </sheetData>
      <sheetData sheetId="4829">
        <row r="4">
          <cell r="I4">
            <v>0</v>
          </cell>
        </row>
      </sheetData>
      <sheetData sheetId="4830">
        <row r="4">
          <cell r="I4">
            <v>0</v>
          </cell>
        </row>
      </sheetData>
      <sheetData sheetId="4831">
        <row r="4">
          <cell r="I4">
            <v>0</v>
          </cell>
        </row>
      </sheetData>
      <sheetData sheetId="4832">
        <row r="4">
          <cell r="I4">
            <v>0</v>
          </cell>
        </row>
      </sheetData>
      <sheetData sheetId="4833">
        <row r="4">
          <cell r="I4">
            <v>0</v>
          </cell>
        </row>
      </sheetData>
      <sheetData sheetId="4834">
        <row r="4">
          <cell r="I4">
            <v>0</v>
          </cell>
        </row>
      </sheetData>
      <sheetData sheetId="4835">
        <row r="4">
          <cell r="I4">
            <v>0</v>
          </cell>
        </row>
      </sheetData>
      <sheetData sheetId="4836">
        <row r="4">
          <cell r="I4">
            <v>0</v>
          </cell>
        </row>
      </sheetData>
      <sheetData sheetId="4837">
        <row r="4">
          <cell r="I4">
            <v>0</v>
          </cell>
        </row>
      </sheetData>
      <sheetData sheetId="4838">
        <row r="4">
          <cell r="I4">
            <v>0</v>
          </cell>
        </row>
      </sheetData>
      <sheetData sheetId="4839">
        <row r="4">
          <cell r="I4">
            <v>0</v>
          </cell>
        </row>
      </sheetData>
      <sheetData sheetId="4840">
        <row r="4">
          <cell r="I4">
            <v>0</v>
          </cell>
        </row>
      </sheetData>
      <sheetData sheetId="4841">
        <row r="4">
          <cell r="I4">
            <v>0</v>
          </cell>
        </row>
      </sheetData>
      <sheetData sheetId="4842">
        <row r="4">
          <cell r="I4">
            <v>0</v>
          </cell>
        </row>
      </sheetData>
      <sheetData sheetId="4843">
        <row r="4">
          <cell r="I4">
            <v>0</v>
          </cell>
        </row>
      </sheetData>
      <sheetData sheetId="4844">
        <row r="4">
          <cell r="I4">
            <v>0</v>
          </cell>
        </row>
      </sheetData>
      <sheetData sheetId="4845">
        <row r="4">
          <cell r="I4">
            <v>0</v>
          </cell>
        </row>
      </sheetData>
      <sheetData sheetId="4846">
        <row r="4">
          <cell r="I4">
            <v>0</v>
          </cell>
        </row>
      </sheetData>
      <sheetData sheetId="4847">
        <row r="4">
          <cell r="I4">
            <v>0</v>
          </cell>
        </row>
      </sheetData>
      <sheetData sheetId="4848">
        <row r="4">
          <cell r="I4">
            <v>0</v>
          </cell>
        </row>
      </sheetData>
      <sheetData sheetId="4849">
        <row r="4">
          <cell r="I4">
            <v>0</v>
          </cell>
        </row>
      </sheetData>
      <sheetData sheetId="4850">
        <row r="4">
          <cell r="I4">
            <v>0</v>
          </cell>
        </row>
      </sheetData>
      <sheetData sheetId="4851">
        <row r="4">
          <cell r="I4">
            <v>0</v>
          </cell>
        </row>
      </sheetData>
      <sheetData sheetId="4852">
        <row r="4">
          <cell r="I4">
            <v>0</v>
          </cell>
        </row>
      </sheetData>
      <sheetData sheetId="4853">
        <row r="4">
          <cell r="I4">
            <v>0</v>
          </cell>
        </row>
      </sheetData>
      <sheetData sheetId="4854">
        <row r="4">
          <cell r="I4">
            <v>0</v>
          </cell>
        </row>
      </sheetData>
      <sheetData sheetId="4855">
        <row r="4">
          <cell r="I4">
            <v>0</v>
          </cell>
        </row>
      </sheetData>
      <sheetData sheetId="4856">
        <row r="4">
          <cell r="I4">
            <v>0</v>
          </cell>
        </row>
      </sheetData>
      <sheetData sheetId="4857">
        <row r="4">
          <cell r="I4">
            <v>0</v>
          </cell>
        </row>
      </sheetData>
      <sheetData sheetId="4858">
        <row r="4">
          <cell r="I4">
            <v>0</v>
          </cell>
        </row>
      </sheetData>
      <sheetData sheetId="4859">
        <row r="4">
          <cell r="I4">
            <v>0</v>
          </cell>
        </row>
      </sheetData>
      <sheetData sheetId="4860">
        <row r="4">
          <cell r="I4">
            <v>0</v>
          </cell>
        </row>
      </sheetData>
      <sheetData sheetId="4861">
        <row r="4">
          <cell r="I4">
            <v>0</v>
          </cell>
        </row>
      </sheetData>
      <sheetData sheetId="4862">
        <row r="4">
          <cell r="I4">
            <v>0</v>
          </cell>
        </row>
      </sheetData>
      <sheetData sheetId="4863">
        <row r="4">
          <cell r="I4">
            <v>0</v>
          </cell>
        </row>
      </sheetData>
      <sheetData sheetId="4864">
        <row r="4">
          <cell r="I4">
            <v>0</v>
          </cell>
        </row>
      </sheetData>
      <sheetData sheetId="4865">
        <row r="4">
          <cell r="I4">
            <v>0</v>
          </cell>
        </row>
      </sheetData>
      <sheetData sheetId="4866">
        <row r="4">
          <cell r="I4">
            <v>0</v>
          </cell>
        </row>
      </sheetData>
      <sheetData sheetId="4867">
        <row r="4">
          <cell r="I4">
            <v>0</v>
          </cell>
        </row>
      </sheetData>
      <sheetData sheetId="4868">
        <row r="4">
          <cell r="I4">
            <v>0</v>
          </cell>
        </row>
      </sheetData>
      <sheetData sheetId="4869">
        <row r="4">
          <cell r="I4">
            <v>0</v>
          </cell>
        </row>
      </sheetData>
      <sheetData sheetId="4870">
        <row r="4">
          <cell r="I4">
            <v>0</v>
          </cell>
        </row>
      </sheetData>
      <sheetData sheetId="4871">
        <row r="4">
          <cell r="I4">
            <v>0</v>
          </cell>
        </row>
      </sheetData>
      <sheetData sheetId="4872">
        <row r="4">
          <cell r="I4">
            <v>0</v>
          </cell>
        </row>
      </sheetData>
      <sheetData sheetId="4873">
        <row r="4">
          <cell r="I4">
            <v>0</v>
          </cell>
        </row>
      </sheetData>
      <sheetData sheetId="4874">
        <row r="4">
          <cell r="I4">
            <v>0</v>
          </cell>
        </row>
      </sheetData>
      <sheetData sheetId="4875">
        <row r="4">
          <cell r="I4">
            <v>0</v>
          </cell>
        </row>
      </sheetData>
      <sheetData sheetId="4876">
        <row r="4">
          <cell r="I4">
            <v>0</v>
          </cell>
        </row>
      </sheetData>
      <sheetData sheetId="4877">
        <row r="4">
          <cell r="I4">
            <v>0</v>
          </cell>
        </row>
      </sheetData>
      <sheetData sheetId="4878">
        <row r="4">
          <cell r="I4">
            <v>0</v>
          </cell>
        </row>
      </sheetData>
      <sheetData sheetId="4879">
        <row r="4">
          <cell r="I4">
            <v>0</v>
          </cell>
        </row>
      </sheetData>
      <sheetData sheetId="4880">
        <row r="4">
          <cell r="I4">
            <v>0</v>
          </cell>
        </row>
      </sheetData>
      <sheetData sheetId="4881">
        <row r="4">
          <cell r="I4">
            <v>0</v>
          </cell>
        </row>
      </sheetData>
      <sheetData sheetId="4882">
        <row r="4">
          <cell r="I4">
            <v>0</v>
          </cell>
        </row>
      </sheetData>
      <sheetData sheetId="4883">
        <row r="4">
          <cell r="I4">
            <v>0</v>
          </cell>
        </row>
      </sheetData>
      <sheetData sheetId="4884">
        <row r="4">
          <cell r="I4">
            <v>0</v>
          </cell>
        </row>
      </sheetData>
      <sheetData sheetId="4885">
        <row r="4">
          <cell r="I4">
            <v>0</v>
          </cell>
        </row>
      </sheetData>
      <sheetData sheetId="4886">
        <row r="4">
          <cell r="I4">
            <v>0</v>
          </cell>
        </row>
      </sheetData>
      <sheetData sheetId="4887">
        <row r="4">
          <cell r="I4">
            <v>0</v>
          </cell>
        </row>
      </sheetData>
      <sheetData sheetId="4888">
        <row r="4">
          <cell r="I4">
            <v>0</v>
          </cell>
        </row>
      </sheetData>
      <sheetData sheetId="4889">
        <row r="4">
          <cell r="I4">
            <v>0</v>
          </cell>
        </row>
      </sheetData>
      <sheetData sheetId="4890">
        <row r="4">
          <cell r="I4">
            <v>0</v>
          </cell>
        </row>
      </sheetData>
      <sheetData sheetId="4891">
        <row r="4">
          <cell r="I4">
            <v>0</v>
          </cell>
        </row>
      </sheetData>
      <sheetData sheetId="4892">
        <row r="4">
          <cell r="I4">
            <v>0</v>
          </cell>
        </row>
      </sheetData>
      <sheetData sheetId="4893">
        <row r="4">
          <cell r="I4">
            <v>0</v>
          </cell>
        </row>
      </sheetData>
      <sheetData sheetId="4894">
        <row r="4">
          <cell r="I4">
            <v>0</v>
          </cell>
        </row>
      </sheetData>
      <sheetData sheetId="4895">
        <row r="4">
          <cell r="I4">
            <v>0</v>
          </cell>
        </row>
      </sheetData>
      <sheetData sheetId="4896">
        <row r="4">
          <cell r="I4">
            <v>0</v>
          </cell>
        </row>
      </sheetData>
      <sheetData sheetId="4897">
        <row r="4">
          <cell r="I4">
            <v>0</v>
          </cell>
        </row>
      </sheetData>
      <sheetData sheetId="4898">
        <row r="4">
          <cell r="I4">
            <v>0</v>
          </cell>
        </row>
      </sheetData>
      <sheetData sheetId="4899">
        <row r="4">
          <cell r="I4">
            <v>0</v>
          </cell>
        </row>
      </sheetData>
      <sheetData sheetId="4900">
        <row r="4">
          <cell r="I4">
            <v>0</v>
          </cell>
        </row>
      </sheetData>
      <sheetData sheetId="4901">
        <row r="4">
          <cell r="I4">
            <v>0</v>
          </cell>
        </row>
      </sheetData>
      <sheetData sheetId="4902">
        <row r="4">
          <cell r="I4">
            <v>0</v>
          </cell>
        </row>
      </sheetData>
      <sheetData sheetId="4903">
        <row r="4">
          <cell r="I4">
            <v>0</v>
          </cell>
        </row>
      </sheetData>
      <sheetData sheetId="4904">
        <row r="4">
          <cell r="I4">
            <v>0</v>
          </cell>
        </row>
      </sheetData>
      <sheetData sheetId="4905">
        <row r="4">
          <cell r="I4">
            <v>0</v>
          </cell>
        </row>
      </sheetData>
      <sheetData sheetId="4906">
        <row r="4">
          <cell r="I4">
            <v>0</v>
          </cell>
        </row>
      </sheetData>
      <sheetData sheetId="4907">
        <row r="4">
          <cell r="I4">
            <v>0</v>
          </cell>
        </row>
      </sheetData>
      <sheetData sheetId="4908">
        <row r="4">
          <cell r="I4">
            <v>0</v>
          </cell>
        </row>
      </sheetData>
      <sheetData sheetId="4909">
        <row r="4">
          <cell r="I4">
            <v>0</v>
          </cell>
        </row>
      </sheetData>
      <sheetData sheetId="4910">
        <row r="4">
          <cell r="I4">
            <v>0</v>
          </cell>
        </row>
      </sheetData>
      <sheetData sheetId="4911">
        <row r="4">
          <cell r="I4">
            <v>0</v>
          </cell>
        </row>
      </sheetData>
      <sheetData sheetId="4912">
        <row r="4">
          <cell r="I4">
            <v>0</v>
          </cell>
        </row>
      </sheetData>
      <sheetData sheetId="4913">
        <row r="4">
          <cell r="I4">
            <v>0</v>
          </cell>
        </row>
      </sheetData>
      <sheetData sheetId="4914">
        <row r="4">
          <cell r="I4">
            <v>0</v>
          </cell>
        </row>
      </sheetData>
      <sheetData sheetId="4915">
        <row r="4">
          <cell r="I4">
            <v>0</v>
          </cell>
        </row>
      </sheetData>
      <sheetData sheetId="4916">
        <row r="4">
          <cell r="I4">
            <v>0</v>
          </cell>
        </row>
      </sheetData>
      <sheetData sheetId="4917">
        <row r="4">
          <cell r="I4">
            <v>0</v>
          </cell>
        </row>
      </sheetData>
      <sheetData sheetId="4918">
        <row r="4">
          <cell r="I4">
            <v>0</v>
          </cell>
        </row>
      </sheetData>
      <sheetData sheetId="4919">
        <row r="4">
          <cell r="I4">
            <v>0</v>
          </cell>
        </row>
      </sheetData>
      <sheetData sheetId="4920">
        <row r="4">
          <cell r="I4">
            <v>0</v>
          </cell>
        </row>
      </sheetData>
      <sheetData sheetId="4921">
        <row r="4">
          <cell r="I4">
            <v>0</v>
          </cell>
        </row>
      </sheetData>
      <sheetData sheetId="4922">
        <row r="4">
          <cell r="I4">
            <v>0</v>
          </cell>
        </row>
      </sheetData>
      <sheetData sheetId="4923">
        <row r="4">
          <cell r="I4">
            <v>0</v>
          </cell>
        </row>
      </sheetData>
      <sheetData sheetId="4924">
        <row r="4">
          <cell r="I4">
            <v>0</v>
          </cell>
        </row>
      </sheetData>
      <sheetData sheetId="4925">
        <row r="4">
          <cell r="I4">
            <v>0</v>
          </cell>
        </row>
      </sheetData>
      <sheetData sheetId="4926">
        <row r="4">
          <cell r="I4">
            <v>0</v>
          </cell>
        </row>
      </sheetData>
      <sheetData sheetId="4927">
        <row r="4">
          <cell r="I4">
            <v>0</v>
          </cell>
        </row>
      </sheetData>
      <sheetData sheetId="4928">
        <row r="4">
          <cell r="I4">
            <v>0</v>
          </cell>
        </row>
      </sheetData>
      <sheetData sheetId="4929">
        <row r="4">
          <cell r="I4">
            <v>0</v>
          </cell>
        </row>
      </sheetData>
      <sheetData sheetId="4930">
        <row r="4">
          <cell r="I4">
            <v>0</v>
          </cell>
        </row>
      </sheetData>
      <sheetData sheetId="4931">
        <row r="4">
          <cell r="I4">
            <v>0</v>
          </cell>
        </row>
      </sheetData>
      <sheetData sheetId="4932">
        <row r="4">
          <cell r="I4">
            <v>0</v>
          </cell>
        </row>
      </sheetData>
      <sheetData sheetId="4933">
        <row r="4">
          <cell r="I4">
            <v>0</v>
          </cell>
        </row>
      </sheetData>
      <sheetData sheetId="4934">
        <row r="4">
          <cell r="I4">
            <v>0</v>
          </cell>
        </row>
      </sheetData>
      <sheetData sheetId="4935">
        <row r="4">
          <cell r="I4">
            <v>0</v>
          </cell>
        </row>
      </sheetData>
      <sheetData sheetId="4936">
        <row r="4">
          <cell r="I4">
            <v>0</v>
          </cell>
        </row>
      </sheetData>
      <sheetData sheetId="4937">
        <row r="4">
          <cell r="I4">
            <v>0</v>
          </cell>
        </row>
      </sheetData>
      <sheetData sheetId="4938">
        <row r="4">
          <cell r="I4">
            <v>0</v>
          </cell>
        </row>
      </sheetData>
      <sheetData sheetId="4939">
        <row r="4">
          <cell r="I4">
            <v>0</v>
          </cell>
        </row>
      </sheetData>
      <sheetData sheetId="4940">
        <row r="4">
          <cell r="I4">
            <v>0</v>
          </cell>
        </row>
      </sheetData>
      <sheetData sheetId="4941">
        <row r="4">
          <cell r="I4">
            <v>0</v>
          </cell>
        </row>
      </sheetData>
      <sheetData sheetId="4942">
        <row r="4">
          <cell r="I4">
            <v>0</v>
          </cell>
        </row>
      </sheetData>
      <sheetData sheetId="4943">
        <row r="4">
          <cell r="I4">
            <v>0</v>
          </cell>
        </row>
      </sheetData>
      <sheetData sheetId="4944">
        <row r="4">
          <cell r="I4">
            <v>0</v>
          </cell>
        </row>
      </sheetData>
      <sheetData sheetId="4945">
        <row r="4">
          <cell r="I4">
            <v>0</v>
          </cell>
        </row>
      </sheetData>
      <sheetData sheetId="4946">
        <row r="4">
          <cell r="I4">
            <v>0</v>
          </cell>
        </row>
      </sheetData>
      <sheetData sheetId="4947">
        <row r="4">
          <cell r="I4">
            <v>0</v>
          </cell>
        </row>
      </sheetData>
      <sheetData sheetId="4948">
        <row r="4">
          <cell r="I4">
            <v>0</v>
          </cell>
        </row>
      </sheetData>
      <sheetData sheetId="4949">
        <row r="4">
          <cell r="I4">
            <v>0</v>
          </cell>
        </row>
      </sheetData>
      <sheetData sheetId="4950">
        <row r="4">
          <cell r="I4">
            <v>0</v>
          </cell>
        </row>
      </sheetData>
      <sheetData sheetId="4951">
        <row r="4">
          <cell r="I4">
            <v>0</v>
          </cell>
        </row>
      </sheetData>
      <sheetData sheetId="4952">
        <row r="4">
          <cell r="I4">
            <v>0</v>
          </cell>
        </row>
      </sheetData>
      <sheetData sheetId="4953">
        <row r="4">
          <cell r="I4">
            <v>0</v>
          </cell>
        </row>
      </sheetData>
      <sheetData sheetId="4954">
        <row r="4">
          <cell r="I4">
            <v>0</v>
          </cell>
        </row>
      </sheetData>
      <sheetData sheetId="4955">
        <row r="4">
          <cell r="I4">
            <v>0</v>
          </cell>
        </row>
      </sheetData>
      <sheetData sheetId="4956">
        <row r="4">
          <cell r="I4">
            <v>0</v>
          </cell>
        </row>
      </sheetData>
      <sheetData sheetId="4957">
        <row r="4">
          <cell r="I4">
            <v>0</v>
          </cell>
        </row>
      </sheetData>
      <sheetData sheetId="4958">
        <row r="4">
          <cell r="I4">
            <v>0</v>
          </cell>
        </row>
      </sheetData>
      <sheetData sheetId="4959">
        <row r="4">
          <cell r="I4">
            <v>0</v>
          </cell>
        </row>
      </sheetData>
      <sheetData sheetId="4960">
        <row r="4">
          <cell r="I4">
            <v>0</v>
          </cell>
        </row>
      </sheetData>
      <sheetData sheetId="4961">
        <row r="4">
          <cell r="I4">
            <v>0</v>
          </cell>
        </row>
      </sheetData>
      <sheetData sheetId="4962">
        <row r="4">
          <cell r="I4">
            <v>0</v>
          </cell>
        </row>
      </sheetData>
      <sheetData sheetId="4963">
        <row r="4">
          <cell r="I4">
            <v>0</v>
          </cell>
        </row>
      </sheetData>
      <sheetData sheetId="4964">
        <row r="4">
          <cell r="I4">
            <v>0</v>
          </cell>
        </row>
      </sheetData>
      <sheetData sheetId="4965">
        <row r="4">
          <cell r="I4">
            <v>0</v>
          </cell>
        </row>
      </sheetData>
      <sheetData sheetId="4966">
        <row r="4">
          <cell r="I4">
            <v>0</v>
          </cell>
        </row>
      </sheetData>
      <sheetData sheetId="4967">
        <row r="4">
          <cell r="I4">
            <v>0</v>
          </cell>
        </row>
      </sheetData>
      <sheetData sheetId="4968">
        <row r="4">
          <cell r="I4">
            <v>0</v>
          </cell>
        </row>
      </sheetData>
      <sheetData sheetId="4969">
        <row r="4">
          <cell r="I4">
            <v>0</v>
          </cell>
        </row>
      </sheetData>
      <sheetData sheetId="4970">
        <row r="4">
          <cell r="I4">
            <v>0</v>
          </cell>
        </row>
      </sheetData>
      <sheetData sheetId="4971">
        <row r="4">
          <cell r="I4">
            <v>0</v>
          </cell>
        </row>
      </sheetData>
      <sheetData sheetId="4972">
        <row r="4">
          <cell r="I4">
            <v>0</v>
          </cell>
        </row>
      </sheetData>
      <sheetData sheetId="4973">
        <row r="4">
          <cell r="I4">
            <v>0</v>
          </cell>
        </row>
      </sheetData>
      <sheetData sheetId="4974">
        <row r="4">
          <cell r="I4">
            <v>0</v>
          </cell>
        </row>
      </sheetData>
      <sheetData sheetId="4975">
        <row r="4">
          <cell r="I4">
            <v>0</v>
          </cell>
        </row>
      </sheetData>
      <sheetData sheetId="4976">
        <row r="4">
          <cell r="I4">
            <v>0</v>
          </cell>
        </row>
      </sheetData>
      <sheetData sheetId="4977">
        <row r="4">
          <cell r="I4">
            <v>0</v>
          </cell>
        </row>
      </sheetData>
      <sheetData sheetId="4978">
        <row r="4">
          <cell r="I4">
            <v>0</v>
          </cell>
        </row>
      </sheetData>
      <sheetData sheetId="4979">
        <row r="4">
          <cell r="I4">
            <v>0</v>
          </cell>
        </row>
      </sheetData>
      <sheetData sheetId="4980">
        <row r="4">
          <cell r="I4">
            <v>0</v>
          </cell>
        </row>
      </sheetData>
      <sheetData sheetId="4981">
        <row r="4">
          <cell r="I4">
            <v>0</v>
          </cell>
        </row>
      </sheetData>
      <sheetData sheetId="4982">
        <row r="4">
          <cell r="I4">
            <v>0</v>
          </cell>
        </row>
      </sheetData>
      <sheetData sheetId="4983">
        <row r="4">
          <cell r="I4">
            <v>0</v>
          </cell>
        </row>
      </sheetData>
      <sheetData sheetId="4984">
        <row r="4">
          <cell r="I4">
            <v>0</v>
          </cell>
        </row>
      </sheetData>
      <sheetData sheetId="4985">
        <row r="4">
          <cell r="I4">
            <v>0</v>
          </cell>
        </row>
      </sheetData>
      <sheetData sheetId="4986">
        <row r="4">
          <cell r="I4">
            <v>0</v>
          </cell>
        </row>
      </sheetData>
      <sheetData sheetId="4987">
        <row r="4">
          <cell r="I4">
            <v>0</v>
          </cell>
        </row>
      </sheetData>
      <sheetData sheetId="4988">
        <row r="4">
          <cell r="I4">
            <v>0</v>
          </cell>
        </row>
      </sheetData>
      <sheetData sheetId="4989">
        <row r="4">
          <cell r="I4">
            <v>0</v>
          </cell>
        </row>
      </sheetData>
      <sheetData sheetId="4990">
        <row r="4">
          <cell r="I4">
            <v>0</v>
          </cell>
        </row>
      </sheetData>
      <sheetData sheetId="4991">
        <row r="4">
          <cell r="I4">
            <v>0</v>
          </cell>
        </row>
      </sheetData>
      <sheetData sheetId="4992">
        <row r="4">
          <cell r="I4">
            <v>0</v>
          </cell>
        </row>
      </sheetData>
      <sheetData sheetId="4993">
        <row r="4">
          <cell r="I4">
            <v>0</v>
          </cell>
        </row>
      </sheetData>
      <sheetData sheetId="4994">
        <row r="4">
          <cell r="I4">
            <v>0</v>
          </cell>
        </row>
      </sheetData>
      <sheetData sheetId="4995">
        <row r="4">
          <cell r="I4">
            <v>0</v>
          </cell>
        </row>
      </sheetData>
      <sheetData sheetId="4996">
        <row r="4">
          <cell r="I4">
            <v>0</v>
          </cell>
        </row>
      </sheetData>
      <sheetData sheetId="4997">
        <row r="4">
          <cell r="I4">
            <v>0</v>
          </cell>
        </row>
      </sheetData>
      <sheetData sheetId="4998">
        <row r="4">
          <cell r="I4">
            <v>0</v>
          </cell>
        </row>
      </sheetData>
      <sheetData sheetId="4999">
        <row r="4">
          <cell r="I4">
            <v>0</v>
          </cell>
        </row>
      </sheetData>
      <sheetData sheetId="5000">
        <row r="4">
          <cell r="I4">
            <v>0</v>
          </cell>
        </row>
      </sheetData>
      <sheetData sheetId="5001">
        <row r="4">
          <cell r="I4">
            <v>0</v>
          </cell>
        </row>
      </sheetData>
      <sheetData sheetId="5002">
        <row r="4">
          <cell r="I4">
            <v>0</v>
          </cell>
        </row>
      </sheetData>
      <sheetData sheetId="5003">
        <row r="4">
          <cell r="I4">
            <v>0</v>
          </cell>
        </row>
      </sheetData>
      <sheetData sheetId="5004">
        <row r="4">
          <cell r="I4">
            <v>0</v>
          </cell>
        </row>
      </sheetData>
      <sheetData sheetId="5005">
        <row r="4">
          <cell r="I4">
            <v>0</v>
          </cell>
        </row>
      </sheetData>
      <sheetData sheetId="5006">
        <row r="4">
          <cell r="I4">
            <v>0</v>
          </cell>
        </row>
      </sheetData>
      <sheetData sheetId="5007">
        <row r="4">
          <cell r="I4">
            <v>0</v>
          </cell>
        </row>
      </sheetData>
      <sheetData sheetId="5008">
        <row r="4">
          <cell r="I4">
            <v>0</v>
          </cell>
        </row>
      </sheetData>
      <sheetData sheetId="5009">
        <row r="4">
          <cell r="I4">
            <v>0</v>
          </cell>
        </row>
      </sheetData>
      <sheetData sheetId="5010">
        <row r="4">
          <cell r="I4">
            <v>0</v>
          </cell>
        </row>
      </sheetData>
      <sheetData sheetId="5011">
        <row r="4">
          <cell r="I4">
            <v>0</v>
          </cell>
        </row>
      </sheetData>
      <sheetData sheetId="5012">
        <row r="4">
          <cell r="I4">
            <v>0</v>
          </cell>
        </row>
      </sheetData>
      <sheetData sheetId="5013">
        <row r="4">
          <cell r="I4">
            <v>0</v>
          </cell>
        </row>
      </sheetData>
      <sheetData sheetId="5014">
        <row r="4">
          <cell r="I4">
            <v>0</v>
          </cell>
        </row>
      </sheetData>
      <sheetData sheetId="5015">
        <row r="4">
          <cell r="I4">
            <v>0</v>
          </cell>
        </row>
      </sheetData>
      <sheetData sheetId="5016">
        <row r="4">
          <cell r="I4">
            <v>0</v>
          </cell>
        </row>
      </sheetData>
      <sheetData sheetId="5017">
        <row r="4">
          <cell r="I4">
            <v>0</v>
          </cell>
        </row>
      </sheetData>
      <sheetData sheetId="5018">
        <row r="4">
          <cell r="I4">
            <v>0</v>
          </cell>
        </row>
      </sheetData>
      <sheetData sheetId="5019">
        <row r="4">
          <cell r="I4">
            <v>0</v>
          </cell>
        </row>
      </sheetData>
      <sheetData sheetId="5020">
        <row r="4">
          <cell r="I4">
            <v>0</v>
          </cell>
        </row>
      </sheetData>
      <sheetData sheetId="5021">
        <row r="4">
          <cell r="I4">
            <v>0</v>
          </cell>
        </row>
      </sheetData>
      <sheetData sheetId="5022">
        <row r="4">
          <cell r="I4">
            <v>0</v>
          </cell>
        </row>
      </sheetData>
      <sheetData sheetId="5023">
        <row r="4">
          <cell r="I4">
            <v>0</v>
          </cell>
        </row>
      </sheetData>
      <sheetData sheetId="5024">
        <row r="4">
          <cell r="I4">
            <v>0</v>
          </cell>
        </row>
      </sheetData>
      <sheetData sheetId="5025">
        <row r="4">
          <cell r="I4">
            <v>0</v>
          </cell>
        </row>
      </sheetData>
      <sheetData sheetId="5026">
        <row r="4">
          <cell r="I4">
            <v>0</v>
          </cell>
        </row>
      </sheetData>
      <sheetData sheetId="5027">
        <row r="4">
          <cell r="I4">
            <v>0</v>
          </cell>
        </row>
      </sheetData>
      <sheetData sheetId="5028">
        <row r="4">
          <cell r="I4">
            <v>0</v>
          </cell>
        </row>
      </sheetData>
      <sheetData sheetId="5029">
        <row r="4">
          <cell r="I4">
            <v>0</v>
          </cell>
        </row>
      </sheetData>
      <sheetData sheetId="5030">
        <row r="4">
          <cell r="I4">
            <v>0</v>
          </cell>
        </row>
      </sheetData>
      <sheetData sheetId="5031">
        <row r="4">
          <cell r="I4">
            <v>0</v>
          </cell>
        </row>
      </sheetData>
      <sheetData sheetId="5032">
        <row r="4">
          <cell r="I4">
            <v>0</v>
          </cell>
        </row>
      </sheetData>
      <sheetData sheetId="5033">
        <row r="4">
          <cell r="I4">
            <v>0</v>
          </cell>
        </row>
      </sheetData>
      <sheetData sheetId="5034">
        <row r="4">
          <cell r="I4">
            <v>0</v>
          </cell>
        </row>
      </sheetData>
      <sheetData sheetId="5035">
        <row r="4">
          <cell r="I4">
            <v>0</v>
          </cell>
        </row>
      </sheetData>
      <sheetData sheetId="5036">
        <row r="4">
          <cell r="I4">
            <v>0</v>
          </cell>
        </row>
      </sheetData>
      <sheetData sheetId="5037">
        <row r="4">
          <cell r="I4">
            <v>0</v>
          </cell>
        </row>
      </sheetData>
      <sheetData sheetId="5038">
        <row r="4">
          <cell r="I4">
            <v>0</v>
          </cell>
        </row>
      </sheetData>
      <sheetData sheetId="5039">
        <row r="4">
          <cell r="I4">
            <v>0</v>
          </cell>
        </row>
      </sheetData>
      <sheetData sheetId="5040">
        <row r="4">
          <cell r="I4">
            <v>0</v>
          </cell>
        </row>
      </sheetData>
      <sheetData sheetId="5041">
        <row r="4">
          <cell r="I4">
            <v>0</v>
          </cell>
        </row>
      </sheetData>
      <sheetData sheetId="5042">
        <row r="4">
          <cell r="I4">
            <v>0</v>
          </cell>
        </row>
      </sheetData>
      <sheetData sheetId="5043">
        <row r="4">
          <cell r="I4">
            <v>0</v>
          </cell>
        </row>
      </sheetData>
      <sheetData sheetId="5044">
        <row r="4">
          <cell r="I4">
            <v>0</v>
          </cell>
        </row>
      </sheetData>
      <sheetData sheetId="5045">
        <row r="4">
          <cell r="I4">
            <v>0</v>
          </cell>
        </row>
      </sheetData>
      <sheetData sheetId="5046">
        <row r="4">
          <cell r="I4">
            <v>0</v>
          </cell>
        </row>
      </sheetData>
      <sheetData sheetId="5047">
        <row r="4">
          <cell r="I4">
            <v>0</v>
          </cell>
        </row>
      </sheetData>
      <sheetData sheetId="5048">
        <row r="4">
          <cell r="I4">
            <v>0</v>
          </cell>
        </row>
      </sheetData>
      <sheetData sheetId="5049">
        <row r="4">
          <cell r="I4">
            <v>0</v>
          </cell>
        </row>
      </sheetData>
      <sheetData sheetId="5050">
        <row r="4">
          <cell r="I4">
            <v>0</v>
          </cell>
        </row>
      </sheetData>
      <sheetData sheetId="5051">
        <row r="4">
          <cell r="I4">
            <v>0</v>
          </cell>
        </row>
      </sheetData>
      <sheetData sheetId="5052">
        <row r="4">
          <cell r="I4">
            <v>0</v>
          </cell>
        </row>
      </sheetData>
      <sheetData sheetId="5053">
        <row r="4">
          <cell r="I4">
            <v>0</v>
          </cell>
        </row>
      </sheetData>
      <sheetData sheetId="5054">
        <row r="4">
          <cell r="I4">
            <v>0</v>
          </cell>
        </row>
      </sheetData>
      <sheetData sheetId="5055">
        <row r="4">
          <cell r="I4">
            <v>0</v>
          </cell>
        </row>
      </sheetData>
      <sheetData sheetId="5056">
        <row r="4">
          <cell r="I4">
            <v>0</v>
          </cell>
        </row>
      </sheetData>
      <sheetData sheetId="5057">
        <row r="4">
          <cell r="I4">
            <v>0</v>
          </cell>
        </row>
      </sheetData>
      <sheetData sheetId="5058">
        <row r="4">
          <cell r="I4">
            <v>0</v>
          </cell>
        </row>
      </sheetData>
      <sheetData sheetId="5059">
        <row r="4">
          <cell r="I4">
            <v>0</v>
          </cell>
        </row>
      </sheetData>
      <sheetData sheetId="5060">
        <row r="4">
          <cell r="I4">
            <v>0</v>
          </cell>
        </row>
      </sheetData>
      <sheetData sheetId="5061">
        <row r="4">
          <cell r="I4">
            <v>0</v>
          </cell>
        </row>
      </sheetData>
      <sheetData sheetId="5062">
        <row r="4">
          <cell r="I4">
            <v>0</v>
          </cell>
        </row>
      </sheetData>
      <sheetData sheetId="5063">
        <row r="4">
          <cell r="I4">
            <v>0</v>
          </cell>
        </row>
      </sheetData>
      <sheetData sheetId="5064">
        <row r="4">
          <cell r="I4">
            <v>0</v>
          </cell>
        </row>
      </sheetData>
      <sheetData sheetId="5065">
        <row r="4">
          <cell r="I4">
            <v>0</v>
          </cell>
        </row>
      </sheetData>
      <sheetData sheetId="5066">
        <row r="4">
          <cell r="I4">
            <v>0</v>
          </cell>
        </row>
      </sheetData>
      <sheetData sheetId="5067">
        <row r="4">
          <cell r="I4">
            <v>0</v>
          </cell>
        </row>
      </sheetData>
      <sheetData sheetId="5068">
        <row r="4">
          <cell r="I4">
            <v>0</v>
          </cell>
        </row>
      </sheetData>
      <sheetData sheetId="5069">
        <row r="4">
          <cell r="I4">
            <v>0</v>
          </cell>
        </row>
      </sheetData>
      <sheetData sheetId="5070">
        <row r="4">
          <cell r="I4">
            <v>0</v>
          </cell>
        </row>
      </sheetData>
      <sheetData sheetId="5071">
        <row r="4">
          <cell r="I4">
            <v>0</v>
          </cell>
        </row>
      </sheetData>
      <sheetData sheetId="5072">
        <row r="4">
          <cell r="I4">
            <v>0</v>
          </cell>
        </row>
      </sheetData>
      <sheetData sheetId="5073">
        <row r="4">
          <cell r="I4">
            <v>0</v>
          </cell>
        </row>
      </sheetData>
      <sheetData sheetId="5074">
        <row r="4">
          <cell r="I4">
            <v>0</v>
          </cell>
        </row>
      </sheetData>
      <sheetData sheetId="5075">
        <row r="4">
          <cell r="I4">
            <v>0</v>
          </cell>
        </row>
      </sheetData>
      <sheetData sheetId="5076">
        <row r="4">
          <cell r="I4">
            <v>0</v>
          </cell>
        </row>
      </sheetData>
      <sheetData sheetId="5077">
        <row r="4">
          <cell r="I4">
            <v>0</v>
          </cell>
        </row>
      </sheetData>
      <sheetData sheetId="5078">
        <row r="4">
          <cell r="I4">
            <v>0</v>
          </cell>
        </row>
      </sheetData>
      <sheetData sheetId="5079">
        <row r="4">
          <cell r="I4">
            <v>0</v>
          </cell>
        </row>
      </sheetData>
      <sheetData sheetId="5080">
        <row r="4">
          <cell r="I4">
            <v>0</v>
          </cell>
        </row>
      </sheetData>
      <sheetData sheetId="5081">
        <row r="4">
          <cell r="I4">
            <v>0</v>
          </cell>
        </row>
      </sheetData>
      <sheetData sheetId="5082">
        <row r="4">
          <cell r="I4">
            <v>0</v>
          </cell>
        </row>
      </sheetData>
      <sheetData sheetId="5083">
        <row r="4">
          <cell r="I4">
            <v>0</v>
          </cell>
        </row>
      </sheetData>
      <sheetData sheetId="5084">
        <row r="4">
          <cell r="I4">
            <v>0</v>
          </cell>
        </row>
      </sheetData>
      <sheetData sheetId="5085">
        <row r="4">
          <cell r="I4">
            <v>0</v>
          </cell>
        </row>
      </sheetData>
      <sheetData sheetId="5086">
        <row r="4">
          <cell r="I4">
            <v>0</v>
          </cell>
        </row>
      </sheetData>
      <sheetData sheetId="5087">
        <row r="4">
          <cell r="I4">
            <v>0</v>
          </cell>
        </row>
      </sheetData>
      <sheetData sheetId="5088">
        <row r="4">
          <cell r="I4">
            <v>0</v>
          </cell>
        </row>
      </sheetData>
      <sheetData sheetId="5089">
        <row r="4">
          <cell r="I4">
            <v>0</v>
          </cell>
        </row>
      </sheetData>
      <sheetData sheetId="5090">
        <row r="4">
          <cell r="I4">
            <v>0</v>
          </cell>
        </row>
      </sheetData>
      <sheetData sheetId="5091">
        <row r="4">
          <cell r="I4">
            <v>0</v>
          </cell>
        </row>
      </sheetData>
      <sheetData sheetId="5092">
        <row r="4">
          <cell r="I4">
            <v>0</v>
          </cell>
        </row>
      </sheetData>
      <sheetData sheetId="5093">
        <row r="4">
          <cell r="I4">
            <v>0</v>
          </cell>
        </row>
      </sheetData>
      <sheetData sheetId="5094">
        <row r="4">
          <cell r="I4">
            <v>0</v>
          </cell>
        </row>
      </sheetData>
      <sheetData sheetId="5095">
        <row r="4">
          <cell r="I4">
            <v>0</v>
          </cell>
        </row>
      </sheetData>
      <sheetData sheetId="5096">
        <row r="4">
          <cell r="I4">
            <v>0</v>
          </cell>
        </row>
      </sheetData>
      <sheetData sheetId="5097">
        <row r="4">
          <cell r="I4">
            <v>0</v>
          </cell>
        </row>
      </sheetData>
      <sheetData sheetId="5098">
        <row r="4">
          <cell r="I4">
            <v>0</v>
          </cell>
        </row>
      </sheetData>
      <sheetData sheetId="5099">
        <row r="4">
          <cell r="I4">
            <v>0</v>
          </cell>
        </row>
      </sheetData>
      <sheetData sheetId="5100">
        <row r="4">
          <cell r="I4">
            <v>0</v>
          </cell>
        </row>
      </sheetData>
      <sheetData sheetId="5101">
        <row r="4">
          <cell r="I4">
            <v>0</v>
          </cell>
        </row>
      </sheetData>
      <sheetData sheetId="5102">
        <row r="4">
          <cell r="I4">
            <v>0</v>
          </cell>
        </row>
      </sheetData>
      <sheetData sheetId="5103">
        <row r="4">
          <cell r="I4">
            <v>0</v>
          </cell>
        </row>
      </sheetData>
      <sheetData sheetId="5104">
        <row r="4">
          <cell r="I4">
            <v>0</v>
          </cell>
        </row>
      </sheetData>
      <sheetData sheetId="5105">
        <row r="4">
          <cell r="I4">
            <v>0</v>
          </cell>
        </row>
      </sheetData>
      <sheetData sheetId="5106">
        <row r="4">
          <cell r="I4">
            <v>0</v>
          </cell>
        </row>
      </sheetData>
      <sheetData sheetId="5107">
        <row r="4">
          <cell r="I4">
            <v>0</v>
          </cell>
        </row>
      </sheetData>
      <sheetData sheetId="5108">
        <row r="4">
          <cell r="I4">
            <v>0</v>
          </cell>
        </row>
      </sheetData>
      <sheetData sheetId="5109">
        <row r="4">
          <cell r="I4">
            <v>0</v>
          </cell>
        </row>
      </sheetData>
      <sheetData sheetId="5110">
        <row r="4">
          <cell r="I4">
            <v>0</v>
          </cell>
        </row>
      </sheetData>
      <sheetData sheetId="5111">
        <row r="4">
          <cell r="I4">
            <v>0</v>
          </cell>
        </row>
      </sheetData>
      <sheetData sheetId="5112">
        <row r="4">
          <cell r="I4">
            <v>0</v>
          </cell>
        </row>
      </sheetData>
      <sheetData sheetId="5113">
        <row r="4">
          <cell r="I4">
            <v>0</v>
          </cell>
        </row>
      </sheetData>
      <sheetData sheetId="5114">
        <row r="4">
          <cell r="I4">
            <v>0</v>
          </cell>
        </row>
      </sheetData>
      <sheetData sheetId="5115">
        <row r="4">
          <cell r="I4">
            <v>0</v>
          </cell>
        </row>
      </sheetData>
      <sheetData sheetId="5116">
        <row r="4">
          <cell r="I4">
            <v>0</v>
          </cell>
        </row>
      </sheetData>
      <sheetData sheetId="5117">
        <row r="4">
          <cell r="I4">
            <v>0</v>
          </cell>
        </row>
      </sheetData>
      <sheetData sheetId="5118">
        <row r="4">
          <cell r="I4">
            <v>0</v>
          </cell>
        </row>
      </sheetData>
      <sheetData sheetId="5119">
        <row r="4">
          <cell r="I4">
            <v>0</v>
          </cell>
        </row>
      </sheetData>
      <sheetData sheetId="5120">
        <row r="4">
          <cell r="I4">
            <v>0</v>
          </cell>
        </row>
      </sheetData>
      <sheetData sheetId="5121">
        <row r="4">
          <cell r="I4">
            <v>0</v>
          </cell>
        </row>
      </sheetData>
      <sheetData sheetId="5122">
        <row r="4">
          <cell r="I4">
            <v>0</v>
          </cell>
        </row>
      </sheetData>
      <sheetData sheetId="5123">
        <row r="4">
          <cell r="I4">
            <v>0</v>
          </cell>
        </row>
      </sheetData>
      <sheetData sheetId="5124">
        <row r="4">
          <cell r="I4">
            <v>0</v>
          </cell>
        </row>
      </sheetData>
      <sheetData sheetId="5125">
        <row r="4">
          <cell r="I4">
            <v>0</v>
          </cell>
        </row>
      </sheetData>
      <sheetData sheetId="5126">
        <row r="4">
          <cell r="I4">
            <v>0</v>
          </cell>
        </row>
      </sheetData>
      <sheetData sheetId="5127">
        <row r="4">
          <cell r="I4">
            <v>0</v>
          </cell>
        </row>
      </sheetData>
      <sheetData sheetId="5128">
        <row r="4">
          <cell r="I4">
            <v>0</v>
          </cell>
        </row>
      </sheetData>
      <sheetData sheetId="5129">
        <row r="4">
          <cell r="I4">
            <v>0</v>
          </cell>
        </row>
      </sheetData>
      <sheetData sheetId="5130">
        <row r="4">
          <cell r="I4">
            <v>0</v>
          </cell>
        </row>
      </sheetData>
      <sheetData sheetId="5131">
        <row r="4">
          <cell r="I4">
            <v>0</v>
          </cell>
        </row>
      </sheetData>
      <sheetData sheetId="5132">
        <row r="4">
          <cell r="I4">
            <v>0</v>
          </cell>
        </row>
      </sheetData>
      <sheetData sheetId="5133">
        <row r="4">
          <cell r="I4">
            <v>0</v>
          </cell>
        </row>
      </sheetData>
      <sheetData sheetId="5134">
        <row r="4">
          <cell r="I4">
            <v>0</v>
          </cell>
        </row>
      </sheetData>
      <sheetData sheetId="5135">
        <row r="4">
          <cell r="I4">
            <v>0</v>
          </cell>
        </row>
      </sheetData>
      <sheetData sheetId="5136">
        <row r="4">
          <cell r="I4">
            <v>0</v>
          </cell>
        </row>
      </sheetData>
      <sheetData sheetId="5137">
        <row r="4">
          <cell r="I4">
            <v>0</v>
          </cell>
        </row>
      </sheetData>
      <sheetData sheetId="5138">
        <row r="4">
          <cell r="I4">
            <v>0</v>
          </cell>
        </row>
      </sheetData>
      <sheetData sheetId="5139">
        <row r="4">
          <cell r="I4">
            <v>0</v>
          </cell>
        </row>
      </sheetData>
      <sheetData sheetId="5140">
        <row r="4">
          <cell r="I4">
            <v>0</v>
          </cell>
        </row>
      </sheetData>
      <sheetData sheetId="5141">
        <row r="4">
          <cell r="I4">
            <v>0</v>
          </cell>
        </row>
      </sheetData>
      <sheetData sheetId="5142">
        <row r="4">
          <cell r="I4">
            <v>0</v>
          </cell>
        </row>
      </sheetData>
      <sheetData sheetId="5143">
        <row r="4">
          <cell r="I4">
            <v>0</v>
          </cell>
        </row>
      </sheetData>
      <sheetData sheetId="5144">
        <row r="4">
          <cell r="I4">
            <v>0</v>
          </cell>
        </row>
      </sheetData>
      <sheetData sheetId="5145">
        <row r="4">
          <cell r="I4">
            <v>0</v>
          </cell>
        </row>
      </sheetData>
      <sheetData sheetId="5146">
        <row r="4">
          <cell r="I4">
            <v>0</v>
          </cell>
        </row>
      </sheetData>
      <sheetData sheetId="5147">
        <row r="4">
          <cell r="I4">
            <v>0</v>
          </cell>
        </row>
      </sheetData>
      <sheetData sheetId="5148">
        <row r="4">
          <cell r="I4">
            <v>0</v>
          </cell>
        </row>
      </sheetData>
      <sheetData sheetId="5149">
        <row r="4">
          <cell r="I4">
            <v>0</v>
          </cell>
        </row>
      </sheetData>
      <sheetData sheetId="5150">
        <row r="4">
          <cell r="I4">
            <v>0</v>
          </cell>
        </row>
      </sheetData>
      <sheetData sheetId="5151">
        <row r="4">
          <cell r="I4">
            <v>0</v>
          </cell>
        </row>
      </sheetData>
      <sheetData sheetId="5152">
        <row r="4">
          <cell r="I4">
            <v>0</v>
          </cell>
        </row>
      </sheetData>
      <sheetData sheetId="5153">
        <row r="4">
          <cell r="I4">
            <v>0</v>
          </cell>
        </row>
      </sheetData>
      <sheetData sheetId="5154">
        <row r="4">
          <cell r="I4">
            <v>0</v>
          </cell>
        </row>
      </sheetData>
      <sheetData sheetId="5155">
        <row r="4">
          <cell r="I4">
            <v>0</v>
          </cell>
        </row>
      </sheetData>
      <sheetData sheetId="5156">
        <row r="4">
          <cell r="I4">
            <v>0</v>
          </cell>
        </row>
      </sheetData>
      <sheetData sheetId="5157">
        <row r="4">
          <cell r="I4">
            <v>0</v>
          </cell>
        </row>
      </sheetData>
      <sheetData sheetId="5158">
        <row r="4">
          <cell r="I4">
            <v>0</v>
          </cell>
        </row>
      </sheetData>
      <sheetData sheetId="5159">
        <row r="4">
          <cell r="I4">
            <v>0</v>
          </cell>
        </row>
      </sheetData>
      <sheetData sheetId="5160">
        <row r="4">
          <cell r="I4">
            <v>0</v>
          </cell>
        </row>
      </sheetData>
      <sheetData sheetId="5161">
        <row r="4">
          <cell r="I4">
            <v>0</v>
          </cell>
        </row>
      </sheetData>
      <sheetData sheetId="5162">
        <row r="4">
          <cell r="I4">
            <v>0</v>
          </cell>
        </row>
      </sheetData>
      <sheetData sheetId="5163">
        <row r="4">
          <cell r="I4">
            <v>0</v>
          </cell>
        </row>
      </sheetData>
      <sheetData sheetId="5164">
        <row r="4">
          <cell r="I4">
            <v>0</v>
          </cell>
        </row>
      </sheetData>
      <sheetData sheetId="5165">
        <row r="4">
          <cell r="I4">
            <v>0</v>
          </cell>
        </row>
      </sheetData>
      <sheetData sheetId="5166">
        <row r="4">
          <cell r="I4">
            <v>0</v>
          </cell>
        </row>
      </sheetData>
      <sheetData sheetId="5167">
        <row r="4">
          <cell r="I4">
            <v>0</v>
          </cell>
        </row>
      </sheetData>
      <sheetData sheetId="5168">
        <row r="4">
          <cell r="I4">
            <v>0</v>
          </cell>
        </row>
      </sheetData>
      <sheetData sheetId="5169">
        <row r="4">
          <cell r="I4">
            <v>0</v>
          </cell>
        </row>
      </sheetData>
      <sheetData sheetId="5170">
        <row r="4">
          <cell r="I4">
            <v>0</v>
          </cell>
        </row>
      </sheetData>
      <sheetData sheetId="5171">
        <row r="4">
          <cell r="I4">
            <v>0</v>
          </cell>
        </row>
      </sheetData>
      <sheetData sheetId="5172">
        <row r="4">
          <cell r="I4">
            <v>0</v>
          </cell>
        </row>
      </sheetData>
      <sheetData sheetId="5173">
        <row r="4">
          <cell r="I4">
            <v>0</v>
          </cell>
        </row>
      </sheetData>
      <sheetData sheetId="5174">
        <row r="4">
          <cell r="I4">
            <v>0</v>
          </cell>
        </row>
      </sheetData>
      <sheetData sheetId="5175">
        <row r="4">
          <cell r="I4">
            <v>0</v>
          </cell>
        </row>
      </sheetData>
      <sheetData sheetId="5176">
        <row r="4">
          <cell r="I4">
            <v>0</v>
          </cell>
        </row>
      </sheetData>
      <sheetData sheetId="5177">
        <row r="4">
          <cell r="I4">
            <v>0</v>
          </cell>
        </row>
      </sheetData>
      <sheetData sheetId="5178">
        <row r="4">
          <cell r="I4">
            <v>0</v>
          </cell>
        </row>
      </sheetData>
      <sheetData sheetId="5179">
        <row r="4">
          <cell r="I4">
            <v>0</v>
          </cell>
        </row>
      </sheetData>
      <sheetData sheetId="5180">
        <row r="4">
          <cell r="I4">
            <v>0</v>
          </cell>
        </row>
      </sheetData>
      <sheetData sheetId="5181">
        <row r="4">
          <cell r="I4">
            <v>0</v>
          </cell>
        </row>
      </sheetData>
      <sheetData sheetId="5182">
        <row r="4">
          <cell r="I4">
            <v>0</v>
          </cell>
        </row>
      </sheetData>
      <sheetData sheetId="5183">
        <row r="4">
          <cell r="I4">
            <v>0</v>
          </cell>
        </row>
      </sheetData>
      <sheetData sheetId="5184">
        <row r="4">
          <cell r="I4">
            <v>0</v>
          </cell>
        </row>
      </sheetData>
      <sheetData sheetId="5185">
        <row r="4">
          <cell r="I4">
            <v>0</v>
          </cell>
        </row>
      </sheetData>
      <sheetData sheetId="5186">
        <row r="4">
          <cell r="I4">
            <v>0</v>
          </cell>
        </row>
      </sheetData>
      <sheetData sheetId="5187">
        <row r="4">
          <cell r="I4">
            <v>0</v>
          </cell>
        </row>
      </sheetData>
      <sheetData sheetId="5188">
        <row r="4">
          <cell r="I4">
            <v>0</v>
          </cell>
        </row>
      </sheetData>
      <sheetData sheetId="5189">
        <row r="4">
          <cell r="I4">
            <v>0</v>
          </cell>
        </row>
      </sheetData>
      <sheetData sheetId="5190">
        <row r="4">
          <cell r="I4">
            <v>0</v>
          </cell>
        </row>
      </sheetData>
      <sheetData sheetId="5191">
        <row r="4">
          <cell r="I4">
            <v>0</v>
          </cell>
        </row>
      </sheetData>
      <sheetData sheetId="5192">
        <row r="4">
          <cell r="I4">
            <v>0</v>
          </cell>
        </row>
      </sheetData>
      <sheetData sheetId="5193">
        <row r="4">
          <cell r="I4">
            <v>0</v>
          </cell>
        </row>
      </sheetData>
      <sheetData sheetId="5194">
        <row r="4">
          <cell r="I4">
            <v>0</v>
          </cell>
        </row>
      </sheetData>
      <sheetData sheetId="5195">
        <row r="4">
          <cell r="I4">
            <v>0</v>
          </cell>
        </row>
      </sheetData>
      <sheetData sheetId="5196">
        <row r="4">
          <cell r="I4">
            <v>0</v>
          </cell>
        </row>
      </sheetData>
      <sheetData sheetId="5197">
        <row r="4">
          <cell r="I4">
            <v>0</v>
          </cell>
        </row>
      </sheetData>
      <sheetData sheetId="5198">
        <row r="4">
          <cell r="I4">
            <v>0</v>
          </cell>
        </row>
      </sheetData>
      <sheetData sheetId="5199">
        <row r="4">
          <cell r="I4">
            <v>0</v>
          </cell>
        </row>
      </sheetData>
      <sheetData sheetId="5200">
        <row r="4">
          <cell r="I4">
            <v>0</v>
          </cell>
        </row>
      </sheetData>
      <sheetData sheetId="5201">
        <row r="4">
          <cell r="I4">
            <v>0</v>
          </cell>
        </row>
      </sheetData>
      <sheetData sheetId="5202">
        <row r="4">
          <cell r="I4">
            <v>0</v>
          </cell>
        </row>
      </sheetData>
      <sheetData sheetId="5203">
        <row r="4">
          <cell r="I4">
            <v>0</v>
          </cell>
        </row>
      </sheetData>
      <sheetData sheetId="5204">
        <row r="4">
          <cell r="I4">
            <v>0</v>
          </cell>
        </row>
      </sheetData>
      <sheetData sheetId="5205">
        <row r="4">
          <cell r="I4">
            <v>0</v>
          </cell>
        </row>
      </sheetData>
      <sheetData sheetId="5206">
        <row r="4">
          <cell r="I4">
            <v>0</v>
          </cell>
        </row>
      </sheetData>
      <sheetData sheetId="5207" refreshError="1"/>
      <sheetData sheetId="5208">
        <row r="4">
          <cell r="I4">
            <v>0</v>
          </cell>
        </row>
      </sheetData>
      <sheetData sheetId="5209">
        <row r="4">
          <cell r="I4">
            <v>0</v>
          </cell>
        </row>
      </sheetData>
      <sheetData sheetId="5210">
        <row r="4">
          <cell r="I4">
            <v>0</v>
          </cell>
        </row>
      </sheetData>
      <sheetData sheetId="5211">
        <row r="4">
          <cell r="I4">
            <v>0</v>
          </cell>
        </row>
      </sheetData>
      <sheetData sheetId="5212">
        <row r="4">
          <cell r="I4">
            <v>0</v>
          </cell>
        </row>
      </sheetData>
      <sheetData sheetId="5213">
        <row r="4">
          <cell r="I4">
            <v>0</v>
          </cell>
        </row>
      </sheetData>
      <sheetData sheetId="5214">
        <row r="4">
          <cell r="I4">
            <v>0</v>
          </cell>
        </row>
      </sheetData>
      <sheetData sheetId="5215">
        <row r="4">
          <cell r="I4">
            <v>0</v>
          </cell>
        </row>
      </sheetData>
      <sheetData sheetId="5216">
        <row r="4">
          <cell r="I4">
            <v>0</v>
          </cell>
        </row>
      </sheetData>
      <sheetData sheetId="5217">
        <row r="4">
          <cell r="I4">
            <v>0</v>
          </cell>
        </row>
      </sheetData>
      <sheetData sheetId="5218" refreshError="1"/>
      <sheetData sheetId="5219">
        <row r="4">
          <cell r="I4">
            <v>0</v>
          </cell>
        </row>
      </sheetData>
      <sheetData sheetId="5220">
        <row r="4">
          <cell r="I4">
            <v>0</v>
          </cell>
        </row>
      </sheetData>
      <sheetData sheetId="5221">
        <row r="4">
          <cell r="I4">
            <v>0</v>
          </cell>
        </row>
      </sheetData>
      <sheetData sheetId="5222">
        <row r="4">
          <cell r="I4">
            <v>0</v>
          </cell>
        </row>
      </sheetData>
      <sheetData sheetId="5223">
        <row r="4">
          <cell r="I4">
            <v>0</v>
          </cell>
        </row>
      </sheetData>
      <sheetData sheetId="5224">
        <row r="4">
          <cell r="I4">
            <v>0</v>
          </cell>
        </row>
      </sheetData>
      <sheetData sheetId="5225">
        <row r="4">
          <cell r="I4">
            <v>0</v>
          </cell>
        </row>
      </sheetData>
      <sheetData sheetId="5226">
        <row r="4">
          <cell r="I4">
            <v>0</v>
          </cell>
        </row>
      </sheetData>
      <sheetData sheetId="5227">
        <row r="4">
          <cell r="I4">
            <v>0</v>
          </cell>
        </row>
      </sheetData>
      <sheetData sheetId="5228">
        <row r="4">
          <cell r="I4">
            <v>0</v>
          </cell>
        </row>
      </sheetData>
      <sheetData sheetId="5229">
        <row r="4">
          <cell r="I4">
            <v>0</v>
          </cell>
        </row>
      </sheetData>
      <sheetData sheetId="5230">
        <row r="4">
          <cell r="I4">
            <v>0</v>
          </cell>
        </row>
      </sheetData>
      <sheetData sheetId="5231">
        <row r="4">
          <cell r="I4">
            <v>0</v>
          </cell>
        </row>
      </sheetData>
      <sheetData sheetId="5232">
        <row r="4">
          <cell r="I4">
            <v>0</v>
          </cell>
        </row>
      </sheetData>
      <sheetData sheetId="5233">
        <row r="4">
          <cell r="I4">
            <v>0</v>
          </cell>
        </row>
      </sheetData>
      <sheetData sheetId="5234">
        <row r="4">
          <cell r="I4">
            <v>0</v>
          </cell>
        </row>
      </sheetData>
      <sheetData sheetId="5235">
        <row r="4">
          <cell r="I4">
            <v>0</v>
          </cell>
        </row>
      </sheetData>
      <sheetData sheetId="5236" refreshError="1"/>
      <sheetData sheetId="5237" refreshError="1"/>
      <sheetData sheetId="5238" refreshError="1"/>
      <sheetData sheetId="5239" refreshError="1"/>
      <sheetData sheetId="5240" refreshError="1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>
        <row r="4">
          <cell r="I4">
            <v>0</v>
          </cell>
        </row>
      </sheetData>
      <sheetData sheetId="5270" refreshError="1"/>
      <sheetData sheetId="5271" refreshError="1"/>
      <sheetData sheetId="5272">
        <row r="4">
          <cell r="I4">
            <v>0</v>
          </cell>
        </row>
      </sheetData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>
        <row r="4">
          <cell r="I4">
            <v>0</v>
          </cell>
        </row>
      </sheetData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>
        <row r="4">
          <cell r="I4">
            <v>0</v>
          </cell>
        </row>
      </sheetData>
      <sheetData sheetId="5306">
        <row r="4">
          <cell r="I4">
            <v>0</v>
          </cell>
        </row>
      </sheetData>
      <sheetData sheetId="5307">
        <row r="4">
          <cell r="I4">
            <v>0</v>
          </cell>
        </row>
      </sheetData>
      <sheetData sheetId="5308">
        <row r="4">
          <cell r="I4">
            <v>0</v>
          </cell>
        </row>
      </sheetData>
      <sheetData sheetId="5309">
        <row r="4">
          <cell r="I4">
            <v>0</v>
          </cell>
        </row>
      </sheetData>
      <sheetData sheetId="5310">
        <row r="4">
          <cell r="I4">
            <v>0</v>
          </cell>
        </row>
      </sheetData>
      <sheetData sheetId="5311">
        <row r="4">
          <cell r="I4">
            <v>0</v>
          </cell>
        </row>
      </sheetData>
      <sheetData sheetId="5312">
        <row r="4">
          <cell r="I4">
            <v>0</v>
          </cell>
        </row>
      </sheetData>
      <sheetData sheetId="5313">
        <row r="4">
          <cell r="I4">
            <v>0</v>
          </cell>
        </row>
      </sheetData>
      <sheetData sheetId="5314">
        <row r="4">
          <cell r="I4">
            <v>0</v>
          </cell>
        </row>
      </sheetData>
      <sheetData sheetId="5315">
        <row r="4">
          <cell r="I4">
            <v>0</v>
          </cell>
        </row>
      </sheetData>
      <sheetData sheetId="5316">
        <row r="4">
          <cell r="I4">
            <v>0</v>
          </cell>
        </row>
      </sheetData>
      <sheetData sheetId="5317">
        <row r="4">
          <cell r="I4">
            <v>0</v>
          </cell>
        </row>
      </sheetData>
      <sheetData sheetId="5318">
        <row r="4">
          <cell r="I4">
            <v>0</v>
          </cell>
        </row>
      </sheetData>
      <sheetData sheetId="5319">
        <row r="4">
          <cell r="I4">
            <v>0</v>
          </cell>
        </row>
      </sheetData>
      <sheetData sheetId="5320">
        <row r="4">
          <cell r="I4">
            <v>0</v>
          </cell>
        </row>
      </sheetData>
      <sheetData sheetId="5321">
        <row r="4">
          <cell r="I4">
            <v>0</v>
          </cell>
        </row>
      </sheetData>
      <sheetData sheetId="5322">
        <row r="4">
          <cell r="I4">
            <v>0</v>
          </cell>
        </row>
      </sheetData>
      <sheetData sheetId="5323">
        <row r="4">
          <cell r="I4">
            <v>0</v>
          </cell>
        </row>
      </sheetData>
      <sheetData sheetId="5324">
        <row r="4">
          <cell r="I4">
            <v>0</v>
          </cell>
        </row>
      </sheetData>
      <sheetData sheetId="5325">
        <row r="4">
          <cell r="I4">
            <v>0</v>
          </cell>
        </row>
      </sheetData>
      <sheetData sheetId="5326">
        <row r="4">
          <cell r="I4">
            <v>0</v>
          </cell>
        </row>
      </sheetData>
      <sheetData sheetId="5327">
        <row r="4">
          <cell r="I4">
            <v>0</v>
          </cell>
        </row>
      </sheetData>
      <sheetData sheetId="5328">
        <row r="4">
          <cell r="I4">
            <v>0</v>
          </cell>
        </row>
      </sheetData>
      <sheetData sheetId="5329">
        <row r="4">
          <cell r="I4">
            <v>0</v>
          </cell>
        </row>
      </sheetData>
      <sheetData sheetId="5330">
        <row r="4">
          <cell r="I4">
            <v>0</v>
          </cell>
        </row>
      </sheetData>
      <sheetData sheetId="5331">
        <row r="4">
          <cell r="I4">
            <v>0</v>
          </cell>
        </row>
      </sheetData>
      <sheetData sheetId="5332">
        <row r="4">
          <cell r="I4">
            <v>0</v>
          </cell>
        </row>
      </sheetData>
      <sheetData sheetId="5333">
        <row r="4">
          <cell r="I4">
            <v>0</v>
          </cell>
        </row>
      </sheetData>
      <sheetData sheetId="5334">
        <row r="4">
          <cell r="I4">
            <v>0</v>
          </cell>
        </row>
      </sheetData>
      <sheetData sheetId="5335">
        <row r="4">
          <cell r="I4">
            <v>0</v>
          </cell>
        </row>
      </sheetData>
      <sheetData sheetId="5336">
        <row r="4">
          <cell r="I4">
            <v>0</v>
          </cell>
        </row>
      </sheetData>
      <sheetData sheetId="5337">
        <row r="4">
          <cell r="I4">
            <v>0</v>
          </cell>
        </row>
      </sheetData>
      <sheetData sheetId="5338">
        <row r="4">
          <cell r="I4">
            <v>0</v>
          </cell>
        </row>
      </sheetData>
      <sheetData sheetId="5339">
        <row r="4">
          <cell r="I4">
            <v>0</v>
          </cell>
        </row>
      </sheetData>
      <sheetData sheetId="5340">
        <row r="4">
          <cell r="I4">
            <v>0</v>
          </cell>
        </row>
      </sheetData>
      <sheetData sheetId="5341">
        <row r="4">
          <cell r="I4">
            <v>0</v>
          </cell>
        </row>
      </sheetData>
      <sheetData sheetId="5342">
        <row r="4">
          <cell r="I4">
            <v>0</v>
          </cell>
        </row>
      </sheetData>
      <sheetData sheetId="5343">
        <row r="4">
          <cell r="I4">
            <v>0</v>
          </cell>
        </row>
      </sheetData>
      <sheetData sheetId="5344">
        <row r="4">
          <cell r="I4">
            <v>0</v>
          </cell>
        </row>
      </sheetData>
      <sheetData sheetId="5345">
        <row r="4">
          <cell r="I4">
            <v>0</v>
          </cell>
        </row>
      </sheetData>
      <sheetData sheetId="5346">
        <row r="4">
          <cell r="I4">
            <v>0</v>
          </cell>
        </row>
      </sheetData>
      <sheetData sheetId="5347">
        <row r="4">
          <cell r="I4">
            <v>0</v>
          </cell>
        </row>
      </sheetData>
      <sheetData sheetId="5348">
        <row r="4">
          <cell r="I4">
            <v>0</v>
          </cell>
        </row>
      </sheetData>
      <sheetData sheetId="5349">
        <row r="4">
          <cell r="I4">
            <v>0</v>
          </cell>
        </row>
      </sheetData>
      <sheetData sheetId="5350">
        <row r="4">
          <cell r="I4">
            <v>0</v>
          </cell>
        </row>
      </sheetData>
      <sheetData sheetId="5351">
        <row r="4">
          <cell r="I4">
            <v>0</v>
          </cell>
        </row>
      </sheetData>
      <sheetData sheetId="5352">
        <row r="4">
          <cell r="I4">
            <v>0</v>
          </cell>
        </row>
      </sheetData>
      <sheetData sheetId="5353">
        <row r="4">
          <cell r="I4">
            <v>0</v>
          </cell>
        </row>
      </sheetData>
      <sheetData sheetId="5354">
        <row r="4">
          <cell r="I4">
            <v>0</v>
          </cell>
        </row>
      </sheetData>
      <sheetData sheetId="5355">
        <row r="4">
          <cell r="I4">
            <v>0</v>
          </cell>
        </row>
      </sheetData>
      <sheetData sheetId="5356">
        <row r="4">
          <cell r="I4">
            <v>0</v>
          </cell>
        </row>
      </sheetData>
      <sheetData sheetId="5357">
        <row r="4">
          <cell r="I4">
            <v>0</v>
          </cell>
        </row>
      </sheetData>
      <sheetData sheetId="5358">
        <row r="4">
          <cell r="I4">
            <v>0</v>
          </cell>
        </row>
      </sheetData>
      <sheetData sheetId="5359">
        <row r="4">
          <cell r="I4">
            <v>0</v>
          </cell>
        </row>
      </sheetData>
      <sheetData sheetId="5360">
        <row r="4">
          <cell r="I4">
            <v>0</v>
          </cell>
        </row>
      </sheetData>
      <sheetData sheetId="5361">
        <row r="4">
          <cell r="I4">
            <v>0</v>
          </cell>
        </row>
      </sheetData>
      <sheetData sheetId="5362">
        <row r="4">
          <cell r="I4">
            <v>0</v>
          </cell>
        </row>
      </sheetData>
      <sheetData sheetId="5363">
        <row r="4">
          <cell r="I4">
            <v>0</v>
          </cell>
        </row>
      </sheetData>
      <sheetData sheetId="5364">
        <row r="4">
          <cell r="I4">
            <v>0</v>
          </cell>
        </row>
      </sheetData>
      <sheetData sheetId="5365">
        <row r="4">
          <cell r="I4">
            <v>0</v>
          </cell>
        </row>
      </sheetData>
      <sheetData sheetId="5366">
        <row r="4">
          <cell r="I4">
            <v>0</v>
          </cell>
        </row>
      </sheetData>
      <sheetData sheetId="5367">
        <row r="4">
          <cell r="I4">
            <v>0</v>
          </cell>
        </row>
      </sheetData>
      <sheetData sheetId="5368">
        <row r="4">
          <cell r="I4">
            <v>0</v>
          </cell>
        </row>
      </sheetData>
      <sheetData sheetId="5369">
        <row r="4">
          <cell r="I4">
            <v>0</v>
          </cell>
        </row>
      </sheetData>
      <sheetData sheetId="5370">
        <row r="4">
          <cell r="I4">
            <v>0</v>
          </cell>
        </row>
      </sheetData>
      <sheetData sheetId="5371">
        <row r="4">
          <cell r="I4">
            <v>0</v>
          </cell>
        </row>
      </sheetData>
      <sheetData sheetId="5372">
        <row r="4">
          <cell r="I4">
            <v>0</v>
          </cell>
        </row>
      </sheetData>
      <sheetData sheetId="5373">
        <row r="4">
          <cell r="I4">
            <v>0</v>
          </cell>
        </row>
      </sheetData>
      <sheetData sheetId="5374">
        <row r="4">
          <cell r="I4">
            <v>0</v>
          </cell>
        </row>
      </sheetData>
      <sheetData sheetId="5375">
        <row r="4">
          <cell r="I4">
            <v>0</v>
          </cell>
        </row>
      </sheetData>
      <sheetData sheetId="5376">
        <row r="4">
          <cell r="I4">
            <v>0</v>
          </cell>
        </row>
      </sheetData>
      <sheetData sheetId="5377">
        <row r="4">
          <cell r="I4">
            <v>0</v>
          </cell>
        </row>
      </sheetData>
      <sheetData sheetId="5378">
        <row r="4">
          <cell r="I4">
            <v>0</v>
          </cell>
        </row>
      </sheetData>
      <sheetData sheetId="5379">
        <row r="4">
          <cell r="I4">
            <v>0</v>
          </cell>
        </row>
      </sheetData>
      <sheetData sheetId="5380">
        <row r="4">
          <cell r="I4">
            <v>0</v>
          </cell>
        </row>
      </sheetData>
      <sheetData sheetId="5381">
        <row r="4">
          <cell r="I4">
            <v>0</v>
          </cell>
        </row>
      </sheetData>
      <sheetData sheetId="5382">
        <row r="4">
          <cell r="I4">
            <v>0</v>
          </cell>
        </row>
      </sheetData>
      <sheetData sheetId="5383">
        <row r="4">
          <cell r="I4">
            <v>0</v>
          </cell>
        </row>
      </sheetData>
      <sheetData sheetId="5384">
        <row r="4">
          <cell r="I4">
            <v>0</v>
          </cell>
        </row>
      </sheetData>
      <sheetData sheetId="5385">
        <row r="4">
          <cell r="I4">
            <v>0</v>
          </cell>
        </row>
      </sheetData>
      <sheetData sheetId="5386">
        <row r="4">
          <cell r="I4">
            <v>0</v>
          </cell>
        </row>
      </sheetData>
      <sheetData sheetId="5387">
        <row r="4">
          <cell r="I4">
            <v>0</v>
          </cell>
        </row>
      </sheetData>
      <sheetData sheetId="5388">
        <row r="4">
          <cell r="I4">
            <v>0</v>
          </cell>
        </row>
      </sheetData>
      <sheetData sheetId="5389">
        <row r="4">
          <cell r="I4">
            <v>0</v>
          </cell>
        </row>
      </sheetData>
      <sheetData sheetId="5390">
        <row r="4">
          <cell r="I4">
            <v>0</v>
          </cell>
        </row>
      </sheetData>
      <sheetData sheetId="5391">
        <row r="4">
          <cell r="I4">
            <v>0</v>
          </cell>
        </row>
      </sheetData>
      <sheetData sheetId="5392">
        <row r="4">
          <cell r="I4">
            <v>0</v>
          </cell>
        </row>
      </sheetData>
      <sheetData sheetId="5393">
        <row r="4">
          <cell r="I4">
            <v>0</v>
          </cell>
        </row>
      </sheetData>
      <sheetData sheetId="5394">
        <row r="4">
          <cell r="I4">
            <v>0</v>
          </cell>
        </row>
      </sheetData>
      <sheetData sheetId="5395">
        <row r="4">
          <cell r="I4">
            <v>0</v>
          </cell>
        </row>
      </sheetData>
      <sheetData sheetId="5396">
        <row r="4">
          <cell r="I4">
            <v>0</v>
          </cell>
        </row>
      </sheetData>
      <sheetData sheetId="5397">
        <row r="4">
          <cell r="I4">
            <v>0</v>
          </cell>
        </row>
      </sheetData>
      <sheetData sheetId="5398">
        <row r="4">
          <cell r="I4">
            <v>0</v>
          </cell>
        </row>
      </sheetData>
      <sheetData sheetId="5399">
        <row r="4">
          <cell r="I4">
            <v>0</v>
          </cell>
        </row>
      </sheetData>
      <sheetData sheetId="5400">
        <row r="4">
          <cell r="I4">
            <v>0</v>
          </cell>
        </row>
      </sheetData>
      <sheetData sheetId="5401">
        <row r="4">
          <cell r="I4">
            <v>0</v>
          </cell>
        </row>
      </sheetData>
      <sheetData sheetId="5402">
        <row r="4">
          <cell r="I4">
            <v>0</v>
          </cell>
        </row>
      </sheetData>
      <sheetData sheetId="5403">
        <row r="4">
          <cell r="I4">
            <v>0</v>
          </cell>
        </row>
      </sheetData>
      <sheetData sheetId="5404">
        <row r="4">
          <cell r="I4">
            <v>0</v>
          </cell>
        </row>
      </sheetData>
      <sheetData sheetId="5405">
        <row r="4">
          <cell r="I4">
            <v>0</v>
          </cell>
        </row>
      </sheetData>
      <sheetData sheetId="5406">
        <row r="4">
          <cell r="I4">
            <v>0</v>
          </cell>
        </row>
      </sheetData>
      <sheetData sheetId="5407">
        <row r="4">
          <cell r="I4">
            <v>0</v>
          </cell>
        </row>
      </sheetData>
      <sheetData sheetId="5408">
        <row r="4">
          <cell r="I4">
            <v>0</v>
          </cell>
        </row>
      </sheetData>
      <sheetData sheetId="5409">
        <row r="4">
          <cell r="I4">
            <v>0</v>
          </cell>
        </row>
      </sheetData>
      <sheetData sheetId="5410">
        <row r="4">
          <cell r="I4">
            <v>0</v>
          </cell>
        </row>
      </sheetData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>
        <row r="4">
          <cell r="I4">
            <v>0</v>
          </cell>
        </row>
      </sheetData>
      <sheetData sheetId="5427">
        <row r="4">
          <cell r="I4">
            <v>0</v>
          </cell>
        </row>
      </sheetData>
      <sheetData sheetId="5428">
        <row r="4">
          <cell r="I4">
            <v>0</v>
          </cell>
        </row>
      </sheetData>
      <sheetData sheetId="5429">
        <row r="4">
          <cell r="I4">
            <v>0</v>
          </cell>
        </row>
      </sheetData>
      <sheetData sheetId="5430">
        <row r="4">
          <cell r="I4">
            <v>0</v>
          </cell>
        </row>
      </sheetData>
      <sheetData sheetId="5431">
        <row r="4">
          <cell r="I4">
            <v>0</v>
          </cell>
        </row>
      </sheetData>
      <sheetData sheetId="5432">
        <row r="4">
          <cell r="I4">
            <v>0</v>
          </cell>
        </row>
      </sheetData>
      <sheetData sheetId="5433">
        <row r="4">
          <cell r="I4">
            <v>0</v>
          </cell>
        </row>
      </sheetData>
      <sheetData sheetId="5434">
        <row r="4">
          <cell r="I4">
            <v>0</v>
          </cell>
        </row>
      </sheetData>
      <sheetData sheetId="5435">
        <row r="4">
          <cell r="I4">
            <v>0</v>
          </cell>
        </row>
      </sheetData>
      <sheetData sheetId="5436">
        <row r="4">
          <cell r="I4">
            <v>0</v>
          </cell>
        </row>
      </sheetData>
      <sheetData sheetId="5437">
        <row r="4">
          <cell r="I4">
            <v>0</v>
          </cell>
        </row>
      </sheetData>
      <sheetData sheetId="5438">
        <row r="4">
          <cell r="I4">
            <v>0</v>
          </cell>
        </row>
      </sheetData>
      <sheetData sheetId="5439">
        <row r="4">
          <cell r="I4">
            <v>0</v>
          </cell>
        </row>
      </sheetData>
      <sheetData sheetId="5440">
        <row r="4">
          <cell r="I4">
            <v>0</v>
          </cell>
        </row>
      </sheetData>
      <sheetData sheetId="5441">
        <row r="4">
          <cell r="I4">
            <v>0</v>
          </cell>
        </row>
      </sheetData>
      <sheetData sheetId="5442">
        <row r="4">
          <cell r="I4">
            <v>0</v>
          </cell>
        </row>
      </sheetData>
      <sheetData sheetId="5443">
        <row r="4">
          <cell r="I4">
            <v>0</v>
          </cell>
        </row>
      </sheetData>
      <sheetData sheetId="5444">
        <row r="4">
          <cell r="I4">
            <v>0</v>
          </cell>
        </row>
      </sheetData>
      <sheetData sheetId="5445">
        <row r="4">
          <cell r="I4">
            <v>0</v>
          </cell>
        </row>
      </sheetData>
      <sheetData sheetId="5446">
        <row r="4">
          <cell r="I4">
            <v>0</v>
          </cell>
        </row>
      </sheetData>
      <sheetData sheetId="5447">
        <row r="4">
          <cell r="I4">
            <v>0</v>
          </cell>
        </row>
      </sheetData>
      <sheetData sheetId="5448">
        <row r="4">
          <cell r="I4">
            <v>0</v>
          </cell>
        </row>
      </sheetData>
      <sheetData sheetId="5449">
        <row r="4">
          <cell r="I4">
            <v>0</v>
          </cell>
        </row>
      </sheetData>
      <sheetData sheetId="5450">
        <row r="4">
          <cell r="I4">
            <v>0</v>
          </cell>
        </row>
      </sheetData>
      <sheetData sheetId="5451">
        <row r="4">
          <cell r="I4">
            <v>0</v>
          </cell>
        </row>
      </sheetData>
      <sheetData sheetId="5452">
        <row r="4">
          <cell r="I4">
            <v>0</v>
          </cell>
        </row>
      </sheetData>
      <sheetData sheetId="5453">
        <row r="4">
          <cell r="I4">
            <v>0</v>
          </cell>
        </row>
      </sheetData>
      <sheetData sheetId="5454">
        <row r="4">
          <cell r="I4">
            <v>0</v>
          </cell>
        </row>
      </sheetData>
      <sheetData sheetId="5455">
        <row r="4">
          <cell r="I4">
            <v>0</v>
          </cell>
        </row>
      </sheetData>
      <sheetData sheetId="5456">
        <row r="4">
          <cell r="I4">
            <v>0</v>
          </cell>
        </row>
      </sheetData>
      <sheetData sheetId="5457">
        <row r="4">
          <cell r="I4">
            <v>0</v>
          </cell>
        </row>
      </sheetData>
      <sheetData sheetId="5458">
        <row r="4">
          <cell r="I4">
            <v>0</v>
          </cell>
        </row>
      </sheetData>
      <sheetData sheetId="5459">
        <row r="4">
          <cell r="I4">
            <v>0</v>
          </cell>
        </row>
      </sheetData>
      <sheetData sheetId="5460">
        <row r="4">
          <cell r="I4">
            <v>0</v>
          </cell>
        </row>
      </sheetData>
      <sheetData sheetId="5461">
        <row r="4">
          <cell r="I4">
            <v>0</v>
          </cell>
        </row>
      </sheetData>
      <sheetData sheetId="5462">
        <row r="4">
          <cell r="I4">
            <v>0</v>
          </cell>
        </row>
      </sheetData>
      <sheetData sheetId="5463">
        <row r="4">
          <cell r="I4">
            <v>0</v>
          </cell>
        </row>
      </sheetData>
      <sheetData sheetId="5464">
        <row r="4">
          <cell r="I4">
            <v>0</v>
          </cell>
        </row>
      </sheetData>
      <sheetData sheetId="5465">
        <row r="4">
          <cell r="I4">
            <v>0</v>
          </cell>
        </row>
      </sheetData>
      <sheetData sheetId="5466">
        <row r="4">
          <cell r="I4">
            <v>0</v>
          </cell>
        </row>
      </sheetData>
      <sheetData sheetId="5467">
        <row r="4">
          <cell r="I4">
            <v>0</v>
          </cell>
        </row>
      </sheetData>
      <sheetData sheetId="5468">
        <row r="4">
          <cell r="I4">
            <v>0</v>
          </cell>
        </row>
      </sheetData>
      <sheetData sheetId="5469">
        <row r="4">
          <cell r="I4">
            <v>0</v>
          </cell>
        </row>
      </sheetData>
      <sheetData sheetId="5470">
        <row r="4">
          <cell r="I4">
            <v>0</v>
          </cell>
        </row>
      </sheetData>
      <sheetData sheetId="5471">
        <row r="4">
          <cell r="I4">
            <v>0</v>
          </cell>
        </row>
      </sheetData>
      <sheetData sheetId="5472">
        <row r="4">
          <cell r="I4">
            <v>0</v>
          </cell>
        </row>
      </sheetData>
      <sheetData sheetId="5473">
        <row r="4">
          <cell r="I4">
            <v>0</v>
          </cell>
        </row>
      </sheetData>
      <sheetData sheetId="5474">
        <row r="4">
          <cell r="I4">
            <v>0</v>
          </cell>
        </row>
      </sheetData>
      <sheetData sheetId="5475">
        <row r="4">
          <cell r="I4">
            <v>0</v>
          </cell>
        </row>
      </sheetData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 refreshError="1"/>
      <sheetData sheetId="5484" refreshError="1"/>
      <sheetData sheetId="5485" refreshError="1"/>
      <sheetData sheetId="5486">
        <row r="4">
          <cell r="I4">
            <v>0</v>
          </cell>
        </row>
      </sheetData>
      <sheetData sheetId="5487">
        <row r="4">
          <cell r="I4">
            <v>0</v>
          </cell>
        </row>
      </sheetData>
      <sheetData sheetId="5488">
        <row r="4">
          <cell r="I4">
            <v>0</v>
          </cell>
        </row>
      </sheetData>
      <sheetData sheetId="5489" refreshError="1"/>
      <sheetData sheetId="5490" refreshError="1"/>
      <sheetData sheetId="5491" refreshError="1"/>
      <sheetData sheetId="5492">
        <row r="4">
          <cell r="I4">
            <v>0</v>
          </cell>
        </row>
      </sheetData>
      <sheetData sheetId="5493">
        <row r="4">
          <cell r="I4">
            <v>0</v>
          </cell>
        </row>
      </sheetData>
      <sheetData sheetId="5494" refreshError="1"/>
      <sheetData sheetId="5495" refreshError="1"/>
      <sheetData sheetId="5496" refreshError="1"/>
      <sheetData sheetId="5497" refreshError="1"/>
      <sheetData sheetId="5498" refreshError="1"/>
      <sheetData sheetId="5499" refreshError="1"/>
      <sheetData sheetId="5500" refreshError="1"/>
      <sheetData sheetId="5501" refreshError="1"/>
      <sheetData sheetId="5502" refreshError="1"/>
      <sheetData sheetId="5503" refreshError="1"/>
      <sheetData sheetId="5504" refreshError="1"/>
      <sheetData sheetId="5505" refreshError="1"/>
      <sheetData sheetId="5506" refreshError="1"/>
      <sheetData sheetId="5507" refreshError="1"/>
      <sheetData sheetId="5508" refreshError="1"/>
      <sheetData sheetId="5509" refreshError="1"/>
      <sheetData sheetId="5510" refreshError="1"/>
      <sheetData sheetId="5511" refreshError="1"/>
      <sheetData sheetId="5512" refreshError="1"/>
      <sheetData sheetId="5513" refreshError="1"/>
      <sheetData sheetId="5514" refreshError="1"/>
      <sheetData sheetId="5515" refreshError="1"/>
      <sheetData sheetId="5516" refreshError="1"/>
      <sheetData sheetId="5517" refreshError="1"/>
      <sheetData sheetId="5518" refreshError="1"/>
      <sheetData sheetId="5519" refreshError="1"/>
      <sheetData sheetId="5520" refreshError="1"/>
      <sheetData sheetId="5521" refreshError="1"/>
      <sheetData sheetId="5522" refreshError="1"/>
      <sheetData sheetId="5523" refreshError="1"/>
      <sheetData sheetId="5524" refreshError="1"/>
      <sheetData sheetId="5525" refreshError="1"/>
      <sheetData sheetId="5526" refreshError="1"/>
      <sheetData sheetId="5527" refreshError="1"/>
      <sheetData sheetId="5528" refreshError="1"/>
      <sheetData sheetId="5529" refreshError="1"/>
      <sheetData sheetId="5530" refreshError="1"/>
      <sheetData sheetId="5531" refreshError="1"/>
      <sheetData sheetId="5532" refreshError="1"/>
      <sheetData sheetId="5533" refreshError="1"/>
      <sheetData sheetId="5534" refreshError="1"/>
      <sheetData sheetId="5535" refreshError="1"/>
      <sheetData sheetId="5536" refreshError="1"/>
      <sheetData sheetId="5537" refreshError="1"/>
      <sheetData sheetId="5538" refreshError="1"/>
      <sheetData sheetId="5539" refreshError="1"/>
      <sheetData sheetId="5540" refreshError="1"/>
      <sheetData sheetId="5541" refreshError="1"/>
      <sheetData sheetId="5542" refreshError="1"/>
      <sheetData sheetId="5543">
        <row r="4">
          <cell r="I4">
            <v>0</v>
          </cell>
        </row>
      </sheetData>
      <sheetData sheetId="5544">
        <row r="4">
          <cell r="I4">
            <v>0</v>
          </cell>
        </row>
      </sheetData>
      <sheetData sheetId="5545">
        <row r="4">
          <cell r="I4">
            <v>0</v>
          </cell>
        </row>
      </sheetData>
      <sheetData sheetId="5546">
        <row r="4">
          <cell r="I4">
            <v>0</v>
          </cell>
        </row>
      </sheetData>
      <sheetData sheetId="5547" refreshError="1"/>
      <sheetData sheetId="5548" refreshError="1"/>
      <sheetData sheetId="5549" refreshError="1"/>
      <sheetData sheetId="5550" refreshError="1"/>
      <sheetData sheetId="5551" refreshError="1"/>
      <sheetData sheetId="5552" refreshError="1"/>
      <sheetData sheetId="5553" refreshError="1"/>
      <sheetData sheetId="5554" refreshError="1"/>
      <sheetData sheetId="5555" refreshError="1"/>
      <sheetData sheetId="5556" refreshError="1"/>
      <sheetData sheetId="5557" refreshError="1"/>
      <sheetData sheetId="5558">
        <row r="4">
          <cell r="I4">
            <v>0</v>
          </cell>
        </row>
      </sheetData>
      <sheetData sheetId="5559">
        <row r="4">
          <cell r="I4">
            <v>0</v>
          </cell>
        </row>
      </sheetData>
      <sheetData sheetId="5560">
        <row r="4">
          <cell r="I4">
            <v>0</v>
          </cell>
        </row>
      </sheetData>
      <sheetData sheetId="5561">
        <row r="4">
          <cell r="I4">
            <v>0</v>
          </cell>
        </row>
      </sheetData>
      <sheetData sheetId="5562">
        <row r="4">
          <cell r="I4">
            <v>0</v>
          </cell>
        </row>
      </sheetData>
      <sheetData sheetId="5563">
        <row r="4">
          <cell r="I4">
            <v>0</v>
          </cell>
        </row>
      </sheetData>
      <sheetData sheetId="5564">
        <row r="4">
          <cell r="I4">
            <v>0</v>
          </cell>
        </row>
      </sheetData>
      <sheetData sheetId="5565">
        <row r="4">
          <cell r="I4">
            <v>0</v>
          </cell>
        </row>
      </sheetData>
      <sheetData sheetId="5566" refreshError="1"/>
      <sheetData sheetId="5567" refreshError="1"/>
      <sheetData sheetId="5568" refreshError="1"/>
      <sheetData sheetId="5569" refreshError="1"/>
      <sheetData sheetId="5570" refreshError="1"/>
      <sheetData sheetId="5571" refreshError="1"/>
      <sheetData sheetId="5572" refreshError="1"/>
      <sheetData sheetId="5573" refreshError="1"/>
      <sheetData sheetId="5574">
        <row r="4">
          <cell r="I4">
            <v>0</v>
          </cell>
        </row>
      </sheetData>
      <sheetData sheetId="5575">
        <row r="4">
          <cell r="I4">
            <v>0</v>
          </cell>
        </row>
      </sheetData>
      <sheetData sheetId="5576">
        <row r="4">
          <cell r="I4">
            <v>0</v>
          </cell>
        </row>
      </sheetData>
      <sheetData sheetId="5577">
        <row r="4">
          <cell r="I4">
            <v>0</v>
          </cell>
        </row>
      </sheetData>
      <sheetData sheetId="5578">
        <row r="4">
          <cell r="I4">
            <v>0</v>
          </cell>
        </row>
      </sheetData>
      <sheetData sheetId="5579">
        <row r="4">
          <cell r="I4">
            <v>0</v>
          </cell>
        </row>
      </sheetData>
      <sheetData sheetId="5580">
        <row r="4">
          <cell r="I4">
            <v>0</v>
          </cell>
        </row>
      </sheetData>
      <sheetData sheetId="5581">
        <row r="4">
          <cell r="I4">
            <v>0</v>
          </cell>
        </row>
      </sheetData>
      <sheetData sheetId="5582">
        <row r="4">
          <cell r="I4">
            <v>0</v>
          </cell>
        </row>
      </sheetData>
      <sheetData sheetId="5583">
        <row r="4">
          <cell r="I4">
            <v>0</v>
          </cell>
        </row>
      </sheetData>
      <sheetData sheetId="5584">
        <row r="4">
          <cell r="I4">
            <v>0</v>
          </cell>
        </row>
      </sheetData>
      <sheetData sheetId="5585">
        <row r="4">
          <cell r="I4">
            <v>0</v>
          </cell>
        </row>
      </sheetData>
      <sheetData sheetId="5586">
        <row r="4">
          <cell r="I4">
            <v>0</v>
          </cell>
        </row>
      </sheetData>
      <sheetData sheetId="5587">
        <row r="4">
          <cell r="I4">
            <v>0</v>
          </cell>
        </row>
      </sheetData>
      <sheetData sheetId="5588">
        <row r="4">
          <cell r="I4">
            <v>0</v>
          </cell>
        </row>
      </sheetData>
      <sheetData sheetId="5589" refreshError="1"/>
      <sheetData sheetId="5590" refreshError="1"/>
      <sheetData sheetId="5591" refreshError="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>
        <row r="4">
          <cell r="I4">
            <v>0</v>
          </cell>
        </row>
      </sheetData>
      <sheetData sheetId="5600">
        <row r="4">
          <cell r="I4">
            <v>0</v>
          </cell>
        </row>
      </sheetData>
      <sheetData sheetId="5601">
        <row r="4">
          <cell r="I4">
            <v>0</v>
          </cell>
        </row>
      </sheetData>
      <sheetData sheetId="5602">
        <row r="4">
          <cell r="I4">
            <v>0</v>
          </cell>
        </row>
      </sheetData>
      <sheetData sheetId="5603">
        <row r="4">
          <cell r="I4">
            <v>0</v>
          </cell>
        </row>
      </sheetData>
      <sheetData sheetId="5604">
        <row r="4">
          <cell r="I4">
            <v>0</v>
          </cell>
        </row>
      </sheetData>
      <sheetData sheetId="5605" refreshError="1"/>
      <sheetData sheetId="5606" refreshError="1"/>
      <sheetData sheetId="5607" refreshError="1"/>
      <sheetData sheetId="5608">
        <row r="4">
          <cell r="I4">
            <v>0</v>
          </cell>
        </row>
      </sheetData>
      <sheetData sheetId="5609">
        <row r="4">
          <cell r="I4">
            <v>0</v>
          </cell>
        </row>
      </sheetData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 refreshError="1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>
        <row r="4">
          <cell r="I4">
            <v>0</v>
          </cell>
        </row>
      </sheetData>
      <sheetData sheetId="5655">
        <row r="4">
          <cell r="I4">
            <v>0</v>
          </cell>
        </row>
      </sheetData>
      <sheetData sheetId="5656">
        <row r="4">
          <cell r="I4">
            <v>0</v>
          </cell>
        </row>
      </sheetData>
      <sheetData sheetId="5657">
        <row r="4">
          <cell r="I4">
            <v>0</v>
          </cell>
        </row>
      </sheetData>
      <sheetData sheetId="5658">
        <row r="4">
          <cell r="I4">
            <v>0</v>
          </cell>
        </row>
      </sheetData>
      <sheetData sheetId="5659">
        <row r="4">
          <cell r="I4">
            <v>0</v>
          </cell>
        </row>
      </sheetData>
      <sheetData sheetId="5660" refreshError="1"/>
      <sheetData sheetId="5661" refreshError="1"/>
      <sheetData sheetId="5662">
        <row r="4">
          <cell r="I4">
            <v>0</v>
          </cell>
        </row>
      </sheetData>
      <sheetData sheetId="5663" refreshError="1"/>
      <sheetData sheetId="5664" refreshError="1"/>
      <sheetData sheetId="5665" refreshError="1"/>
      <sheetData sheetId="5666" refreshError="1"/>
      <sheetData sheetId="5667">
        <row r="4">
          <cell r="I4">
            <v>0</v>
          </cell>
        </row>
      </sheetData>
      <sheetData sheetId="5668">
        <row r="4">
          <cell r="I4">
            <v>0</v>
          </cell>
        </row>
      </sheetData>
      <sheetData sheetId="5669">
        <row r="4">
          <cell r="I4">
            <v>0</v>
          </cell>
        </row>
      </sheetData>
      <sheetData sheetId="5670">
        <row r="4">
          <cell r="I4">
            <v>0</v>
          </cell>
        </row>
      </sheetData>
      <sheetData sheetId="5671">
        <row r="4">
          <cell r="I4">
            <v>0</v>
          </cell>
        </row>
      </sheetData>
      <sheetData sheetId="5672">
        <row r="4">
          <cell r="I4">
            <v>0</v>
          </cell>
        </row>
      </sheetData>
      <sheetData sheetId="5673">
        <row r="4">
          <cell r="I4">
            <v>0</v>
          </cell>
        </row>
      </sheetData>
      <sheetData sheetId="5674">
        <row r="4">
          <cell r="I4">
            <v>0</v>
          </cell>
        </row>
      </sheetData>
      <sheetData sheetId="5675">
        <row r="4">
          <cell r="I4">
            <v>0</v>
          </cell>
        </row>
      </sheetData>
      <sheetData sheetId="5676">
        <row r="4">
          <cell r="I4">
            <v>0</v>
          </cell>
        </row>
      </sheetData>
      <sheetData sheetId="5677">
        <row r="4">
          <cell r="I4">
            <v>0</v>
          </cell>
        </row>
      </sheetData>
      <sheetData sheetId="5678">
        <row r="4">
          <cell r="I4">
            <v>0</v>
          </cell>
        </row>
      </sheetData>
      <sheetData sheetId="5679">
        <row r="4">
          <cell r="I4">
            <v>0</v>
          </cell>
        </row>
      </sheetData>
      <sheetData sheetId="5680">
        <row r="4">
          <cell r="I4">
            <v>0</v>
          </cell>
        </row>
      </sheetData>
      <sheetData sheetId="5681">
        <row r="4">
          <cell r="I4">
            <v>0</v>
          </cell>
        </row>
      </sheetData>
      <sheetData sheetId="5682">
        <row r="4">
          <cell r="I4">
            <v>0</v>
          </cell>
        </row>
      </sheetData>
      <sheetData sheetId="5683">
        <row r="4">
          <cell r="I4">
            <v>0</v>
          </cell>
        </row>
      </sheetData>
      <sheetData sheetId="5684">
        <row r="4">
          <cell r="I4">
            <v>0</v>
          </cell>
        </row>
      </sheetData>
      <sheetData sheetId="5685">
        <row r="4">
          <cell r="I4">
            <v>0</v>
          </cell>
        </row>
      </sheetData>
      <sheetData sheetId="5686">
        <row r="4">
          <cell r="I4">
            <v>0</v>
          </cell>
        </row>
      </sheetData>
      <sheetData sheetId="5687">
        <row r="4">
          <cell r="I4">
            <v>0</v>
          </cell>
        </row>
      </sheetData>
      <sheetData sheetId="5688">
        <row r="4">
          <cell r="I4">
            <v>0</v>
          </cell>
        </row>
      </sheetData>
      <sheetData sheetId="5689">
        <row r="4">
          <cell r="I4">
            <v>0</v>
          </cell>
        </row>
      </sheetData>
      <sheetData sheetId="5690">
        <row r="4">
          <cell r="I4">
            <v>0</v>
          </cell>
        </row>
      </sheetData>
      <sheetData sheetId="5691">
        <row r="4">
          <cell r="I4">
            <v>0</v>
          </cell>
        </row>
      </sheetData>
      <sheetData sheetId="5692">
        <row r="4">
          <cell r="I4">
            <v>0</v>
          </cell>
        </row>
      </sheetData>
      <sheetData sheetId="5693">
        <row r="4">
          <cell r="I4">
            <v>0</v>
          </cell>
        </row>
      </sheetData>
      <sheetData sheetId="5694">
        <row r="4">
          <cell r="I4">
            <v>0</v>
          </cell>
        </row>
      </sheetData>
      <sheetData sheetId="5695">
        <row r="4">
          <cell r="I4">
            <v>0</v>
          </cell>
        </row>
      </sheetData>
      <sheetData sheetId="5696">
        <row r="4">
          <cell r="I4">
            <v>0</v>
          </cell>
        </row>
      </sheetData>
      <sheetData sheetId="5697">
        <row r="4">
          <cell r="I4">
            <v>0</v>
          </cell>
        </row>
      </sheetData>
      <sheetData sheetId="5698">
        <row r="4">
          <cell r="I4">
            <v>0</v>
          </cell>
        </row>
      </sheetData>
      <sheetData sheetId="5699">
        <row r="4">
          <cell r="I4">
            <v>0</v>
          </cell>
        </row>
      </sheetData>
      <sheetData sheetId="5700">
        <row r="4">
          <cell r="I4">
            <v>0</v>
          </cell>
        </row>
      </sheetData>
      <sheetData sheetId="5701">
        <row r="4">
          <cell r="I4">
            <v>0</v>
          </cell>
        </row>
      </sheetData>
      <sheetData sheetId="5702">
        <row r="4">
          <cell r="I4">
            <v>0</v>
          </cell>
        </row>
      </sheetData>
      <sheetData sheetId="5703">
        <row r="4">
          <cell r="I4">
            <v>0</v>
          </cell>
        </row>
      </sheetData>
      <sheetData sheetId="5704">
        <row r="4">
          <cell r="I4">
            <v>0</v>
          </cell>
        </row>
      </sheetData>
      <sheetData sheetId="5705">
        <row r="4">
          <cell r="I4">
            <v>0</v>
          </cell>
        </row>
      </sheetData>
      <sheetData sheetId="5706">
        <row r="4">
          <cell r="I4">
            <v>0</v>
          </cell>
        </row>
      </sheetData>
      <sheetData sheetId="5707">
        <row r="4">
          <cell r="I4">
            <v>0</v>
          </cell>
        </row>
      </sheetData>
      <sheetData sheetId="5708">
        <row r="4">
          <cell r="I4">
            <v>0</v>
          </cell>
        </row>
      </sheetData>
      <sheetData sheetId="5709">
        <row r="4">
          <cell r="I4">
            <v>0</v>
          </cell>
        </row>
      </sheetData>
      <sheetData sheetId="5710">
        <row r="4">
          <cell r="I4">
            <v>0</v>
          </cell>
        </row>
      </sheetData>
      <sheetData sheetId="5711">
        <row r="4">
          <cell r="I4">
            <v>0</v>
          </cell>
        </row>
      </sheetData>
      <sheetData sheetId="5712">
        <row r="4">
          <cell r="I4">
            <v>0</v>
          </cell>
        </row>
      </sheetData>
      <sheetData sheetId="5713">
        <row r="4">
          <cell r="I4">
            <v>0</v>
          </cell>
        </row>
      </sheetData>
      <sheetData sheetId="5714">
        <row r="4">
          <cell r="I4">
            <v>0</v>
          </cell>
        </row>
      </sheetData>
      <sheetData sheetId="5715">
        <row r="4">
          <cell r="I4">
            <v>0</v>
          </cell>
        </row>
      </sheetData>
      <sheetData sheetId="5716">
        <row r="4">
          <cell r="I4">
            <v>0</v>
          </cell>
        </row>
      </sheetData>
      <sheetData sheetId="5717">
        <row r="4">
          <cell r="I4">
            <v>0</v>
          </cell>
        </row>
      </sheetData>
      <sheetData sheetId="5718">
        <row r="4">
          <cell r="I4">
            <v>0</v>
          </cell>
        </row>
      </sheetData>
      <sheetData sheetId="5719">
        <row r="4">
          <cell r="I4">
            <v>0</v>
          </cell>
        </row>
      </sheetData>
      <sheetData sheetId="5720">
        <row r="4">
          <cell r="I4">
            <v>0</v>
          </cell>
        </row>
      </sheetData>
      <sheetData sheetId="5721">
        <row r="4">
          <cell r="I4">
            <v>0</v>
          </cell>
        </row>
      </sheetData>
      <sheetData sheetId="5722">
        <row r="4">
          <cell r="I4">
            <v>0</v>
          </cell>
        </row>
      </sheetData>
      <sheetData sheetId="5723">
        <row r="4">
          <cell r="I4">
            <v>0</v>
          </cell>
        </row>
      </sheetData>
      <sheetData sheetId="5724">
        <row r="4">
          <cell r="I4">
            <v>0</v>
          </cell>
        </row>
      </sheetData>
      <sheetData sheetId="5725">
        <row r="4">
          <cell r="I4">
            <v>0</v>
          </cell>
        </row>
      </sheetData>
      <sheetData sheetId="5726">
        <row r="4">
          <cell r="I4">
            <v>0</v>
          </cell>
        </row>
      </sheetData>
      <sheetData sheetId="5727">
        <row r="4">
          <cell r="I4">
            <v>0</v>
          </cell>
        </row>
      </sheetData>
      <sheetData sheetId="5728">
        <row r="4">
          <cell r="I4">
            <v>0</v>
          </cell>
        </row>
      </sheetData>
      <sheetData sheetId="5729">
        <row r="4">
          <cell r="I4">
            <v>0</v>
          </cell>
        </row>
      </sheetData>
      <sheetData sheetId="5730">
        <row r="4">
          <cell r="I4">
            <v>0</v>
          </cell>
        </row>
      </sheetData>
      <sheetData sheetId="5731">
        <row r="4">
          <cell r="I4">
            <v>0</v>
          </cell>
        </row>
      </sheetData>
      <sheetData sheetId="5732">
        <row r="4">
          <cell r="I4">
            <v>0</v>
          </cell>
        </row>
      </sheetData>
      <sheetData sheetId="5733">
        <row r="4">
          <cell r="I4">
            <v>0</v>
          </cell>
        </row>
      </sheetData>
      <sheetData sheetId="5734">
        <row r="4">
          <cell r="I4">
            <v>0</v>
          </cell>
        </row>
      </sheetData>
      <sheetData sheetId="5735">
        <row r="4">
          <cell r="I4">
            <v>0</v>
          </cell>
        </row>
      </sheetData>
      <sheetData sheetId="5736">
        <row r="4">
          <cell r="I4">
            <v>0</v>
          </cell>
        </row>
      </sheetData>
      <sheetData sheetId="5737">
        <row r="4">
          <cell r="I4">
            <v>0</v>
          </cell>
        </row>
      </sheetData>
      <sheetData sheetId="5738">
        <row r="4">
          <cell r="I4">
            <v>0</v>
          </cell>
        </row>
      </sheetData>
      <sheetData sheetId="5739">
        <row r="4">
          <cell r="I4">
            <v>0</v>
          </cell>
        </row>
      </sheetData>
      <sheetData sheetId="5740">
        <row r="4">
          <cell r="I4">
            <v>0</v>
          </cell>
        </row>
      </sheetData>
      <sheetData sheetId="5741">
        <row r="4">
          <cell r="I4">
            <v>0</v>
          </cell>
        </row>
      </sheetData>
      <sheetData sheetId="5742">
        <row r="4">
          <cell r="I4">
            <v>0</v>
          </cell>
        </row>
      </sheetData>
      <sheetData sheetId="5743">
        <row r="4">
          <cell r="I4">
            <v>0</v>
          </cell>
        </row>
      </sheetData>
      <sheetData sheetId="5744">
        <row r="4">
          <cell r="I4">
            <v>0</v>
          </cell>
        </row>
      </sheetData>
      <sheetData sheetId="5745">
        <row r="4">
          <cell r="I4">
            <v>0</v>
          </cell>
        </row>
      </sheetData>
      <sheetData sheetId="5746">
        <row r="4">
          <cell r="I4">
            <v>0</v>
          </cell>
        </row>
      </sheetData>
      <sheetData sheetId="5747">
        <row r="4">
          <cell r="I4">
            <v>0</v>
          </cell>
        </row>
      </sheetData>
      <sheetData sheetId="5748">
        <row r="4">
          <cell r="I4">
            <v>0</v>
          </cell>
        </row>
      </sheetData>
      <sheetData sheetId="5749">
        <row r="4">
          <cell r="I4">
            <v>0</v>
          </cell>
        </row>
      </sheetData>
      <sheetData sheetId="5750">
        <row r="4">
          <cell r="I4">
            <v>0</v>
          </cell>
        </row>
      </sheetData>
      <sheetData sheetId="5751">
        <row r="4">
          <cell r="I4">
            <v>0</v>
          </cell>
        </row>
      </sheetData>
      <sheetData sheetId="5752">
        <row r="4">
          <cell r="I4">
            <v>0</v>
          </cell>
        </row>
      </sheetData>
      <sheetData sheetId="5753">
        <row r="4">
          <cell r="I4">
            <v>0</v>
          </cell>
        </row>
      </sheetData>
      <sheetData sheetId="5754">
        <row r="4">
          <cell r="I4">
            <v>0</v>
          </cell>
        </row>
      </sheetData>
      <sheetData sheetId="5755">
        <row r="4">
          <cell r="I4">
            <v>0</v>
          </cell>
        </row>
      </sheetData>
      <sheetData sheetId="5756">
        <row r="4">
          <cell r="I4">
            <v>0</v>
          </cell>
        </row>
      </sheetData>
      <sheetData sheetId="5757">
        <row r="4">
          <cell r="I4">
            <v>0</v>
          </cell>
        </row>
      </sheetData>
      <sheetData sheetId="5758">
        <row r="4">
          <cell r="I4">
            <v>0</v>
          </cell>
        </row>
      </sheetData>
      <sheetData sheetId="5759">
        <row r="4">
          <cell r="I4">
            <v>0</v>
          </cell>
        </row>
      </sheetData>
      <sheetData sheetId="5760">
        <row r="4">
          <cell r="I4">
            <v>0</v>
          </cell>
        </row>
      </sheetData>
      <sheetData sheetId="5761">
        <row r="4">
          <cell r="I4">
            <v>0</v>
          </cell>
        </row>
      </sheetData>
      <sheetData sheetId="5762">
        <row r="4">
          <cell r="I4">
            <v>0</v>
          </cell>
        </row>
      </sheetData>
      <sheetData sheetId="5763">
        <row r="4">
          <cell r="I4">
            <v>0</v>
          </cell>
        </row>
      </sheetData>
      <sheetData sheetId="5764">
        <row r="4">
          <cell r="I4">
            <v>0</v>
          </cell>
        </row>
      </sheetData>
      <sheetData sheetId="5765">
        <row r="4">
          <cell r="I4">
            <v>0</v>
          </cell>
        </row>
      </sheetData>
      <sheetData sheetId="5766">
        <row r="4">
          <cell r="I4">
            <v>0</v>
          </cell>
        </row>
      </sheetData>
      <sheetData sheetId="5767">
        <row r="4">
          <cell r="I4">
            <v>0</v>
          </cell>
        </row>
      </sheetData>
      <sheetData sheetId="5768">
        <row r="4">
          <cell r="I4">
            <v>0</v>
          </cell>
        </row>
      </sheetData>
      <sheetData sheetId="5769">
        <row r="4">
          <cell r="I4">
            <v>0</v>
          </cell>
        </row>
      </sheetData>
      <sheetData sheetId="5770">
        <row r="4">
          <cell r="I4">
            <v>0</v>
          </cell>
        </row>
      </sheetData>
      <sheetData sheetId="5771">
        <row r="4">
          <cell r="I4">
            <v>0</v>
          </cell>
        </row>
      </sheetData>
      <sheetData sheetId="5772">
        <row r="4">
          <cell r="I4">
            <v>0</v>
          </cell>
        </row>
      </sheetData>
      <sheetData sheetId="5773">
        <row r="4">
          <cell r="I4">
            <v>0</v>
          </cell>
        </row>
      </sheetData>
      <sheetData sheetId="5774">
        <row r="4">
          <cell r="I4">
            <v>0</v>
          </cell>
        </row>
      </sheetData>
      <sheetData sheetId="5775">
        <row r="4">
          <cell r="I4">
            <v>0</v>
          </cell>
        </row>
      </sheetData>
      <sheetData sheetId="5776">
        <row r="4">
          <cell r="I4">
            <v>0</v>
          </cell>
        </row>
      </sheetData>
      <sheetData sheetId="5777">
        <row r="4">
          <cell r="I4">
            <v>0</v>
          </cell>
        </row>
      </sheetData>
      <sheetData sheetId="5778">
        <row r="4">
          <cell r="I4">
            <v>0</v>
          </cell>
        </row>
      </sheetData>
      <sheetData sheetId="5779">
        <row r="4">
          <cell r="I4">
            <v>0</v>
          </cell>
        </row>
      </sheetData>
      <sheetData sheetId="5780">
        <row r="4">
          <cell r="I4">
            <v>0</v>
          </cell>
        </row>
      </sheetData>
      <sheetData sheetId="5781">
        <row r="4">
          <cell r="I4">
            <v>0</v>
          </cell>
        </row>
      </sheetData>
      <sheetData sheetId="5782">
        <row r="4">
          <cell r="I4">
            <v>0</v>
          </cell>
        </row>
      </sheetData>
      <sheetData sheetId="5783">
        <row r="4">
          <cell r="I4">
            <v>0</v>
          </cell>
        </row>
      </sheetData>
      <sheetData sheetId="5784">
        <row r="4">
          <cell r="I4">
            <v>0</v>
          </cell>
        </row>
      </sheetData>
      <sheetData sheetId="5785">
        <row r="4">
          <cell r="I4">
            <v>0</v>
          </cell>
        </row>
      </sheetData>
      <sheetData sheetId="5786">
        <row r="4">
          <cell r="I4">
            <v>0</v>
          </cell>
        </row>
      </sheetData>
      <sheetData sheetId="5787">
        <row r="4">
          <cell r="I4">
            <v>0</v>
          </cell>
        </row>
      </sheetData>
      <sheetData sheetId="5788">
        <row r="4">
          <cell r="I4">
            <v>0</v>
          </cell>
        </row>
      </sheetData>
      <sheetData sheetId="5789">
        <row r="4">
          <cell r="I4">
            <v>0</v>
          </cell>
        </row>
      </sheetData>
      <sheetData sheetId="5790">
        <row r="4">
          <cell r="I4">
            <v>0</v>
          </cell>
        </row>
      </sheetData>
      <sheetData sheetId="5791">
        <row r="4">
          <cell r="I4">
            <v>0</v>
          </cell>
        </row>
      </sheetData>
      <sheetData sheetId="5792">
        <row r="4">
          <cell r="I4">
            <v>0</v>
          </cell>
        </row>
      </sheetData>
      <sheetData sheetId="5793">
        <row r="4">
          <cell r="I4">
            <v>0</v>
          </cell>
        </row>
      </sheetData>
      <sheetData sheetId="5794">
        <row r="4">
          <cell r="I4">
            <v>0</v>
          </cell>
        </row>
      </sheetData>
      <sheetData sheetId="5795">
        <row r="4">
          <cell r="I4">
            <v>0</v>
          </cell>
        </row>
      </sheetData>
      <sheetData sheetId="5796">
        <row r="4">
          <cell r="I4">
            <v>0</v>
          </cell>
        </row>
      </sheetData>
      <sheetData sheetId="5797">
        <row r="4">
          <cell r="I4">
            <v>0</v>
          </cell>
        </row>
      </sheetData>
      <sheetData sheetId="5798">
        <row r="4">
          <cell r="I4">
            <v>0</v>
          </cell>
        </row>
      </sheetData>
      <sheetData sheetId="5799">
        <row r="4">
          <cell r="I4">
            <v>0</v>
          </cell>
        </row>
      </sheetData>
      <sheetData sheetId="5800">
        <row r="4">
          <cell r="I4">
            <v>0</v>
          </cell>
        </row>
      </sheetData>
      <sheetData sheetId="5801">
        <row r="4">
          <cell r="I4">
            <v>0</v>
          </cell>
        </row>
      </sheetData>
      <sheetData sheetId="5802">
        <row r="4">
          <cell r="I4">
            <v>0</v>
          </cell>
        </row>
      </sheetData>
      <sheetData sheetId="5803">
        <row r="4">
          <cell r="I4">
            <v>0</v>
          </cell>
        </row>
      </sheetData>
      <sheetData sheetId="5804">
        <row r="4">
          <cell r="I4">
            <v>0</v>
          </cell>
        </row>
      </sheetData>
      <sheetData sheetId="5805">
        <row r="4">
          <cell r="I4">
            <v>0</v>
          </cell>
        </row>
      </sheetData>
      <sheetData sheetId="5806">
        <row r="4">
          <cell r="I4">
            <v>0</v>
          </cell>
        </row>
      </sheetData>
      <sheetData sheetId="5807">
        <row r="4">
          <cell r="I4">
            <v>0</v>
          </cell>
        </row>
      </sheetData>
      <sheetData sheetId="5808">
        <row r="4">
          <cell r="I4">
            <v>0</v>
          </cell>
        </row>
      </sheetData>
      <sheetData sheetId="5809">
        <row r="4">
          <cell r="I4">
            <v>0</v>
          </cell>
        </row>
      </sheetData>
      <sheetData sheetId="5810">
        <row r="4">
          <cell r="I4">
            <v>0</v>
          </cell>
        </row>
      </sheetData>
      <sheetData sheetId="5811">
        <row r="4">
          <cell r="I4">
            <v>0</v>
          </cell>
        </row>
      </sheetData>
      <sheetData sheetId="5812">
        <row r="4">
          <cell r="I4">
            <v>0</v>
          </cell>
        </row>
      </sheetData>
      <sheetData sheetId="5813">
        <row r="4">
          <cell r="I4">
            <v>0</v>
          </cell>
        </row>
      </sheetData>
      <sheetData sheetId="5814">
        <row r="4">
          <cell r="I4">
            <v>0</v>
          </cell>
        </row>
      </sheetData>
      <sheetData sheetId="5815">
        <row r="4">
          <cell r="I4">
            <v>0</v>
          </cell>
        </row>
      </sheetData>
      <sheetData sheetId="5816">
        <row r="4">
          <cell r="I4">
            <v>0</v>
          </cell>
        </row>
      </sheetData>
      <sheetData sheetId="5817">
        <row r="4">
          <cell r="I4">
            <v>0</v>
          </cell>
        </row>
      </sheetData>
      <sheetData sheetId="5818">
        <row r="4">
          <cell r="I4">
            <v>0</v>
          </cell>
        </row>
      </sheetData>
      <sheetData sheetId="5819">
        <row r="4">
          <cell r="I4">
            <v>0</v>
          </cell>
        </row>
      </sheetData>
      <sheetData sheetId="5820">
        <row r="4">
          <cell r="I4">
            <v>0</v>
          </cell>
        </row>
      </sheetData>
      <sheetData sheetId="5821">
        <row r="4">
          <cell r="I4">
            <v>0</v>
          </cell>
        </row>
      </sheetData>
      <sheetData sheetId="5822">
        <row r="4">
          <cell r="I4">
            <v>0</v>
          </cell>
        </row>
      </sheetData>
      <sheetData sheetId="5823">
        <row r="4">
          <cell r="I4">
            <v>0</v>
          </cell>
        </row>
      </sheetData>
      <sheetData sheetId="5824">
        <row r="4">
          <cell r="I4">
            <v>0</v>
          </cell>
        </row>
      </sheetData>
      <sheetData sheetId="5825">
        <row r="4">
          <cell r="I4">
            <v>0</v>
          </cell>
        </row>
      </sheetData>
      <sheetData sheetId="5826">
        <row r="4">
          <cell r="I4">
            <v>0</v>
          </cell>
        </row>
      </sheetData>
      <sheetData sheetId="5827">
        <row r="4">
          <cell r="I4">
            <v>0</v>
          </cell>
        </row>
      </sheetData>
      <sheetData sheetId="5828">
        <row r="4">
          <cell r="I4">
            <v>0</v>
          </cell>
        </row>
      </sheetData>
      <sheetData sheetId="5829">
        <row r="4">
          <cell r="I4">
            <v>0</v>
          </cell>
        </row>
      </sheetData>
      <sheetData sheetId="5830">
        <row r="4">
          <cell r="I4">
            <v>0</v>
          </cell>
        </row>
      </sheetData>
      <sheetData sheetId="5831">
        <row r="4">
          <cell r="I4">
            <v>0</v>
          </cell>
        </row>
      </sheetData>
      <sheetData sheetId="5832">
        <row r="4">
          <cell r="I4">
            <v>0</v>
          </cell>
        </row>
      </sheetData>
      <sheetData sheetId="5833">
        <row r="4">
          <cell r="I4">
            <v>0</v>
          </cell>
        </row>
      </sheetData>
      <sheetData sheetId="5834">
        <row r="4">
          <cell r="I4">
            <v>0</v>
          </cell>
        </row>
      </sheetData>
      <sheetData sheetId="5835">
        <row r="4">
          <cell r="I4">
            <v>0</v>
          </cell>
        </row>
      </sheetData>
      <sheetData sheetId="5836">
        <row r="4">
          <cell r="I4">
            <v>0</v>
          </cell>
        </row>
      </sheetData>
      <sheetData sheetId="5837">
        <row r="4">
          <cell r="I4">
            <v>0</v>
          </cell>
        </row>
      </sheetData>
      <sheetData sheetId="5838">
        <row r="4">
          <cell r="I4">
            <v>0</v>
          </cell>
        </row>
      </sheetData>
      <sheetData sheetId="5839">
        <row r="4">
          <cell r="I4">
            <v>0</v>
          </cell>
        </row>
      </sheetData>
      <sheetData sheetId="5840">
        <row r="4">
          <cell r="I4">
            <v>0</v>
          </cell>
        </row>
      </sheetData>
      <sheetData sheetId="5841">
        <row r="4">
          <cell r="I4">
            <v>0</v>
          </cell>
        </row>
      </sheetData>
      <sheetData sheetId="5842">
        <row r="4">
          <cell r="I4">
            <v>0</v>
          </cell>
        </row>
      </sheetData>
      <sheetData sheetId="5843">
        <row r="4">
          <cell r="I4">
            <v>0</v>
          </cell>
        </row>
      </sheetData>
      <sheetData sheetId="5844">
        <row r="4">
          <cell r="I4">
            <v>0</v>
          </cell>
        </row>
      </sheetData>
      <sheetData sheetId="5845">
        <row r="4">
          <cell r="I4">
            <v>0</v>
          </cell>
        </row>
      </sheetData>
      <sheetData sheetId="5846">
        <row r="4">
          <cell r="I4">
            <v>0</v>
          </cell>
        </row>
      </sheetData>
      <sheetData sheetId="5847">
        <row r="4">
          <cell r="I4">
            <v>0</v>
          </cell>
        </row>
      </sheetData>
      <sheetData sheetId="5848">
        <row r="4">
          <cell r="I4">
            <v>0</v>
          </cell>
        </row>
      </sheetData>
      <sheetData sheetId="5849">
        <row r="4">
          <cell r="I4">
            <v>0</v>
          </cell>
        </row>
      </sheetData>
      <sheetData sheetId="5850">
        <row r="4">
          <cell r="I4">
            <v>0</v>
          </cell>
        </row>
      </sheetData>
      <sheetData sheetId="5851">
        <row r="4">
          <cell r="I4">
            <v>0</v>
          </cell>
        </row>
      </sheetData>
      <sheetData sheetId="5852">
        <row r="4">
          <cell r="I4">
            <v>0</v>
          </cell>
        </row>
      </sheetData>
      <sheetData sheetId="5853">
        <row r="4">
          <cell r="I4">
            <v>0</v>
          </cell>
        </row>
      </sheetData>
      <sheetData sheetId="5854">
        <row r="4">
          <cell r="I4">
            <v>0</v>
          </cell>
        </row>
      </sheetData>
      <sheetData sheetId="5855">
        <row r="4">
          <cell r="I4">
            <v>0</v>
          </cell>
        </row>
      </sheetData>
      <sheetData sheetId="5856">
        <row r="4">
          <cell r="I4">
            <v>0</v>
          </cell>
        </row>
      </sheetData>
      <sheetData sheetId="5857">
        <row r="4">
          <cell r="I4">
            <v>0</v>
          </cell>
        </row>
      </sheetData>
      <sheetData sheetId="5858">
        <row r="4">
          <cell r="I4">
            <v>0</v>
          </cell>
        </row>
      </sheetData>
      <sheetData sheetId="5859">
        <row r="4">
          <cell r="I4">
            <v>0</v>
          </cell>
        </row>
      </sheetData>
      <sheetData sheetId="5860">
        <row r="4">
          <cell r="I4">
            <v>0</v>
          </cell>
        </row>
      </sheetData>
      <sheetData sheetId="5861">
        <row r="4">
          <cell r="I4">
            <v>0</v>
          </cell>
        </row>
      </sheetData>
      <sheetData sheetId="5862">
        <row r="4">
          <cell r="I4">
            <v>0</v>
          </cell>
        </row>
      </sheetData>
      <sheetData sheetId="5863">
        <row r="4">
          <cell r="I4">
            <v>0</v>
          </cell>
        </row>
      </sheetData>
      <sheetData sheetId="5864">
        <row r="4">
          <cell r="I4">
            <v>0</v>
          </cell>
        </row>
      </sheetData>
      <sheetData sheetId="5865">
        <row r="4">
          <cell r="I4">
            <v>0</v>
          </cell>
        </row>
      </sheetData>
      <sheetData sheetId="5866">
        <row r="4">
          <cell r="I4">
            <v>0</v>
          </cell>
        </row>
      </sheetData>
      <sheetData sheetId="5867">
        <row r="4">
          <cell r="I4">
            <v>0</v>
          </cell>
        </row>
      </sheetData>
      <sheetData sheetId="5868">
        <row r="4">
          <cell r="I4">
            <v>0</v>
          </cell>
        </row>
      </sheetData>
      <sheetData sheetId="5869">
        <row r="4">
          <cell r="I4">
            <v>0</v>
          </cell>
        </row>
      </sheetData>
      <sheetData sheetId="5870">
        <row r="4">
          <cell r="I4">
            <v>0</v>
          </cell>
        </row>
      </sheetData>
      <sheetData sheetId="5871">
        <row r="4">
          <cell r="I4">
            <v>0</v>
          </cell>
        </row>
      </sheetData>
      <sheetData sheetId="5872">
        <row r="4">
          <cell r="I4">
            <v>0</v>
          </cell>
        </row>
      </sheetData>
      <sheetData sheetId="5873">
        <row r="4">
          <cell r="I4">
            <v>0</v>
          </cell>
        </row>
      </sheetData>
      <sheetData sheetId="5874">
        <row r="4">
          <cell r="I4">
            <v>0</v>
          </cell>
        </row>
      </sheetData>
      <sheetData sheetId="5875">
        <row r="4">
          <cell r="I4">
            <v>0</v>
          </cell>
        </row>
      </sheetData>
      <sheetData sheetId="5876">
        <row r="4">
          <cell r="I4">
            <v>0</v>
          </cell>
        </row>
      </sheetData>
      <sheetData sheetId="5877">
        <row r="4">
          <cell r="I4">
            <v>0</v>
          </cell>
        </row>
      </sheetData>
      <sheetData sheetId="5878">
        <row r="4">
          <cell r="I4">
            <v>0</v>
          </cell>
        </row>
      </sheetData>
      <sheetData sheetId="5879">
        <row r="4">
          <cell r="I4">
            <v>0</v>
          </cell>
        </row>
      </sheetData>
      <sheetData sheetId="5880">
        <row r="4">
          <cell r="I4">
            <v>0</v>
          </cell>
        </row>
      </sheetData>
      <sheetData sheetId="5881">
        <row r="4">
          <cell r="I4">
            <v>0</v>
          </cell>
        </row>
      </sheetData>
      <sheetData sheetId="5882">
        <row r="4">
          <cell r="I4">
            <v>0</v>
          </cell>
        </row>
      </sheetData>
      <sheetData sheetId="5883">
        <row r="4">
          <cell r="I4">
            <v>0</v>
          </cell>
        </row>
      </sheetData>
      <sheetData sheetId="5884">
        <row r="4">
          <cell r="I4">
            <v>0</v>
          </cell>
        </row>
      </sheetData>
      <sheetData sheetId="5885">
        <row r="4">
          <cell r="I4">
            <v>0</v>
          </cell>
        </row>
      </sheetData>
      <sheetData sheetId="5886">
        <row r="4">
          <cell r="I4">
            <v>0</v>
          </cell>
        </row>
      </sheetData>
      <sheetData sheetId="5887">
        <row r="4">
          <cell r="I4">
            <v>0</v>
          </cell>
        </row>
      </sheetData>
      <sheetData sheetId="5888">
        <row r="4">
          <cell r="I4">
            <v>0</v>
          </cell>
        </row>
      </sheetData>
      <sheetData sheetId="5889">
        <row r="4">
          <cell r="I4">
            <v>0</v>
          </cell>
        </row>
      </sheetData>
      <sheetData sheetId="5890">
        <row r="4">
          <cell r="I4">
            <v>0</v>
          </cell>
        </row>
      </sheetData>
      <sheetData sheetId="5891">
        <row r="4">
          <cell r="I4">
            <v>0</v>
          </cell>
        </row>
      </sheetData>
      <sheetData sheetId="5892">
        <row r="4">
          <cell r="I4">
            <v>0</v>
          </cell>
        </row>
      </sheetData>
      <sheetData sheetId="5893">
        <row r="4">
          <cell r="I4">
            <v>0</v>
          </cell>
        </row>
      </sheetData>
      <sheetData sheetId="5894">
        <row r="4">
          <cell r="I4">
            <v>0</v>
          </cell>
        </row>
      </sheetData>
      <sheetData sheetId="5895">
        <row r="4">
          <cell r="I4">
            <v>0</v>
          </cell>
        </row>
      </sheetData>
      <sheetData sheetId="5896">
        <row r="4">
          <cell r="I4">
            <v>0</v>
          </cell>
        </row>
      </sheetData>
      <sheetData sheetId="5897">
        <row r="4">
          <cell r="I4">
            <v>0</v>
          </cell>
        </row>
      </sheetData>
      <sheetData sheetId="5898">
        <row r="4">
          <cell r="I4">
            <v>0</v>
          </cell>
        </row>
      </sheetData>
      <sheetData sheetId="5899">
        <row r="4">
          <cell r="I4">
            <v>0</v>
          </cell>
        </row>
      </sheetData>
      <sheetData sheetId="5900">
        <row r="4">
          <cell r="I4">
            <v>0</v>
          </cell>
        </row>
      </sheetData>
      <sheetData sheetId="5901">
        <row r="4">
          <cell r="I4">
            <v>0</v>
          </cell>
        </row>
      </sheetData>
      <sheetData sheetId="5902">
        <row r="4">
          <cell r="I4">
            <v>0</v>
          </cell>
        </row>
      </sheetData>
      <sheetData sheetId="5903">
        <row r="4">
          <cell r="I4">
            <v>0</v>
          </cell>
        </row>
      </sheetData>
      <sheetData sheetId="5904">
        <row r="4">
          <cell r="I4">
            <v>0</v>
          </cell>
        </row>
      </sheetData>
      <sheetData sheetId="5905">
        <row r="4">
          <cell r="I4">
            <v>0</v>
          </cell>
        </row>
      </sheetData>
      <sheetData sheetId="5906">
        <row r="4">
          <cell r="I4">
            <v>0</v>
          </cell>
        </row>
      </sheetData>
      <sheetData sheetId="5907">
        <row r="4">
          <cell r="I4">
            <v>0</v>
          </cell>
        </row>
      </sheetData>
      <sheetData sheetId="5908">
        <row r="4">
          <cell r="I4">
            <v>0</v>
          </cell>
        </row>
      </sheetData>
      <sheetData sheetId="5909">
        <row r="4">
          <cell r="I4">
            <v>0</v>
          </cell>
        </row>
      </sheetData>
      <sheetData sheetId="5910">
        <row r="4">
          <cell r="I4">
            <v>0</v>
          </cell>
        </row>
      </sheetData>
      <sheetData sheetId="5911">
        <row r="4">
          <cell r="I4">
            <v>0</v>
          </cell>
        </row>
      </sheetData>
      <sheetData sheetId="5912">
        <row r="4">
          <cell r="I4">
            <v>0</v>
          </cell>
        </row>
      </sheetData>
      <sheetData sheetId="5913">
        <row r="4">
          <cell r="I4">
            <v>0</v>
          </cell>
        </row>
      </sheetData>
      <sheetData sheetId="5914">
        <row r="4">
          <cell r="I4">
            <v>0</v>
          </cell>
        </row>
      </sheetData>
      <sheetData sheetId="5915">
        <row r="4">
          <cell r="I4">
            <v>0</v>
          </cell>
        </row>
      </sheetData>
      <sheetData sheetId="5916">
        <row r="4">
          <cell r="I4">
            <v>0</v>
          </cell>
        </row>
      </sheetData>
      <sheetData sheetId="5917">
        <row r="4">
          <cell r="I4">
            <v>0</v>
          </cell>
        </row>
      </sheetData>
      <sheetData sheetId="5918">
        <row r="4">
          <cell r="I4">
            <v>0</v>
          </cell>
        </row>
      </sheetData>
      <sheetData sheetId="5919">
        <row r="4">
          <cell r="I4">
            <v>0</v>
          </cell>
        </row>
      </sheetData>
      <sheetData sheetId="5920">
        <row r="4">
          <cell r="I4">
            <v>0</v>
          </cell>
        </row>
      </sheetData>
      <sheetData sheetId="5921">
        <row r="4">
          <cell r="I4">
            <v>0</v>
          </cell>
        </row>
      </sheetData>
      <sheetData sheetId="5922">
        <row r="4">
          <cell r="I4">
            <v>0</v>
          </cell>
        </row>
      </sheetData>
      <sheetData sheetId="5923">
        <row r="4">
          <cell r="I4">
            <v>0</v>
          </cell>
        </row>
      </sheetData>
      <sheetData sheetId="5924">
        <row r="4">
          <cell r="I4">
            <v>0</v>
          </cell>
        </row>
      </sheetData>
      <sheetData sheetId="5925">
        <row r="4">
          <cell r="I4">
            <v>0</v>
          </cell>
        </row>
      </sheetData>
      <sheetData sheetId="5926">
        <row r="4">
          <cell r="I4">
            <v>0</v>
          </cell>
        </row>
      </sheetData>
      <sheetData sheetId="5927">
        <row r="4">
          <cell r="I4">
            <v>0</v>
          </cell>
        </row>
      </sheetData>
      <sheetData sheetId="5928">
        <row r="4">
          <cell r="I4">
            <v>0</v>
          </cell>
        </row>
      </sheetData>
      <sheetData sheetId="5929">
        <row r="4">
          <cell r="I4">
            <v>0</v>
          </cell>
        </row>
      </sheetData>
      <sheetData sheetId="5930">
        <row r="4">
          <cell r="I4">
            <v>0</v>
          </cell>
        </row>
      </sheetData>
      <sheetData sheetId="5931">
        <row r="4">
          <cell r="I4">
            <v>0</v>
          </cell>
        </row>
      </sheetData>
      <sheetData sheetId="5932">
        <row r="4">
          <cell r="I4">
            <v>0</v>
          </cell>
        </row>
      </sheetData>
      <sheetData sheetId="5933">
        <row r="4">
          <cell r="I4">
            <v>0</v>
          </cell>
        </row>
      </sheetData>
      <sheetData sheetId="5934">
        <row r="4">
          <cell r="I4">
            <v>0</v>
          </cell>
        </row>
      </sheetData>
      <sheetData sheetId="5935">
        <row r="4">
          <cell r="I4">
            <v>0</v>
          </cell>
        </row>
      </sheetData>
      <sheetData sheetId="5936">
        <row r="4">
          <cell r="I4">
            <v>0</v>
          </cell>
        </row>
      </sheetData>
      <sheetData sheetId="5937">
        <row r="4">
          <cell r="I4">
            <v>0</v>
          </cell>
        </row>
      </sheetData>
      <sheetData sheetId="5938" refreshError="1"/>
      <sheetData sheetId="5939">
        <row r="4">
          <cell r="I4">
            <v>0</v>
          </cell>
        </row>
      </sheetData>
      <sheetData sheetId="5940">
        <row r="4">
          <cell r="I4">
            <v>0</v>
          </cell>
        </row>
      </sheetData>
      <sheetData sheetId="5941">
        <row r="4">
          <cell r="I4">
            <v>0</v>
          </cell>
        </row>
      </sheetData>
      <sheetData sheetId="5942">
        <row r="4">
          <cell r="I4">
            <v>0</v>
          </cell>
        </row>
      </sheetData>
      <sheetData sheetId="5943">
        <row r="4">
          <cell r="I4">
            <v>0</v>
          </cell>
        </row>
      </sheetData>
      <sheetData sheetId="5944">
        <row r="4">
          <cell r="I4">
            <v>0</v>
          </cell>
        </row>
      </sheetData>
      <sheetData sheetId="5945">
        <row r="4">
          <cell r="I4">
            <v>0</v>
          </cell>
        </row>
      </sheetData>
      <sheetData sheetId="5946">
        <row r="4">
          <cell r="I4">
            <v>0</v>
          </cell>
        </row>
      </sheetData>
      <sheetData sheetId="5947">
        <row r="4">
          <cell r="I4">
            <v>0</v>
          </cell>
        </row>
      </sheetData>
      <sheetData sheetId="5948">
        <row r="4">
          <cell r="I4">
            <v>0</v>
          </cell>
        </row>
      </sheetData>
      <sheetData sheetId="5949">
        <row r="4">
          <cell r="I4">
            <v>0</v>
          </cell>
        </row>
      </sheetData>
      <sheetData sheetId="5950">
        <row r="4">
          <cell r="I4">
            <v>0</v>
          </cell>
        </row>
      </sheetData>
      <sheetData sheetId="5951">
        <row r="4">
          <cell r="I4">
            <v>0</v>
          </cell>
        </row>
      </sheetData>
      <sheetData sheetId="5952">
        <row r="4">
          <cell r="I4">
            <v>0</v>
          </cell>
        </row>
      </sheetData>
      <sheetData sheetId="5953">
        <row r="4">
          <cell r="I4">
            <v>0</v>
          </cell>
        </row>
      </sheetData>
      <sheetData sheetId="5954" refreshError="1"/>
      <sheetData sheetId="5955" refreshError="1"/>
      <sheetData sheetId="5956" refreshError="1"/>
      <sheetData sheetId="5957" refreshError="1"/>
      <sheetData sheetId="5958" refreshError="1"/>
      <sheetData sheetId="5959" refreshError="1"/>
      <sheetData sheetId="5960" refreshError="1"/>
      <sheetData sheetId="5961" refreshError="1"/>
      <sheetData sheetId="5962" refreshError="1"/>
      <sheetData sheetId="5963">
        <row r="4">
          <cell r="I4">
            <v>0</v>
          </cell>
        </row>
      </sheetData>
      <sheetData sheetId="5964">
        <row r="4">
          <cell r="I4">
            <v>0</v>
          </cell>
        </row>
      </sheetData>
      <sheetData sheetId="5965">
        <row r="4">
          <cell r="I4">
            <v>0</v>
          </cell>
        </row>
      </sheetData>
      <sheetData sheetId="5966">
        <row r="4">
          <cell r="I4">
            <v>0</v>
          </cell>
        </row>
      </sheetData>
      <sheetData sheetId="5967">
        <row r="4">
          <cell r="I4">
            <v>0</v>
          </cell>
        </row>
      </sheetData>
      <sheetData sheetId="5968">
        <row r="4">
          <cell r="I4">
            <v>0</v>
          </cell>
        </row>
      </sheetData>
      <sheetData sheetId="5969">
        <row r="4">
          <cell r="I4">
            <v>0</v>
          </cell>
        </row>
      </sheetData>
      <sheetData sheetId="5970">
        <row r="4">
          <cell r="I4">
            <v>0</v>
          </cell>
        </row>
      </sheetData>
      <sheetData sheetId="5971">
        <row r="4">
          <cell r="I4">
            <v>0</v>
          </cell>
        </row>
      </sheetData>
      <sheetData sheetId="5972">
        <row r="4">
          <cell r="I4">
            <v>0</v>
          </cell>
        </row>
      </sheetData>
      <sheetData sheetId="5973">
        <row r="4">
          <cell r="I4">
            <v>0</v>
          </cell>
        </row>
      </sheetData>
      <sheetData sheetId="5974">
        <row r="4">
          <cell r="I4">
            <v>0</v>
          </cell>
        </row>
      </sheetData>
      <sheetData sheetId="5975">
        <row r="4">
          <cell r="I4">
            <v>0</v>
          </cell>
        </row>
      </sheetData>
      <sheetData sheetId="5976" refreshError="1"/>
      <sheetData sheetId="5977" refreshError="1"/>
      <sheetData sheetId="5978" refreshError="1"/>
      <sheetData sheetId="5979" refreshError="1"/>
      <sheetData sheetId="5980" refreshError="1"/>
      <sheetData sheetId="5981" refreshError="1"/>
      <sheetData sheetId="5982" refreshError="1"/>
      <sheetData sheetId="5983" refreshError="1"/>
      <sheetData sheetId="5984" refreshError="1"/>
      <sheetData sheetId="5985" refreshError="1"/>
      <sheetData sheetId="5986" refreshError="1"/>
      <sheetData sheetId="5987" refreshError="1"/>
      <sheetData sheetId="5988" refreshError="1"/>
      <sheetData sheetId="5989" refreshError="1"/>
      <sheetData sheetId="5990">
        <row r="4">
          <cell r="I4">
            <v>0</v>
          </cell>
        </row>
      </sheetData>
      <sheetData sheetId="5991" refreshError="1"/>
      <sheetData sheetId="5992" refreshError="1"/>
      <sheetData sheetId="5993" refreshError="1"/>
      <sheetData sheetId="5994" refreshError="1"/>
      <sheetData sheetId="5995" refreshError="1"/>
      <sheetData sheetId="5996" refreshError="1"/>
      <sheetData sheetId="5997" refreshError="1"/>
      <sheetData sheetId="5998" refreshError="1"/>
      <sheetData sheetId="5999" refreshError="1"/>
      <sheetData sheetId="6000">
        <row r="4">
          <cell r="I4">
            <v>0</v>
          </cell>
        </row>
      </sheetData>
      <sheetData sheetId="6001" refreshError="1"/>
      <sheetData sheetId="6002" refreshError="1"/>
      <sheetData sheetId="6003" refreshError="1"/>
      <sheetData sheetId="6004">
        <row r="4">
          <cell r="I4">
            <v>0</v>
          </cell>
        </row>
      </sheetData>
      <sheetData sheetId="6005" refreshError="1"/>
      <sheetData sheetId="6006">
        <row r="4">
          <cell r="I4">
            <v>0</v>
          </cell>
        </row>
      </sheetData>
      <sheetData sheetId="6007">
        <row r="4">
          <cell r="I4">
            <v>0</v>
          </cell>
        </row>
      </sheetData>
      <sheetData sheetId="6008">
        <row r="4">
          <cell r="I4">
            <v>0</v>
          </cell>
        </row>
      </sheetData>
      <sheetData sheetId="6009">
        <row r="4">
          <cell r="I4">
            <v>0</v>
          </cell>
        </row>
      </sheetData>
      <sheetData sheetId="6010">
        <row r="4">
          <cell r="I4">
            <v>0</v>
          </cell>
        </row>
      </sheetData>
      <sheetData sheetId="6011">
        <row r="4">
          <cell r="I4">
            <v>0</v>
          </cell>
        </row>
      </sheetData>
      <sheetData sheetId="6012" refreshError="1"/>
      <sheetData sheetId="6013" refreshError="1"/>
      <sheetData sheetId="6014" refreshError="1"/>
      <sheetData sheetId="6015" refreshError="1"/>
      <sheetData sheetId="6016" refreshError="1"/>
      <sheetData sheetId="6017" refreshError="1"/>
      <sheetData sheetId="6018" refreshError="1"/>
      <sheetData sheetId="6019" refreshError="1"/>
      <sheetData sheetId="6020" refreshError="1"/>
      <sheetData sheetId="6021" refreshError="1"/>
      <sheetData sheetId="6022" refreshError="1"/>
      <sheetData sheetId="6023" refreshError="1"/>
      <sheetData sheetId="6024" refreshError="1"/>
      <sheetData sheetId="6025" refreshError="1"/>
      <sheetData sheetId="6026" refreshError="1"/>
      <sheetData sheetId="6027" refreshError="1"/>
      <sheetData sheetId="6028" refreshError="1"/>
      <sheetData sheetId="6029" refreshError="1"/>
      <sheetData sheetId="6030" refreshError="1"/>
      <sheetData sheetId="6031" refreshError="1"/>
      <sheetData sheetId="6032" refreshError="1"/>
      <sheetData sheetId="6033" refreshError="1"/>
      <sheetData sheetId="6034" refreshError="1"/>
      <sheetData sheetId="6035" refreshError="1"/>
      <sheetData sheetId="6036">
        <row r="4">
          <cell r="I4">
            <v>0</v>
          </cell>
        </row>
      </sheetData>
      <sheetData sheetId="6037">
        <row r="4">
          <cell r="I4">
            <v>0</v>
          </cell>
        </row>
      </sheetData>
      <sheetData sheetId="6038">
        <row r="4">
          <cell r="I4">
            <v>0</v>
          </cell>
        </row>
      </sheetData>
      <sheetData sheetId="6039" refreshError="1"/>
      <sheetData sheetId="6040">
        <row r="4">
          <cell r="I4">
            <v>0</v>
          </cell>
        </row>
      </sheetData>
      <sheetData sheetId="6041">
        <row r="4">
          <cell r="I4">
            <v>0</v>
          </cell>
        </row>
      </sheetData>
      <sheetData sheetId="6042">
        <row r="4">
          <cell r="I4">
            <v>0</v>
          </cell>
        </row>
      </sheetData>
      <sheetData sheetId="6043">
        <row r="4">
          <cell r="I4">
            <v>0</v>
          </cell>
        </row>
      </sheetData>
      <sheetData sheetId="6044">
        <row r="4">
          <cell r="I4">
            <v>0</v>
          </cell>
        </row>
      </sheetData>
      <sheetData sheetId="6045">
        <row r="4">
          <cell r="I4">
            <v>0</v>
          </cell>
        </row>
      </sheetData>
      <sheetData sheetId="6046">
        <row r="4">
          <cell r="I4">
            <v>0</v>
          </cell>
        </row>
      </sheetData>
      <sheetData sheetId="6047">
        <row r="4">
          <cell r="I4">
            <v>0</v>
          </cell>
        </row>
      </sheetData>
      <sheetData sheetId="6048">
        <row r="4">
          <cell r="I4">
            <v>0</v>
          </cell>
        </row>
      </sheetData>
      <sheetData sheetId="6049">
        <row r="4">
          <cell r="I4">
            <v>0</v>
          </cell>
        </row>
      </sheetData>
      <sheetData sheetId="6050">
        <row r="4">
          <cell r="I4">
            <v>0</v>
          </cell>
        </row>
      </sheetData>
      <sheetData sheetId="6051">
        <row r="4">
          <cell r="I4">
            <v>0</v>
          </cell>
        </row>
      </sheetData>
      <sheetData sheetId="6052">
        <row r="4">
          <cell r="I4">
            <v>0</v>
          </cell>
        </row>
      </sheetData>
      <sheetData sheetId="6053">
        <row r="4">
          <cell r="I4">
            <v>0</v>
          </cell>
        </row>
      </sheetData>
      <sheetData sheetId="6054">
        <row r="4">
          <cell r="I4">
            <v>0</v>
          </cell>
        </row>
      </sheetData>
      <sheetData sheetId="6055">
        <row r="4">
          <cell r="I4">
            <v>0</v>
          </cell>
        </row>
      </sheetData>
      <sheetData sheetId="6056">
        <row r="4">
          <cell r="I4">
            <v>0</v>
          </cell>
        </row>
      </sheetData>
      <sheetData sheetId="6057">
        <row r="4">
          <cell r="I4">
            <v>0</v>
          </cell>
        </row>
      </sheetData>
      <sheetData sheetId="6058">
        <row r="4">
          <cell r="I4">
            <v>0</v>
          </cell>
        </row>
      </sheetData>
      <sheetData sheetId="6059">
        <row r="4">
          <cell r="I4">
            <v>0</v>
          </cell>
        </row>
      </sheetData>
      <sheetData sheetId="6060">
        <row r="4">
          <cell r="I4">
            <v>0</v>
          </cell>
        </row>
      </sheetData>
      <sheetData sheetId="6061">
        <row r="4">
          <cell r="I4">
            <v>0</v>
          </cell>
        </row>
      </sheetData>
      <sheetData sheetId="6062">
        <row r="4">
          <cell r="I4">
            <v>0</v>
          </cell>
        </row>
      </sheetData>
      <sheetData sheetId="6063">
        <row r="4">
          <cell r="I4">
            <v>0</v>
          </cell>
        </row>
      </sheetData>
      <sheetData sheetId="6064">
        <row r="4">
          <cell r="I4">
            <v>0</v>
          </cell>
        </row>
      </sheetData>
      <sheetData sheetId="6065">
        <row r="4">
          <cell r="I4">
            <v>0</v>
          </cell>
        </row>
      </sheetData>
      <sheetData sheetId="6066">
        <row r="4">
          <cell r="I4">
            <v>0</v>
          </cell>
        </row>
      </sheetData>
      <sheetData sheetId="6067">
        <row r="4">
          <cell r="I4">
            <v>0</v>
          </cell>
        </row>
      </sheetData>
      <sheetData sheetId="6068">
        <row r="4">
          <cell r="I4">
            <v>0</v>
          </cell>
        </row>
      </sheetData>
      <sheetData sheetId="6069">
        <row r="4">
          <cell r="I4">
            <v>0</v>
          </cell>
        </row>
      </sheetData>
      <sheetData sheetId="6070">
        <row r="4">
          <cell r="I4">
            <v>0</v>
          </cell>
        </row>
      </sheetData>
      <sheetData sheetId="6071">
        <row r="4">
          <cell r="I4">
            <v>0</v>
          </cell>
        </row>
      </sheetData>
      <sheetData sheetId="6072">
        <row r="4">
          <cell r="I4">
            <v>0</v>
          </cell>
        </row>
      </sheetData>
      <sheetData sheetId="6073">
        <row r="4">
          <cell r="I4">
            <v>0</v>
          </cell>
        </row>
      </sheetData>
      <sheetData sheetId="6074">
        <row r="4">
          <cell r="I4">
            <v>0</v>
          </cell>
        </row>
      </sheetData>
      <sheetData sheetId="6075">
        <row r="4">
          <cell r="I4">
            <v>0</v>
          </cell>
        </row>
      </sheetData>
      <sheetData sheetId="6076">
        <row r="4">
          <cell r="I4">
            <v>0</v>
          </cell>
        </row>
      </sheetData>
      <sheetData sheetId="6077">
        <row r="4">
          <cell r="I4">
            <v>0</v>
          </cell>
        </row>
      </sheetData>
      <sheetData sheetId="6078">
        <row r="4">
          <cell r="I4">
            <v>0</v>
          </cell>
        </row>
      </sheetData>
      <sheetData sheetId="6079">
        <row r="4">
          <cell r="I4">
            <v>0</v>
          </cell>
        </row>
      </sheetData>
      <sheetData sheetId="6080">
        <row r="4">
          <cell r="I4">
            <v>0</v>
          </cell>
        </row>
      </sheetData>
      <sheetData sheetId="6081">
        <row r="4">
          <cell r="I4">
            <v>0</v>
          </cell>
        </row>
      </sheetData>
      <sheetData sheetId="6082">
        <row r="4">
          <cell r="I4">
            <v>0</v>
          </cell>
        </row>
      </sheetData>
      <sheetData sheetId="6083">
        <row r="4">
          <cell r="I4">
            <v>0</v>
          </cell>
        </row>
      </sheetData>
      <sheetData sheetId="6084">
        <row r="4">
          <cell r="I4">
            <v>0</v>
          </cell>
        </row>
      </sheetData>
      <sheetData sheetId="6085">
        <row r="4">
          <cell r="I4">
            <v>0</v>
          </cell>
        </row>
      </sheetData>
      <sheetData sheetId="6086">
        <row r="4">
          <cell r="I4">
            <v>0</v>
          </cell>
        </row>
      </sheetData>
      <sheetData sheetId="6087">
        <row r="4">
          <cell r="I4">
            <v>0</v>
          </cell>
        </row>
      </sheetData>
      <sheetData sheetId="6088">
        <row r="4">
          <cell r="I4">
            <v>0</v>
          </cell>
        </row>
      </sheetData>
      <sheetData sheetId="6089">
        <row r="4">
          <cell r="I4">
            <v>0</v>
          </cell>
        </row>
      </sheetData>
      <sheetData sheetId="6090">
        <row r="4">
          <cell r="I4">
            <v>0</v>
          </cell>
        </row>
      </sheetData>
      <sheetData sheetId="6091">
        <row r="4">
          <cell r="I4">
            <v>0</v>
          </cell>
        </row>
      </sheetData>
      <sheetData sheetId="6092">
        <row r="4">
          <cell r="I4">
            <v>0</v>
          </cell>
        </row>
      </sheetData>
      <sheetData sheetId="6093">
        <row r="4">
          <cell r="I4">
            <v>0</v>
          </cell>
        </row>
      </sheetData>
      <sheetData sheetId="6094">
        <row r="4">
          <cell r="I4">
            <v>0</v>
          </cell>
        </row>
      </sheetData>
      <sheetData sheetId="6095">
        <row r="4">
          <cell r="I4">
            <v>0</v>
          </cell>
        </row>
      </sheetData>
      <sheetData sheetId="6096">
        <row r="4">
          <cell r="I4">
            <v>0</v>
          </cell>
        </row>
      </sheetData>
      <sheetData sheetId="6097">
        <row r="4">
          <cell r="I4">
            <v>0</v>
          </cell>
        </row>
      </sheetData>
      <sheetData sheetId="6098">
        <row r="4">
          <cell r="I4">
            <v>0</v>
          </cell>
        </row>
      </sheetData>
      <sheetData sheetId="6099">
        <row r="4">
          <cell r="I4">
            <v>0</v>
          </cell>
        </row>
      </sheetData>
      <sheetData sheetId="6100">
        <row r="4">
          <cell r="I4">
            <v>0</v>
          </cell>
        </row>
      </sheetData>
      <sheetData sheetId="6101">
        <row r="4">
          <cell r="I4">
            <v>0</v>
          </cell>
        </row>
      </sheetData>
      <sheetData sheetId="6102">
        <row r="4">
          <cell r="I4">
            <v>0</v>
          </cell>
        </row>
      </sheetData>
      <sheetData sheetId="6103">
        <row r="4">
          <cell r="I4">
            <v>0</v>
          </cell>
        </row>
      </sheetData>
      <sheetData sheetId="6104">
        <row r="4">
          <cell r="I4">
            <v>0</v>
          </cell>
        </row>
      </sheetData>
      <sheetData sheetId="6105">
        <row r="4">
          <cell r="I4">
            <v>0</v>
          </cell>
        </row>
      </sheetData>
      <sheetData sheetId="6106">
        <row r="4">
          <cell r="I4">
            <v>0</v>
          </cell>
        </row>
      </sheetData>
      <sheetData sheetId="6107">
        <row r="4">
          <cell r="I4">
            <v>0</v>
          </cell>
        </row>
      </sheetData>
      <sheetData sheetId="6108">
        <row r="4">
          <cell r="I4">
            <v>0</v>
          </cell>
        </row>
      </sheetData>
      <sheetData sheetId="6109">
        <row r="4">
          <cell r="I4">
            <v>0</v>
          </cell>
        </row>
      </sheetData>
      <sheetData sheetId="6110">
        <row r="4">
          <cell r="I4">
            <v>0</v>
          </cell>
        </row>
      </sheetData>
      <sheetData sheetId="6111">
        <row r="4">
          <cell r="I4">
            <v>0</v>
          </cell>
        </row>
      </sheetData>
      <sheetData sheetId="6112">
        <row r="4">
          <cell r="I4">
            <v>0</v>
          </cell>
        </row>
      </sheetData>
      <sheetData sheetId="6113">
        <row r="4">
          <cell r="I4">
            <v>0</v>
          </cell>
        </row>
      </sheetData>
      <sheetData sheetId="6114">
        <row r="4">
          <cell r="I4">
            <v>0</v>
          </cell>
        </row>
      </sheetData>
      <sheetData sheetId="6115">
        <row r="4">
          <cell r="I4">
            <v>0</v>
          </cell>
        </row>
      </sheetData>
      <sheetData sheetId="6116">
        <row r="4">
          <cell r="I4">
            <v>0</v>
          </cell>
        </row>
      </sheetData>
      <sheetData sheetId="6117">
        <row r="4">
          <cell r="I4">
            <v>0</v>
          </cell>
        </row>
      </sheetData>
      <sheetData sheetId="6118">
        <row r="4">
          <cell r="I4">
            <v>0</v>
          </cell>
        </row>
      </sheetData>
      <sheetData sheetId="6119">
        <row r="4">
          <cell r="I4">
            <v>0</v>
          </cell>
        </row>
      </sheetData>
      <sheetData sheetId="6120">
        <row r="4">
          <cell r="I4">
            <v>0</v>
          </cell>
        </row>
      </sheetData>
      <sheetData sheetId="6121">
        <row r="4">
          <cell r="I4">
            <v>0</v>
          </cell>
        </row>
      </sheetData>
      <sheetData sheetId="6122">
        <row r="4">
          <cell r="I4">
            <v>0</v>
          </cell>
        </row>
      </sheetData>
      <sheetData sheetId="6123">
        <row r="4">
          <cell r="I4">
            <v>0</v>
          </cell>
        </row>
      </sheetData>
      <sheetData sheetId="6124">
        <row r="4">
          <cell r="I4">
            <v>0</v>
          </cell>
        </row>
      </sheetData>
      <sheetData sheetId="6125">
        <row r="4">
          <cell r="I4">
            <v>0</v>
          </cell>
        </row>
      </sheetData>
      <sheetData sheetId="6126">
        <row r="4">
          <cell r="I4">
            <v>0</v>
          </cell>
        </row>
      </sheetData>
      <sheetData sheetId="6127">
        <row r="4">
          <cell r="I4">
            <v>0</v>
          </cell>
        </row>
      </sheetData>
      <sheetData sheetId="6128">
        <row r="4">
          <cell r="I4">
            <v>0</v>
          </cell>
        </row>
      </sheetData>
      <sheetData sheetId="6129">
        <row r="4">
          <cell r="I4">
            <v>0</v>
          </cell>
        </row>
      </sheetData>
      <sheetData sheetId="6130">
        <row r="4">
          <cell r="I4">
            <v>0</v>
          </cell>
        </row>
      </sheetData>
      <sheetData sheetId="6131" refreshError="1"/>
      <sheetData sheetId="6132" refreshError="1"/>
      <sheetData sheetId="6133" refreshError="1"/>
      <sheetData sheetId="6134" refreshError="1"/>
      <sheetData sheetId="6135" refreshError="1"/>
      <sheetData sheetId="6136" refreshError="1"/>
      <sheetData sheetId="6137" refreshError="1"/>
      <sheetData sheetId="6138" refreshError="1"/>
      <sheetData sheetId="6139" refreshError="1"/>
      <sheetData sheetId="6140">
        <row r="4">
          <cell r="I4">
            <v>0</v>
          </cell>
        </row>
      </sheetData>
      <sheetData sheetId="6141">
        <row r="4">
          <cell r="I4">
            <v>0</v>
          </cell>
        </row>
      </sheetData>
      <sheetData sheetId="6142" refreshError="1"/>
      <sheetData sheetId="6143" refreshError="1"/>
      <sheetData sheetId="6144" refreshError="1"/>
      <sheetData sheetId="6145" refreshError="1"/>
      <sheetData sheetId="6146" refreshError="1"/>
      <sheetData sheetId="6147" refreshError="1"/>
      <sheetData sheetId="6148" refreshError="1"/>
      <sheetData sheetId="6149" refreshError="1"/>
      <sheetData sheetId="6150" refreshError="1"/>
      <sheetData sheetId="6151" refreshError="1"/>
      <sheetData sheetId="6152" refreshError="1"/>
      <sheetData sheetId="6153" refreshError="1"/>
      <sheetData sheetId="6154" refreshError="1"/>
      <sheetData sheetId="6155" refreshError="1"/>
      <sheetData sheetId="6156" refreshError="1"/>
      <sheetData sheetId="6157" refreshError="1"/>
      <sheetData sheetId="6158" refreshError="1"/>
      <sheetData sheetId="6159" refreshError="1"/>
      <sheetData sheetId="6160" refreshError="1"/>
      <sheetData sheetId="6161" refreshError="1"/>
      <sheetData sheetId="6162" refreshError="1"/>
      <sheetData sheetId="6163" refreshError="1"/>
      <sheetData sheetId="6164" refreshError="1"/>
      <sheetData sheetId="6165" refreshError="1"/>
      <sheetData sheetId="6166" refreshError="1"/>
      <sheetData sheetId="6167" refreshError="1"/>
      <sheetData sheetId="6168" refreshError="1"/>
      <sheetData sheetId="6169" refreshError="1"/>
      <sheetData sheetId="6170" refreshError="1"/>
      <sheetData sheetId="6171" refreshError="1"/>
      <sheetData sheetId="6172" refreshError="1"/>
      <sheetData sheetId="6173" refreshError="1"/>
      <sheetData sheetId="6174" refreshError="1"/>
      <sheetData sheetId="6175" refreshError="1"/>
      <sheetData sheetId="6176" refreshError="1"/>
      <sheetData sheetId="6177" refreshError="1"/>
      <sheetData sheetId="6178" refreshError="1"/>
      <sheetData sheetId="6179">
        <row r="4">
          <cell r="I4">
            <v>0</v>
          </cell>
        </row>
      </sheetData>
      <sheetData sheetId="6180">
        <row r="4">
          <cell r="I4">
            <v>0</v>
          </cell>
        </row>
      </sheetData>
      <sheetData sheetId="6181" refreshError="1"/>
      <sheetData sheetId="6182" refreshError="1"/>
      <sheetData sheetId="6183" refreshError="1"/>
      <sheetData sheetId="6184" refreshError="1"/>
      <sheetData sheetId="6185" refreshError="1"/>
      <sheetData sheetId="6186" refreshError="1"/>
      <sheetData sheetId="6187" refreshError="1"/>
      <sheetData sheetId="6188" refreshError="1"/>
      <sheetData sheetId="6189" refreshError="1"/>
      <sheetData sheetId="6190" refreshError="1"/>
      <sheetData sheetId="6191" refreshError="1"/>
      <sheetData sheetId="6192" refreshError="1"/>
      <sheetData sheetId="6193" refreshError="1"/>
      <sheetData sheetId="6194" refreshError="1"/>
      <sheetData sheetId="6195" refreshError="1"/>
      <sheetData sheetId="6196" refreshError="1"/>
      <sheetData sheetId="6197" refreshError="1"/>
      <sheetData sheetId="6198" refreshError="1"/>
      <sheetData sheetId="6199" refreshError="1"/>
      <sheetData sheetId="6200" refreshError="1"/>
      <sheetData sheetId="6201" refreshError="1"/>
      <sheetData sheetId="6202">
        <row r="4">
          <cell r="I4">
            <v>0</v>
          </cell>
        </row>
      </sheetData>
      <sheetData sheetId="6203">
        <row r="4">
          <cell r="I4">
            <v>0</v>
          </cell>
        </row>
      </sheetData>
      <sheetData sheetId="6204">
        <row r="4">
          <cell r="I4">
            <v>0</v>
          </cell>
        </row>
      </sheetData>
      <sheetData sheetId="6205" refreshError="1"/>
      <sheetData sheetId="6206">
        <row r="4">
          <cell r="I4">
            <v>0</v>
          </cell>
        </row>
      </sheetData>
      <sheetData sheetId="6207">
        <row r="4">
          <cell r="I4">
            <v>0</v>
          </cell>
        </row>
      </sheetData>
      <sheetData sheetId="6208" refreshError="1"/>
      <sheetData sheetId="6209" refreshError="1"/>
      <sheetData sheetId="6210" refreshError="1"/>
      <sheetData sheetId="6211" refreshError="1"/>
      <sheetData sheetId="6212" refreshError="1"/>
      <sheetData sheetId="6213" refreshError="1"/>
      <sheetData sheetId="6214" refreshError="1"/>
      <sheetData sheetId="6215" refreshError="1"/>
      <sheetData sheetId="6216" refreshError="1"/>
      <sheetData sheetId="6217" refreshError="1"/>
      <sheetData sheetId="6218" refreshError="1"/>
      <sheetData sheetId="6219" refreshError="1"/>
      <sheetData sheetId="6220" refreshError="1"/>
      <sheetData sheetId="6221" refreshError="1"/>
      <sheetData sheetId="6222" refreshError="1"/>
      <sheetData sheetId="6223" refreshError="1"/>
      <sheetData sheetId="6224" refreshError="1"/>
      <sheetData sheetId="6225" refreshError="1"/>
      <sheetData sheetId="6226" refreshError="1"/>
      <sheetData sheetId="6227" refreshError="1"/>
      <sheetData sheetId="6228" refreshError="1"/>
      <sheetData sheetId="6229" refreshError="1"/>
      <sheetData sheetId="6230" refreshError="1"/>
      <sheetData sheetId="6231" refreshError="1"/>
      <sheetData sheetId="6232" refreshError="1"/>
      <sheetData sheetId="6233" refreshError="1"/>
      <sheetData sheetId="6234" refreshError="1"/>
      <sheetData sheetId="6235" refreshError="1"/>
      <sheetData sheetId="6236" refreshError="1"/>
      <sheetData sheetId="6237" refreshError="1"/>
      <sheetData sheetId="6238" refreshError="1"/>
      <sheetData sheetId="6239" refreshError="1"/>
      <sheetData sheetId="6240" refreshError="1"/>
      <sheetData sheetId="6241" refreshError="1"/>
      <sheetData sheetId="6242" refreshError="1"/>
      <sheetData sheetId="6243" refreshError="1"/>
      <sheetData sheetId="6244" refreshError="1"/>
      <sheetData sheetId="6245" refreshError="1"/>
      <sheetData sheetId="6246" refreshError="1"/>
      <sheetData sheetId="6247" refreshError="1"/>
      <sheetData sheetId="6248" refreshError="1"/>
      <sheetData sheetId="6249" refreshError="1"/>
      <sheetData sheetId="6250" refreshError="1"/>
      <sheetData sheetId="6251" refreshError="1"/>
      <sheetData sheetId="6252" refreshError="1"/>
      <sheetData sheetId="6253" refreshError="1"/>
      <sheetData sheetId="6254" refreshError="1"/>
      <sheetData sheetId="6255" refreshError="1"/>
      <sheetData sheetId="6256" refreshError="1"/>
      <sheetData sheetId="6257" refreshError="1"/>
      <sheetData sheetId="6258" refreshError="1"/>
      <sheetData sheetId="6259" refreshError="1"/>
      <sheetData sheetId="6260" refreshError="1"/>
      <sheetData sheetId="6261" refreshError="1"/>
      <sheetData sheetId="6262" refreshError="1"/>
      <sheetData sheetId="6263" refreshError="1"/>
      <sheetData sheetId="6264" refreshError="1"/>
      <sheetData sheetId="6265" refreshError="1"/>
      <sheetData sheetId="6266" refreshError="1"/>
      <sheetData sheetId="6267" refreshError="1"/>
      <sheetData sheetId="6268" refreshError="1"/>
      <sheetData sheetId="6269" refreshError="1"/>
      <sheetData sheetId="6270" refreshError="1"/>
      <sheetData sheetId="6271" refreshError="1"/>
      <sheetData sheetId="6272" refreshError="1"/>
      <sheetData sheetId="6273" refreshError="1"/>
      <sheetData sheetId="6274" refreshError="1"/>
      <sheetData sheetId="6275">
        <row r="4">
          <cell r="I4">
            <v>0</v>
          </cell>
        </row>
      </sheetData>
      <sheetData sheetId="6276" refreshError="1"/>
      <sheetData sheetId="6277" refreshError="1"/>
      <sheetData sheetId="6278" refreshError="1"/>
      <sheetData sheetId="6279" refreshError="1"/>
      <sheetData sheetId="6280" refreshError="1"/>
      <sheetData sheetId="6281" refreshError="1"/>
      <sheetData sheetId="6282" refreshError="1"/>
      <sheetData sheetId="6283" refreshError="1"/>
      <sheetData sheetId="6284" refreshError="1"/>
      <sheetData sheetId="6285">
        <row r="4">
          <cell r="I4">
            <v>0</v>
          </cell>
        </row>
      </sheetData>
      <sheetData sheetId="6286" refreshError="1"/>
      <sheetData sheetId="6287" refreshError="1"/>
      <sheetData sheetId="6288" refreshError="1"/>
      <sheetData sheetId="6289" refreshError="1"/>
      <sheetData sheetId="6290" refreshError="1"/>
      <sheetData sheetId="6291" refreshError="1"/>
      <sheetData sheetId="6292" refreshError="1"/>
      <sheetData sheetId="6293" refreshError="1"/>
      <sheetData sheetId="6294" refreshError="1"/>
      <sheetData sheetId="6295" refreshError="1"/>
      <sheetData sheetId="6296" refreshError="1"/>
      <sheetData sheetId="6297" refreshError="1"/>
      <sheetData sheetId="6298" refreshError="1"/>
      <sheetData sheetId="6299" refreshError="1"/>
      <sheetData sheetId="6300" refreshError="1"/>
      <sheetData sheetId="6301" refreshError="1"/>
      <sheetData sheetId="6302" refreshError="1"/>
      <sheetData sheetId="6303" refreshError="1"/>
      <sheetData sheetId="6304" refreshError="1"/>
      <sheetData sheetId="6305" refreshError="1"/>
      <sheetData sheetId="6306" refreshError="1"/>
      <sheetData sheetId="6307" refreshError="1"/>
      <sheetData sheetId="6308">
        <row r="4">
          <cell r="I4">
            <v>0</v>
          </cell>
        </row>
      </sheetData>
      <sheetData sheetId="6309">
        <row r="4">
          <cell r="I4">
            <v>0</v>
          </cell>
        </row>
      </sheetData>
      <sheetData sheetId="6310">
        <row r="4">
          <cell r="I4">
            <v>0</v>
          </cell>
        </row>
      </sheetData>
      <sheetData sheetId="6311">
        <row r="4">
          <cell r="I4">
            <v>0</v>
          </cell>
        </row>
      </sheetData>
      <sheetData sheetId="6312">
        <row r="4">
          <cell r="I4">
            <v>0</v>
          </cell>
        </row>
      </sheetData>
      <sheetData sheetId="6313">
        <row r="4">
          <cell r="I4">
            <v>0</v>
          </cell>
        </row>
      </sheetData>
      <sheetData sheetId="6314">
        <row r="4">
          <cell r="I4">
            <v>0</v>
          </cell>
        </row>
      </sheetData>
      <sheetData sheetId="6315">
        <row r="4">
          <cell r="I4">
            <v>0</v>
          </cell>
        </row>
      </sheetData>
      <sheetData sheetId="6316">
        <row r="4">
          <cell r="I4">
            <v>0</v>
          </cell>
        </row>
      </sheetData>
      <sheetData sheetId="6317">
        <row r="4">
          <cell r="I4">
            <v>0</v>
          </cell>
        </row>
      </sheetData>
      <sheetData sheetId="6318">
        <row r="4">
          <cell r="I4">
            <v>0</v>
          </cell>
        </row>
      </sheetData>
      <sheetData sheetId="6319">
        <row r="4">
          <cell r="I4">
            <v>0</v>
          </cell>
        </row>
      </sheetData>
      <sheetData sheetId="6320">
        <row r="4">
          <cell r="I4">
            <v>0</v>
          </cell>
        </row>
      </sheetData>
      <sheetData sheetId="6321">
        <row r="4">
          <cell r="I4">
            <v>0</v>
          </cell>
        </row>
      </sheetData>
      <sheetData sheetId="6322">
        <row r="4">
          <cell r="I4">
            <v>0</v>
          </cell>
        </row>
      </sheetData>
      <sheetData sheetId="6323">
        <row r="4">
          <cell r="I4">
            <v>0</v>
          </cell>
        </row>
      </sheetData>
      <sheetData sheetId="6324">
        <row r="4">
          <cell r="I4">
            <v>0</v>
          </cell>
        </row>
      </sheetData>
      <sheetData sheetId="6325">
        <row r="4">
          <cell r="I4">
            <v>0</v>
          </cell>
        </row>
      </sheetData>
      <sheetData sheetId="6326">
        <row r="4">
          <cell r="I4">
            <v>0</v>
          </cell>
        </row>
      </sheetData>
      <sheetData sheetId="6327">
        <row r="4">
          <cell r="I4">
            <v>0</v>
          </cell>
        </row>
      </sheetData>
      <sheetData sheetId="6328">
        <row r="4">
          <cell r="I4">
            <v>0</v>
          </cell>
        </row>
      </sheetData>
      <sheetData sheetId="6329">
        <row r="4">
          <cell r="I4">
            <v>0</v>
          </cell>
        </row>
      </sheetData>
      <sheetData sheetId="6330">
        <row r="4">
          <cell r="I4">
            <v>0</v>
          </cell>
        </row>
      </sheetData>
      <sheetData sheetId="6331">
        <row r="4">
          <cell r="I4">
            <v>0</v>
          </cell>
        </row>
      </sheetData>
      <sheetData sheetId="6332">
        <row r="4">
          <cell r="I4">
            <v>0</v>
          </cell>
        </row>
      </sheetData>
      <sheetData sheetId="6333">
        <row r="4">
          <cell r="I4">
            <v>0</v>
          </cell>
        </row>
      </sheetData>
      <sheetData sheetId="6334">
        <row r="4">
          <cell r="I4">
            <v>0</v>
          </cell>
        </row>
      </sheetData>
      <sheetData sheetId="6335">
        <row r="4">
          <cell r="I4">
            <v>0</v>
          </cell>
        </row>
      </sheetData>
      <sheetData sheetId="6336">
        <row r="4">
          <cell r="I4">
            <v>0</v>
          </cell>
        </row>
      </sheetData>
      <sheetData sheetId="6337">
        <row r="4">
          <cell r="I4">
            <v>0</v>
          </cell>
        </row>
      </sheetData>
      <sheetData sheetId="6338">
        <row r="4">
          <cell r="I4">
            <v>0</v>
          </cell>
        </row>
      </sheetData>
      <sheetData sheetId="6339">
        <row r="4">
          <cell r="I4">
            <v>0</v>
          </cell>
        </row>
      </sheetData>
      <sheetData sheetId="6340">
        <row r="4">
          <cell r="I4">
            <v>0</v>
          </cell>
        </row>
      </sheetData>
      <sheetData sheetId="6341">
        <row r="4">
          <cell r="I4">
            <v>0</v>
          </cell>
        </row>
      </sheetData>
      <sheetData sheetId="6342">
        <row r="4">
          <cell r="I4">
            <v>0</v>
          </cell>
        </row>
      </sheetData>
      <sheetData sheetId="6343">
        <row r="4">
          <cell r="I4">
            <v>0</v>
          </cell>
        </row>
      </sheetData>
      <sheetData sheetId="6344" refreshError="1"/>
      <sheetData sheetId="6345" refreshError="1"/>
      <sheetData sheetId="6346">
        <row r="4">
          <cell r="I4">
            <v>0</v>
          </cell>
        </row>
      </sheetData>
      <sheetData sheetId="6347">
        <row r="4">
          <cell r="I4">
            <v>0</v>
          </cell>
        </row>
      </sheetData>
      <sheetData sheetId="6348">
        <row r="4">
          <cell r="I4">
            <v>0</v>
          </cell>
        </row>
      </sheetData>
      <sheetData sheetId="6349">
        <row r="4">
          <cell r="I4">
            <v>0</v>
          </cell>
        </row>
      </sheetData>
      <sheetData sheetId="6350">
        <row r="4">
          <cell r="I4">
            <v>0</v>
          </cell>
        </row>
      </sheetData>
      <sheetData sheetId="6351">
        <row r="4">
          <cell r="I4">
            <v>0</v>
          </cell>
        </row>
      </sheetData>
      <sheetData sheetId="6352">
        <row r="4">
          <cell r="I4">
            <v>0</v>
          </cell>
        </row>
      </sheetData>
      <sheetData sheetId="6353">
        <row r="4">
          <cell r="I4">
            <v>0</v>
          </cell>
        </row>
      </sheetData>
      <sheetData sheetId="6354">
        <row r="4">
          <cell r="I4">
            <v>0</v>
          </cell>
        </row>
      </sheetData>
      <sheetData sheetId="6355">
        <row r="4">
          <cell r="I4">
            <v>0</v>
          </cell>
        </row>
      </sheetData>
      <sheetData sheetId="6356">
        <row r="4">
          <cell r="I4">
            <v>0</v>
          </cell>
        </row>
      </sheetData>
      <sheetData sheetId="6357">
        <row r="4">
          <cell r="I4">
            <v>0</v>
          </cell>
        </row>
      </sheetData>
      <sheetData sheetId="6358">
        <row r="4">
          <cell r="I4">
            <v>0</v>
          </cell>
        </row>
      </sheetData>
      <sheetData sheetId="6359">
        <row r="4">
          <cell r="I4">
            <v>0</v>
          </cell>
        </row>
      </sheetData>
      <sheetData sheetId="6360">
        <row r="4">
          <cell r="I4">
            <v>0</v>
          </cell>
        </row>
      </sheetData>
      <sheetData sheetId="6361">
        <row r="4">
          <cell r="I4">
            <v>0</v>
          </cell>
        </row>
      </sheetData>
      <sheetData sheetId="6362">
        <row r="4">
          <cell r="I4">
            <v>0</v>
          </cell>
        </row>
      </sheetData>
      <sheetData sheetId="6363">
        <row r="4">
          <cell r="I4">
            <v>0</v>
          </cell>
        </row>
      </sheetData>
      <sheetData sheetId="6364">
        <row r="4">
          <cell r="I4">
            <v>0</v>
          </cell>
        </row>
      </sheetData>
      <sheetData sheetId="6365">
        <row r="4">
          <cell r="I4">
            <v>0</v>
          </cell>
        </row>
      </sheetData>
      <sheetData sheetId="6366">
        <row r="4">
          <cell r="I4">
            <v>0</v>
          </cell>
        </row>
      </sheetData>
      <sheetData sheetId="6367">
        <row r="4">
          <cell r="I4">
            <v>0</v>
          </cell>
        </row>
      </sheetData>
      <sheetData sheetId="6368">
        <row r="4">
          <cell r="I4">
            <v>0</v>
          </cell>
        </row>
      </sheetData>
      <sheetData sheetId="6369">
        <row r="4">
          <cell r="I4">
            <v>0</v>
          </cell>
        </row>
      </sheetData>
      <sheetData sheetId="6370">
        <row r="4">
          <cell r="I4">
            <v>0</v>
          </cell>
        </row>
      </sheetData>
      <sheetData sheetId="6371">
        <row r="4">
          <cell r="I4">
            <v>0</v>
          </cell>
        </row>
      </sheetData>
      <sheetData sheetId="6372">
        <row r="4">
          <cell r="I4">
            <v>0</v>
          </cell>
        </row>
      </sheetData>
      <sheetData sheetId="6373">
        <row r="4">
          <cell r="I4">
            <v>0</v>
          </cell>
        </row>
      </sheetData>
      <sheetData sheetId="6374">
        <row r="4">
          <cell r="I4">
            <v>0</v>
          </cell>
        </row>
      </sheetData>
      <sheetData sheetId="6375">
        <row r="4">
          <cell r="I4">
            <v>0</v>
          </cell>
        </row>
      </sheetData>
      <sheetData sheetId="6376">
        <row r="4">
          <cell r="I4">
            <v>0</v>
          </cell>
        </row>
      </sheetData>
      <sheetData sheetId="6377">
        <row r="4">
          <cell r="I4">
            <v>0</v>
          </cell>
        </row>
      </sheetData>
      <sheetData sheetId="6378">
        <row r="4">
          <cell r="I4">
            <v>0</v>
          </cell>
        </row>
      </sheetData>
      <sheetData sheetId="6379">
        <row r="4">
          <cell r="I4">
            <v>0</v>
          </cell>
        </row>
      </sheetData>
      <sheetData sheetId="6380">
        <row r="4">
          <cell r="I4">
            <v>0</v>
          </cell>
        </row>
      </sheetData>
      <sheetData sheetId="6381">
        <row r="4">
          <cell r="I4">
            <v>0</v>
          </cell>
        </row>
      </sheetData>
      <sheetData sheetId="6382">
        <row r="4">
          <cell r="I4">
            <v>0</v>
          </cell>
        </row>
      </sheetData>
      <sheetData sheetId="6383">
        <row r="4">
          <cell r="I4">
            <v>0</v>
          </cell>
        </row>
      </sheetData>
      <sheetData sheetId="6384">
        <row r="4">
          <cell r="I4">
            <v>0</v>
          </cell>
        </row>
      </sheetData>
      <sheetData sheetId="6385">
        <row r="4">
          <cell r="I4">
            <v>0</v>
          </cell>
        </row>
      </sheetData>
      <sheetData sheetId="6386">
        <row r="4">
          <cell r="I4">
            <v>0</v>
          </cell>
        </row>
      </sheetData>
      <sheetData sheetId="6387">
        <row r="4">
          <cell r="I4">
            <v>0</v>
          </cell>
        </row>
      </sheetData>
      <sheetData sheetId="6388">
        <row r="4">
          <cell r="I4">
            <v>0</v>
          </cell>
        </row>
      </sheetData>
      <sheetData sheetId="6389">
        <row r="4">
          <cell r="I4">
            <v>0</v>
          </cell>
        </row>
      </sheetData>
      <sheetData sheetId="6390">
        <row r="4">
          <cell r="I4">
            <v>0</v>
          </cell>
        </row>
      </sheetData>
      <sheetData sheetId="6391">
        <row r="4">
          <cell r="I4">
            <v>0</v>
          </cell>
        </row>
      </sheetData>
      <sheetData sheetId="6392">
        <row r="4">
          <cell r="I4">
            <v>0</v>
          </cell>
        </row>
      </sheetData>
      <sheetData sheetId="6393">
        <row r="4">
          <cell r="I4">
            <v>0</v>
          </cell>
        </row>
      </sheetData>
      <sheetData sheetId="6394">
        <row r="4">
          <cell r="I4">
            <v>0</v>
          </cell>
        </row>
      </sheetData>
      <sheetData sheetId="6395">
        <row r="4">
          <cell r="I4">
            <v>0</v>
          </cell>
        </row>
      </sheetData>
      <sheetData sheetId="6396">
        <row r="4">
          <cell r="I4">
            <v>0</v>
          </cell>
        </row>
      </sheetData>
      <sheetData sheetId="6397">
        <row r="4">
          <cell r="I4">
            <v>0</v>
          </cell>
        </row>
      </sheetData>
      <sheetData sheetId="6398">
        <row r="4">
          <cell r="I4">
            <v>0</v>
          </cell>
        </row>
      </sheetData>
      <sheetData sheetId="6399">
        <row r="4">
          <cell r="I4">
            <v>0</v>
          </cell>
        </row>
      </sheetData>
      <sheetData sheetId="6400">
        <row r="4">
          <cell r="I4">
            <v>0</v>
          </cell>
        </row>
      </sheetData>
      <sheetData sheetId="6401">
        <row r="4">
          <cell r="I4">
            <v>0</v>
          </cell>
        </row>
      </sheetData>
      <sheetData sheetId="6402">
        <row r="4">
          <cell r="I4">
            <v>0</v>
          </cell>
        </row>
      </sheetData>
      <sheetData sheetId="6403">
        <row r="4">
          <cell r="I4">
            <v>0</v>
          </cell>
        </row>
      </sheetData>
      <sheetData sheetId="6404">
        <row r="4">
          <cell r="I4">
            <v>0</v>
          </cell>
        </row>
      </sheetData>
      <sheetData sheetId="6405">
        <row r="4">
          <cell r="I4">
            <v>0</v>
          </cell>
        </row>
      </sheetData>
      <sheetData sheetId="6406">
        <row r="4">
          <cell r="I4">
            <v>0</v>
          </cell>
        </row>
      </sheetData>
      <sheetData sheetId="6407">
        <row r="4">
          <cell r="I4">
            <v>0</v>
          </cell>
        </row>
      </sheetData>
      <sheetData sheetId="6408">
        <row r="4">
          <cell r="I4">
            <v>0</v>
          </cell>
        </row>
      </sheetData>
      <sheetData sheetId="6409">
        <row r="4">
          <cell r="I4">
            <v>0</v>
          </cell>
        </row>
      </sheetData>
      <sheetData sheetId="6410">
        <row r="4">
          <cell r="I4">
            <v>0</v>
          </cell>
        </row>
      </sheetData>
      <sheetData sheetId="6411">
        <row r="4">
          <cell r="I4">
            <v>0</v>
          </cell>
        </row>
      </sheetData>
      <sheetData sheetId="6412">
        <row r="4">
          <cell r="I4">
            <v>0</v>
          </cell>
        </row>
      </sheetData>
      <sheetData sheetId="6413">
        <row r="4">
          <cell r="I4">
            <v>0</v>
          </cell>
        </row>
      </sheetData>
      <sheetData sheetId="6414">
        <row r="4">
          <cell r="I4">
            <v>0</v>
          </cell>
        </row>
      </sheetData>
      <sheetData sheetId="6415">
        <row r="4">
          <cell r="I4">
            <v>0</v>
          </cell>
        </row>
      </sheetData>
      <sheetData sheetId="6416">
        <row r="4">
          <cell r="I4">
            <v>0</v>
          </cell>
        </row>
      </sheetData>
      <sheetData sheetId="6417">
        <row r="4">
          <cell r="I4">
            <v>0</v>
          </cell>
        </row>
      </sheetData>
      <sheetData sheetId="6418">
        <row r="4">
          <cell r="I4">
            <v>0</v>
          </cell>
        </row>
      </sheetData>
      <sheetData sheetId="6419">
        <row r="4">
          <cell r="I4">
            <v>0</v>
          </cell>
        </row>
      </sheetData>
      <sheetData sheetId="6420">
        <row r="4">
          <cell r="I4">
            <v>0</v>
          </cell>
        </row>
      </sheetData>
      <sheetData sheetId="6421">
        <row r="4">
          <cell r="I4">
            <v>0</v>
          </cell>
        </row>
      </sheetData>
      <sheetData sheetId="6422">
        <row r="4">
          <cell r="I4">
            <v>0</v>
          </cell>
        </row>
      </sheetData>
      <sheetData sheetId="6423">
        <row r="4">
          <cell r="I4">
            <v>0</v>
          </cell>
        </row>
      </sheetData>
      <sheetData sheetId="6424">
        <row r="4">
          <cell r="I4">
            <v>0</v>
          </cell>
        </row>
      </sheetData>
      <sheetData sheetId="6425">
        <row r="4">
          <cell r="I4">
            <v>0</v>
          </cell>
        </row>
      </sheetData>
      <sheetData sheetId="6426">
        <row r="4">
          <cell r="I4">
            <v>0</v>
          </cell>
        </row>
      </sheetData>
      <sheetData sheetId="6427">
        <row r="4">
          <cell r="I4">
            <v>0</v>
          </cell>
        </row>
      </sheetData>
      <sheetData sheetId="6428">
        <row r="4">
          <cell r="I4">
            <v>0</v>
          </cell>
        </row>
      </sheetData>
      <sheetData sheetId="6429">
        <row r="4">
          <cell r="I4">
            <v>0</v>
          </cell>
        </row>
      </sheetData>
      <sheetData sheetId="6430">
        <row r="4">
          <cell r="I4">
            <v>0</v>
          </cell>
        </row>
      </sheetData>
      <sheetData sheetId="6431">
        <row r="4">
          <cell r="I4">
            <v>0</v>
          </cell>
        </row>
      </sheetData>
      <sheetData sheetId="6432">
        <row r="4">
          <cell r="I4">
            <v>0</v>
          </cell>
        </row>
      </sheetData>
      <sheetData sheetId="6433">
        <row r="4">
          <cell r="I4">
            <v>0</v>
          </cell>
        </row>
      </sheetData>
      <sheetData sheetId="6434">
        <row r="4">
          <cell r="I4">
            <v>0</v>
          </cell>
        </row>
      </sheetData>
      <sheetData sheetId="6435">
        <row r="4">
          <cell r="I4">
            <v>0</v>
          </cell>
        </row>
      </sheetData>
      <sheetData sheetId="6436">
        <row r="4">
          <cell r="I4">
            <v>0</v>
          </cell>
        </row>
      </sheetData>
      <sheetData sheetId="6437">
        <row r="4">
          <cell r="I4">
            <v>0</v>
          </cell>
        </row>
      </sheetData>
      <sheetData sheetId="6438">
        <row r="4">
          <cell r="I4">
            <v>0</v>
          </cell>
        </row>
      </sheetData>
      <sheetData sheetId="6439">
        <row r="4">
          <cell r="I4">
            <v>0</v>
          </cell>
        </row>
      </sheetData>
      <sheetData sheetId="6440">
        <row r="4">
          <cell r="I4">
            <v>0</v>
          </cell>
        </row>
      </sheetData>
      <sheetData sheetId="6441">
        <row r="4">
          <cell r="I4">
            <v>0</v>
          </cell>
        </row>
      </sheetData>
      <sheetData sheetId="6442">
        <row r="4">
          <cell r="I4">
            <v>0</v>
          </cell>
        </row>
      </sheetData>
      <sheetData sheetId="6443">
        <row r="4">
          <cell r="I4">
            <v>0</v>
          </cell>
        </row>
      </sheetData>
      <sheetData sheetId="6444">
        <row r="4">
          <cell r="I4">
            <v>0</v>
          </cell>
        </row>
      </sheetData>
      <sheetData sheetId="6445">
        <row r="4">
          <cell r="I4">
            <v>0</v>
          </cell>
        </row>
      </sheetData>
      <sheetData sheetId="6446">
        <row r="4">
          <cell r="I4">
            <v>0</v>
          </cell>
        </row>
      </sheetData>
      <sheetData sheetId="6447">
        <row r="4">
          <cell r="I4">
            <v>0</v>
          </cell>
        </row>
      </sheetData>
      <sheetData sheetId="6448">
        <row r="4">
          <cell r="I4">
            <v>0</v>
          </cell>
        </row>
      </sheetData>
      <sheetData sheetId="6449">
        <row r="4">
          <cell r="I4">
            <v>0</v>
          </cell>
        </row>
      </sheetData>
      <sheetData sheetId="6450">
        <row r="4">
          <cell r="I4">
            <v>0</v>
          </cell>
        </row>
      </sheetData>
      <sheetData sheetId="6451">
        <row r="4">
          <cell r="I4">
            <v>0</v>
          </cell>
        </row>
      </sheetData>
      <sheetData sheetId="6452">
        <row r="4">
          <cell r="I4">
            <v>0</v>
          </cell>
        </row>
      </sheetData>
      <sheetData sheetId="6453">
        <row r="4">
          <cell r="I4">
            <v>0</v>
          </cell>
        </row>
      </sheetData>
      <sheetData sheetId="6454">
        <row r="4">
          <cell r="I4">
            <v>0</v>
          </cell>
        </row>
      </sheetData>
      <sheetData sheetId="6455">
        <row r="4">
          <cell r="I4">
            <v>0</v>
          </cell>
        </row>
      </sheetData>
      <sheetData sheetId="6456">
        <row r="4">
          <cell r="I4">
            <v>0</v>
          </cell>
        </row>
      </sheetData>
      <sheetData sheetId="6457">
        <row r="4">
          <cell r="I4">
            <v>0</v>
          </cell>
        </row>
      </sheetData>
      <sheetData sheetId="6458">
        <row r="4">
          <cell r="I4">
            <v>0</v>
          </cell>
        </row>
      </sheetData>
      <sheetData sheetId="6459">
        <row r="4">
          <cell r="I4">
            <v>0</v>
          </cell>
        </row>
      </sheetData>
      <sheetData sheetId="6460">
        <row r="4">
          <cell r="I4">
            <v>0</v>
          </cell>
        </row>
      </sheetData>
      <sheetData sheetId="6461">
        <row r="4">
          <cell r="I4">
            <v>0</v>
          </cell>
        </row>
      </sheetData>
      <sheetData sheetId="6462">
        <row r="4">
          <cell r="I4">
            <v>0</v>
          </cell>
        </row>
      </sheetData>
      <sheetData sheetId="6463">
        <row r="4">
          <cell r="I4">
            <v>0</v>
          </cell>
        </row>
      </sheetData>
      <sheetData sheetId="6464">
        <row r="4">
          <cell r="I4">
            <v>0</v>
          </cell>
        </row>
      </sheetData>
      <sheetData sheetId="6465">
        <row r="4">
          <cell r="I4">
            <v>0</v>
          </cell>
        </row>
      </sheetData>
      <sheetData sheetId="6466">
        <row r="4">
          <cell r="I4">
            <v>0</v>
          </cell>
        </row>
      </sheetData>
      <sheetData sheetId="6467">
        <row r="4">
          <cell r="I4">
            <v>0</v>
          </cell>
        </row>
      </sheetData>
      <sheetData sheetId="6468">
        <row r="4">
          <cell r="I4">
            <v>0</v>
          </cell>
        </row>
      </sheetData>
      <sheetData sheetId="6469">
        <row r="4">
          <cell r="I4">
            <v>0</v>
          </cell>
        </row>
      </sheetData>
      <sheetData sheetId="6470">
        <row r="4">
          <cell r="I4">
            <v>0</v>
          </cell>
        </row>
      </sheetData>
      <sheetData sheetId="6471">
        <row r="4">
          <cell r="I4">
            <v>0</v>
          </cell>
        </row>
      </sheetData>
      <sheetData sheetId="6472">
        <row r="4">
          <cell r="I4">
            <v>0</v>
          </cell>
        </row>
      </sheetData>
      <sheetData sheetId="6473">
        <row r="4">
          <cell r="I4">
            <v>0</v>
          </cell>
        </row>
      </sheetData>
      <sheetData sheetId="6474">
        <row r="4">
          <cell r="I4">
            <v>0</v>
          </cell>
        </row>
      </sheetData>
      <sheetData sheetId="6475">
        <row r="4">
          <cell r="I4">
            <v>0</v>
          </cell>
        </row>
      </sheetData>
      <sheetData sheetId="6476">
        <row r="4">
          <cell r="I4">
            <v>0</v>
          </cell>
        </row>
      </sheetData>
      <sheetData sheetId="6477">
        <row r="4">
          <cell r="I4">
            <v>0</v>
          </cell>
        </row>
      </sheetData>
      <sheetData sheetId="6478">
        <row r="4">
          <cell r="I4">
            <v>0</v>
          </cell>
        </row>
      </sheetData>
      <sheetData sheetId="6479">
        <row r="4">
          <cell r="I4">
            <v>0</v>
          </cell>
        </row>
      </sheetData>
      <sheetData sheetId="6480">
        <row r="4">
          <cell r="I4">
            <v>0</v>
          </cell>
        </row>
      </sheetData>
      <sheetData sheetId="6481">
        <row r="4">
          <cell r="I4">
            <v>0</v>
          </cell>
        </row>
      </sheetData>
      <sheetData sheetId="6482">
        <row r="4">
          <cell r="I4">
            <v>0</v>
          </cell>
        </row>
      </sheetData>
      <sheetData sheetId="6483">
        <row r="4">
          <cell r="I4">
            <v>0</v>
          </cell>
        </row>
      </sheetData>
      <sheetData sheetId="6484">
        <row r="4">
          <cell r="I4">
            <v>0</v>
          </cell>
        </row>
      </sheetData>
      <sheetData sheetId="6485">
        <row r="4">
          <cell r="I4">
            <v>0</v>
          </cell>
        </row>
      </sheetData>
      <sheetData sheetId="6486">
        <row r="4">
          <cell r="I4">
            <v>0</v>
          </cell>
        </row>
      </sheetData>
      <sheetData sheetId="6487">
        <row r="4">
          <cell r="I4">
            <v>0</v>
          </cell>
        </row>
      </sheetData>
      <sheetData sheetId="6488">
        <row r="4">
          <cell r="I4">
            <v>0</v>
          </cell>
        </row>
      </sheetData>
      <sheetData sheetId="6489">
        <row r="4">
          <cell r="I4">
            <v>0</v>
          </cell>
        </row>
      </sheetData>
      <sheetData sheetId="6490">
        <row r="4">
          <cell r="I4">
            <v>0</v>
          </cell>
        </row>
      </sheetData>
      <sheetData sheetId="6491">
        <row r="4">
          <cell r="I4">
            <v>0</v>
          </cell>
        </row>
      </sheetData>
      <sheetData sheetId="6492">
        <row r="4">
          <cell r="I4">
            <v>0</v>
          </cell>
        </row>
      </sheetData>
      <sheetData sheetId="6493">
        <row r="4">
          <cell r="I4">
            <v>0</v>
          </cell>
        </row>
      </sheetData>
      <sheetData sheetId="6494">
        <row r="4">
          <cell r="I4">
            <v>0</v>
          </cell>
        </row>
      </sheetData>
      <sheetData sheetId="6495">
        <row r="4">
          <cell r="I4">
            <v>0</v>
          </cell>
        </row>
      </sheetData>
      <sheetData sheetId="6496">
        <row r="4">
          <cell r="I4">
            <v>0</v>
          </cell>
        </row>
      </sheetData>
      <sheetData sheetId="6497">
        <row r="4">
          <cell r="I4">
            <v>0</v>
          </cell>
        </row>
      </sheetData>
      <sheetData sheetId="6498">
        <row r="4">
          <cell r="I4">
            <v>0</v>
          </cell>
        </row>
      </sheetData>
      <sheetData sheetId="6499">
        <row r="4">
          <cell r="I4">
            <v>0</v>
          </cell>
        </row>
      </sheetData>
      <sheetData sheetId="6500">
        <row r="4">
          <cell r="I4">
            <v>0</v>
          </cell>
        </row>
      </sheetData>
      <sheetData sheetId="6501">
        <row r="4">
          <cell r="I4">
            <v>0</v>
          </cell>
        </row>
      </sheetData>
      <sheetData sheetId="6502">
        <row r="4">
          <cell r="I4">
            <v>0</v>
          </cell>
        </row>
      </sheetData>
      <sheetData sheetId="6503">
        <row r="4">
          <cell r="I4">
            <v>0</v>
          </cell>
        </row>
      </sheetData>
      <sheetData sheetId="6504">
        <row r="4">
          <cell r="I4">
            <v>0</v>
          </cell>
        </row>
      </sheetData>
      <sheetData sheetId="6505">
        <row r="4">
          <cell r="I4">
            <v>0</v>
          </cell>
        </row>
      </sheetData>
      <sheetData sheetId="6506">
        <row r="4">
          <cell r="I4">
            <v>0</v>
          </cell>
        </row>
      </sheetData>
      <sheetData sheetId="6507">
        <row r="4">
          <cell r="I4">
            <v>0</v>
          </cell>
        </row>
      </sheetData>
      <sheetData sheetId="6508">
        <row r="4">
          <cell r="I4">
            <v>0</v>
          </cell>
        </row>
      </sheetData>
      <sheetData sheetId="6509">
        <row r="4">
          <cell r="I4">
            <v>0</v>
          </cell>
        </row>
      </sheetData>
      <sheetData sheetId="6510">
        <row r="4">
          <cell r="I4">
            <v>0</v>
          </cell>
        </row>
      </sheetData>
      <sheetData sheetId="6511">
        <row r="4">
          <cell r="I4">
            <v>0</v>
          </cell>
        </row>
      </sheetData>
      <sheetData sheetId="6512">
        <row r="4">
          <cell r="I4">
            <v>0</v>
          </cell>
        </row>
      </sheetData>
      <sheetData sheetId="6513">
        <row r="4">
          <cell r="I4">
            <v>0</v>
          </cell>
        </row>
      </sheetData>
      <sheetData sheetId="6514">
        <row r="4">
          <cell r="I4">
            <v>0</v>
          </cell>
        </row>
      </sheetData>
      <sheetData sheetId="6515">
        <row r="4">
          <cell r="I4">
            <v>0</v>
          </cell>
        </row>
      </sheetData>
      <sheetData sheetId="6516">
        <row r="4">
          <cell r="I4">
            <v>0</v>
          </cell>
        </row>
      </sheetData>
      <sheetData sheetId="6517">
        <row r="4">
          <cell r="I4">
            <v>0</v>
          </cell>
        </row>
      </sheetData>
      <sheetData sheetId="6518">
        <row r="4">
          <cell r="I4">
            <v>0</v>
          </cell>
        </row>
      </sheetData>
      <sheetData sheetId="6519">
        <row r="4">
          <cell r="I4">
            <v>0</v>
          </cell>
        </row>
      </sheetData>
      <sheetData sheetId="6520">
        <row r="4">
          <cell r="I4">
            <v>0</v>
          </cell>
        </row>
      </sheetData>
      <sheetData sheetId="6521">
        <row r="4">
          <cell r="I4">
            <v>0</v>
          </cell>
        </row>
      </sheetData>
      <sheetData sheetId="6522">
        <row r="4">
          <cell r="I4">
            <v>0</v>
          </cell>
        </row>
      </sheetData>
      <sheetData sheetId="6523">
        <row r="4">
          <cell r="I4">
            <v>0</v>
          </cell>
        </row>
      </sheetData>
      <sheetData sheetId="6524">
        <row r="4">
          <cell r="I4">
            <v>0</v>
          </cell>
        </row>
      </sheetData>
      <sheetData sheetId="6525">
        <row r="4">
          <cell r="I4">
            <v>0</v>
          </cell>
        </row>
      </sheetData>
      <sheetData sheetId="6526">
        <row r="4">
          <cell r="I4">
            <v>0</v>
          </cell>
        </row>
      </sheetData>
      <sheetData sheetId="6527">
        <row r="4">
          <cell r="I4">
            <v>0</v>
          </cell>
        </row>
      </sheetData>
      <sheetData sheetId="6528">
        <row r="4">
          <cell r="I4">
            <v>0</v>
          </cell>
        </row>
      </sheetData>
      <sheetData sheetId="6529">
        <row r="4">
          <cell r="I4">
            <v>0</v>
          </cell>
        </row>
      </sheetData>
      <sheetData sheetId="6530">
        <row r="4">
          <cell r="I4">
            <v>0</v>
          </cell>
        </row>
      </sheetData>
      <sheetData sheetId="6531">
        <row r="4">
          <cell r="I4">
            <v>0</v>
          </cell>
        </row>
      </sheetData>
      <sheetData sheetId="6532">
        <row r="4">
          <cell r="I4">
            <v>0</v>
          </cell>
        </row>
      </sheetData>
      <sheetData sheetId="6533">
        <row r="4">
          <cell r="I4">
            <v>0</v>
          </cell>
        </row>
      </sheetData>
      <sheetData sheetId="6534">
        <row r="4">
          <cell r="I4">
            <v>0</v>
          </cell>
        </row>
      </sheetData>
      <sheetData sheetId="6535">
        <row r="4">
          <cell r="I4">
            <v>0</v>
          </cell>
        </row>
      </sheetData>
      <sheetData sheetId="6536">
        <row r="4">
          <cell r="I4">
            <v>0</v>
          </cell>
        </row>
      </sheetData>
      <sheetData sheetId="6537">
        <row r="4">
          <cell r="I4">
            <v>0</v>
          </cell>
        </row>
      </sheetData>
      <sheetData sheetId="6538">
        <row r="4">
          <cell r="I4">
            <v>0</v>
          </cell>
        </row>
      </sheetData>
      <sheetData sheetId="6539">
        <row r="4">
          <cell r="I4">
            <v>0</v>
          </cell>
        </row>
      </sheetData>
      <sheetData sheetId="6540">
        <row r="4">
          <cell r="I4">
            <v>0</v>
          </cell>
        </row>
      </sheetData>
      <sheetData sheetId="6541">
        <row r="4">
          <cell r="I4">
            <v>0</v>
          </cell>
        </row>
      </sheetData>
      <sheetData sheetId="6542">
        <row r="4">
          <cell r="I4">
            <v>0</v>
          </cell>
        </row>
      </sheetData>
      <sheetData sheetId="6543">
        <row r="4">
          <cell r="I4">
            <v>0</v>
          </cell>
        </row>
      </sheetData>
      <sheetData sheetId="6544">
        <row r="4">
          <cell r="I4">
            <v>0</v>
          </cell>
        </row>
      </sheetData>
      <sheetData sheetId="6545">
        <row r="4">
          <cell r="I4">
            <v>0</v>
          </cell>
        </row>
      </sheetData>
      <sheetData sheetId="6546">
        <row r="4">
          <cell r="I4">
            <v>0</v>
          </cell>
        </row>
      </sheetData>
      <sheetData sheetId="6547">
        <row r="4">
          <cell r="I4">
            <v>0</v>
          </cell>
        </row>
      </sheetData>
      <sheetData sheetId="6548">
        <row r="4">
          <cell r="I4">
            <v>0</v>
          </cell>
        </row>
      </sheetData>
      <sheetData sheetId="6549">
        <row r="4">
          <cell r="I4">
            <v>0</v>
          </cell>
        </row>
      </sheetData>
      <sheetData sheetId="6550">
        <row r="4">
          <cell r="I4">
            <v>0</v>
          </cell>
        </row>
      </sheetData>
      <sheetData sheetId="6551">
        <row r="4">
          <cell r="I4">
            <v>0</v>
          </cell>
        </row>
      </sheetData>
      <sheetData sheetId="6552">
        <row r="4">
          <cell r="I4">
            <v>0</v>
          </cell>
        </row>
      </sheetData>
      <sheetData sheetId="6553">
        <row r="4">
          <cell r="I4">
            <v>0</v>
          </cell>
        </row>
      </sheetData>
      <sheetData sheetId="6554">
        <row r="4">
          <cell r="I4">
            <v>0</v>
          </cell>
        </row>
      </sheetData>
      <sheetData sheetId="6555">
        <row r="4">
          <cell r="I4">
            <v>0</v>
          </cell>
        </row>
      </sheetData>
      <sheetData sheetId="6556">
        <row r="4">
          <cell r="I4">
            <v>0</v>
          </cell>
        </row>
      </sheetData>
      <sheetData sheetId="6557">
        <row r="4">
          <cell r="I4">
            <v>0</v>
          </cell>
        </row>
      </sheetData>
      <sheetData sheetId="6558">
        <row r="4">
          <cell r="I4">
            <v>0</v>
          </cell>
        </row>
      </sheetData>
      <sheetData sheetId="6559">
        <row r="4">
          <cell r="I4">
            <v>0</v>
          </cell>
        </row>
      </sheetData>
      <sheetData sheetId="6560">
        <row r="4">
          <cell r="I4">
            <v>0</v>
          </cell>
        </row>
      </sheetData>
      <sheetData sheetId="6561">
        <row r="4">
          <cell r="I4">
            <v>0</v>
          </cell>
        </row>
      </sheetData>
      <sheetData sheetId="6562">
        <row r="4">
          <cell r="I4">
            <v>0</v>
          </cell>
        </row>
      </sheetData>
      <sheetData sheetId="6563">
        <row r="4">
          <cell r="I4">
            <v>0</v>
          </cell>
        </row>
      </sheetData>
      <sheetData sheetId="6564">
        <row r="4">
          <cell r="I4">
            <v>0</v>
          </cell>
        </row>
      </sheetData>
      <sheetData sheetId="6565">
        <row r="4">
          <cell r="I4">
            <v>0</v>
          </cell>
        </row>
      </sheetData>
      <sheetData sheetId="6566">
        <row r="4">
          <cell r="I4">
            <v>0</v>
          </cell>
        </row>
      </sheetData>
      <sheetData sheetId="6567">
        <row r="4">
          <cell r="I4">
            <v>0</v>
          </cell>
        </row>
      </sheetData>
      <sheetData sheetId="6568">
        <row r="4">
          <cell r="I4">
            <v>0</v>
          </cell>
        </row>
      </sheetData>
      <sheetData sheetId="6569">
        <row r="4">
          <cell r="I4">
            <v>0</v>
          </cell>
        </row>
      </sheetData>
      <sheetData sheetId="6570">
        <row r="4">
          <cell r="I4">
            <v>0</v>
          </cell>
        </row>
      </sheetData>
      <sheetData sheetId="6571">
        <row r="4">
          <cell r="I4">
            <v>0</v>
          </cell>
        </row>
      </sheetData>
      <sheetData sheetId="6572">
        <row r="4">
          <cell r="I4">
            <v>0</v>
          </cell>
        </row>
      </sheetData>
      <sheetData sheetId="6573">
        <row r="4">
          <cell r="I4">
            <v>0</v>
          </cell>
        </row>
      </sheetData>
      <sheetData sheetId="6574">
        <row r="4">
          <cell r="I4">
            <v>0</v>
          </cell>
        </row>
      </sheetData>
      <sheetData sheetId="6575">
        <row r="4">
          <cell r="I4">
            <v>0</v>
          </cell>
        </row>
      </sheetData>
      <sheetData sheetId="6576">
        <row r="4">
          <cell r="I4">
            <v>0</v>
          </cell>
        </row>
      </sheetData>
      <sheetData sheetId="6577">
        <row r="4">
          <cell r="I4">
            <v>0</v>
          </cell>
        </row>
      </sheetData>
      <sheetData sheetId="6578">
        <row r="4">
          <cell r="I4">
            <v>0</v>
          </cell>
        </row>
      </sheetData>
      <sheetData sheetId="6579">
        <row r="4">
          <cell r="I4">
            <v>0</v>
          </cell>
        </row>
      </sheetData>
      <sheetData sheetId="6580">
        <row r="4">
          <cell r="I4">
            <v>0</v>
          </cell>
        </row>
      </sheetData>
      <sheetData sheetId="6581">
        <row r="4">
          <cell r="I4">
            <v>0</v>
          </cell>
        </row>
      </sheetData>
      <sheetData sheetId="6582">
        <row r="4">
          <cell r="I4">
            <v>0</v>
          </cell>
        </row>
      </sheetData>
      <sheetData sheetId="6583">
        <row r="4">
          <cell r="I4">
            <v>0</v>
          </cell>
        </row>
      </sheetData>
      <sheetData sheetId="6584">
        <row r="4">
          <cell r="I4">
            <v>0</v>
          </cell>
        </row>
      </sheetData>
      <sheetData sheetId="6585">
        <row r="4">
          <cell r="I4">
            <v>0</v>
          </cell>
        </row>
      </sheetData>
      <sheetData sheetId="6586">
        <row r="4">
          <cell r="I4">
            <v>0</v>
          </cell>
        </row>
      </sheetData>
      <sheetData sheetId="6587">
        <row r="4">
          <cell r="I4">
            <v>0</v>
          </cell>
        </row>
      </sheetData>
      <sheetData sheetId="6588">
        <row r="4">
          <cell r="I4">
            <v>0</v>
          </cell>
        </row>
      </sheetData>
      <sheetData sheetId="6589">
        <row r="4">
          <cell r="I4">
            <v>0</v>
          </cell>
        </row>
      </sheetData>
      <sheetData sheetId="6590">
        <row r="4">
          <cell r="I4">
            <v>0</v>
          </cell>
        </row>
      </sheetData>
      <sheetData sheetId="6591">
        <row r="4">
          <cell r="I4">
            <v>0</v>
          </cell>
        </row>
      </sheetData>
      <sheetData sheetId="6592">
        <row r="4">
          <cell r="I4">
            <v>0</v>
          </cell>
        </row>
      </sheetData>
      <sheetData sheetId="6593">
        <row r="4">
          <cell r="I4">
            <v>0</v>
          </cell>
        </row>
      </sheetData>
      <sheetData sheetId="6594">
        <row r="4">
          <cell r="I4">
            <v>0</v>
          </cell>
        </row>
      </sheetData>
      <sheetData sheetId="6595">
        <row r="4">
          <cell r="I4">
            <v>0</v>
          </cell>
        </row>
      </sheetData>
      <sheetData sheetId="6596">
        <row r="4">
          <cell r="I4">
            <v>0</v>
          </cell>
        </row>
      </sheetData>
      <sheetData sheetId="6597">
        <row r="4">
          <cell r="I4">
            <v>0</v>
          </cell>
        </row>
      </sheetData>
      <sheetData sheetId="6598">
        <row r="4">
          <cell r="I4">
            <v>0</v>
          </cell>
        </row>
      </sheetData>
      <sheetData sheetId="6599">
        <row r="4">
          <cell r="I4">
            <v>0</v>
          </cell>
        </row>
      </sheetData>
      <sheetData sheetId="6600">
        <row r="4">
          <cell r="I4">
            <v>0</v>
          </cell>
        </row>
      </sheetData>
      <sheetData sheetId="6601">
        <row r="4">
          <cell r="I4">
            <v>0</v>
          </cell>
        </row>
      </sheetData>
      <sheetData sheetId="6602">
        <row r="4">
          <cell r="I4">
            <v>0</v>
          </cell>
        </row>
      </sheetData>
      <sheetData sheetId="6603">
        <row r="4">
          <cell r="I4">
            <v>0</v>
          </cell>
        </row>
      </sheetData>
      <sheetData sheetId="6604">
        <row r="4">
          <cell r="I4">
            <v>0</v>
          </cell>
        </row>
      </sheetData>
      <sheetData sheetId="6605">
        <row r="4">
          <cell r="I4">
            <v>0</v>
          </cell>
        </row>
      </sheetData>
      <sheetData sheetId="6606">
        <row r="4">
          <cell r="I4">
            <v>0</v>
          </cell>
        </row>
      </sheetData>
      <sheetData sheetId="6607">
        <row r="4">
          <cell r="I4">
            <v>0</v>
          </cell>
        </row>
      </sheetData>
      <sheetData sheetId="6608">
        <row r="4">
          <cell r="I4">
            <v>0</v>
          </cell>
        </row>
      </sheetData>
      <sheetData sheetId="6609">
        <row r="4">
          <cell r="I4">
            <v>0</v>
          </cell>
        </row>
      </sheetData>
      <sheetData sheetId="6610">
        <row r="4">
          <cell r="I4">
            <v>0</v>
          </cell>
        </row>
      </sheetData>
      <sheetData sheetId="6611">
        <row r="4">
          <cell r="I4">
            <v>0</v>
          </cell>
        </row>
      </sheetData>
      <sheetData sheetId="6612">
        <row r="4">
          <cell r="I4">
            <v>0</v>
          </cell>
        </row>
      </sheetData>
      <sheetData sheetId="6613">
        <row r="4">
          <cell r="I4">
            <v>0</v>
          </cell>
        </row>
      </sheetData>
      <sheetData sheetId="6614">
        <row r="4">
          <cell r="I4">
            <v>0</v>
          </cell>
        </row>
      </sheetData>
      <sheetData sheetId="6615">
        <row r="4">
          <cell r="I4">
            <v>0</v>
          </cell>
        </row>
      </sheetData>
      <sheetData sheetId="6616">
        <row r="4">
          <cell r="I4">
            <v>0</v>
          </cell>
        </row>
      </sheetData>
      <sheetData sheetId="6617">
        <row r="4">
          <cell r="I4">
            <v>0</v>
          </cell>
        </row>
      </sheetData>
      <sheetData sheetId="6618">
        <row r="4">
          <cell r="I4">
            <v>0</v>
          </cell>
        </row>
      </sheetData>
      <sheetData sheetId="6619">
        <row r="4">
          <cell r="I4">
            <v>0</v>
          </cell>
        </row>
      </sheetData>
      <sheetData sheetId="6620">
        <row r="4">
          <cell r="I4">
            <v>0</v>
          </cell>
        </row>
      </sheetData>
      <sheetData sheetId="6621">
        <row r="4">
          <cell r="I4">
            <v>0</v>
          </cell>
        </row>
      </sheetData>
      <sheetData sheetId="6622">
        <row r="4">
          <cell r="I4">
            <v>0</v>
          </cell>
        </row>
      </sheetData>
      <sheetData sheetId="6623">
        <row r="4">
          <cell r="I4">
            <v>0</v>
          </cell>
        </row>
      </sheetData>
      <sheetData sheetId="6624">
        <row r="4">
          <cell r="I4">
            <v>0</v>
          </cell>
        </row>
      </sheetData>
      <sheetData sheetId="6625">
        <row r="4">
          <cell r="I4">
            <v>0</v>
          </cell>
        </row>
      </sheetData>
      <sheetData sheetId="6626">
        <row r="4">
          <cell r="I4">
            <v>0</v>
          </cell>
        </row>
      </sheetData>
      <sheetData sheetId="6627">
        <row r="4">
          <cell r="I4">
            <v>0</v>
          </cell>
        </row>
      </sheetData>
      <sheetData sheetId="6628">
        <row r="4">
          <cell r="I4">
            <v>0</v>
          </cell>
        </row>
      </sheetData>
      <sheetData sheetId="6629">
        <row r="4">
          <cell r="I4">
            <v>0</v>
          </cell>
        </row>
      </sheetData>
      <sheetData sheetId="6630">
        <row r="4">
          <cell r="I4">
            <v>0</v>
          </cell>
        </row>
      </sheetData>
      <sheetData sheetId="6631">
        <row r="4">
          <cell r="I4">
            <v>0</v>
          </cell>
        </row>
      </sheetData>
      <sheetData sheetId="6632">
        <row r="4">
          <cell r="I4">
            <v>0</v>
          </cell>
        </row>
      </sheetData>
      <sheetData sheetId="6633">
        <row r="4">
          <cell r="I4">
            <v>0</v>
          </cell>
        </row>
      </sheetData>
      <sheetData sheetId="6634">
        <row r="4">
          <cell r="I4">
            <v>0</v>
          </cell>
        </row>
      </sheetData>
      <sheetData sheetId="6635">
        <row r="4">
          <cell r="I4">
            <v>0</v>
          </cell>
        </row>
      </sheetData>
      <sheetData sheetId="6636">
        <row r="4">
          <cell r="I4">
            <v>0</v>
          </cell>
        </row>
      </sheetData>
      <sheetData sheetId="6637">
        <row r="4">
          <cell r="I4">
            <v>0</v>
          </cell>
        </row>
      </sheetData>
      <sheetData sheetId="6638">
        <row r="4">
          <cell r="I4">
            <v>0</v>
          </cell>
        </row>
      </sheetData>
      <sheetData sheetId="6639">
        <row r="4">
          <cell r="I4">
            <v>0</v>
          </cell>
        </row>
      </sheetData>
      <sheetData sheetId="6640">
        <row r="4">
          <cell r="I4">
            <v>0</v>
          </cell>
        </row>
      </sheetData>
      <sheetData sheetId="6641">
        <row r="4">
          <cell r="I4">
            <v>0</v>
          </cell>
        </row>
      </sheetData>
      <sheetData sheetId="6642">
        <row r="4">
          <cell r="I4">
            <v>0</v>
          </cell>
        </row>
      </sheetData>
      <sheetData sheetId="6643">
        <row r="4">
          <cell r="I4">
            <v>0</v>
          </cell>
        </row>
      </sheetData>
      <sheetData sheetId="6644">
        <row r="4">
          <cell r="I4">
            <v>0</v>
          </cell>
        </row>
      </sheetData>
      <sheetData sheetId="6645">
        <row r="4">
          <cell r="I4">
            <v>0</v>
          </cell>
        </row>
      </sheetData>
      <sheetData sheetId="6646">
        <row r="4">
          <cell r="I4">
            <v>0</v>
          </cell>
        </row>
      </sheetData>
      <sheetData sheetId="6647">
        <row r="4">
          <cell r="I4">
            <v>0</v>
          </cell>
        </row>
      </sheetData>
      <sheetData sheetId="6648">
        <row r="4">
          <cell r="I4">
            <v>0</v>
          </cell>
        </row>
      </sheetData>
      <sheetData sheetId="6649">
        <row r="4">
          <cell r="I4">
            <v>0</v>
          </cell>
        </row>
      </sheetData>
      <sheetData sheetId="6650">
        <row r="4">
          <cell r="I4">
            <v>0</v>
          </cell>
        </row>
      </sheetData>
      <sheetData sheetId="6651">
        <row r="4">
          <cell r="I4">
            <v>0</v>
          </cell>
        </row>
      </sheetData>
      <sheetData sheetId="6652">
        <row r="4">
          <cell r="I4">
            <v>0</v>
          </cell>
        </row>
      </sheetData>
      <sheetData sheetId="6653">
        <row r="4">
          <cell r="I4">
            <v>0</v>
          </cell>
        </row>
      </sheetData>
      <sheetData sheetId="6654">
        <row r="4">
          <cell r="I4">
            <v>0</v>
          </cell>
        </row>
      </sheetData>
      <sheetData sheetId="6655">
        <row r="4">
          <cell r="I4">
            <v>0</v>
          </cell>
        </row>
      </sheetData>
      <sheetData sheetId="6656">
        <row r="4">
          <cell r="I4">
            <v>0</v>
          </cell>
        </row>
      </sheetData>
      <sheetData sheetId="6657">
        <row r="4">
          <cell r="I4">
            <v>0</v>
          </cell>
        </row>
      </sheetData>
      <sheetData sheetId="6658">
        <row r="4">
          <cell r="I4">
            <v>0</v>
          </cell>
        </row>
      </sheetData>
      <sheetData sheetId="6659">
        <row r="4">
          <cell r="I4">
            <v>0</v>
          </cell>
        </row>
      </sheetData>
      <sheetData sheetId="6660">
        <row r="4">
          <cell r="I4">
            <v>0</v>
          </cell>
        </row>
      </sheetData>
      <sheetData sheetId="6661">
        <row r="4">
          <cell r="I4">
            <v>0</v>
          </cell>
        </row>
      </sheetData>
      <sheetData sheetId="6662">
        <row r="4">
          <cell r="I4">
            <v>0</v>
          </cell>
        </row>
      </sheetData>
      <sheetData sheetId="6663">
        <row r="4">
          <cell r="I4">
            <v>0</v>
          </cell>
        </row>
      </sheetData>
      <sheetData sheetId="6664">
        <row r="4">
          <cell r="I4">
            <v>0</v>
          </cell>
        </row>
      </sheetData>
      <sheetData sheetId="6665">
        <row r="4">
          <cell r="I4">
            <v>0</v>
          </cell>
        </row>
      </sheetData>
      <sheetData sheetId="6666">
        <row r="4">
          <cell r="I4">
            <v>0</v>
          </cell>
        </row>
      </sheetData>
      <sheetData sheetId="6667">
        <row r="4">
          <cell r="I4">
            <v>0</v>
          </cell>
        </row>
      </sheetData>
      <sheetData sheetId="6668">
        <row r="4">
          <cell r="I4">
            <v>0</v>
          </cell>
        </row>
      </sheetData>
      <sheetData sheetId="6669">
        <row r="4">
          <cell r="I4">
            <v>0</v>
          </cell>
        </row>
      </sheetData>
      <sheetData sheetId="6670">
        <row r="4">
          <cell r="I4">
            <v>0</v>
          </cell>
        </row>
      </sheetData>
      <sheetData sheetId="6671">
        <row r="4">
          <cell r="I4">
            <v>0</v>
          </cell>
        </row>
      </sheetData>
      <sheetData sheetId="6672">
        <row r="4">
          <cell r="I4">
            <v>0</v>
          </cell>
        </row>
      </sheetData>
      <sheetData sheetId="6673">
        <row r="4">
          <cell r="I4">
            <v>0</v>
          </cell>
        </row>
      </sheetData>
      <sheetData sheetId="6674">
        <row r="4">
          <cell r="I4">
            <v>0</v>
          </cell>
        </row>
      </sheetData>
      <sheetData sheetId="6675">
        <row r="4">
          <cell r="I4">
            <v>0</v>
          </cell>
        </row>
      </sheetData>
      <sheetData sheetId="6676">
        <row r="4">
          <cell r="I4">
            <v>0</v>
          </cell>
        </row>
      </sheetData>
      <sheetData sheetId="6677">
        <row r="4">
          <cell r="I4">
            <v>0</v>
          </cell>
        </row>
      </sheetData>
      <sheetData sheetId="6678">
        <row r="4">
          <cell r="I4">
            <v>0</v>
          </cell>
        </row>
      </sheetData>
      <sheetData sheetId="6679">
        <row r="4">
          <cell r="I4">
            <v>0</v>
          </cell>
        </row>
      </sheetData>
      <sheetData sheetId="6680">
        <row r="4">
          <cell r="I4">
            <v>0</v>
          </cell>
        </row>
      </sheetData>
      <sheetData sheetId="6681">
        <row r="4">
          <cell r="I4">
            <v>0</v>
          </cell>
        </row>
      </sheetData>
      <sheetData sheetId="6682">
        <row r="4">
          <cell r="I4">
            <v>0</v>
          </cell>
        </row>
      </sheetData>
      <sheetData sheetId="6683">
        <row r="4">
          <cell r="I4">
            <v>0</v>
          </cell>
        </row>
      </sheetData>
      <sheetData sheetId="6684">
        <row r="4">
          <cell r="I4">
            <v>0</v>
          </cell>
        </row>
      </sheetData>
      <sheetData sheetId="6685">
        <row r="4">
          <cell r="I4">
            <v>0</v>
          </cell>
        </row>
      </sheetData>
      <sheetData sheetId="6686">
        <row r="4">
          <cell r="I4">
            <v>0</v>
          </cell>
        </row>
      </sheetData>
      <sheetData sheetId="6687">
        <row r="4">
          <cell r="I4">
            <v>0</v>
          </cell>
        </row>
      </sheetData>
      <sheetData sheetId="6688">
        <row r="4">
          <cell r="I4">
            <v>0</v>
          </cell>
        </row>
      </sheetData>
      <sheetData sheetId="6689">
        <row r="4">
          <cell r="I4">
            <v>0</v>
          </cell>
        </row>
      </sheetData>
      <sheetData sheetId="6690">
        <row r="4">
          <cell r="I4">
            <v>0</v>
          </cell>
        </row>
      </sheetData>
      <sheetData sheetId="6691">
        <row r="4">
          <cell r="I4">
            <v>0</v>
          </cell>
        </row>
      </sheetData>
      <sheetData sheetId="6692">
        <row r="4">
          <cell r="I4">
            <v>0</v>
          </cell>
        </row>
      </sheetData>
      <sheetData sheetId="6693">
        <row r="4">
          <cell r="I4">
            <v>0</v>
          </cell>
        </row>
      </sheetData>
      <sheetData sheetId="6694">
        <row r="4">
          <cell r="I4">
            <v>0</v>
          </cell>
        </row>
      </sheetData>
      <sheetData sheetId="6695">
        <row r="4">
          <cell r="I4">
            <v>0</v>
          </cell>
        </row>
      </sheetData>
      <sheetData sheetId="6696">
        <row r="4">
          <cell r="I4">
            <v>0</v>
          </cell>
        </row>
      </sheetData>
      <sheetData sheetId="6697">
        <row r="4">
          <cell r="I4">
            <v>0</v>
          </cell>
        </row>
      </sheetData>
      <sheetData sheetId="6698">
        <row r="4">
          <cell r="I4">
            <v>0</v>
          </cell>
        </row>
      </sheetData>
      <sheetData sheetId="6699">
        <row r="4">
          <cell r="I4">
            <v>0</v>
          </cell>
        </row>
      </sheetData>
      <sheetData sheetId="6700">
        <row r="4">
          <cell r="I4">
            <v>0</v>
          </cell>
        </row>
      </sheetData>
      <sheetData sheetId="6701">
        <row r="4">
          <cell r="I4">
            <v>0</v>
          </cell>
        </row>
      </sheetData>
      <sheetData sheetId="6702">
        <row r="4">
          <cell r="I4">
            <v>0</v>
          </cell>
        </row>
      </sheetData>
      <sheetData sheetId="6703">
        <row r="4">
          <cell r="I4">
            <v>0</v>
          </cell>
        </row>
      </sheetData>
      <sheetData sheetId="6704">
        <row r="4">
          <cell r="I4">
            <v>0</v>
          </cell>
        </row>
      </sheetData>
      <sheetData sheetId="6705">
        <row r="4">
          <cell r="I4">
            <v>0</v>
          </cell>
        </row>
      </sheetData>
      <sheetData sheetId="6706">
        <row r="4">
          <cell r="I4">
            <v>0</v>
          </cell>
        </row>
      </sheetData>
      <sheetData sheetId="6707">
        <row r="4">
          <cell r="I4">
            <v>0</v>
          </cell>
        </row>
      </sheetData>
      <sheetData sheetId="6708">
        <row r="4">
          <cell r="I4">
            <v>0</v>
          </cell>
        </row>
      </sheetData>
      <sheetData sheetId="6709">
        <row r="4">
          <cell r="I4">
            <v>0</v>
          </cell>
        </row>
      </sheetData>
      <sheetData sheetId="6710">
        <row r="4">
          <cell r="I4">
            <v>0</v>
          </cell>
        </row>
      </sheetData>
      <sheetData sheetId="6711">
        <row r="4">
          <cell r="I4">
            <v>0</v>
          </cell>
        </row>
      </sheetData>
      <sheetData sheetId="6712">
        <row r="4">
          <cell r="I4">
            <v>0</v>
          </cell>
        </row>
      </sheetData>
      <sheetData sheetId="6713">
        <row r="4">
          <cell r="I4">
            <v>0</v>
          </cell>
        </row>
      </sheetData>
      <sheetData sheetId="6714">
        <row r="4">
          <cell r="I4">
            <v>0</v>
          </cell>
        </row>
      </sheetData>
      <sheetData sheetId="6715">
        <row r="4">
          <cell r="I4">
            <v>0</v>
          </cell>
        </row>
      </sheetData>
      <sheetData sheetId="6716">
        <row r="4">
          <cell r="I4">
            <v>0</v>
          </cell>
        </row>
      </sheetData>
      <sheetData sheetId="6717">
        <row r="4">
          <cell r="I4">
            <v>0</v>
          </cell>
        </row>
      </sheetData>
      <sheetData sheetId="6718">
        <row r="4">
          <cell r="I4">
            <v>0</v>
          </cell>
        </row>
      </sheetData>
      <sheetData sheetId="6719">
        <row r="4">
          <cell r="I4">
            <v>0</v>
          </cell>
        </row>
      </sheetData>
      <sheetData sheetId="6720">
        <row r="4">
          <cell r="I4">
            <v>0</v>
          </cell>
        </row>
      </sheetData>
      <sheetData sheetId="6721">
        <row r="4">
          <cell r="I4">
            <v>0</v>
          </cell>
        </row>
      </sheetData>
      <sheetData sheetId="6722">
        <row r="4">
          <cell r="I4">
            <v>0</v>
          </cell>
        </row>
      </sheetData>
      <sheetData sheetId="6723">
        <row r="4">
          <cell r="I4">
            <v>0</v>
          </cell>
        </row>
      </sheetData>
      <sheetData sheetId="6724">
        <row r="4">
          <cell r="I4">
            <v>0</v>
          </cell>
        </row>
      </sheetData>
      <sheetData sheetId="6725">
        <row r="4">
          <cell r="I4">
            <v>0</v>
          </cell>
        </row>
      </sheetData>
      <sheetData sheetId="6726">
        <row r="4">
          <cell r="I4">
            <v>0</v>
          </cell>
        </row>
      </sheetData>
      <sheetData sheetId="6727">
        <row r="4">
          <cell r="I4">
            <v>0</v>
          </cell>
        </row>
      </sheetData>
      <sheetData sheetId="6728">
        <row r="4">
          <cell r="I4">
            <v>0</v>
          </cell>
        </row>
      </sheetData>
      <sheetData sheetId="6729">
        <row r="4">
          <cell r="I4">
            <v>0</v>
          </cell>
        </row>
      </sheetData>
      <sheetData sheetId="6730">
        <row r="4">
          <cell r="I4">
            <v>0</v>
          </cell>
        </row>
      </sheetData>
      <sheetData sheetId="6731">
        <row r="4">
          <cell r="I4">
            <v>0</v>
          </cell>
        </row>
      </sheetData>
      <sheetData sheetId="6732">
        <row r="4">
          <cell r="I4">
            <v>0</v>
          </cell>
        </row>
      </sheetData>
      <sheetData sheetId="6733">
        <row r="4">
          <cell r="I4">
            <v>0</v>
          </cell>
        </row>
      </sheetData>
      <sheetData sheetId="6734">
        <row r="4">
          <cell r="I4">
            <v>0</v>
          </cell>
        </row>
      </sheetData>
      <sheetData sheetId="6735">
        <row r="4">
          <cell r="I4">
            <v>0</v>
          </cell>
        </row>
      </sheetData>
      <sheetData sheetId="6736">
        <row r="4">
          <cell r="I4">
            <v>0</v>
          </cell>
        </row>
      </sheetData>
      <sheetData sheetId="6737">
        <row r="4">
          <cell r="I4">
            <v>0</v>
          </cell>
        </row>
      </sheetData>
      <sheetData sheetId="6738">
        <row r="4">
          <cell r="I4">
            <v>0</v>
          </cell>
        </row>
      </sheetData>
      <sheetData sheetId="6739">
        <row r="4">
          <cell r="I4">
            <v>0</v>
          </cell>
        </row>
      </sheetData>
      <sheetData sheetId="6740">
        <row r="4">
          <cell r="I4">
            <v>0</v>
          </cell>
        </row>
      </sheetData>
      <sheetData sheetId="6741">
        <row r="4">
          <cell r="I4">
            <v>0</v>
          </cell>
        </row>
      </sheetData>
      <sheetData sheetId="6742">
        <row r="4">
          <cell r="I4">
            <v>0</v>
          </cell>
        </row>
      </sheetData>
      <sheetData sheetId="6743">
        <row r="4">
          <cell r="I4">
            <v>0</v>
          </cell>
        </row>
      </sheetData>
      <sheetData sheetId="6744">
        <row r="4">
          <cell r="I4">
            <v>0</v>
          </cell>
        </row>
      </sheetData>
      <sheetData sheetId="6745">
        <row r="4">
          <cell r="I4">
            <v>0</v>
          </cell>
        </row>
      </sheetData>
      <sheetData sheetId="6746">
        <row r="4">
          <cell r="I4">
            <v>0</v>
          </cell>
        </row>
      </sheetData>
      <sheetData sheetId="6747">
        <row r="4">
          <cell r="I4">
            <v>0</v>
          </cell>
        </row>
      </sheetData>
      <sheetData sheetId="6748">
        <row r="4">
          <cell r="I4">
            <v>0</v>
          </cell>
        </row>
      </sheetData>
      <sheetData sheetId="6749">
        <row r="4">
          <cell r="I4">
            <v>0</v>
          </cell>
        </row>
      </sheetData>
      <sheetData sheetId="6750">
        <row r="4">
          <cell r="I4">
            <v>0</v>
          </cell>
        </row>
      </sheetData>
      <sheetData sheetId="6751">
        <row r="4">
          <cell r="I4">
            <v>0</v>
          </cell>
        </row>
      </sheetData>
      <sheetData sheetId="6752">
        <row r="4">
          <cell r="I4">
            <v>0</v>
          </cell>
        </row>
      </sheetData>
      <sheetData sheetId="6753">
        <row r="4">
          <cell r="I4">
            <v>0</v>
          </cell>
        </row>
      </sheetData>
      <sheetData sheetId="6754">
        <row r="4">
          <cell r="I4">
            <v>0</v>
          </cell>
        </row>
      </sheetData>
      <sheetData sheetId="6755">
        <row r="4">
          <cell r="I4">
            <v>0</v>
          </cell>
        </row>
      </sheetData>
      <sheetData sheetId="6756">
        <row r="4">
          <cell r="I4">
            <v>0</v>
          </cell>
        </row>
      </sheetData>
      <sheetData sheetId="6757">
        <row r="4">
          <cell r="I4">
            <v>0</v>
          </cell>
        </row>
      </sheetData>
      <sheetData sheetId="6758">
        <row r="4">
          <cell r="I4">
            <v>0</v>
          </cell>
        </row>
      </sheetData>
      <sheetData sheetId="6759">
        <row r="4">
          <cell r="I4">
            <v>0</v>
          </cell>
        </row>
      </sheetData>
      <sheetData sheetId="6760">
        <row r="4">
          <cell r="I4">
            <v>0</v>
          </cell>
        </row>
      </sheetData>
      <sheetData sheetId="6761">
        <row r="4">
          <cell r="I4">
            <v>0</v>
          </cell>
        </row>
      </sheetData>
      <sheetData sheetId="6762">
        <row r="4">
          <cell r="I4">
            <v>0</v>
          </cell>
        </row>
      </sheetData>
      <sheetData sheetId="6763">
        <row r="4">
          <cell r="I4">
            <v>0</v>
          </cell>
        </row>
      </sheetData>
      <sheetData sheetId="6764">
        <row r="4">
          <cell r="I4">
            <v>0</v>
          </cell>
        </row>
      </sheetData>
      <sheetData sheetId="6765">
        <row r="4">
          <cell r="I4">
            <v>0</v>
          </cell>
        </row>
      </sheetData>
      <sheetData sheetId="6766">
        <row r="4">
          <cell r="I4">
            <v>0</v>
          </cell>
        </row>
      </sheetData>
      <sheetData sheetId="6767">
        <row r="4">
          <cell r="I4">
            <v>0</v>
          </cell>
        </row>
      </sheetData>
      <sheetData sheetId="6768">
        <row r="4">
          <cell r="I4">
            <v>0</v>
          </cell>
        </row>
      </sheetData>
      <sheetData sheetId="6769">
        <row r="4">
          <cell r="I4">
            <v>0</v>
          </cell>
        </row>
      </sheetData>
      <sheetData sheetId="6770">
        <row r="4">
          <cell r="I4">
            <v>0</v>
          </cell>
        </row>
      </sheetData>
      <sheetData sheetId="6771">
        <row r="4">
          <cell r="I4">
            <v>0</v>
          </cell>
        </row>
      </sheetData>
      <sheetData sheetId="6772">
        <row r="4">
          <cell r="I4">
            <v>0</v>
          </cell>
        </row>
      </sheetData>
      <sheetData sheetId="6773">
        <row r="4">
          <cell r="I4">
            <v>0</v>
          </cell>
        </row>
      </sheetData>
      <sheetData sheetId="6774">
        <row r="4">
          <cell r="I4">
            <v>0</v>
          </cell>
        </row>
      </sheetData>
      <sheetData sheetId="6775">
        <row r="4">
          <cell r="I4">
            <v>0</v>
          </cell>
        </row>
      </sheetData>
      <sheetData sheetId="6776">
        <row r="4">
          <cell r="I4">
            <v>0</v>
          </cell>
        </row>
      </sheetData>
      <sheetData sheetId="6777">
        <row r="4">
          <cell r="I4">
            <v>0</v>
          </cell>
        </row>
      </sheetData>
      <sheetData sheetId="6778">
        <row r="4">
          <cell r="I4">
            <v>0</v>
          </cell>
        </row>
      </sheetData>
      <sheetData sheetId="6779">
        <row r="4">
          <cell r="I4">
            <v>0</v>
          </cell>
        </row>
      </sheetData>
      <sheetData sheetId="6780">
        <row r="4">
          <cell r="I4">
            <v>0</v>
          </cell>
        </row>
      </sheetData>
      <sheetData sheetId="6781">
        <row r="4">
          <cell r="I4">
            <v>0</v>
          </cell>
        </row>
      </sheetData>
      <sheetData sheetId="6782">
        <row r="4">
          <cell r="I4">
            <v>0</v>
          </cell>
        </row>
      </sheetData>
      <sheetData sheetId="6783">
        <row r="4">
          <cell r="I4">
            <v>0</v>
          </cell>
        </row>
      </sheetData>
      <sheetData sheetId="6784">
        <row r="4">
          <cell r="I4">
            <v>0</v>
          </cell>
        </row>
      </sheetData>
      <sheetData sheetId="6785">
        <row r="4">
          <cell r="I4">
            <v>0</v>
          </cell>
        </row>
      </sheetData>
      <sheetData sheetId="6786">
        <row r="4">
          <cell r="I4">
            <v>0</v>
          </cell>
        </row>
      </sheetData>
      <sheetData sheetId="6787">
        <row r="4">
          <cell r="I4">
            <v>0</v>
          </cell>
        </row>
      </sheetData>
      <sheetData sheetId="6788">
        <row r="4">
          <cell r="I4">
            <v>0</v>
          </cell>
        </row>
      </sheetData>
      <sheetData sheetId="6789">
        <row r="4">
          <cell r="I4">
            <v>0</v>
          </cell>
        </row>
      </sheetData>
      <sheetData sheetId="6790">
        <row r="4">
          <cell r="I4">
            <v>0</v>
          </cell>
        </row>
      </sheetData>
      <sheetData sheetId="6791">
        <row r="4">
          <cell r="I4">
            <v>0</v>
          </cell>
        </row>
      </sheetData>
      <sheetData sheetId="6792">
        <row r="4">
          <cell r="I4">
            <v>0</v>
          </cell>
        </row>
      </sheetData>
      <sheetData sheetId="6793">
        <row r="4">
          <cell r="I4">
            <v>0</v>
          </cell>
        </row>
      </sheetData>
      <sheetData sheetId="6794">
        <row r="4">
          <cell r="I4">
            <v>0</v>
          </cell>
        </row>
      </sheetData>
      <sheetData sheetId="6795">
        <row r="4">
          <cell r="I4">
            <v>0</v>
          </cell>
        </row>
      </sheetData>
      <sheetData sheetId="6796">
        <row r="4">
          <cell r="I4">
            <v>0</v>
          </cell>
        </row>
      </sheetData>
      <sheetData sheetId="6797">
        <row r="4">
          <cell r="I4">
            <v>0</v>
          </cell>
        </row>
      </sheetData>
      <sheetData sheetId="6798">
        <row r="4">
          <cell r="I4">
            <v>0</v>
          </cell>
        </row>
      </sheetData>
      <sheetData sheetId="6799">
        <row r="4">
          <cell r="I4">
            <v>0</v>
          </cell>
        </row>
      </sheetData>
      <sheetData sheetId="6800">
        <row r="4">
          <cell r="I4">
            <v>0</v>
          </cell>
        </row>
      </sheetData>
      <sheetData sheetId="6801">
        <row r="4">
          <cell r="I4">
            <v>0</v>
          </cell>
        </row>
      </sheetData>
      <sheetData sheetId="6802">
        <row r="4">
          <cell r="I4">
            <v>0</v>
          </cell>
        </row>
      </sheetData>
      <sheetData sheetId="6803">
        <row r="4">
          <cell r="I4">
            <v>0</v>
          </cell>
        </row>
      </sheetData>
      <sheetData sheetId="6804">
        <row r="4">
          <cell r="I4">
            <v>0</v>
          </cell>
        </row>
      </sheetData>
      <sheetData sheetId="6805">
        <row r="4">
          <cell r="I4">
            <v>0</v>
          </cell>
        </row>
      </sheetData>
      <sheetData sheetId="6806">
        <row r="4">
          <cell r="I4">
            <v>0</v>
          </cell>
        </row>
      </sheetData>
      <sheetData sheetId="6807">
        <row r="4">
          <cell r="I4">
            <v>0</v>
          </cell>
        </row>
      </sheetData>
      <sheetData sheetId="6808">
        <row r="4">
          <cell r="I4">
            <v>0</v>
          </cell>
        </row>
      </sheetData>
      <sheetData sheetId="6809">
        <row r="4">
          <cell r="I4">
            <v>0</v>
          </cell>
        </row>
      </sheetData>
      <sheetData sheetId="6810">
        <row r="4">
          <cell r="I4">
            <v>0</v>
          </cell>
        </row>
      </sheetData>
      <sheetData sheetId="6811">
        <row r="4">
          <cell r="I4">
            <v>0</v>
          </cell>
        </row>
      </sheetData>
      <sheetData sheetId="6812">
        <row r="4">
          <cell r="I4">
            <v>0</v>
          </cell>
        </row>
      </sheetData>
      <sheetData sheetId="6813">
        <row r="4">
          <cell r="I4">
            <v>0</v>
          </cell>
        </row>
      </sheetData>
      <sheetData sheetId="6814">
        <row r="4">
          <cell r="I4">
            <v>0</v>
          </cell>
        </row>
      </sheetData>
      <sheetData sheetId="6815">
        <row r="4">
          <cell r="I4">
            <v>0</v>
          </cell>
        </row>
      </sheetData>
      <sheetData sheetId="6816">
        <row r="4">
          <cell r="I4">
            <v>0</v>
          </cell>
        </row>
      </sheetData>
      <sheetData sheetId="6817">
        <row r="4">
          <cell r="I4">
            <v>0</v>
          </cell>
        </row>
      </sheetData>
      <sheetData sheetId="6818">
        <row r="4">
          <cell r="I4">
            <v>0</v>
          </cell>
        </row>
      </sheetData>
      <sheetData sheetId="6819">
        <row r="4">
          <cell r="I4">
            <v>0</v>
          </cell>
        </row>
      </sheetData>
      <sheetData sheetId="6820">
        <row r="4">
          <cell r="I4">
            <v>0</v>
          </cell>
        </row>
      </sheetData>
      <sheetData sheetId="6821">
        <row r="4">
          <cell r="I4">
            <v>0</v>
          </cell>
        </row>
      </sheetData>
      <sheetData sheetId="6822">
        <row r="4">
          <cell r="I4">
            <v>0</v>
          </cell>
        </row>
      </sheetData>
      <sheetData sheetId="6823">
        <row r="4">
          <cell r="I4">
            <v>0</v>
          </cell>
        </row>
      </sheetData>
      <sheetData sheetId="6824">
        <row r="4">
          <cell r="I4">
            <v>0</v>
          </cell>
        </row>
      </sheetData>
      <sheetData sheetId="6825">
        <row r="4">
          <cell r="I4">
            <v>0</v>
          </cell>
        </row>
      </sheetData>
      <sheetData sheetId="6826">
        <row r="4">
          <cell r="I4">
            <v>0</v>
          </cell>
        </row>
      </sheetData>
      <sheetData sheetId="6827">
        <row r="4">
          <cell r="I4">
            <v>0</v>
          </cell>
        </row>
      </sheetData>
      <sheetData sheetId="6828">
        <row r="4">
          <cell r="I4">
            <v>0</v>
          </cell>
        </row>
      </sheetData>
      <sheetData sheetId="6829">
        <row r="4">
          <cell r="I4">
            <v>0</v>
          </cell>
        </row>
      </sheetData>
      <sheetData sheetId="6830">
        <row r="4">
          <cell r="I4">
            <v>0</v>
          </cell>
        </row>
      </sheetData>
      <sheetData sheetId="6831">
        <row r="4">
          <cell r="I4">
            <v>0</v>
          </cell>
        </row>
      </sheetData>
      <sheetData sheetId="6832">
        <row r="4">
          <cell r="I4">
            <v>0</v>
          </cell>
        </row>
      </sheetData>
      <sheetData sheetId="6833">
        <row r="4">
          <cell r="I4">
            <v>0</v>
          </cell>
        </row>
      </sheetData>
      <sheetData sheetId="6834">
        <row r="4">
          <cell r="I4">
            <v>0</v>
          </cell>
        </row>
      </sheetData>
      <sheetData sheetId="6835">
        <row r="4">
          <cell r="I4">
            <v>0</v>
          </cell>
        </row>
      </sheetData>
      <sheetData sheetId="6836">
        <row r="4">
          <cell r="I4">
            <v>0</v>
          </cell>
        </row>
      </sheetData>
      <sheetData sheetId="6837">
        <row r="4">
          <cell r="I4">
            <v>0</v>
          </cell>
        </row>
      </sheetData>
      <sheetData sheetId="6838">
        <row r="4">
          <cell r="I4">
            <v>0</v>
          </cell>
        </row>
      </sheetData>
      <sheetData sheetId="6839">
        <row r="4">
          <cell r="I4">
            <v>0</v>
          </cell>
        </row>
      </sheetData>
      <sheetData sheetId="6840">
        <row r="4">
          <cell r="I4">
            <v>0</v>
          </cell>
        </row>
      </sheetData>
      <sheetData sheetId="6841">
        <row r="4">
          <cell r="I4">
            <v>0</v>
          </cell>
        </row>
      </sheetData>
      <sheetData sheetId="6842">
        <row r="4">
          <cell r="I4">
            <v>0</v>
          </cell>
        </row>
      </sheetData>
      <sheetData sheetId="6843">
        <row r="4">
          <cell r="I4">
            <v>0</v>
          </cell>
        </row>
      </sheetData>
      <sheetData sheetId="6844">
        <row r="4">
          <cell r="I4">
            <v>0</v>
          </cell>
        </row>
      </sheetData>
      <sheetData sheetId="6845">
        <row r="4">
          <cell r="I4">
            <v>0</v>
          </cell>
        </row>
      </sheetData>
      <sheetData sheetId="6846">
        <row r="4">
          <cell r="I4">
            <v>0</v>
          </cell>
        </row>
      </sheetData>
      <sheetData sheetId="6847">
        <row r="4">
          <cell r="I4">
            <v>0</v>
          </cell>
        </row>
      </sheetData>
      <sheetData sheetId="6848">
        <row r="4">
          <cell r="I4">
            <v>0</v>
          </cell>
        </row>
      </sheetData>
      <sheetData sheetId="6849">
        <row r="4">
          <cell r="I4">
            <v>0</v>
          </cell>
        </row>
      </sheetData>
      <sheetData sheetId="6850">
        <row r="4">
          <cell r="I4">
            <v>0</v>
          </cell>
        </row>
      </sheetData>
      <sheetData sheetId="6851">
        <row r="4">
          <cell r="I4">
            <v>0</v>
          </cell>
        </row>
      </sheetData>
      <sheetData sheetId="6852">
        <row r="4">
          <cell r="I4">
            <v>0</v>
          </cell>
        </row>
      </sheetData>
      <sheetData sheetId="6853">
        <row r="4">
          <cell r="I4">
            <v>0</v>
          </cell>
        </row>
      </sheetData>
      <sheetData sheetId="6854">
        <row r="4">
          <cell r="I4">
            <v>0</v>
          </cell>
        </row>
      </sheetData>
      <sheetData sheetId="6855">
        <row r="4">
          <cell r="I4">
            <v>0</v>
          </cell>
        </row>
      </sheetData>
      <sheetData sheetId="6856">
        <row r="4">
          <cell r="I4">
            <v>0</v>
          </cell>
        </row>
      </sheetData>
      <sheetData sheetId="6857">
        <row r="4">
          <cell r="I4">
            <v>0</v>
          </cell>
        </row>
      </sheetData>
      <sheetData sheetId="6858">
        <row r="4">
          <cell r="I4">
            <v>0</v>
          </cell>
        </row>
      </sheetData>
      <sheetData sheetId="6859">
        <row r="4">
          <cell r="I4">
            <v>0</v>
          </cell>
        </row>
      </sheetData>
      <sheetData sheetId="6860">
        <row r="4">
          <cell r="I4">
            <v>0</v>
          </cell>
        </row>
      </sheetData>
      <sheetData sheetId="6861">
        <row r="4">
          <cell r="I4">
            <v>0</v>
          </cell>
        </row>
      </sheetData>
      <sheetData sheetId="6862">
        <row r="4">
          <cell r="I4">
            <v>0</v>
          </cell>
        </row>
      </sheetData>
      <sheetData sheetId="6863">
        <row r="4">
          <cell r="I4">
            <v>0</v>
          </cell>
        </row>
      </sheetData>
      <sheetData sheetId="6864">
        <row r="4">
          <cell r="I4">
            <v>0</v>
          </cell>
        </row>
      </sheetData>
      <sheetData sheetId="6865">
        <row r="4">
          <cell r="I4">
            <v>0</v>
          </cell>
        </row>
      </sheetData>
      <sheetData sheetId="6866">
        <row r="4">
          <cell r="I4">
            <v>0</v>
          </cell>
        </row>
      </sheetData>
      <sheetData sheetId="6867">
        <row r="4">
          <cell r="I4">
            <v>0</v>
          </cell>
        </row>
      </sheetData>
      <sheetData sheetId="6868">
        <row r="4">
          <cell r="I4">
            <v>0</v>
          </cell>
        </row>
      </sheetData>
      <sheetData sheetId="6869">
        <row r="4">
          <cell r="I4">
            <v>0</v>
          </cell>
        </row>
      </sheetData>
      <sheetData sheetId="6870">
        <row r="4">
          <cell r="I4">
            <v>0</v>
          </cell>
        </row>
      </sheetData>
      <sheetData sheetId="6871">
        <row r="4">
          <cell r="I4">
            <v>0</v>
          </cell>
        </row>
      </sheetData>
      <sheetData sheetId="6872">
        <row r="4">
          <cell r="I4">
            <v>0</v>
          </cell>
        </row>
      </sheetData>
      <sheetData sheetId="6873">
        <row r="4">
          <cell r="I4">
            <v>0</v>
          </cell>
        </row>
      </sheetData>
      <sheetData sheetId="6874">
        <row r="4">
          <cell r="I4">
            <v>0</v>
          </cell>
        </row>
      </sheetData>
      <sheetData sheetId="6875">
        <row r="4">
          <cell r="I4">
            <v>0</v>
          </cell>
        </row>
      </sheetData>
      <sheetData sheetId="6876">
        <row r="4">
          <cell r="I4">
            <v>0</v>
          </cell>
        </row>
      </sheetData>
      <sheetData sheetId="6877">
        <row r="4">
          <cell r="I4">
            <v>0</v>
          </cell>
        </row>
      </sheetData>
      <sheetData sheetId="6878">
        <row r="4">
          <cell r="I4">
            <v>0</v>
          </cell>
        </row>
      </sheetData>
      <sheetData sheetId="6879">
        <row r="4">
          <cell r="I4">
            <v>0</v>
          </cell>
        </row>
      </sheetData>
      <sheetData sheetId="6880">
        <row r="4">
          <cell r="I4">
            <v>0</v>
          </cell>
        </row>
      </sheetData>
      <sheetData sheetId="6881">
        <row r="4">
          <cell r="I4">
            <v>0</v>
          </cell>
        </row>
      </sheetData>
      <sheetData sheetId="6882">
        <row r="4">
          <cell r="I4">
            <v>0</v>
          </cell>
        </row>
      </sheetData>
      <sheetData sheetId="6883">
        <row r="4">
          <cell r="I4">
            <v>0</v>
          </cell>
        </row>
      </sheetData>
      <sheetData sheetId="6884">
        <row r="4">
          <cell r="I4">
            <v>0</v>
          </cell>
        </row>
      </sheetData>
      <sheetData sheetId="6885">
        <row r="4">
          <cell r="I4">
            <v>0</v>
          </cell>
        </row>
      </sheetData>
      <sheetData sheetId="6886">
        <row r="4">
          <cell r="I4">
            <v>0</v>
          </cell>
        </row>
      </sheetData>
      <sheetData sheetId="6887">
        <row r="4">
          <cell r="I4">
            <v>0</v>
          </cell>
        </row>
      </sheetData>
      <sheetData sheetId="6888">
        <row r="4">
          <cell r="I4">
            <v>0</v>
          </cell>
        </row>
      </sheetData>
      <sheetData sheetId="6889">
        <row r="4">
          <cell r="I4">
            <v>0</v>
          </cell>
        </row>
      </sheetData>
      <sheetData sheetId="6890">
        <row r="4">
          <cell r="I4">
            <v>0</v>
          </cell>
        </row>
      </sheetData>
      <sheetData sheetId="6891">
        <row r="4">
          <cell r="I4">
            <v>0</v>
          </cell>
        </row>
      </sheetData>
      <sheetData sheetId="6892">
        <row r="4">
          <cell r="I4">
            <v>0</v>
          </cell>
        </row>
      </sheetData>
      <sheetData sheetId="6893">
        <row r="4">
          <cell r="I4">
            <v>0</v>
          </cell>
        </row>
      </sheetData>
      <sheetData sheetId="6894">
        <row r="4">
          <cell r="I4">
            <v>0</v>
          </cell>
        </row>
      </sheetData>
      <sheetData sheetId="6895">
        <row r="4">
          <cell r="I4">
            <v>0</v>
          </cell>
        </row>
      </sheetData>
      <sheetData sheetId="6896">
        <row r="4">
          <cell r="I4">
            <v>0</v>
          </cell>
        </row>
      </sheetData>
      <sheetData sheetId="6897">
        <row r="4">
          <cell r="I4">
            <v>0</v>
          </cell>
        </row>
      </sheetData>
      <sheetData sheetId="6898">
        <row r="4">
          <cell r="I4">
            <v>0</v>
          </cell>
        </row>
      </sheetData>
      <sheetData sheetId="6899">
        <row r="4">
          <cell r="I4">
            <v>0</v>
          </cell>
        </row>
      </sheetData>
      <sheetData sheetId="6900">
        <row r="4">
          <cell r="I4">
            <v>0</v>
          </cell>
        </row>
      </sheetData>
      <sheetData sheetId="6901">
        <row r="4">
          <cell r="I4">
            <v>0</v>
          </cell>
        </row>
      </sheetData>
      <sheetData sheetId="6902">
        <row r="4">
          <cell r="I4">
            <v>0</v>
          </cell>
        </row>
      </sheetData>
      <sheetData sheetId="6903">
        <row r="4">
          <cell r="I4">
            <v>0</v>
          </cell>
        </row>
      </sheetData>
      <sheetData sheetId="6904">
        <row r="4">
          <cell r="I4">
            <v>0</v>
          </cell>
        </row>
      </sheetData>
      <sheetData sheetId="6905">
        <row r="4">
          <cell r="I4">
            <v>0</v>
          </cell>
        </row>
      </sheetData>
      <sheetData sheetId="6906">
        <row r="4">
          <cell r="I4">
            <v>0</v>
          </cell>
        </row>
      </sheetData>
      <sheetData sheetId="6907">
        <row r="4">
          <cell r="I4">
            <v>0</v>
          </cell>
        </row>
      </sheetData>
      <sheetData sheetId="6908">
        <row r="4">
          <cell r="I4">
            <v>0</v>
          </cell>
        </row>
      </sheetData>
      <sheetData sheetId="6909" refreshError="1"/>
      <sheetData sheetId="6910" refreshError="1"/>
      <sheetData sheetId="6911" refreshError="1"/>
      <sheetData sheetId="6912" refreshError="1"/>
      <sheetData sheetId="6913" refreshError="1"/>
      <sheetData sheetId="6914" refreshError="1"/>
      <sheetData sheetId="6915" refreshError="1"/>
      <sheetData sheetId="6916" refreshError="1"/>
      <sheetData sheetId="6917" refreshError="1"/>
      <sheetData sheetId="6918" refreshError="1"/>
      <sheetData sheetId="6919" refreshError="1"/>
      <sheetData sheetId="6920" refreshError="1"/>
      <sheetData sheetId="6921" refreshError="1"/>
      <sheetData sheetId="6922" refreshError="1"/>
      <sheetData sheetId="6923" refreshError="1"/>
      <sheetData sheetId="6924" refreshError="1"/>
      <sheetData sheetId="6925" refreshError="1"/>
      <sheetData sheetId="6926" refreshError="1"/>
      <sheetData sheetId="6927" refreshError="1"/>
      <sheetData sheetId="6928" refreshError="1"/>
      <sheetData sheetId="6929" refreshError="1"/>
      <sheetData sheetId="6930" refreshError="1"/>
      <sheetData sheetId="6931" refreshError="1"/>
      <sheetData sheetId="6932" refreshError="1"/>
      <sheetData sheetId="6933" refreshError="1"/>
      <sheetData sheetId="6934" refreshError="1"/>
      <sheetData sheetId="6935" refreshError="1"/>
      <sheetData sheetId="6936" refreshError="1"/>
      <sheetData sheetId="6937" refreshError="1"/>
      <sheetData sheetId="6938" refreshError="1"/>
      <sheetData sheetId="6939" refreshError="1"/>
      <sheetData sheetId="6940" refreshError="1"/>
      <sheetData sheetId="6941" refreshError="1"/>
      <sheetData sheetId="6942" refreshError="1"/>
      <sheetData sheetId="6943" refreshError="1"/>
      <sheetData sheetId="6944" refreshError="1"/>
      <sheetData sheetId="6945" refreshError="1"/>
      <sheetData sheetId="6946" refreshError="1"/>
      <sheetData sheetId="6947" refreshError="1"/>
      <sheetData sheetId="6948" refreshError="1"/>
      <sheetData sheetId="6949" refreshError="1"/>
      <sheetData sheetId="6950" refreshError="1"/>
      <sheetData sheetId="6951" refreshError="1"/>
      <sheetData sheetId="6952" refreshError="1"/>
      <sheetData sheetId="6953" refreshError="1"/>
      <sheetData sheetId="6954" refreshError="1"/>
      <sheetData sheetId="6955" refreshError="1"/>
      <sheetData sheetId="6956" refreshError="1"/>
      <sheetData sheetId="6957" refreshError="1"/>
      <sheetData sheetId="6958" refreshError="1"/>
      <sheetData sheetId="6959" refreshError="1"/>
      <sheetData sheetId="6960" refreshError="1"/>
      <sheetData sheetId="6961" refreshError="1"/>
      <sheetData sheetId="6962" refreshError="1"/>
      <sheetData sheetId="6963" refreshError="1"/>
      <sheetData sheetId="6964" refreshError="1"/>
      <sheetData sheetId="6965" refreshError="1"/>
      <sheetData sheetId="6966" refreshError="1"/>
      <sheetData sheetId="6967" refreshError="1"/>
      <sheetData sheetId="6968" refreshError="1"/>
      <sheetData sheetId="6969" refreshError="1"/>
      <sheetData sheetId="6970" refreshError="1"/>
      <sheetData sheetId="6971" refreshError="1"/>
      <sheetData sheetId="6972" refreshError="1"/>
      <sheetData sheetId="6973" refreshError="1"/>
      <sheetData sheetId="6974" refreshError="1"/>
      <sheetData sheetId="6975" refreshError="1"/>
      <sheetData sheetId="6976" refreshError="1"/>
      <sheetData sheetId="6977" refreshError="1"/>
      <sheetData sheetId="6978" refreshError="1"/>
      <sheetData sheetId="6979" refreshError="1"/>
      <sheetData sheetId="6980" refreshError="1"/>
      <sheetData sheetId="6981" refreshError="1"/>
      <sheetData sheetId="6982" refreshError="1"/>
      <sheetData sheetId="6983" refreshError="1"/>
      <sheetData sheetId="6984" refreshError="1"/>
      <sheetData sheetId="6985" refreshError="1"/>
      <sheetData sheetId="6986" refreshError="1"/>
      <sheetData sheetId="6987" refreshError="1"/>
      <sheetData sheetId="6988" refreshError="1"/>
      <sheetData sheetId="6989" refreshError="1"/>
      <sheetData sheetId="6990" refreshError="1"/>
      <sheetData sheetId="6991" refreshError="1"/>
      <sheetData sheetId="6992" refreshError="1"/>
      <sheetData sheetId="6993" refreshError="1"/>
      <sheetData sheetId="6994" refreshError="1"/>
      <sheetData sheetId="6995" refreshError="1"/>
      <sheetData sheetId="6996" refreshError="1"/>
      <sheetData sheetId="6997" refreshError="1"/>
      <sheetData sheetId="6998" refreshError="1"/>
      <sheetData sheetId="6999" refreshError="1"/>
      <sheetData sheetId="7000" refreshError="1"/>
      <sheetData sheetId="7001">
        <row r="4">
          <cell r="I4">
            <v>0</v>
          </cell>
        </row>
      </sheetData>
      <sheetData sheetId="7002">
        <row r="4">
          <cell r="I4">
            <v>0</v>
          </cell>
        </row>
      </sheetData>
      <sheetData sheetId="7003">
        <row r="4">
          <cell r="I4">
            <v>0</v>
          </cell>
        </row>
      </sheetData>
      <sheetData sheetId="7004">
        <row r="4">
          <cell r="I4">
            <v>0</v>
          </cell>
        </row>
      </sheetData>
      <sheetData sheetId="7005">
        <row r="4">
          <cell r="I4">
            <v>0</v>
          </cell>
        </row>
      </sheetData>
      <sheetData sheetId="7006">
        <row r="4">
          <cell r="I4">
            <v>0</v>
          </cell>
        </row>
      </sheetData>
      <sheetData sheetId="7007">
        <row r="4">
          <cell r="I4">
            <v>0</v>
          </cell>
        </row>
      </sheetData>
      <sheetData sheetId="7008">
        <row r="4">
          <cell r="I4">
            <v>0</v>
          </cell>
        </row>
      </sheetData>
      <sheetData sheetId="7009">
        <row r="4">
          <cell r="I4">
            <v>0</v>
          </cell>
        </row>
      </sheetData>
      <sheetData sheetId="7010">
        <row r="4">
          <cell r="I4">
            <v>0</v>
          </cell>
        </row>
      </sheetData>
      <sheetData sheetId="7011">
        <row r="4">
          <cell r="I4">
            <v>0</v>
          </cell>
        </row>
      </sheetData>
      <sheetData sheetId="7012">
        <row r="4">
          <cell r="I4">
            <v>0</v>
          </cell>
        </row>
      </sheetData>
      <sheetData sheetId="7013">
        <row r="4">
          <cell r="I4">
            <v>0</v>
          </cell>
        </row>
      </sheetData>
      <sheetData sheetId="7014">
        <row r="4">
          <cell r="I4">
            <v>0</v>
          </cell>
        </row>
      </sheetData>
      <sheetData sheetId="7015">
        <row r="4">
          <cell r="I4">
            <v>0</v>
          </cell>
        </row>
      </sheetData>
      <sheetData sheetId="7016">
        <row r="4">
          <cell r="I4">
            <v>0</v>
          </cell>
        </row>
      </sheetData>
      <sheetData sheetId="7017">
        <row r="4">
          <cell r="I4">
            <v>0</v>
          </cell>
        </row>
      </sheetData>
      <sheetData sheetId="7018">
        <row r="4">
          <cell r="I4">
            <v>0</v>
          </cell>
        </row>
      </sheetData>
      <sheetData sheetId="7019">
        <row r="4">
          <cell r="I4">
            <v>0</v>
          </cell>
        </row>
      </sheetData>
      <sheetData sheetId="7020">
        <row r="4">
          <cell r="I4">
            <v>0</v>
          </cell>
        </row>
      </sheetData>
      <sheetData sheetId="7021">
        <row r="4">
          <cell r="I4">
            <v>0</v>
          </cell>
        </row>
      </sheetData>
      <sheetData sheetId="7022">
        <row r="4">
          <cell r="I4">
            <v>0</v>
          </cell>
        </row>
      </sheetData>
      <sheetData sheetId="7023">
        <row r="4">
          <cell r="I4">
            <v>0</v>
          </cell>
        </row>
      </sheetData>
      <sheetData sheetId="7024">
        <row r="4">
          <cell r="I4">
            <v>0</v>
          </cell>
        </row>
      </sheetData>
      <sheetData sheetId="7025">
        <row r="4">
          <cell r="I4">
            <v>0</v>
          </cell>
        </row>
      </sheetData>
      <sheetData sheetId="7026">
        <row r="4">
          <cell r="I4">
            <v>0</v>
          </cell>
        </row>
      </sheetData>
      <sheetData sheetId="7027">
        <row r="4">
          <cell r="I4">
            <v>0</v>
          </cell>
        </row>
      </sheetData>
      <sheetData sheetId="7028">
        <row r="4">
          <cell r="I4">
            <v>0</v>
          </cell>
        </row>
      </sheetData>
      <sheetData sheetId="7029">
        <row r="4">
          <cell r="I4">
            <v>0</v>
          </cell>
        </row>
      </sheetData>
      <sheetData sheetId="7030">
        <row r="4">
          <cell r="I4">
            <v>0</v>
          </cell>
        </row>
      </sheetData>
      <sheetData sheetId="7031">
        <row r="4">
          <cell r="I4">
            <v>0</v>
          </cell>
        </row>
      </sheetData>
      <sheetData sheetId="7032">
        <row r="4">
          <cell r="I4">
            <v>0</v>
          </cell>
        </row>
      </sheetData>
      <sheetData sheetId="7033">
        <row r="4">
          <cell r="I4">
            <v>0</v>
          </cell>
        </row>
      </sheetData>
      <sheetData sheetId="7034">
        <row r="4">
          <cell r="I4">
            <v>0</v>
          </cell>
        </row>
      </sheetData>
      <sheetData sheetId="7035">
        <row r="4">
          <cell r="I4">
            <v>0</v>
          </cell>
        </row>
      </sheetData>
      <sheetData sheetId="7036">
        <row r="4">
          <cell r="I4">
            <v>0</v>
          </cell>
        </row>
      </sheetData>
      <sheetData sheetId="7037">
        <row r="4">
          <cell r="I4">
            <v>0</v>
          </cell>
        </row>
      </sheetData>
      <sheetData sheetId="7038">
        <row r="4">
          <cell r="I4">
            <v>0</v>
          </cell>
        </row>
      </sheetData>
      <sheetData sheetId="7039">
        <row r="4">
          <cell r="I4">
            <v>0</v>
          </cell>
        </row>
      </sheetData>
      <sheetData sheetId="7040">
        <row r="4">
          <cell r="I4">
            <v>0</v>
          </cell>
        </row>
      </sheetData>
      <sheetData sheetId="7041">
        <row r="4">
          <cell r="I4">
            <v>0</v>
          </cell>
        </row>
      </sheetData>
      <sheetData sheetId="7042">
        <row r="4">
          <cell r="I4">
            <v>0</v>
          </cell>
        </row>
      </sheetData>
      <sheetData sheetId="7043">
        <row r="4">
          <cell r="I4">
            <v>0</v>
          </cell>
        </row>
      </sheetData>
      <sheetData sheetId="7044">
        <row r="4">
          <cell r="I4">
            <v>0</v>
          </cell>
        </row>
      </sheetData>
      <sheetData sheetId="7045">
        <row r="4">
          <cell r="I4">
            <v>0</v>
          </cell>
        </row>
      </sheetData>
      <sheetData sheetId="7046">
        <row r="4">
          <cell r="I4">
            <v>0</v>
          </cell>
        </row>
      </sheetData>
      <sheetData sheetId="7047">
        <row r="4">
          <cell r="I4">
            <v>0</v>
          </cell>
        </row>
      </sheetData>
      <sheetData sheetId="7048">
        <row r="4">
          <cell r="I4">
            <v>0</v>
          </cell>
        </row>
      </sheetData>
      <sheetData sheetId="7049">
        <row r="4">
          <cell r="I4">
            <v>0</v>
          </cell>
        </row>
      </sheetData>
      <sheetData sheetId="7050">
        <row r="4">
          <cell r="I4">
            <v>0</v>
          </cell>
        </row>
      </sheetData>
      <sheetData sheetId="7051">
        <row r="4">
          <cell r="I4">
            <v>0</v>
          </cell>
        </row>
      </sheetData>
      <sheetData sheetId="7052">
        <row r="4">
          <cell r="I4">
            <v>0</v>
          </cell>
        </row>
      </sheetData>
      <sheetData sheetId="7053">
        <row r="4">
          <cell r="I4">
            <v>0</v>
          </cell>
        </row>
      </sheetData>
      <sheetData sheetId="7054">
        <row r="4">
          <cell r="I4">
            <v>0</v>
          </cell>
        </row>
      </sheetData>
      <sheetData sheetId="7055">
        <row r="4">
          <cell r="I4">
            <v>0</v>
          </cell>
        </row>
      </sheetData>
      <sheetData sheetId="7056">
        <row r="4">
          <cell r="I4">
            <v>0</v>
          </cell>
        </row>
      </sheetData>
      <sheetData sheetId="7057">
        <row r="4">
          <cell r="I4">
            <v>0</v>
          </cell>
        </row>
      </sheetData>
      <sheetData sheetId="7058">
        <row r="4">
          <cell r="I4">
            <v>0</v>
          </cell>
        </row>
      </sheetData>
      <sheetData sheetId="7059">
        <row r="4">
          <cell r="I4">
            <v>0</v>
          </cell>
        </row>
      </sheetData>
      <sheetData sheetId="7060">
        <row r="4">
          <cell r="I4">
            <v>0</v>
          </cell>
        </row>
      </sheetData>
      <sheetData sheetId="7061">
        <row r="4">
          <cell r="I4">
            <v>0</v>
          </cell>
        </row>
      </sheetData>
      <sheetData sheetId="7062">
        <row r="4">
          <cell r="I4">
            <v>0</v>
          </cell>
        </row>
      </sheetData>
      <sheetData sheetId="7063">
        <row r="4">
          <cell r="I4">
            <v>0</v>
          </cell>
        </row>
      </sheetData>
      <sheetData sheetId="7064">
        <row r="4">
          <cell r="I4">
            <v>0</v>
          </cell>
        </row>
      </sheetData>
      <sheetData sheetId="7065">
        <row r="4">
          <cell r="I4">
            <v>0</v>
          </cell>
        </row>
      </sheetData>
      <sheetData sheetId="7066">
        <row r="4">
          <cell r="I4">
            <v>0</v>
          </cell>
        </row>
      </sheetData>
      <sheetData sheetId="7067">
        <row r="4">
          <cell r="I4">
            <v>0</v>
          </cell>
        </row>
      </sheetData>
      <sheetData sheetId="7068">
        <row r="4">
          <cell r="I4">
            <v>0</v>
          </cell>
        </row>
      </sheetData>
      <sheetData sheetId="7069">
        <row r="4">
          <cell r="I4">
            <v>0</v>
          </cell>
        </row>
      </sheetData>
      <sheetData sheetId="7070">
        <row r="4">
          <cell r="I4">
            <v>0</v>
          </cell>
        </row>
      </sheetData>
      <sheetData sheetId="7071">
        <row r="4">
          <cell r="I4">
            <v>0</v>
          </cell>
        </row>
      </sheetData>
      <sheetData sheetId="7072">
        <row r="4">
          <cell r="I4">
            <v>0</v>
          </cell>
        </row>
      </sheetData>
      <sheetData sheetId="7073">
        <row r="4">
          <cell r="I4">
            <v>0</v>
          </cell>
        </row>
      </sheetData>
      <sheetData sheetId="7074">
        <row r="4">
          <cell r="I4">
            <v>0</v>
          </cell>
        </row>
      </sheetData>
      <sheetData sheetId="7075">
        <row r="4">
          <cell r="I4">
            <v>0</v>
          </cell>
        </row>
      </sheetData>
      <sheetData sheetId="7076">
        <row r="4">
          <cell r="I4">
            <v>0</v>
          </cell>
        </row>
      </sheetData>
      <sheetData sheetId="7077">
        <row r="4">
          <cell r="I4">
            <v>0</v>
          </cell>
        </row>
      </sheetData>
      <sheetData sheetId="7078">
        <row r="4">
          <cell r="I4">
            <v>0</v>
          </cell>
        </row>
      </sheetData>
      <sheetData sheetId="7079">
        <row r="4">
          <cell r="I4">
            <v>0</v>
          </cell>
        </row>
      </sheetData>
      <sheetData sheetId="7080">
        <row r="4">
          <cell r="I4">
            <v>0</v>
          </cell>
        </row>
      </sheetData>
      <sheetData sheetId="7081">
        <row r="4">
          <cell r="I4">
            <v>0</v>
          </cell>
        </row>
      </sheetData>
      <sheetData sheetId="7082">
        <row r="4">
          <cell r="I4">
            <v>0</v>
          </cell>
        </row>
      </sheetData>
      <sheetData sheetId="7083">
        <row r="4">
          <cell r="I4">
            <v>0</v>
          </cell>
        </row>
      </sheetData>
      <sheetData sheetId="7084">
        <row r="4">
          <cell r="I4">
            <v>0</v>
          </cell>
        </row>
      </sheetData>
      <sheetData sheetId="7085">
        <row r="4">
          <cell r="I4">
            <v>0</v>
          </cell>
        </row>
      </sheetData>
      <sheetData sheetId="7086">
        <row r="4">
          <cell r="I4">
            <v>0</v>
          </cell>
        </row>
      </sheetData>
      <sheetData sheetId="7087">
        <row r="4">
          <cell r="I4">
            <v>0</v>
          </cell>
        </row>
      </sheetData>
      <sheetData sheetId="7088">
        <row r="4">
          <cell r="I4">
            <v>0</v>
          </cell>
        </row>
      </sheetData>
      <sheetData sheetId="7089">
        <row r="4">
          <cell r="I4">
            <v>0</v>
          </cell>
        </row>
      </sheetData>
      <sheetData sheetId="7090">
        <row r="4">
          <cell r="I4">
            <v>0</v>
          </cell>
        </row>
      </sheetData>
      <sheetData sheetId="7091">
        <row r="4">
          <cell r="I4">
            <v>0</v>
          </cell>
        </row>
      </sheetData>
      <sheetData sheetId="7092">
        <row r="4">
          <cell r="I4">
            <v>0</v>
          </cell>
        </row>
      </sheetData>
      <sheetData sheetId="7093">
        <row r="4">
          <cell r="I4">
            <v>0</v>
          </cell>
        </row>
      </sheetData>
      <sheetData sheetId="7094">
        <row r="4">
          <cell r="I4">
            <v>0</v>
          </cell>
        </row>
      </sheetData>
      <sheetData sheetId="7095">
        <row r="4">
          <cell r="I4">
            <v>0</v>
          </cell>
        </row>
      </sheetData>
      <sheetData sheetId="7096">
        <row r="4">
          <cell r="I4">
            <v>0</v>
          </cell>
        </row>
      </sheetData>
      <sheetData sheetId="7097">
        <row r="4">
          <cell r="I4">
            <v>0</v>
          </cell>
        </row>
      </sheetData>
      <sheetData sheetId="7098">
        <row r="4">
          <cell r="I4">
            <v>0</v>
          </cell>
        </row>
      </sheetData>
      <sheetData sheetId="7099">
        <row r="4">
          <cell r="I4">
            <v>0</v>
          </cell>
        </row>
      </sheetData>
      <sheetData sheetId="7100">
        <row r="4">
          <cell r="I4">
            <v>0</v>
          </cell>
        </row>
      </sheetData>
      <sheetData sheetId="7101">
        <row r="4">
          <cell r="I4">
            <v>0</v>
          </cell>
        </row>
      </sheetData>
      <sheetData sheetId="7102">
        <row r="4">
          <cell r="I4">
            <v>0</v>
          </cell>
        </row>
      </sheetData>
      <sheetData sheetId="7103">
        <row r="4">
          <cell r="I4">
            <v>0</v>
          </cell>
        </row>
      </sheetData>
      <sheetData sheetId="7104">
        <row r="4">
          <cell r="I4">
            <v>0</v>
          </cell>
        </row>
      </sheetData>
      <sheetData sheetId="7105">
        <row r="4">
          <cell r="I4">
            <v>0</v>
          </cell>
        </row>
      </sheetData>
      <sheetData sheetId="7106">
        <row r="4">
          <cell r="I4">
            <v>0</v>
          </cell>
        </row>
      </sheetData>
      <sheetData sheetId="7107">
        <row r="4">
          <cell r="I4">
            <v>0</v>
          </cell>
        </row>
      </sheetData>
      <sheetData sheetId="7108">
        <row r="4">
          <cell r="I4">
            <v>0</v>
          </cell>
        </row>
      </sheetData>
      <sheetData sheetId="7109">
        <row r="4">
          <cell r="I4">
            <v>0</v>
          </cell>
        </row>
      </sheetData>
      <sheetData sheetId="7110">
        <row r="4">
          <cell r="I4">
            <v>0</v>
          </cell>
        </row>
      </sheetData>
      <sheetData sheetId="7111">
        <row r="4">
          <cell r="I4">
            <v>0</v>
          </cell>
        </row>
      </sheetData>
      <sheetData sheetId="7112">
        <row r="4">
          <cell r="I4">
            <v>0</v>
          </cell>
        </row>
      </sheetData>
      <sheetData sheetId="7113">
        <row r="4">
          <cell r="I4">
            <v>0</v>
          </cell>
        </row>
      </sheetData>
      <sheetData sheetId="7114">
        <row r="4">
          <cell r="I4">
            <v>0</v>
          </cell>
        </row>
      </sheetData>
      <sheetData sheetId="7115">
        <row r="4">
          <cell r="I4">
            <v>0</v>
          </cell>
        </row>
      </sheetData>
      <sheetData sheetId="7116">
        <row r="4">
          <cell r="I4">
            <v>0</v>
          </cell>
        </row>
      </sheetData>
      <sheetData sheetId="7117">
        <row r="4">
          <cell r="I4">
            <v>0</v>
          </cell>
        </row>
      </sheetData>
      <sheetData sheetId="7118">
        <row r="4">
          <cell r="I4">
            <v>0</v>
          </cell>
        </row>
      </sheetData>
      <sheetData sheetId="7119">
        <row r="4">
          <cell r="I4">
            <v>0</v>
          </cell>
        </row>
      </sheetData>
      <sheetData sheetId="7120">
        <row r="4">
          <cell r="I4">
            <v>0</v>
          </cell>
        </row>
      </sheetData>
      <sheetData sheetId="7121">
        <row r="4">
          <cell r="I4">
            <v>0</v>
          </cell>
        </row>
      </sheetData>
      <sheetData sheetId="7122">
        <row r="4">
          <cell r="I4">
            <v>0</v>
          </cell>
        </row>
      </sheetData>
      <sheetData sheetId="7123">
        <row r="4">
          <cell r="I4">
            <v>0</v>
          </cell>
        </row>
      </sheetData>
      <sheetData sheetId="7124">
        <row r="4">
          <cell r="I4">
            <v>0</v>
          </cell>
        </row>
      </sheetData>
      <sheetData sheetId="7125">
        <row r="4">
          <cell r="I4">
            <v>0</v>
          </cell>
        </row>
      </sheetData>
      <sheetData sheetId="7126">
        <row r="4">
          <cell r="I4">
            <v>0</v>
          </cell>
        </row>
      </sheetData>
      <sheetData sheetId="7127">
        <row r="4">
          <cell r="I4">
            <v>0</v>
          </cell>
        </row>
      </sheetData>
      <sheetData sheetId="7128">
        <row r="4">
          <cell r="I4">
            <v>0</v>
          </cell>
        </row>
      </sheetData>
      <sheetData sheetId="7129">
        <row r="4">
          <cell r="I4">
            <v>0</v>
          </cell>
        </row>
      </sheetData>
      <sheetData sheetId="7130">
        <row r="4">
          <cell r="I4">
            <v>0</v>
          </cell>
        </row>
      </sheetData>
      <sheetData sheetId="7131">
        <row r="4">
          <cell r="I4">
            <v>0</v>
          </cell>
        </row>
      </sheetData>
      <sheetData sheetId="7132">
        <row r="4">
          <cell r="I4">
            <v>0</v>
          </cell>
        </row>
      </sheetData>
      <sheetData sheetId="7133">
        <row r="4">
          <cell r="I4">
            <v>0</v>
          </cell>
        </row>
      </sheetData>
      <sheetData sheetId="7134">
        <row r="4">
          <cell r="I4">
            <v>0</v>
          </cell>
        </row>
      </sheetData>
      <sheetData sheetId="7135">
        <row r="4">
          <cell r="I4">
            <v>0</v>
          </cell>
        </row>
      </sheetData>
      <sheetData sheetId="7136">
        <row r="4">
          <cell r="I4">
            <v>0</v>
          </cell>
        </row>
      </sheetData>
      <sheetData sheetId="7137">
        <row r="4">
          <cell r="I4">
            <v>0</v>
          </cell>
        </row>
      </sheetData>
      <sheetData sheetId="7138">
        <row r="4">
          <cell r="I4">
            <v>0</v>
          </cell>
        </row>
      </sheetData>
      <sheetData sheetId="7139">
        <row r="4">
          <cell r="I4">
            <v>0</v>
          </cell>
        </row>
      </sheetData>
      <sheetData sheetId="7140">
        <row r="4">
          <cell r="I4">
            <v>0</v>
          </cell>
        </row>
      </sheetData>
      <sheetData sheetId="7141">
        <row r="4">
          <cell r="I4">
            <v>0</v>
          </cell>
        </row>
      </sheetData>
      <sheetData sheetId="7142">
        <row r="4">
          <cell r="I4">
            <v>0</v>
          </cell>
        </row>
      </sheetData>
      <sheetData sheetId="7143">
        <row r="4">
          <cell r="I4">
            <v>0</v>
          </cell>
        </row>
      </sheetData>
      <sheetData sheetId="7144">
        <row r="4">
          <cell r="I4">
            <v>0</v>
          </cell>
        </row>
      </sheetData>
      <sheetData sheetId="7145">
        <row r="4">
          <cell r="I4">
            <v>0</v>
          </cell>
        </row>
      </sheetData>
      <sheetData sheetId="7146">
        <row r="4">
          <cell r="I4">
            <v>0</v>
          </cell>
        </row>
      </sheetData>
      <sheetData sheetId="7147">
        <row r="4">
          <cell r="I4">
            <v>0</v>
          </cell>
        </row>
      </sheetData>
      <sheetData sheetId="7148">
        <row r="4">
          <cell r="I4">
            <v>0</v>
          </cell>
        </row>
      </sheetData>
      <sheetData sheetId="7149">
        <row r="4">
          <cell r="I4">
            <v>0</v>
          </cell>
        </row>
      </sheetData>
      <sheetData sheetId="7150">
        <row r="4">
          <cell r="I4">
            <v>0</v>
          </cell>
        </row>
      </sheetData>
      <sheetData sheetId="7151">
        <row r="4">
          <cell r="I4">
            <v>0</v>
          </cell>
        </row>
      </sheetData>
      <sheetData sheetId="7152">
        <row r="4">
          <cell r="I4">
            <v>0</v>
          </cell>
        </row>
      </sheetData>
      <sheetData sheetId="7153">
        <row r="4">
          <cell r="I4">
            <v>0</v>
          </cell>
        </row>
      </sheetData>
      <sheetData sheetId="7154">
        <row r="4">
          <cell r="I4">
            <v>0</v>
          </cell>
        </row>
      </sheetData>
      <sheetData sheetId="7155">
        <row r="4">
          <cell r="I4">
            <v>0</v>
          </cell>
        </row>
      </sheetData>
      <sheetData sheetId="7156">
        <row r="4">
          <cell r="I4">
            <v>0</v>
          </cell>
        </row>
      </sheetData>
      <sheetData sheetId="7157">
        <row r="4">
          <cell r="I4">
            <v>0</v>
          </cell>
        </row>
      </sheetData>
      <sheetData sheetId="7158">
        <row r="4">
          <cell r="I4">
            <v>0</v>
          </cell>
        </row>
      </sheetData>
      <sheetData sheetId="7159">
        <row r="4">
          <cell r="I4">
            <v>0</v>
          </cell>
        </row>
      </sheetData>
      <sheetData sheetId="7160">
        <row r="4">
          <cell r="I4">
            <v>0</v>
          </cell>
        </row>
      </sheetData>
      <sheetData sheetId="7161">
        <row r="4">
          <cell r="I4">
            <v>0</v>
          </cell>
        </row>
      </sheetData>
      <sheetData sheetId="7162">
        <row r="4">
          <cell r="I4">
            <v>0</v>
          </cell>
        </row>
      </sheetData>
      <sheetData sheetId="7163">
        <row r="4">
          <cell r="I4">
            <v>0</v>
          </cell>
        </row>
      </sheetData>
      <sheetData sheetId="7164">
        <row r="4">
          <cell r="I4">
            <v>0</v>
          </cell>
        </row>
      </sheetData>
      <sheetData sheetId="7165">
        <row r="4">
          <cell r="I4">
            <v>0</v>
          </cell>
        </row>
      </sheetData>
      <sheetData sheetId="7166">
        <row r="4">
          <cell r="I4">
            <v>0</v>
          </cell>
        </row>
      </sheetData>
      <sheetData sheetId="7167">
        <row r="4">
          <cell r="I4">
            <v>0</v>
          </cell>
        </row>
      </sheetData>
      <sheetData sheetId="7168">
        <row r="4">
          <cell r="I4">
            <v>0</v>
          </cell>
        </row>
      </sheetData>
      <sheetData sheetId="7169">
        <row r="4">
          <cell r="I4">
            <v>0</v>
          </cell>
        </row>
      </sheetData>
      <sheetData sheetId="7170">
        <row r="4">
          <cell r="I4">
            <v>0</v>
          </cell>
        </row>
      </sheetData>
      <sheetData sheetId="7171">
        <row r="4">
          <cell r="I4">
            <v>0</v>
          </cell>
        </row>
      </sheetData>
      <sheetData sheetId="7172">
        <row r="4">
          <cell r="I4">
            <v>0</v>
          </cell>
        </row>
      </sheetData>
      <sheetData sheetId="7173">
        <row r="4">
          <cell r="I4">
            <v>0</v>
          </cell>
        </row>
      </sheetData>
      <sheetData sheetId="7174">
        <row r="4">
          <cell r="I4">
            <v>0</v>
          </cell>
        </row>
      </sheetData>
      <sheetData sheetId="7175">
        <row r="4">
          <cell r="I4">
            <v>0</v>
          </cell>
        </row>
      </sheetData>
      <sheetData sheetId="7176">
        <row r="4">
          <cell r="I4">
            <v>0</v>
          </cell>
        </row>
      </sheetData>
      <sheetData sheetId="7177">
        <row r="4">
          <cell r="I4">
            <v>0</v>
          </cell>
        </row>
      </sheetData>
      <sheetData sheetId="7178">
        <row r="4">
          <cell r="I4">
            <v>0</v>
          </cell>
        </row>
      </sheetData>
      <sheetData sheetId="7179">
        <row r="4">
          <cell r="I4">
            <v>0</v>
          </cell>
        </row>
      </sheetData>
      <sheetData sheetId="7180">
        <row r="4">
          <cell r="I4">
            <v>0</v>
          </cell>
        </row>
      </sheetData>
      <sheetData sheetId="7181">
        <row r="4">
          <cell r="I4">
            <v>0</v>
          </cell>
        </row>
      </sheetData>
      <sheetData sheetId="7182">
        <row r="4">
          <cell r="I4">
            <v>0</v>
          </cell>
        </row>
      </sheetData>
      <sheetData sheetId="7183">
        <row r="4">
          <cell r="I4">
            <v>0</v>
          </cell>
        </row>
      </sheetData>
      <sheetData sheetId="7184">
        <row r="4">
          <cell r="I4">
            <v>0</v>
          </cell>
        </row>
      </sheetData>
      <sheetData sheetId="7185">
        <row r="4">
          <cell r="I4">
            <v>0</v>
          </cell>
        </row>
      </sheetData>
      <sheetData sheetId="7186">
        <row r="4">
          <cell r="I4">
            <v>0</v>
          </cell>
        </row>
      </sheetData>
      <sheetData sheetId="7187">
        <row r="4">
          <cell r="I4">
            <v>0</v>
          </cell>
        </row>
      </sheetData>
      <sheetData sheetId="7188">
        <row r="4">
          <cell r="I4">
            <v>0</v>
          </cell>
        </row>
      </sheetData>
      <sheetData sheetId="7189">
        <row r="4">
          <cell r="I4">
            <v>0</v>
          </cell>
        </row>
      </sheetData>
      <sheetData sheetId="7190">
        <row r="4">
          <cell r="I4">
            <v>0</v>
          </cell>
        </row>
      </sheetData>
      <sheetData sheetId="7191">
        <row r="4">
          <cell r="I4">
            <v>0</v>
          </cell>
        </row>
      </sheetData>
      <sheetData sheetId="7192">
        <row r="4">
          <cell r="I4">
            <v>0</v>
          </cell>
        </row>
      </sheetData>
      <sheetData sheetId="7193">
        <row r="4">
          <cell r="I4">
            <v>0</v>
          </cell>
        </row>
      </sheetData>
      <sheetData sheetId="7194">
        <row r="4">
          <cell r="I4">
            <v>0</v>
          </cell>
        </row>
      </sheetData>
      <sheetData sheetId="7195">
        <row r="4">
          <cell r="I4">
            <v>0</v>
          </cell>
        </row>
      </sheetData>
      <sheetData sheetId="7196">
        <row r="4">
          <cell r="I4">
            <v>0</v>
          </cell>
        </row>
      </sheetData>
      <sheetData sheetId="7197">
        <row r="4">
          <cell r="I4">
            <v>0</v>
          </cell>
        </row>
      </sheetData>
      <sheetData sheetId="7198">
        <row r="4">
          <cell r="I4">
            <v>0</v>
          </cell>
        </row>
      </sheetData>
      <sheetData sheetId="7199">
        <row r="4">
          <cell r="I4">
            <v>0</v>
          </cell>
        </row>
      </sheetData>
      <sheetData sheetId="7200">
        <row r="4">
          <cell r="I4">
            <v>0</v>
          </cell>
        </row>
      </sheetData>
      <sheetData sheetId="7201">
        <row r="4">
          <cell r="I4">
            <v>0</v>
          </cell>
        </row>
      </sheetData>
      <sheetData sheetId="7202">
        <row r="4">
          <cell r="I4">
            <v>0</v>
          </cell>
        </row>
      </sheetData>
      <sheetData sheetId="7203">
        <row r="4">
          <cell r="I4">
            <v>0</v>
          </cell>
        </row>
      </sheetData>
      <sheetData sheetId="7204">
        <row r="4">
          <cell r="I4">
            <v>0</v>
          </cell>
        </row>
      </sheetData>
      <sheetData sheetId="7205">
        <row r="4">
          <cell r="I4">
            <v>0</v>
          </cell>
        </row>
      </sheetData>
      <sheetData sheetId="7206">
        <row r="4">
          <cell r="I4">
            <v>0</v>
          </cell>
        </row>
      </sheetData>
      <sheetData sheetId="7207">
        <row r="4">
          <cell r="I4">
            <v>0</v>
          </cell>
        </row>
      </sheetData>
      <sheetData sheetId="7208">
        <row r="4">
          <cell r="I4">
            <v>0</v>
          </cell>
        </row>
      </sheetData>
      <sheetData sheetId="7209">
        <row r="4">
          <cell r="I4">
            <v>0</v>
          </cell>
        </row>
      </sheetData>
      <sheetData sheetId="7210">
        <row r="4">
          <cell r="I4">
            <v>0</v>
          </cell>
        </row>
      </sheetData>
      <sheetData sheetId="7211">
        <row r="4">
          <cell r="I4">
            <v>0</v>
          </cell>
        </row>
      </sheetData>
      <sheetData sheetId="7212">
        <row r="4">
          <cell r="I4">
            <v>0</v>
          </cell>
        </row>
      </sheetData>
      <sheetData sheetId="7213">
        <row r="4">
          <cell r="I4">
            <v>0</v>
          </cell>
        </row>
      </sheetData>
      <sheetData sheetId="7214">
        <row r="4">
          <cell r="I4">
            <v>0</v>
          </cell>
        </row>
      </sheetData>
      <sheetData sheetId="7215">
        <row r="4">
          <cell r="I4">
            <v>0</v>
          </cell>
        </row>
      </sheetData>
      <sheetData sheetId="7216">
        <row r="4">
          <cell r="I4">
            <v>0</v>
          </cell>
        </row>
      </sheetData>
      <sheetData sheetId="7217">
        <row r="4">
          <cell r="I4">
            <v>0</v>
          </cell>
        </row>
      </sheetData>
      <sheetData sheetId="7218">
        <row r="4">
          <cell r="I4">
            <v>0</v>
          </cell>
        </row>
      </sheetData>
      <sheetData sheetId="7219">
        <row r="4">
          <cell r="I4">
            <v>0</v>
          </cell>
        </row>
      </sheetData>
      <sheetData sheetId="7220">
        <row r="4">
          <cell r="I4">
            <v>0</v>
          </cell>
        </row>
      </sheetData>
      <sheetData sheetId="7221">
        <row r="4">
          <cell r="I4">
            <v>0</v>
          </cell>
        </row>
      </sheetData>
      <sheetData sheetId="7222">
        <row r="4">
          <cell r="I4">
            <v>0</v>
          </cell>
        </row>
      </sheetData>
      <sheetData sheetId="7223">
        <row r="4">
          <cell r="I4">
            <v>0</v>
          </cell>
        </row>
      </sheetData>
      <sheetData sheetId="7224">
        <row r="4">
          <cell r="I4">
            <v>0</v>
          </cell>
        </row>
      </sheetData>
      <sheetData sheetId="7225">
        <row r="4">
          <cell r="I4">
            <v>0</v>
          </cell>
        </row>
      </sheetData>
      <sheetData sheetId="7226">
        <row r="4">
          <cell r="I4">
            <v>0</v>
          </cell>
        </row>
      </sheetData>
      <sheetData sheetId="7227">
        <row r="4">
          <cell r="I4">
            <v>0</v>
          </cell>
        </row>
      </sheetData>
      <sheetData sheetId="7228">
        <row r="4">
          <cell r="I4">
            <v>0</v>
          </cell>
        </row>
      </sheetData>
      <sheetData sheetId="7229">
        <row r="4">
          <cell r="I4">
            <v>0</v>
          </cell>
        </row>
      </sheetData>
      <sheetData sheetId="7230">
        <row r="4">
          <cell r="I4">
            <v>0</v>
          </cell>
        </row>
      </sheetData>
      <sheetData sheetId="7231">
        <row r="4">
          <cell r="I4">
            <v>0</v>
          </cell>
        </row>
      </sheetData>
      <sheetData sheetId="7232">
        <row r="4">
          <cell r="I4">
            <v>0</v>
          </cell>
        </row>
      </sheetData>
      <sheetData sheetId="7233">
        <row r="4">
          <cell r="I4">
            <v>0</v>
          </cell>
        </row>
      </sheetData>
      <sheetData sheetId="7234">
        <row r="4">
          <cell r="I4">
            <v>0</v>
          </cell>
        </row>
      </sheetData>
      <sheetData sheetId="7235">
        <row r="4">
          <cell r="I4">
            <v>0</v>
          </cell>
        </row>
      </sheetData>
      <sheetData sheetId="7236">
        <row r="4">
          <cell r="I4">
            <v>0</v>
          </cell>
        </row>
      </sheetData>
      <sheetData sheetId="7237">
        <row r="4">
          <cell r="I4">
            <v>0</v>
          </cell>
        </row>
      </sheetData>
      <sheetData sheetId="7238">
        <row r="4">
          <cell r="I4">
            <v>0</v>
          </cell>
        </row>
      </sheetData>
      <sheetData sheetId="7239">
        <row r="4">
          <cell r="I4">
            <v>0</v>
          </cell>
        </row>
      </sheetData>
      <sheetData sheetId="7240">
        <row r="4">
          <cell r="I4">
            <v>0</v>
          </cell>
        </row>
      </sheetData>
      <sheetData sheetId="7241">
        <row r="4">
          <cell r="I4">
            <v>0</v>
          </cell>
        </row>
      </sheetData>
      <sheetData sheetId="7242">
        <row r="4">
          <cell r="I4">
            <v>0</v>
          </cell>
        </row>
      </sheetData>
      <sheetData sheetId="7243">
        <row r="4">
          <cell r="I4">
            <v>0</v>
          </cell>
        </row>
      </sheetData>
      <sheetData sheetId="7244">
        <row r="4">
          <cell r="I4">
            <v>0</v>
          </cell>
        </row>
      </sheetData>
      <sheetData sheetId="7245">
        <row r="4">
          <cell r="I4">
            <v>0</v>
          </cell>
        </row>
      </sheetData>
      <sheetData sheetId="7246">
        <row r="4">
          <cell r="I4">
            <v>0</v>
          </cell>
        </row>
      </sheetData>
      <sheetData sheetId="7247">
        <row r="4">
          <cell r="I4">
            <v>0</v>
          </cell>
        </row>
      </sheetData>
      <sheetData sheetId="7248">
        <row r="4">
          <cell r="I4">
            <v>0</v>
          </cell>
        </row>
      </sheetData>
      <sheetData sheetId="7249">
        <row r="4">
          <cell r="I4">
            <v>0</v>
          </cell>
        </row>
      </sheetData>
      <sheetData sheetId="7250">
        <row r="4">
          <cell r="I4">
            <v>0</v>
          </cell>
        </row>
      </sheetData>
      <sheetData sheetId="7251">
        <row r="4">
          <cell r="I4">
            <v>0</v>
          </cell>
        </row>
      </sheetData>
      <sheetData sheetId="7252">
        <row r="4">
          <cell r="I4">
            <v>0</v>
          </cell>
        </row>
      </sheetData>
      <sheetData sheetId="7253">
        <row r="4">
          <cell r="I4">
            <v>0</v>
          </cell>
        </row>
      </sheetData>
      <sheetData sheetId="7254">
        <row r="4">
          <cell r="I4">
            <v>0</v>
          </cell>
        </row>
      </sheetData>
      <sheetData sheetId="7255">
        <row r="4">
          <cell r="I4">
            <v>0</v>
          </cell>
        </row>
      </sheetData>
      <sheetData sheetId="7256">
        <row r="4">
          <cell r="I4">
            <v>0</v>
          </cell>
        </row>
      </sheetData>
      <sheetData sheetId="7257">
        <row r="4">
          <cell r="I4">
            <v>0</v>
          </cell>
        </row>
      </sheetData>
      <sheetData sheetId="7258">
        <row r="4">
          <cell r="I4">
            <v>0</v>
          </cell>
        </row>
      </sheetData>
      <sheetData sheetId="7259">
        <row r="4">
          <cell r="I4">
            <v>0</v>
          </cell>
        </row>
      </sheetData>
      <sheetData sheetId="7260">
        <row r="4">
          <cell r="I4">
            <v>0</v>
          </cell>
        </row>
      </sheetData>
      <sheetData sheetId="7261">
        <row r="4">
          <cell r="I4">
            <v>0</v>
          </cell>
        </row>
      </sheetData>
      <sheetData sheetId="7262">
        <row r="4">
          <cell r="I4">
            <v>0</v>
          </cell>
        </row>
      </sheetData>
      <sheetData sheetId="7263">
        <row r="4">
          <cell r="I4">
            <v>0</v>
          </cell>
        </row>
      </sheetData>
      <sheetData sheetId="7264">
        <row r="4">
          <cell r="I4">
            <v>0</v>
          </cell>
        </row>
      </sheetData>
      <sheetData sheetId="7265">
        <row r="4">
          <cell r="I4">
            <v>0</v>
          </cell>
        </row>
      </sheetData>
      <sheetData sheetId="7266">
        <row r="4">
          <cell r="I4">
            <v>0</v>
          </cell>
        </row>
      </sheetData>
      <sheetData sheetId="7267">
        <row r="4">
          <cell r="I4">
            <v>0</v>
          </cell>
        </row>
      </sheetData>
      <sheetData sheetId="7268">
        <row r="4">
          <cell r="I4">
            <v>0</v>
          </cell>
        </row>
      </sheetData>
      <sheetData sheetId="7269">
        <row r="4">
          <cell r="I4">
            <v>0</v>
          </cell>
        </row>
      </sheetData>
      <sheetData sheetId="7270">
        <row r="4">
          <cell r="I4">
            <v>0</v>
          </cell>
        </row>
      </sheetData>
      <sheetData sheetId="7271">
        <row r="4">
          <cell r="I4">
            <v>0</v>
          </cell>
        </row>
      </sheetData>
      <sheetData sheetId="7272">
        <row r="4">
          <cell r="I4">
            <v>0</v>
          </cell>
        </row>
      </sheetData>
      <sheetData sheetId="7273">
        <row r="4">
          <cell r="I4">
            <v>0</v>
          </cell>
        </row>
      </sheetData>
      <sheetData sheetId="7274">
        <row r="4">
          <cell r="I4">
            <v>0</v>
          </cell>
        </row>
      </sheetData>
      <sheetData sheetId="7275">
        <row r="4">
          <cell r="I4">
            <v>0</v>
          </cell>
        </row>
      </sheetData>
      <sheetData sheetId="7276">
        <row r="4">
          <cell r="I4">
            <v>0</v>
          </cell>
        </row>
      </sheetData>
      <sheetData sheetId="7277">
        <row r="4">
          <cell r="I4">
            <v>0</v>
          </cell>
        </row>
      </sheetData>
      <sheetData sheetId="7278">
        <row r="4">
          <cell r="I4">
            <v>0</v>
          </cell>
        </row>
      </sheetData>
      <sheetData sheetId="7279">
        <row r="4">
          <cell r="I4">
            <v>0</v>
          </cell>
        </row>
      </sheetData>
      <sheetData sheetId="7280">
        <row r="4">
          <cell r="I4">
            <v>0</v>
          </cell>
        </row>
      </sheetData>
      <sheetData sheetId="7281">
        <row r="4">
          <cell r="I4">
            <v>0</v>
          </cell>
        </row>
      </sheetData>
      <sheetData sheetId="7282">
        <row r="4">
          <cell r="I4">
            <v>0</v>
          </cell>
        </row>
      </sheetData>
      <sheetData sheetId="7283">
        <row r="4">
          <cell r="I4">
            <v>0</v>
          </cell>
        </row>
      </sheetData>
      <sheetData sheetId="7284">
        <row r="4">
          <cell r="I4">
            <v>0</v>
          </cell>
        </row>
      </sheetData>
      <sheetData sheetId="7285">
        <row r="4">
          <cell r="I4">
            <v>0</v>
          </cell>
        </row>
      </sheetData>
      <sheetData sheetId="7286">
        <row r="4">
          <cell r="I4">
            <v>0</v>
          </cell>
        </row>
      </sheetData>
      <sheetData sheetId="7287">
        <row r="4">
          <cell r="I4">
            <v>0</v>
          </cell>
        </row>
      </sheetData>
      <sheetData sheetId="7288">
        <row r="4">
          <cell r="I4">
            <v>0</v>
          </cell>
        </row>
      </sheetData>
      <sheetData sheetId="7289">
        <row r="4">
          <cell r="I4">
            <v>0</v>
          </cell>
        </row>
      </sheetData>
      <sheetData sheetId="7290">
        <row r="4">
          <cell r="I4">
            <v>0</v>
          </cell>
        </row>
      </sheetData>
      <sheetData sheetId="7291">
        <row r="4">
          <cell r="I4">
            <v>0</v>
          </cell>
        </row>
      </sheetData>
      <sheetData sheetId="7292">
        <row r="4">
          <cell r="I4">
            <v>0</v>
          </cell>
        </row>
      </sheetData>
      <sheetData sheetId="7293">
        <row r="4">
          <cell r="I4">
            <v>0</v>
          </cell>
        </row>
      </sheetData>
      <sheetData sheetId="7294">
        <row r="4">
          <cell r="I4">
            <v>0</v>
          </cell>
        </row>
      </sheetData>
      <sheetData sheetId="7295">
        <row r="4">
          <cell r="I4">
            <v>0</v>
          </cell>
        </row>
      </sheetData>
      <sheetData sheetId="7296">
        <row r="4">
          <cell r="I4">
            <v>0</v>
          </cell>
        </row>
      </sheetData>
      <sheetData sheetId="7297">
        <row r="4">
          <cell r="I4">
            <v>0</v>
          </cell>
        </row>
      </sheetData>
      <sheetData sheetId="7298">
        <row r="4">
          <cell r="I4">
            <v>0</v>
          </cell>
        </row>
      </sheetData>
      <sheetData sheetId="7299">
        <row r="4">
          <cell r="I4">
            <v>0</v>
          </cell>
        </row>
      </sheetData>
      <sheetData sheetId="7300">
        <row r="4">
          <cell r="I4">
            <v>0</v>
          </cell>
        </row>
      </sheetData>
      <sheetData sheetId="7301">
        <row r="4">
          <cell r="I4">
            <v>0</v>
          </cell>
        </row>
      </sheetData>
      <sheetData sheetId="7302">
        <row r="4">
          <cell r="I4">
            <v>0</v>
          </cell>
        </row>
      </sheetData>
      <sheetData sheetId="7303">
        <row r="4">
          <cell r="I4">
            <v>0</v>
          </cell>
        </row>
      </sheetData>
      <sheetData sheetId="7304">
        <row r="4">
          <cell r="I4">
            <v>0</v>
          </cell>
        </row>
      </sheetData>
      <sheetData sheetId="7305">
        <row r="4">
          <cell r="I4">
            <v>0</v>
          </cell>
        </row>
      </sheetData>
      <sheetData sheetId="7306">
        <row r="4">
          <cell r="I4">
            <v>0</v>
          </cell>
        </row>
      </sheetData>
      <sheetData sheetId="7307">
        <row r="4">
          <cell r="I4">
            <v>0</v>
          </cell>
        </row>
      </sheetData>
      <sheetData sheetId="7308">
        <row r="4">
          <cell r="I4">
            <v>0</v>
          </cell>
        </row>
      </sheetData>
      <sheetData sheetId="7309">
        <row r="4">
          <cell r="I4">
            <v>0</v>
          </cell>
        </row>
      </sheetData>
      <sheetData sheetId="7310">
        <row r="4">
          <cell r="I4">
            <v>0</v>
          </cell>
        </row>
      </sheetData>
      <sheetData sheetId="7311">
        <row r="4">
          <cell r="I4">
            <v>0</v>
          </cell>
        </row>
      </sheetData>
      <sheetData sheetId="7312">
        <row r="4">
          <cell r="I4">
            <v>0</v>
          </cell>
        </row>
      </sheetData>
      <sheetData sheetId="7313">
        <row r="4">
          <cell r="I4">
            <v>0</v>
          </cell>
        </row>
      </sheetData>
      <sheetData sheetId="7314">
        <row r="4">
          <cell r="I4">
            <v>0</v>
          </cell>
        </row>
      </sheetData>
      <sheetData sheetId="7315">
        <row r="4">
          <cell r="I4">
            <v>0</v>
          </cell>
        </row>
      </sheetData>
      <sheetData sheetId="7316">
        <row r="4">
          <cell r="I4">
            <v>0</v>
          </cell>
        </row>
      </sheetData>
      <sheetData sheetId="7317">
        <row r="4">
          <cell r="I4">
            <v>0</v>
          </cell>
        </row>
      </sheetData>
      <sheetData sheetId="7318">
        <row r="4">
          <cell r="I4">
            <v>0</v>
          </cell>
        </row>
      </sheetData>
      <sheetData sheetId="7319">
        <row r="4">
          <cell r="I4">
            <v>0</v>
          </cell>
        </row>
      </sheetData>
      <sheetData sheetId="7320">
        <row r="4">
          <cell r="I4">
            <v>0</v>
          </cell>
        </row>
      </sheetData>
      <sheetData sheetId="7321">
        <row r="4">
          <cell r="I4">
            <v>0</v>
          </cell>
        </row>
      </sheetData>
      <sheetData sheetId="7322">
        <row r="4">
          <cell r="I4">
            <v>0</v>
          </cell>
        </row>
      </sheetData>
      <sheetData sheetId="7323">
        <row r="4">
          <cell r="I4">
            <v>0</v>
          </cell>
        </row>
      </sheetData>
      <sheetData sheetId="7324">
        <row r="4">
          <cell r="I4">
            <v>0</v>
          </cell>
        </row>
      </sheetData>
      <sheetData sheetId="7325">
        <row r="4">
          <cell r="I4">
            <v>0</v>
          </cell>
        </row>
      </sheetData>
      <sheetData sheetId="7326">
        <row r="4">
          <cell r="I4">
            <v>0</v>
          </cell>
        </row>
      </sheetData>
      <sheetData sheetId="7327">
        <row r="4">
          <cell r="I4">
            <v>0</v>
          </cell>
        </row>
      </sheetData>
      <sheetData sheetId="7328">
        <row r="4">
          <cell r="I4">
            <v>0</v>
          </cell>
        </row>
      </sheetData>
      <sheetData sheetId="7329">
        <row r="4">
          <cell r="I4">
            <v>0</v>
          </cell>
        </row>
      </sheetData>
      <sheetData sheetId="7330">
        <row r="4">
          <cell r="I4">
            <v>0</v>
          </cell>
        </row>
      </sheetData>
      <sheetData sheetId="7331">
        <row r="4">
          <cell r="I4">
            <v>0</v>
          </cell>
        </row>
      </sheetData>
      <sheetData sheetId="7332">
        <row r="4">
          <cell r="I4">
            <v>0</v>
          </cell>
        </row>
      </sheetData>
      <sheetData sheetId="7333">
        <row r="4">
          <cell r="I4">
            <v>0</v>
          </cell>
        </row>
      </sheetData>
      <sheetData sheetId="7334">
        <row r="4">
          <cell r="I4">
            <v>0</v>
          </cell>
        </row>
      </sheetData>
      <sheetData sheetId="7335">
        <row r="4">
          <cell r="I4">
            <v>0</v>
          </cell>
        </row>
      </sheetData>
      <sheetData sheetId="7336">
        <row r="4">
          <cell r="I4">
            <v>0</v>
          </cell>
        </row>
      </sheetData>
      <sheetData sheetId="7337">
        <row r="4">
          <cell r="I4">
            <v>0</v>
          </cell>
        </row>
      </sheetData>
      <sheetData sheetId="7338">
        <row r="4">
          <cell r="I4">
            <v>0</v>
          </cell>
        </row>
      </sheetData>
      <sheetData sheetId="7339">
        <row r="4">
          <cell r="I4">
            <v>0</v>
          </cell>
        </row>
      </sheetData>
      <sheetData sheetId="7340">
        <row r="4">
          <cell r="I4">
            <v>0</v>
          </cell>
        </row>
      </sheetData>
      <sheetData sheetId="7341">
        <row r="4">
          <cell r="I4">
            <v>0</v>
          </cell>
        </row>
      </sheetData>
      <sheetData sheetId="7342">
        <row r="4">
          <cell r="I4">
            <v>0</v>
          </cell>
        </row>
      </sheetData>
      <sheetData sheetId="7343">
        <row r="4">
          <cell r="I4">
            <v>0</v>
          </cell>
        </row>
      </sheetData>
      <sheetData sheetId="7344">
        <row r="4">
          <cell r="I4">
            <v>0</v>
          </cell>
        </row>
      </sheetData>
      <sheetData sheetId="7345">
        <row r="4">
          <cell r="I4">
            <v>0</v>
          </cell>
        </row>
      </sheetData>
      <sheetData sheetId="7346">
        <row r="4">
          <cell r="I4">
            <v>0</v>
          </cell>
        </row>
      </sheetData>
      <sheetData sheetId="7347">
        <row r="4">
          <cell r="I4">
            <v>0</v>
          </cell>
        </row>
      </sheetData>
      <sheetData sheetId="7348">
        <row r="4">
          <cell r="I4">
            <v>0</v>
          </cell>
        </row>
      </sheetData>
      <sheetData sheetId="7349">
        <row r="4">
          <cell r="I4">
            <v>0</v>
          </cell>
        </row>
      </sheetData>
      <sheetData sheetId="7350">
        <row r="4">
          <cell r="I4">
            <v>0</v>
          </cell>
        </row>
      </sheetData>
      <sheetData sheetId="7351">
        <row r="4">
          <cell r="I4">
            <v>0</v>
          </cell>
        </row>
      </sheetData>
      <sheetData sheetId="7352">
        <row r="4">
          <cell r="I4">
            <v>0</v>
          </cell>
        </row>
      </sheetData>
      <sheetData sheetId="7353">
        <row r="4">
          <cell r="I4">
            <v>0</v>
          </cell>
        </row>
      </sheetData>
      <sheetData sheetId="7354">
        <row r="4">
          <cell r="I4">
            <v>0</v>
          </cell>
        </row>
      </sheetData>
      <sheetData sheetId="7355">
        <row r="4">
          <cell r="I4">
            <v>0</v>
          </cell>
        </row>
      </sheetData>
      <sheetData sheetId="7356">
        <row r="4">
          <cell r="I4">
            <v>0</v>
          </cell>
        </row>
      </sheetData>
      <sheetData sheetId="7357">
        <row r="4">
          <cell r="I4">
            <v>0</v>
          </cell>
        </row>
      </sheetData>
      <sheetData sheetId="7358">
        <row r="4">
          <cell r="I4">
            <v>0</v>
          </cell>
        </row>
      </sheetData>
      <sheetData sheetId="7359">
        <row r="4">
          <cell r="I4">
            <v>0</v>
          </cell>
        </row>
      </sheetData>
      <sheetData sheetId="7360">
        <row r="4">
          <cell r="I4">
            <v>0</v>
          </cell>
        </row>
      </sheetData>
      <sheetData sheetId="7361">
        <row r="4">
          <cell r="I4">
            <v>0</v>
          </cell>
        </row>
      </sheetData>
      <sheetData sheetId="7362">
        <row r="4">
          <cell r="I4">
            <v>0</v>
          </cell>
        </row>
      </sheetData>
      <sheetData sheetId="7363">
        <row r="4">
          <cell r="I4">
            <v>0</v>
          </cell>
        </row>
      </sheetData>
      <sheetData sheetId="7364">
        <row r="4">
          <cell r="I4">
            <v>0</v>
          </cell>
        </row>
      </sheetData>
      <sheetData sheetId="7365">
        <row r="4">
          <cell r="I4">
            <v>0</v>
          </cell>
        </row>
      </sheetData>
      <sheetData sheetId="7366">
        <row r="4">
          <cell r="I4">
            <v>0</v>
          </cell>
        </row>
      </sheetData>
      <sheetData sheetId="7367">
        <row r="4">
          <cell r="I4">
            <v>0</v>
          </cell>
        </row>
      </sheetData>
      <sheetData sheetId="7368">
        <row r="4">
          <cell r="I4">
            <v>0</v>
          </cell>
        </row>
      </sheetData>
      <sheetData sheetId="7369">
        <row r="4">
          <cell r="I4">
            <v>0</v>
          </cell>
        </row>
      </sheetData>
      <sheetData sheetId="7370">
        <row r="4">
          <cell r="I4">
            <v>0</v>
          </cell>
        </row>
      </sheetData>
      <sheetData sheetId="7371">
        <row r="4">
          <cell r="I4">
            <v>0</v>
          </cell>
        </row>
      </sheetData>
      <sheetData sheetId="7372">
        <row r="4">
          <cell r="I4">
            <v>0</v>
          </cell>
        </row>
      </sheetData>
      <sheetData sheetId="7373">
        <row r="4">
          <cell r="I4">
            <v>0</v>
          </cell>
        </row>
      </sheetData>
      <sheetData sheetId="7374">
        <row r="4">
          <cell r="I4">
            <v>0</v>
          </cell>
        </row>
      </sheetData>
      <sheetData sheetId="7375">
        <row r="4">
          <cell r="I4">
            <v>0</v>
          </cell>
        </row>
      </sheetData>
      <sheetData sheetId="7376">
        <row r="4">
          <cell r="I4">
            <v>0</v>
          </cell>
        </row>
      </sheetData>
      <sheetData sheetId="7377">
        <row r="4">
          <cell r="I4">
            <v>0</v>
          </cell>
        </row>
      </sheetData>
      <sheetData sheetId="7378">
        <row r="4">
          <cell r="I4">
            <v>0</v>
          </cell>
        </row>
      </sheetData>
      <sheetData sheetId="7379">
        <row r="4">
          <cell r="I4">
            <v>0</v>
          </cell>
        </row>
      </sheetData>
      <sheetData sheetId="7380">
        <row r="4">
          <cell r="I4">
            <v>0</v>
          </cell>
        </row>
      </sheetData>
      <sheetData sheetId="7381">
        <row r="4">
          <cell r="I4">
            <v>0</v>
          </cell>
        </row>
      </sheetData>
      <sheetData sheetId="7382">
        <row r="4">
          <cell r="I4">
            <v>0</v>
          </cell>
        </row>
      </sheetData>
      <sheetData sheetId="7383">
        <row r="4">
          <cell r="I4">
            <v>0</v>
          </cell>
        </row>
      </sheetData>
      <sheetData sheetId="7384">
        <row r="4">
          <cell r="I4">
            <v>0</v>
          </cell>
        </row>
      </sheetData>
      <sheetData sheetId="7385">
        <row r="4">
          <cell r="I4">
            <v>0</v>
          </cell>
        </row>
      </sheetData>
      <sheetData sheetId="7386">
        <row r="4">
          <cell r="I4">
            <v>0</v>
          </cell>
        </row>
      </sheetData>
      <sheetData sheetId="7387">
        <row r="4">
          <cell r="I4">
            <v>0</v>
          </cell>
        </row>
      </sheetData>
      <sheetData sheetId="7388">
        <row r="4">
          <cell r="I4">
            <v>0</v>
          </cell>
        </row>
      </sheetData>
      <sheetData sheetId="7389">
        <row r="4">
          <cell r="I4">
            <v>0</v>
          </cell>
        </row>
      </sheetData>
      <sheetData sheetId="7390">
        <row r="4">
          <cell r="I4">
            <v>0</v>
          </cell>
        </row>
      </sheetData>
      <sheetData sheetId="7391">
        <row r="4">
          <cell r="I4">
            <v>0</v>
          </cell>
        </row>
      </sheetData>
      <sheetData sheetId="7392">
        <row r="4">
          <cell r="I4">
            <v>0</v>
          </cell>
        </row>
      </sheetData>
      <sheetData sheetId="7393">
        <row r="4">
          <cell r="I4">
            <v>0</v>
          </cell>
        </row>
      </sheetData>
      <sheetData sheetId="7394">
        <row r="4">
          <cell r="I4">
            <v>0</v>
          </cell>
        </row>
      </sheetData>
      <sheetData sheetId="7395">
        <row r="4">
          <cell r="I4">
            <v>0</v>
          </cell>
        </row>
      </sheetData>
      <sheetData sheetId="7396">
        <row r="4">
          <cell r="I4">
            <v>0</v>
          </cell>
        </row>
      </sheetData>
      <sheetData sheetId="7397">
        <row r="4">
          <cell r="I4">
            <v>0</v>
          </cell>
        </row>
      </sheetData>
      <sheetData sheetId="7398">
        <row r="4">
          <cell r="I4">
            <v>0</v>
          </cell>
        </row>
      </sheetData>
      <sheetData sheetId="7399">
        <row r="4">
          <cell r="I4">
            <v>0</v>
          </cell>
        </row>
      </sheetData>
      <sheetData sheetId="7400">
        <row r="4">
          <cell r="I4">
            <v>0</v>
          </cell>
        </row>
      </sheetData>
      <sheetData sheetId="7401">
        <row r="4">
          <cell r="I4">
            <v>0</v>
          </cell>
        </row>
      </sheetData>
      <sheetData sheetId="7402">
        <row r="4">
          <cell r="I4">
            <v>0</v>
          </cell>
        </row>
      </sheetData>
      <sheetData sheetId="7403">
        <row r="4">
          <cell r="I4">
            <v>0</v>
          </cell>
        </row>
      </sheetData>
      <sheetData sheetId="7404">
        <row r="4">
          <cell r="I4">
            <v>0</v>
          </cell>
        </row>
      </sheetData>
      <sheetData sheetId="7405">
        <row r="4">
          <cell r="I4">
            <v>0</v>
          </cell>
        </row>
      </sheetData>
      <sheetData sheetId="7406">
        <row r="4">
          <cell r="I4">
            <v>0</v>
          </cell>
        </row>
      </sheetData>
      <sheetData sheetId="7407">
        <row r="4">
          <cell r="I4">
            <v>0</v>
          </cell>
        </row>
      </sheetData>
      <sheetData sheetId="7408">
        <row r="4">
          <cell r="I4">
            <v>0</v>
          </cell>
        </row>
      </sheetData>
      <sheetData sheetId="7409">
        <row r="4">
          <cell r="I4">
            <v>0</v>
          </cell>
        </row>
      </sheetData>
      <sheetData sheetId="7410">
        <row r="4">
          <cell r="I4">
            <v>0</v>
          </cell>
        </row>
      </sheetData>
      <sheetData sheetId="7411">
        <row r="4">
          <cell r="I4">
            <v>0</v>
          </cell>
        </row>
      </sheetData>
      <sheetData sheetId="7412">
        <row r="4">
          <cell r="I4">
            <v>0</v>
          </cell>
        </row>
      </sheetData>
      <sheetData sheetId="7413">
        <row r="4">
          <cell r="I4">
            <v>0</v>
          </cell>
        </row>
      </sheetData>
      <sheetData sheetId="7414">
        <row r="4">
          <cell r="I4">
            <v>0</v>
          </cell>
        </row>
      </sheetData>
      <sheetData sheetId="7415">
        <row r="4">
          <cell r="I4">
            <v>0</v>
          </cell>
        </row>
      </sheetData>
      <sheetData sheetId="7416">
        <row r="4">
          <cell r="I4">
            <v>0</v>
          </cell>
        </row>
      </sheetData>
      <sheetData sheetId="7417">
        <row r="4">
          <cell r="I4">
            <v>0</v>
          </cell>
        </row>
      </sheetData>
      <sheetData sheetId="7418">
        <row r="4">
          <cell r="I4">
            <v>0</v>
          </cell>
        </row>
      </sheetData>
      <sheetData sheetId="7419">
        <row r="4">
          <cell r="I4">
            <v>0</v>
          </cell>
        </row>
      </sheetData>
      <sheetData sheetId="7420">
        <row r="4">
          <cell r="I4">
            <v>0</v>
          </cell>
        </row>
      </sheetData>
      <sheetData sheetId="7421">
        <row r="4">
          <cell r="I4">
            <v>0</v>
          </cell>
        </row>
      </sheetData>
      <sheetData sheetId="7422">
        <row r="4">
          <cell r="I4">
            <v>0</v>
          </cell>
        </row>
      </sheetData>
      <sheetData sheetId="7423">
        <row r="4">
          <cell r="I4">
            <v>0</v>
          </cell>
        </row>
      </sheetData>
      <sheetData sheetId="7424">
        <row r="4">
          <cell r="I4">
            <v>0</v>
          </cell>
        </row>
      </sheetData>
      <sheetData sheetId="7425">
        <row r="4">
          <cell r="I4">
            <v>0</v>
          </cell>
        </row>
      </sheetData>
      <sheetData sheetId="7426">
        <row r="4">
          <cell r="I4">
            <v>0</v>
          </cell>
        </row>
      </sheetData>
      <sheetData sheetId="7427">
        <row r="4">
          <cell r="I4">
            <v>0</v>
          </cell>
        </row>
      </sheetData>
      <sheetData sheetId="7428">
        <row r="4">
          <cell r="I4">
            <v>0</v>
          </cell>
        </row>
      </sheetData>
      <sheetData sheetId="7429">
        <row r="4">
          <cell r="I4">
            <v>0</v>
          </cell>
        </row>
      </sheetData>
      <sheetData sheetId="7430">
        <row r="4">
          <cell r="I4">
            <v>0</v>
          </cell>
        </row>
      </sheetData>
      <sheetData sheetId="7431">
        <row r="4">
          <cell r="I4">
            <v>0</v>
          </cell>
        </row>
      </sheetData>
      <sheetData sheetId="7432">
        <row r="4">
          <cell r="I4">
            <v>0</v>
          </cell>
        </row>
      </sheetData>
      <sheetData sheetId="7433">
        <row r="4">
          <cell r="I4">
            <v>0</v>
          </cell>
        </row>
      </sheetData>
      <sheetData sheetId="7434">
        <row r="4">
          <cell r="I4">
            <v>0</v>
          </cell>
        </row>
      </sheetData>
      <sheetData sheetId="7435">
        <row r="4">
          <cell r="I4">
            <v>0</v>
          </cell>
        </row>
      </sheetData>
      <sheetData sheetId="7436">
        <row r="4">
          <cell r="I4">
            <v>0</v>
          </cell>
        </row>
      </sheetData>
      <sheetData sheetId="7437">
        <row r="4">
          <cell r="I4">
            <v>0</v>
          </cell>
        </row>
      </sheetData>
      <sheetData sheetId="7438">
        <row r="4">
          <cell r="I4">
            <v>0</v>
          </cell>
        </row>
      </sheetData>
      <sheetData sheetId="7439">
        <row r="4">
          <cell r="I4">
            <v>0</v>
          </cell>
        </row>
      </sheetData>
      <sheetData sheetId="7440">
        <row r="4">
          <cell r="I4">
            <v>0</v>
          </cell>
        </row>
      </sheetData>
      <sheetData sheetId="7441">
        <row r="4">
          <cell r="I4">
            <v>0</v>
          </cell>
        </row>
      </sheetData>
      <sheetData sheetId="7442">
        <row r="4">
          <cell r="I4">
            <v>0</v>
          </cell>
        </row>
      </sheetData>
      <sheetData sheetId="7443">
        <row r="4">
          <cell r="I4">
            <v>0</v>
          </cell>
        </row>
      </sheetData>
      <sheetData sheetId="7444">
        <row r="4">
          <cell r="I4">
            <v>0</v>
          </cell>
        </row>
      </sheetData>
      <sheetData sheetId="7445">
        <row r="4">
          <cell r="I4">
            <v>0</v>
          </cell>
        </row>
      </sheetData>
      <sheetData sheetId="7446">
        <row r="4">
          <cell r="I4">
            <v>0</v>
          </cell>
        </row>
      </sheetData>
      <sheetData sheetId="7447">
        <row r="4">
          <cell r="I4">
            <v>0</v>
          </cell>
        </row>
      </sheetData>
      <sheetData sheetId="7448">
        <row r="4">
          <cell r="I4">
            <v>0</v>
          </cell>
        </row>
      </sheetData>
      <sheetData sheetId="7449">
        <row r="4">
          <cell r="I4">
            <v>0</v>
          </cell>
        </row>
      </sheetData>
      <sheetData sheetId="7450">
        <row r="4">
          <cell r="I4">
            <v>0</v>
          </cell>
        </row>
      </sheetData>
      <sheetData sheetId="7451">
        <row r="4">
          <cell r="I4">
            <v>0</v>
          </cell>
        </row>
      </sheetData>
      <sheetData sheetId="7452">
        <row r="4">
          <cell r="I4">
            <v>0</v>
          </cell>
        </row>
      </sheetData>
      <sheetData sheetId="7453">
        <row r="4">
          <cell r="I4">
            <v>0</v>
          </cell>
        </row>
      </sheetData>
      <sheetData sheetId="7454">
        <row r="4">
          <cell r="I4">
            <v>0</v>
          </cell>
        </row>
      </sheetData>
      <sheetData sheetId="7455">
        <row r="4">
          <cell r="I4">
            <v>0</v>
          </cell>
        </row>
      </sheetData>
      <sheetData sheetId="7456">
        <row r="4">
          <cell r="I4">
            <v>0</v>
          </cell>
        </row>
      </sheetData>
      <sheetData sheetId="7457">
        <row r="4">
          <cell r="I4">
            <v>0</v>
          </cell>
        </row>
      </sheetData>
      <sheetData sheetId="7458">
        <row r="4">
          <cell r="I4">
            <v>0</v>
          </cell>
        </row>
      </sheetData>
      <sheetData sheetId="7459">
        <row r="4">
          <cell r="I4">
            <v>0</v>
          </cell>
        </row>
      </sheetData>
      <sheetData sheetId="7460">
        <row r="4">
          <cell r="I4">
            <v>0</v>
          </cell>
        </row>
      </sheetData>
      <sheetData sheetId="7461">
        <row r="4">
          <cell r="I4">
            <v>0</v>
          </cell>
        </row>
      </sheetData>
      <sheetData sheetId="7462">
        <row r="4">
          <cell r="I4">
            <v>0</v>
          </cell>
        </row>
      </sheetData>
      <sheetData sheetId="7463">
        <row r="4">
          <cell r="I4">
            <v>0</v>
          </cell>
        </row>
      </sheetData>
      <sheetData sheetId="7464">
        <row r="4">
          <cell r="I4">
            <v>0</v>
          </cell>
        </row>
      </sheetData>
      <sheetData sheetId="7465">
        <row r="4">
          <cell r="I4">
            <v>0</v>
          </cell>
        </row>
      </sheetData>
      <sheetData sheetId="7466">
        <row r="4">
          <cell r="I4">
            <v>0</v>
          </cell>
        </row>
      </sheetData>
      <sheetData sheetId="7467">
        <row r="4">
          <cell r="I4">
            <v>0</v>
          </cell>
        </row>
      </sheetData>
      <sheetData sheetId="7468">
        <row r="4">
          <cell r="I4">
            <v>0</v>
          </cell>
        </row>
      </sheetData>
      <sheetData sheetId="7469">
        <row r="4">
          <cell r="I4">
            <v>0</v>
          </cell>
        </row>
      </sheetData>
      <sheetData sheetId="7470">
        <row r="4">
          <cell r="I4">
            <v>0</v>
          </cell>
        </row>
      </sheetData>
      <sheetData sheetId="7471">
        <row r="4">
          <cell r="I4">
            <v>0</v>
          </cell>
        </row>
      </sheetData>
      <sheetData sheetId="7472">
        <row r="4">
          <cell r="I4">
            <v>0</v>
          </cell>
        </row>
      </sheetData>
      <sheetData sheetId="7473">
        <row r="4">
          <cell r="I4">
            <v>0</v>
          </cell>
        </row>
      </sheetData>
      <sheetData sheetId="7474">
        <row r="4">
          <cell r="I4">
            <v>0</v>
          </cell>
        </row>
      </sheetData>
      <sheetData sheetId="7475">
        <row r="4">
          <cell r="I4">
            <v>0</v>
          </cell>
        </row>
      </sheetData>
      <sheetData sheetId="7476">
        <row r="4">
          <cell r="I4">
            <v>0</v>
          </cell>
        </row>
      </sheetData>
      <sheetData sheetId="7477">
        <row r="4">
          <cell r="I4">
            <v>0</v>
          </cell>
        </row>
      </sheetData>
      <sheetData sheetId="7478">
        <row r="4">
          <cell r="I4">
            <v>0</v>
          </cell>
        </row>
      </sheetData>
      <sheetData sheetId="7479">
        <row r="4">
          <cell r="I4">
            <v>0</v>
          </cell>
        </row>
      </sheetData>
      <sheetData sheetId="7480">
        <row r="4">
          <cell r="I4">
            <v>0</v>
          </cell>
        </row>
      </sheetData>
      <sheetData sheetId="7481">
        <row r="4">
          <cell r="I4">
            <v>0</v>
          </cell>
        </row>
      </sheetData>
      <sheetData sheetId="7482">
        <row r="4">
          <cell r="I4">
            <v>0</v>
          </cell>
        </row>
      </sheetData>
      <sheetData sheetId="7483">
        <row r="4">
          <cell r="I4">
            <v>0</v>
          </cell>
        </row>
      </sheetData>
      <sheetData sheetId="7484">
        <row r="4">
          <cell r="I4">
            <v>0</v>
          </cell>
        </row>
      </sheetData>
      <sheetData sheetId="7485">
        <row r="4">
          <cell r="I4">
            <v>0</v>
          </cell>
        </row>
      </sheetData>
      <sheetData sheetId="7486">
        <row r="4">
          <cell r="I4">
            <v>0</v>
          </cell>
        </row>
      </sheetData>
      <sheetData sheetId="7487">
        <row r="4">
          <cell r="I4">
            <v>0</v>
          </cell>
        </row>
      </sheetData>
      <sheetData sheetId="7488">
        <row r="4">
          <cell r="I4">
            <v>0</v>
          </cell>
        </row>
      </sheetData>
      <sheetData sheetId="7489">
        <row r="4">
          <cell r="I4">
            <v>0</v>
          </cell>
        </row>
      </sheetData>
      <sheetData sheetId="7490">
        <row r="4">
          <cell r="I4">
            <v>0</v>
          </cell>
        </row>
      </sheetData>
      <sheetData sheetId="7491">
        <row r="4">
          <cell r="I4">
            <v>0</v>
          </cell>
        </row>
      </sheetData>
      <sheetData sheetId="7492">
        <row r="4">
          <cell r="I4">
            <v>0</v>
          </cell>
        </row>
      </sheetData>
      <sheetData sheetId="7493">
        <row r="4">
          <cell r="I4">
            <v>0</v>
          </cell>
        </row>
      </sheetData>
      <sheetData sheetId="7494">
        <row r="4">
          <cell r="I4">
            <v>0</v>
          </cell>
        </row>
      </sheetData>
      <sheetData sheetId="7495">
        <row r="4">
          <cell r="I4">
            <v>0</v>
          </cell>
        </row>
      </sheetData>
      <sheetData sheetId="7496">
        <row r="4">
          <cell r="I4">
            <v>0</v>
          </cell>
        </row>
      </sheetData>
      <sheetData sheetId="7497">
        <row r="4">
          <cell r="I4">
            <v>0</v>
          </cell>
        </row>
      </sheetData>
      <sheetData sheetId="7498">
        <row r="4">
          <cell r="I4">
            <v>0</v>
          </cell>
        </row>
      </sheetData>
      <sheetData sheetId="7499">
        <row r="4">
          <cell r="I4">
            <v>0</v>
          </cell>
        </row>
      </sheetData>
      <sheetData sheetId="7500">
        <row r="4">
          <cell r="I4">
            <v>0</v>
          </cell>
        </row>
      </sheetData>
      <sheetData sheetId="7501">
        <row r="4">
          <cell r="I4">
            <v>0</v>
          </cell>
        </row>
      </sheetData>
      <sheetData sheetId="7502">
        <row r="4">
          <cell r="I4">
            <v>0</v>
          </cell>
        </row>
      </sheetData>
      <sheetData sheetId="7503">
        <row r="4">
          <cell r="I4">
            <v>0</v>
          </cell>
        </row>
      </sheetData>
      <sheetData sheetId="7504">
        <row r="4">
          <cell r="I4">
            <v>0</v>
          </cell>
        </row>
      </sheetData>
      <sheetData sheetId="7505">
        <row r="4">
          <cell r="I4">
            <v>0</v>
          </cell>
        </row>
      </sheetData>
      <sheetData sheetId="7506">
        <row r="4">
          <cell r="I4">
            <v>0</v>
          </cell>
        </row>
      </sheetData>
      <sheetData sheetId="7507">
        <row r="4">
          <cell r="I4">
            <v>0</v>
          </cell>
        </row>
      </sheetData>
      <sheetData sheetId="7508">
        <row r="4">
          <cell r="I4">
            <v>0</v>
          </cell>
        </row>
      </sheetData>
      <sheetData sheetId="7509">
        <row r="4">
          <cell r="I4">
            <v>0</v>
          </cell>
        </row>
      </sheetData>
      <sheetData sheetId="7510">
        <row r="4">
          <cell r="I4">
            <v>0</v>
          </cell>
        </row>
      </sheetData>
      <sheetData sheetId="7511">
        <row r="4">
          <cell r="I4">
            <v>0</v>
          </cell>
        </row>
      </sheetData>
      <sheetData sheetId="7512">
        <row r="4">
          <cell r="I4">
            <v>0</v>
          </cell>
        </row>
      </sheetData>
      <sheetData sheetId="7513">
        <row r="4">
          <cell r="I4">
            <v>0</v>
          </cell>
        </row>
      </sheetData>
      <sheetData sheetId="7514">
        <row r="4">
          <cell r="I4">
            <v>0</v>
          </cell>
        </row>
      </sheetData>
      <sheetData sheetId="7515">
        <row r="4">
          <cell r="I4">
            <v>0</v>
          </cell>
        </row>
      </sheetData>
      <sheetData sheetId="7516">
        <row r="4">
          <cell r="I4">
            <v>0</v>
          </cell>
        </row>
      </sheetData>
      <sheetData sheetId="7517">
        <row r="4">
          <cell r="I4">
            <v>0</v>
          </cell>
        </row>
      </sheetData>
      <sheetData sheetId="7518">
        <row r="4">
          <cell r="I4">
            <v>0</v>
          </cell>
        </row>
      </sheetData>
      <sheetData sheetId="7519">
        <row r="4">
          <cell r="I4">
            <v>0</v>
          </cell>
        </row>
      </sheetData>
      <sheetData sheetId="7520">
        <row r="4">
          <cell r="I4">
            <v>0</v>
          </cell>
        </row>
      </sheetData>
      <sheetData sheetId="7521">
        <row r="4">
          <cell r="I4">
            <v>0</v>
          </cell>
        </row>
      </sheetData>
      <sheetData sheetId="7522">
        <row r="4">
          <cell r="I4">
            <v>0</v>
          </cell>
        </row>
      </sheetData>
      <sheetData sheetId="7523">
        <row r="4">
          <cell r="I4">
            <v>0</v>
          </cell>
        </row>
      </sheetData>
      <sheetData sheetId="7524">
        <row r="4">
          <cell r="I4">
            <v>0</v>
          </cell>
        </row>
      </sheetData>
      <sheetData sheetId="7525">
        <row r="4">
          <cell r="I4">
            <v>0</v>
          </cell>
        </row>
      </sheetData>
      <sheetData sheetId="7526">
        <row r="4">
          <cell r="I4">
            <v>0</v>
          </cell>
        </row>
      </sheetData>
      <sheetData sheetId="7527">
        <row r="4">
          <cell r="I4">
            <v>0</v>
          </cell>
        </row>
      </sheetData>
      <sheetData sheetId="7528">
        <row r="4">
          <cell r="I4">
            <v>0</v>
          </cell>
        </row>
      </sheetData>
      <sheetData sheetId="7529">
        <row r="4">
          <cell r="I4">
            <v>0</v>
          </cell>
        </row>
      </sheetData>
      <sheetData sheetId="7530">
        <row r="4">
          <cell r="I4">
            <v>0</v>
          </cell>
        </row>
      </sheetData>
      <sheetData sheetId="7531">
        <row r="4">
          <cell r="I4">
            <v>0</v>
          </cell>
        </row>
      </sheetData>
      <sheetData sheetId="7532">
        <row r="4">
          <cell r="I4">
            <v>0</v>
          </cell>
        </row>
      </sheetData>
      <sheetData sheetId="7533">
        <row r="4">
          <cell r="I4">
            <v>0</v>
          </cell>
        </row>
      </sheetData>
      <sheetData sheetId="7534">
        <row r="4">
          <cell r="I4">
            <v>0</v>
          </cell>
        </row>
      </sheetData>
      <sheetData sheetId="7535">
        <row r="4">
          <cell r="I4">
            <v>0</v>
          </cell>
        </row>
      </sheetData>
      <sheetData sheetId="7536">
        <row r="4">
          <cell r="I4">
            <v>0</v>
          </cell>
        </row>
      </sheetData>
      <sheetData sheetId="7537">
        <row r="4">
          <cell r="I4">
            <v>0</v>
          </cell>
        </row>
      </sheetData>
      <sheetData sheetId="7538">
        <row r="4">
          <cell r="I4">
            <v>0</v>
          </cell>
        </row>
      </sheetData>
      <sheetData sheetId="7539">
        <row r="4">
          <cell r="I4">
            <v>0</v>
          </cell>
        </row>
      </sheetData>
      <sheetData sheetId="7540">
        <row r="4">
          <cell r="I4">
            <v>0</v>
          </cell>
        </row>
      </sheetData>
      <sheetData sheetId="7541">
        <row r="4">
          <cell r="I4">
            <v>0</v>
          </cell>
        </row>
      </sheetData>
      <sheetData sheetId="7542">
        <row r="4">
          <cell r="I4">
            <v>0</v>
          </cell>
        </row>
      </sheetData>
      <sheetData sheetId="7543">
        <row r="4">
          <cell r="I4">
            <v>0</v>
          </cell>
        </row>
      </sheetData>
      <sheetData sheetId="7544">
        <row r="4">
          <cell r="I4">
            <v>0</v>
          </cell>
        </row>
      </sheetData>
      <sheetData sheetId="7545">
        <row r="4">
          <cell r="I4">
            <v>0</v>
          </cell>
        </row>
      </sheetData>
      <sheetData sheetId="7546">
        <row r="4">
          <cell r="I4">
            <v>0</v>
          </cell>
        </row>
      </sheetData>
      <sheetData sheetId="7547">
        <row r="4">
          <cell r="I4">
            <v>0</v>
          </cell>
        </row>
      </sheetData>
      <sheetData sheetId="7548">
        <row r="4">
          <cell r="I4">
            <v>0</v>
          </cell>
        </row>
      </sheetData>
      <sheetData sheetId="7549">
        <row r="4">
          <cell r="I4">
            <v>0</v>
          </cell>
        </row>
      </sheetData>
      <sheetData sheetId="7550">
        <row r="4">
          <cell r="I4">
            <v>0</v>
          </cell>
        </row>
      </sheetData>
      <sheetData sheetId="7551">
        <row r="4">
          <cell r="I4">
            <v>0</v>
          </cell>
        </row>
      </sheetData>
      <sheetData sheetId="7552">
        <row r="4">
          <cell r="I4">
            <v>0</v>
          </cell>
        </row>
      </sheetData>
      <sheetData sheetId="7553">
        <row r="4">
          <cell r="I4">
            <v>0</v>
          </cell>
        </row>
      </sheetData>
      <sheetData sheetId="7554">
        <row r="4">
          <cell r="I4">
            <v>0</v>
          </cell>
        </row>
      </sheetData>
      <sheetData sheetId="7555">
        <row r="4">
          <cell r="I4">
            <v>0</v>
          </cell>
        </row>
      </sheetData>
      <sheetData sheetId="7556">
        <row r="4">
          <cell r="I4">
            <v>0</v>
          </cell>
        </row>
      </sheetData>
      <sheetData sheetId="7557">
        <row r="4">
          <cell r="I4">
            <v>0</v>
          </cell>
        </row>
      </sheetData>
      <sheetData sheetId="7558">
        <row r="4">
          <cell r="I4">
            <v>0</v>
          </cell>
        </row>
      </sheetData>
      <sheetData sheetId="7559">
        <row r="4">
          <cell r="I4">
            <v>0</v>
          </cell>
        </row>
      </sheetData>
      <sheetData sheetId="7560">
        <row r="4">
          <cell r="I4">
            <v>0</v>
          </cell>
        </row>
      </sheetData>
      <sheetData sheetId="7561">
        <row r="4">
          <cell r="I4">
            <v>0</v>
          </cell>
        </row>
      </sheetData>
      <sheetData sheetId="7562">
        <row r="4">
          <cell r="I4">
            <v>0</v>
          </cell>
        </row>
      </sheetData>
      <sheetData sheetId="7563">
        <row r="4">
          <cell r="I4">
            <v>0</v>
          </cell>
        </row>
      </sheetData>
      <sheetData sheetId="7564">
        <row r="4">
          <cell r="I4">
            <v>0</v>
          </cell>
        </row>
      </sheetData>
      <sheetData sheetId="7565">
        <row r="4">
          <cell r="I4">
            <v>0</v>
          </cell>
        </row>
      </sheetData>
      <sheetData sheetId="7566">
        <row r="4">
          <cell r="I4">
            <v>0</v>
          </cell>
        </row>
      </sheetData>
      <sheetData sheetId="7567">
        <row r="4">
          <cell r="I4">
            <v>0</v>
          </cell>
        </row>
      </sheetData>
      <sheetData sheetId="7568">
        <row r="4">
          <cell r="I4">
            <v>0</v>
          </cell>
        </row>
      </sheetData>
      <sheetData sheetId="7569">
        <row r="4">
          <cell r="I4">
            <v>0</v>
          </cell>
        </row>
      </sheetData>
      <sheetData sheetId="7570">
        <row r="4">
          <cell r="I4">
            <v>0</v>
          </cell>
        </row>
      </sheetData>
      <sheetData sheetId="7571">
        <row r="4">
          <cell r="I4">
            <v>0</v>
          </cell>
        </row>
      </sheetData>
      <sheetData sheetId="7572">
        <row r="4">
          <cell r="I4">
            <v>0</v>
          </cell>
        </row>
      </sheetData>
      <sheetData sheetId="7573">
        <row r="4">
          <cell r="I4">
            <v>0</v>
          </cell>
        </row>
      </sheetData>
      <sheetData sheetId="7574">
        <row r="4">
          <cell r="I4">
            <v>0</v>
          </cell>
        </row>
      </sheetData>
      <sheetData sheetId="7575">
        <row r="4">
          <cell r="I4">
            <v>0</v>
          </cell>
        </row>
      </sheetData>
      <sheetData sheetId="7576">
        <row r="4">
          <cell r="I4">
            <v>0</v>
          </cell>
        </row>
      </sheetData>
      <sheetData sheetId="7577">
        <row r="4">
          <cell r="I4">
            <v>0</v>
          </cell>
        </row>
      </sheetData>
      <sheetData sheetId="7578">
        <row r="4">
          <cell r="I4">
            <v>0</v>
          </cell>
        </row>
      </sheetData>
      <sheetData sheetId="7579">
        <row r="4">
          <cell r="I4">
            <v>0</v>
          </cell>
        </row>
      </sheetData>
      <sheetData sheetId="7580">
        <row r="4">
          <cell r="I4">
            <v>0</v>
          </cell>
        </row>
      </sheetData>
      <sheetData sheetId="7581">
        <row r="4">
          <cell r="I4">
            <v>0</v>
          </cell>
        </row>
      </sheetData>
      <sheetData sheetId="7582">
        <row r="4">
          <cell r="I4">
            <v>0</v>
          </cell>
        </row>
      </sheetData>
      <sheetData sheetId="7583">
        <row r="4">
          <cell r="I4">
            <v>0</v>
          </cell>
        </row>
      </sheetData>
      <sheetData sheetId="7584">
        <row r="4">
          <cell r="I4">
            <v>0</v>
          </cell>
        </row>
      </sheetData>
      <sheetData sheetId="7585">
        <row r="4">
          <cell r="I4">
            <v>0</v>
          </cell>
        </row>
      </sheetData>
      <sheetData sheetId="7586">
        <row r="4">
          <cell r="I4">
            <v>0</v>
          </cell>
        </row>
      </sheetData>
      <sheetData sheetId="7587">
        <row r="4">
          <cell r="I4">
            <v>0</v>
          </cell>
        </row>
      </sheetData>
      <sheetData sheetId="7588">
        <row r="4">
          <cell r="I4">
            <v>0</v>
          </cell>
        </row>
      </sheetData>
      <sheetData sheetId="7589">
        <row r="4">
          <cell r="I4">
            <v>0</v>
          </cell>
        </row>
      </sheetData>
      <sheetData sheetId="7590">
        <row r="4">
          <cell r="I4">
            <v>0</v>
          </cell>
        </row>
      </sheetData>
      <sheetData sheetId="7591">
        <row r="4">
          <cell r="I4">
            <v>0</v>
          </cell>
        </row>
      </sheetData>
      <sheetData sheetId="7592">
        <row r="4">
          <cell r="I4">
            <v>0</v>
          </cell>
        </row>
      </sheetData>
      <sheetData sheetId="7593">
        <row r="4">
          <cell r="I4">
            <v>0</v>
          </cell>
        </row>
      </sheetData>
      <sheetData sheetId="7594">
        <row r="4">
          <cell r="I4">
            <v>0</v>
          </cell>
        </row>
      </sheetData>
      <sheetData sheetId="7595">
        <row r="4">
          <cell r="I4">
            <v>0</v>
          </cell>
        </row>
      </sheetData>
      <sheetData sheetId="7596">
        <row r="4">
          <cell r="I4">
            <v>0</v>
          </cell>
        </row>
      </sheetData>
      <sheetData sheetId="7597">
        <row r="4">
          <cell r="I4">
            <v>0</v>
          </cell>
        </row>
      </sheetData>
      <sheetData sheetId="7598">
        <row r="4">
          <cell r="I4">
            <v>0</v>
          </cell>
        </row>
      </sheetData>
      <sheetData sheetId="7599">
        <row r="4">
          <cell r="I4">
            <v>0</v>
          </cell>
        </row>
      </sheetData>
      <sheetData sheetId="7600">
        <row r="4">
          <cell r="I4">
            <v>0</v>
          </cell>
        </row>
      </sheetData>
      <sheetData sheetId="7601">
        <row r="4">
          <cell r="I4">
            <v>0</v>
          </cell>
        </row>
      </sheetData>
      <sheetData sheetId="7602">
        <row r="4">
          <cell r="I4">
            <v>0</v>
          </cell>
        </row>
      </sheetData>
      <sheetData sheetId="7603">
        <row r="4">
          <cell r="I4">
            <v>0</v>
          </cell>
        </row>
      </sheetData>
      <sheetData sheetId="7604">
        <row r="4">
          <cell r="I4">
            <v>0</v>
          </cell>
        </row>
      </sheetData>
      <sheetData sheetId="7605">
        <row r="4">
          <cell r="I4">
            <v>0</v>
          </cell>
        </row>
      </sheetData>
      <sheetData sheetId="7606">
        <row r="4">
          <cell r="I4">
            <v>0</v>
          </cell>
        </row>
      </sheetData>
      <sheetData sheetId="7607">
        <row r="4">
          <cell r="I4">
            <v>0</v>
          </cell>
        </row>
      </sheetData>
      <sheetData sheetId="7608">
        <row r="4">
          <cell r="I4">
            <v>0</v>
          </cell>
        </row>
      </sheetData>
      <sheetData sheetId="7609">
        <row r="4">
          <cell r="I4">
            <v>0</v>
          </cell>
        </row>
      </sheetData>
      <sheetData sheetId="7610">
        <row r="4">
          <cell r="I4">
            <v>0</v>
          </cell>
        </row>
      </sheetData>
      <sheetData sheetId="7611">
        <row r="4">
          <cell r="I4">
            <v>0</v>
          </cell>
        </row>
      </sheetData>
      <sheetData sheetId="7612">
        <row r="4">
          <cell r="I4">
            <v>0</v>
          </cell>
        </row>
      </sheetData>
      <sheetData sheetId="7613" refreshError="1"/>
      <sheetData sheetId="7614" refreshError="1"/>
      <sheetData sheetId="7615" refreshError="1"/>
      <sheetData sheetId="7616" refreshError="1"/>
      <sheetData sheetId="7617" refreshError="1"/>
      <sheetData sheetId="7618">
        <row r="4">
          <cell r="I4">
            <v>0</v>
          </cell>
        </row>
      </sheetData>
      <sheetData sheetId="7619" refreshError="1"/>
      <sheetData sheetId="7620" refreshError="1"/>
      <sheetData sheetId="7621">
        <row r="4">
          <cell r="I4">
            <v>0</v>
          </cell>
        </row>
      </sheetData>
      <sheetData sheetId="7622">
        <row r="4">
          <cell r="I4">
            <v>0</v>
          </cell>
        </row>
      </sheetData>
      <sheetData sheetId="7623">
        <row r="4">
          <cell r="I4">
            <v>0</v>
          </cell>
        </row>
      </sheetData>
      <sheetData sheetId="7624">
        <row r="4">
          <cell r="I4">
            <v>0</v>
          </cell>
        </row>
      </sheetData>
      <sheetData sheetId="7625">
        <row r="4">
          <cell r="I4">
            <v>0</v>
          </cell>
        </row>
      </sheetData>
      <sheetData sheetId="7626">
        <row r="4">
          <cell r="I4">
            <v>0</v>
          </cell>
        </row>
      </sheetData>
      <sheetData sheetId="7627">
        <row r="4">
          <cell r="I4">
            <v>0</v>
          </cell>
        </row>
      </sheetData>
      <sheetData sheetId="7628">
        <row r="4">
          <cell r="I4">
            <v>0</v>
          </cell>
        </row>
      </sheetData>
      <sheetData sheetId="7629">
        <row r="4">
          <cell r="I4">
            <v>0</v>
          </cell>
        </row>
      </sheetData>
      <sheetData sheetId="7630">
        <row r="4">
          <cell r="I4">
            <v>0</v>
          </cell>
        </row>
      </sheetData>
      <sheetData sheetId="7631">
        <row r="4">
          <cell r="I4">
            <v>0</v>
          </cell>
        </row>
      </sheetData>
      <sheetData sheetId="7632">
        <row r="4">
          <cell r="I4">
            <v>0</v>
          </cell>
        </row>
      </sheetData>
      <sheetData sheetId="7633">
        <row r="4">
          <cell r="I4">
            <v>0</v>
          </cell>
        </row>
      </sheetData>
      <sheetData sheetId="7634">
        <row r="4">
          <cell r="I4">
            <v>0</v>
          </cell>
        </row>
      </sheetData>
      <sheetData sheetId="7635">
        <row r="4">
          <cell r="I4">
            <v>0</v>
          </cell>
        </row>
      </sheetData>
      <sheetData sheetId="7636" refreshError="1"/>
      <sheetData sheetId="7637" refreshError="1"/>
      <sheetData sheetId="7638" refreshError="1"/>
      <sheetData sheetId="7639" refreshError="1"/>
      <sheetData sheetId="7640" refreshError="1"/>
      <sheetData sheetId="7641" refreshError="1"/>
      <sheetData sheetId="7642" refreshError="1"/>
      <sheetData sheetId="7643" refreshError="1"/>
      <sheetData sheetId="7644" refreshError="1"/>
      <sheetData sheetId="7645" refreshError="1"/>
      <sheetData sheetId="7646" refreshError="1"/>
      <sheetData sheetId="7647" refreshError="1"/>
      <sheetData sheetId="7648" refreshError="1"/>
      <sheetData sheetId="7649" refreshError="1"/>
      <sheetData sheetId="7650">
        <row r="4">
          <cell r="I4">
            <v>0</v>
          </cell>
        </row>
      </sheetData>
      <sheetData sheetId="7651" refreshError="1"/>
      <sheetData sheetId="7652" refreshError="1"/>
      <sheetData sheetId="7653" refreshError="1"/>
      <sheetData sheetId="7654" refreshError="1"/>
      <sheetData sheetId="7655" refreshError="1"/>
      <sheetData sheetId="7656" refreshError="1"/>
      <sheetData sheetId="7657" refreshError="1"/>
      <sheetData sheetId="7658" refreshError="1"/>
      <sheetData sheetId="7659" refreshError="1"/>
      <sheetData sheetId="7660" refreshError="1"/>
      <sheetData sheetId="7661" refreshError="1"/>
      <sheetData sheetId="7662" refreshError="1"/>
      <sheetData sheetId="7663" refreshError="1"/>
      <sheetData sheetId="7664" refreshError="1"/>
      <sheetData sheetId="7665" refreshError="1"/>
      <sheetData sheetId="7666" refreshError="1"/>
      <sheetData sheetId="7667" refreshError="1"/>
      <sheetData sheetId="7668" refreshError="1"/>
      <sheetData sheetId="7669" refreshError="1"/>
      <sheetData sheetId="7670">
        <row r="4">
          <cell r="I4">
            <v>0</v>
          </cell>
        </row>
      </sheetData>
      <sheetData sheetId="7671">
        <row r="4">
          <cell r="I4">
            <v>0</v>
          </cell>
        </row>
      </sheetData>
      <sheetData sheetId="7672">
        <row r="4">
          <cell r="I4">
            <v>0</v>
          </cell>
        </row>
      </sheetData>
      <sheetData sheetId="7673">
        <row r="4">
          <cell r="I4">
            <v>0</v>
          </cell>
        </row>
      </sheetData>
      <sheetData sheetId="7674">
        <row r="4">
          <cell r="I4">
            <v>0</v>
          </cell>
        </row>
      </sheetData>
      <sheetData sheetId="7675">
        <row r="4">
          <cell r="I4">
            <v>0</v>
          </cell>
        </row>
      </sheetData>
      <sheetData sheetId="7676">
        <row r="4">
          <cell r="I4">
            <v>0</v>
          </cell>
        </row>
      </sheetData>
      <sheetData sheetId="7677">
        <row r="4">
          <cell r="I4">
            <v>0</v>
          </cell>
        </row>
      </sheetData>
      <sheetData sheetId="7678">
        <row r="4">
          <cell r="I4">
            <v>0</v>
          </cell>
        </row>
      </sheetData>
      <sheetData sheetId="7679">
        <row r="4">
          <cell r="I4">
            <v>0</v>
          </cell>
        </row>
      </sheetData>
      <sheetData sheetId="7680">
        <row r="4">
          <cell r="I4">
            <v>0</v>
          </cell>
        </row>
      </sheetData>
      <sheetData sheetId="7681">
        <row r="4">
          <cell r="I4">
            <v>0</v>
          </cell>
        </row>
      </sheetData>
      <sheetData sheetId="7682">
        <row r="4">
          <cell r="I4">
            <v>0</v>
          </cell>
        </row>
      </sheetData>
      <sheetData sheetId="7683">
        <row r="4">
          <cell r="I4">
            <v>0</v>
          </cell>
        </row>
      </sheetData>
      <sheetData sheetId="7684">
        <row r="4">
          <cell r="I4">
            <v>0</v>
          </cell>
        </row>
      </sheetData>
      <sheetData sheetId="7685">
        <row r="4">
          <cell r="I4">
            <v>0</v>
          </cell>
        </row>
      </sheetData>
      <sheetData sheetId="7686">
        <row r="4">
          <cell r="I4">
            <v>0</v>
          </cell>
        </row>
      </sheetData>
      <sheetData sheetId="7687">
        <row r="4">
          <cell r="I4">
            <v>0</v>
          </cell>
        </row>
      </sheetData>
      <sheetData sheetId="7688">
        <row r="4">
          <cell r="I4">
            <v>0</v>
          </cell>
        </row>
      </sheetData>
      <sheetData sheetId="7689">
        <row r="4">
          <cell r="I4">
            <v>0</v>
          </cell>
        </row>
      </sheetData>
      <sheetData sheetId="7690" refreshError="1"/>
      <sheetData sheetId="7691" refreshError="1"/>
      <sheetData sheetId="7692" refreshError="1"/>
      <sheetData sheetId="7693" refreshError="1"/>
      <sheetData sheetId="7694" refreshError="1"/>
      <sheetData sheetId="7695" refreshError="1"/>
      <sheetData sheetId="7696" refreshError="1"/>
      <sheetData sheetId="7697" refreshError="1"/>
      <sheetData sheetId="7698" refreshError="1"/>
      <sheetData sheetId="7699" refreshError="1"/>
      <sheetData sheetId="7700" refreshError="1"/>
      <sheetData sheetId="7701" refreshError="1"/>
      <sheetData sheetId="7702" refreshError="1"/>
      <sheetData sheetId="7703" refreshError="1"/>
      <sheetData sheetId="7704" refreshError="1"/>
      <sheetData sheetId="7705" refreshError="1"/>
      <sheetData sheetId="7706" refreshError="1"/>
      <sheetData sheetId="7707" refreshError="1"/>
      <sheetData sheetId="7708">
        <row r="4">
          <cell r="I4">
            <v>0</v>
          </cell>
        </row>
      </sheetData>
      <sheetData sheetId="7709">
        <row r="4">
          <cell r="I4">
            <v>0</v>
          </cell>
        </row>
      </sheetData>
      <sheetData sheetId="7710">
        <row r="4">
          <cell r="I4">
            <v>0</v>
          </cell>
        </row>
      </sheetData>
      <sheetData sheetId="7711">
        <row r="4">
          <cell r="I4">
            <v>0</v>
          </cell>
        </row>
      </sheetData>
      <sheetData sheetId="7712">
        <row r="4">
          <cell r="I4">
            <v>0</v>
          </cell>
        </row>
      </sheetData>
      <sheetData sheetId="7713">
        <row r="4">
          <cell r="I4">
            <v>0</v>
          </cell>
        </row>
      </sheetData>
      <sheetData sheetId="7714">
        <row r="4">
          <cell r="I4">
            <v>0</v>
          </cell>
        </row>
      </sheetData>
      <sheetData sheetId="7715">
        <row r="4">
          <cell r="I4">
            <v>0</v>
          </cell>
        </row>
      </sheetData>
      <sheetData sheetId="7716">
        <row r="4">
          <cell r="I4">
            <v>0</v>
          </cell>
        </row>
      </sheetData>
      <sheetData sheetId="7717">
        <row r="4">
          <cell r="I4">
            <v>0</v>
          </cell>
        </row>
      </sheetData>
      <sheetData sheetId="7718">
        <row r="4">
          <cell r="I4">
            <v>0</v>
          </cell>
        </row>
      </sheetData>
      <sheetData sheetId="7719">
        <row r="4">
          <cell r="I4">
            <v>0</v>
          </cell>
        </row>
      </sheetData>
      <sheetData sheetId="7720">
        <row r="4">
          <cell r="I4">
            <v>0</v>
          </cell>
        </row>
      </sheetData>
      <sheetData sheetId="7721">
        <row r="4">
          <cell r="I4">
            <v>0</v>
          </cell>
        </row>
      </sheetData>
      <sheetData sheetId="7722">
        <row r="4">
          <cell r="I4">
            <v>0</v>
          </cell>
        </row>
      </sheetData>
      <sheetData sheetId="7723">
        <row r="4">
          <cell r="I4">
            <v>0</v>
          </cell>
        </row>
      </sheetData>
      <sheetData sheetId="7724">
        <row r="4">
          <cell r="I4">
            <v>0</v>
          </cell>
        </row>
      </sheetData>
      <sheetData sheetId="7725">
        <row r="4">
          <cell r="I4">
            <v>0</v>
          </cell>
        </row>
      </sheetData>
      <sheetData sheetId="7726">
        <row r="4">
          <cell r="I4">
            <v>0</v>
          </cell>
        </row>
      </sheetData>
      <sheetData sheetId="7727">
        <row r="4">
          <cell r="I4">
            <v>0</v>
          </cell>
        </row>
      </sheetData>
      <sheetData sheetId="7728">
        <row r="4">
          <cell r="I4">
            <v>0</v>
          </cell>
        </row>
      </sheetData>
      <sheetData sheetId="7729">
        <row r="4">
          <cell r="I4">
            <v>0</v>
          </cell>
        </row>
      </sheetData>
      <sheetData sheetId="7730">
        <row r="4">
          <cell r="I4">
            <v>0</v>
          </cell>
        </row>
      </sheetData>
      <sheetData sheetId="7731">
        <row r="4">
          <cell r="I4">
            <v>0</v>
          </cell>
        </row>
      </sheetData>
      <sheetData sheetId="7732">
        <row r="4">
          <cell r="I4">
            <v>0</v>
          </cell>
        </row>
      </sheetData>
      <sheetData sheetId="7733">
        <row r="4">
          <cell r="I4">
            <v>0</v>
          </cell>
        </row>
      </sheetData>
      <sheetData sheetId="7734">
        <row r="4">
          <cell r="I4">
            <v>0</v>
          </cell>
        </row>
      </sheetData>
      <sheetData sheetId="7735">
        <row r="4">
          <cell r="I4">
            <v>0</v>
          </cell>
        </row>
      </sheetData>
      <sheetData sheetId="7736">
        <row r="4">
          <cell r="I4">
            <v>0</v>
          </cell>
        </row>
      </sheetData>
      <sheetData sheetId="7737">
        <row r="4">
          <cell r="I4">
            <v>0</v>
          </cell>
        </row>
      </sheetData>
      <sheetData sheetId="7738" refreshError="1"/>
      <sheetData sheetId="7739" refreshError="1"/>
      <sheetData sheetId="7740" refreshError="1"/>
      <sheetData sheetId="7741" refreshError="1"/>
      <sheetData sheetId="7742" refreshError="1"/>
      <sheetData sheetId="7743" refreshError="1"/>
      <sheetData sheetId="7744" refreshError="1"/>
      <sheetData sheetId="7745" refreshError="1"/>
      <sheetData sheetId="7746" refreshError="1"/>
      <sheetData sheetId="7747" refreshError="1"/>
      <sheetData sheetId="7748" refreshError="1"/>
      <sheetData sheetId="7749" refreshError="1"/>
      <sheetData sheetId="7750">
        <row r="4">
          <cell r="I4">
            <v>0</v>
          </cell>
        </row>
      </sheetData>
      <sheetData sheetId="7751">
        <row r="4">
          <cell r="I4">
            <v>0</v>
          </cell>
        </row>
      </sheetData>
      <sheetData sheetId="7752">
        <row r="4">
          <cell r="I4">
            <v>0</v>
          </cell>
        </row>
      </sheetData>
      <sheetData sheetId="7753">
        <row r="4">
          <cell r="I4">
            <v>0</v>
          </cell>
        </row>
      </sheetData>
      <sheetData sheetId="7754" refreshError="1"/>
      <sheetData sheetId="7755" refreshError="1"/>
      <sheetData sheetId="7756" refreshError="1"/>
      <sheetData sheetId="7757" refreshError="1"/>
      <sheetData sheetId="7758" refreshError="1"/>
      <sheetData sheetId="7759" refreshError="1"/>
      <sheetData sheetId="7760" refreshError="1"/>
      <sheetData sheetId="7761" refreshError="1"/>
      <sheetData sheetId="7762" refreshError="1"/>
      <sheetData sheetId="7763" refreshError="1"/>
      <sheetData sheetId="7764" refreshError="1"/>
      <sheetData sheetId="7765" refreshError="1"/>
      <sheetData sheetId="7766" refreshError="1"/>
      <sheetData sheetId="7767" refreshError="1"/>
      <sheetData sheetId="7768" refreshError="1"/>
      <sheetData sheetId="7769" refreshError="1"/>
      <sheetData sheetId="7770" refreshError="1"/>
      <sheetData sheetId="7771" refreshError="1"/>
      <sheetData sheetId="7772" refreshError="1"/>
      <sheetData sheetId="7773" refreshError="1"/>
      <sheetData sheetId="7774" refreshError="1"/>
      <sheetData sheetId="7775" refreshError="1"/>
      <sheetData sheetId="7776">
        <row r="4">
          <cell r="I4">
            <v>0</v>
          </cell>
        </row>
      </sheetData>
      <sheetData sheetId="7777">
        <row r="4">
          <cell r="I4">
            <v>0</v>
          </cell>
        </row>
      </sheetData>
      <sheetData sheetId="7778">
        <row r="4">
          <cell r="I4">
            <v>0</v>
          </cell>
        </row>
      </sheetData>
      <sheetData sheetId="7779">
        <row r="4">
          <cell r="I4">
            <v>0</v>
          </cell>
        </row>
      </sheetData>
      <sheetData sheetId="7780">
        <row r="4">
          <cell r="I4">
            <v>0</v>
          </cell>
        </row>
      </sheetData>
      <sheetData sheetId="7781">
        <row r="4">
          <cell r="I4">
            <v>0</v>
          </cell>
        </row>
      </sheetData>
      <sheetData sheetId="7782">
        <row r="4">
          <cell r="I4">
            <v>0</v>
          </cell>
        </row>
      </sheetData>
      <sheetData sheetId="7783">
        <row r="4">
          <cell r="I4">
            <v>0</v>
          </cell>
        </row>
      </sheetData>
      <sheetData sheetId="7784">
        <row r="4">
          <cell r="I4">
            <v>0</v>
          </cell>
        </row>
      </sheetData>
      <sheetData sheetId="7785">
        <row r="4">
          <cell r="I4">
            <v>0</v>
          </cell>
        </row>
      </sheetData>
      <sheetData sheetId="7786">
        <row r="4">
          <cell r="I4">
            <v>0</v>
          </cell>
        </row>
      </sheetData>
      <sheetData sheetId="7787">
        <row r="4">
          <cell r="I4">
            <v>0</v>
          </cell>
        </row>
      </sheetData>
      <sheetData sheetId="7788">
        <row r="4">
          <cell r="I4">
            <v>0</v>
          </cell>
        </row>
      </sheetData>
      <sheetData sheetId="7789">
        <row r="4">
          <cell r="I4">
            <v>0</v>
          </cell>
        </row>
      </sheetData>
      <sheetData sheetId="7790">
        <row r="4">
          <cell r="I4">
            <v>0</v>
          </cell>
        </row>
      </sheetData>
      <sheetData sheetId="7791">
        <row r="4">
          <cell r="I4">
            <v>0</v>
          </cell>
        </row>
      </sheetData>
      <sheetData sheetId="7792">
        <row r="4">
          <cell r="I4">
            <v>0</v>
          </cell>
        </row>
      </sheetData>
      <sheetData sheetId="7793">
        <row r="4">
          <cell r="I4">
            <v>0</v>
          </cell>
        </row>
      </sheetData>
      <sheetData sheetId="7794">
        <row r="4">
          <cell r="I4">
            <v>0</v>
          </cell>
        </row>
      </sheetData>
      <sheetData sheetId="7795">
        <row r="4">
          <cell r="I4">
            <v>0</v>
          </cell>
        </row>
      </sheetData>
      <sheetData sheetId="7796">
        <row r="4">
          <cell r="I4">
            <v>0</v>
          </cell>
        </row>
      </sheetData>
      <sheetData sheetId="7797">
        <row r="4">
          <cell r="I4">
            <v>0</v>
          </cell>
        </row>
      </sheetData>
      <sheetData sheetId="7798">
        <row r="4">
          <cell r="I4">
            <v>0</v>
          </cell>
        </row>
      </sheetData>
      <sheetData sheetId="7799">
        <row r="4">
          <cell r="I4">
            <v>0</v>
          </cell>
        </row>
      </sheetData>
      <sheetData sheetId="7800">
        <row r="4">
          <cell r="I4">
            <v>0</v>
          </cell>
        </row>
      </sheetData>
      <sheetData sheetId="7801">
        <row r="4">
          <cell r="I4">
            <v>0</v>
          </cell>
        </row>
      </sheetData>
      <sheetData sheetId="7802">
        <row r="4">
          <cell r="I4">
            <v>0</v>
          </cell>
        </row>
      </sheetData>
      <sheetData sheetId="7803">
        <row r="4">
          <cell r="I4">
            <v>0</v>
          </cell>
        </row>
      </sheetData>
      <sheetData sheetId="7804">
        <row r="4">
          <cell r="I4">
            <v>0</v>
          </cell>
        </row>
      </sheetData>
      <sheetData sheetId="7805">
        <row r="4">
          <cell r="I4">
            <v>0</v>
          </cell>
        </row>
      </sheetData>
      <sheetData sheetId="7806">
        <row r="4">
          <cell r="I4">
            <v>0</v>
          </cell>
        </row>
      </sheetData>
      <sheetData sheetId="7807">
        <row r="4">
          <cell r="I4">
            <v>0</v>
          </cell>
        </row>
      </sheetData>
      <sheetData sheetId="7808">
        <row r="4">
          <cell r="I4">
            <v>0</v>
          </cell>
        </row>
      </sheetData>
      <sheetData sheetId="7809">
        <row r="4">
          <cell r="I4">
            <v>0</v>
          </cell>
        </row>
      </sheetData>
      <sheetData sheetId="7810">
        <row r="4">
          <cell r="I4">
            <v>0</v>
          </cell>
        </row>
      </sheetData>
      <sheetData sheetId="7811">
        <row r="4">
          <cell r="I4">
            <v>0</v>
          </cell>
        </row>
      </sheetData>
      <sheetData sheetId="7812">
        <row r="4">
          <cell r="I4">
            <v>0</v>
          </cell>
        </row>
      </sheetData>
      <sheetData sheetId="7813">
        <row r="4">
          <cell r="I4">
            <v>0</v>
          </cell>
        </row>
      </sheetData>
      <sheetData sheetId="7814">
        <row r="4">
          <cell r="I4">
            <v>0</v>
          </cell>
        </row>
      </sheetData>
      <sheetData sheetId="7815">
        <row r="4">
          <cell r="I4">
            <v>0</v>
          </cell>
        </row>
      </sheetData>
      <sheetData sheetId="7816">
        <row r="4">
          <cell r="I4">
            <v>0</v>
          </cell>
        </row>
      </sheetData>
      <sheetData sheetId="7817">
        <row r="4">
          <cell r="I4">
            <v>0</v>
          </cell>
        </row>
      </sheetData>
      <sheetData sheetId="7818">
        <row r="4">
          <cell r="I4">
            <v>0</v>
          </cell>
        </row>
      </sheetData>
      <sheetData sheetId="7819">
        <row r="4">
          <cell r="I4">
            <v>0</v>
          </cell>
        </row>
      </sheetData>
      <sheetData sheetId="7820">
        <row r="4">
          <cell r="I4">
            <v>0</v>
          </cell>
        </row>
      </sheetData>
      <sheetData sheetId="7821">
        <row r="4">
          <cell r="I4">
            <v>0</v>
          </cell>
        </row>
      </sheetData>
      <sheetData sheetId="7822">
        <row r="4">
          <cell r="I4">
            <v>0</v>
          </cell>
        </row>
      </sheetData>
      <sheetData sheetId="7823">
        <row r="4">
          <cell r="I4">
            <v>0</v>
          </cell>
        </row>
      </sheetData>
      <sheetData sheetId="7824">
        <row r="4">
          <cell r="I4">
            <v>0</v>
          </cell>
        </row>
      </sheetData>
      <sheetData sheetId="7825">
        <row r="4">
          <cell r="I4">
            <v>0</v>
          </cell>
        </row>
      </sheetData>
      <sheetData sheetId="7826">
        <row r="4">
          <cell r="I4">
            <v>0</v>
          </cell>
        </row>
      </sheetData>
      <sheetData sheetId="7827">
        <row r="4">
          <cell r="I4">
            <v>0</v>
          </cell>
        </row>
      </sheetData>
      <sheetData sheetId="7828">
        <row r="4">
          <cell r="I4">
            <v>0</v>
          </cell>
        </row>
      </sheetData>
      <sheetData sheetId="7829">
        <row r="4">
          <cell r="I4">
            <v>0</v>
          </cell>
        </row>
      </sheetData>
      <sheetData sheetId="7830">
        <row r="4">
          <cell r="I4">
            <v>0</v>
          </cell>
        </row>
      </sheetData>
      <sheetData sheetId="7831">
        <row r="4">
          <cell r="I4">
            <v>0</v>
          </cell>
        </row>
      </sheetData>
      <sheetData sheetId="7832">
        <row r="4">
          <cell r="I4">
            <v>0</v>
          </cell>
        </row>
      </sheetData>
      <sheetData sheetId="7833">
        <row r="4">
          <cell r="I4">
            <v>0</v>
          </cell>
        </row>
      </sheetData>
      <sheetData sheetId="7834">
        <row r="4">
          <cell r="I4">
            <v>0</v>
          </cell>
        </row>
      </sheetData>
      <sheetData sheetId="7835">
        <row r="4">
          <cell r="I4">
            <v>0</v>
          </cell>
        </row>
      </sheetData>
      <sheetData sheetId="7836">
        <row r="4">
          <cell r="I4">
            <v>0</v>
          </cell>
        </row>
      </sheetData>
      <sheetData sheetId="7837">
        <row r="4">
          <cell r="I4">
            <v>0</v>
          </cell>
        </row>
      </sheetData>
      <sheetData sheetId="7838">
        <row r="4">
          <cell r="I4">
            <v>0</v>
          </cell>
        </row>
      </sheetData>
      <sheetData sheetId="7839">
        <row r="4">
          <cell r="I4">
            <v>0</v>
          </cell>
        </row>
      </sheetData>
      <sheetData sheetId="7840">
        <row r="4">
          <cell r="I4">
            <v>0</v>
          </cell>
        </row>
      </sheetData>
      <sheetData sheetId="7841">
        <row r="4">
          <cell r="I4">
            <v>0</v>
          </cell>
        </row>
      </sheetData>
      <sheetData sheetId="7842">
        <row r="4">
          <cell r="I4">
            <v>0</v>
          </cell>
        </row>
      </sheetData>
      <sheetData sheetId="7843">
        <row r="4">
          <cell r="I4">
            <v>0</v>
          </cell>
        </row>
      </sheetData>
      <sheetData sheetId="7844">
        <row r="4">
          <cell r="I4">
            <v>0</v>
          </cell>
        </row>
      </sheetData>
      <sheetData sheetId="7845">
        <row r="4">
          <cell r="I4">
            <v>0</v>
          </cell>
        </row>
      </sheetData>
      <sheetData sheetId="7846">
        <row r="4">
          <cell r="I4">
            <v>0</v>
          </cell>
        </row>
      </sheetData>
      <sheetData sheetId="7847">
        <row r="4">
          <cell r="I4">
            <v>0</v>
          </cell>
        </row>
      </sheetData>
      <sheetData sheetId="7848">
        <row r="4">
          <cell r="I4">
            <v>0</v>
          </cell>
        </row>
      </sheetData>
      <sheetData sheetId="7849">
        <row r="4">
          <cell r="I4">
            <v>0</v>
          </cell>
        </row>
      </sheetData>
      <sheetData sheetId="7850">
        <row r="4">
          <cell r="I4">
            <v>0</v>
          </cell>
        </row>
      </sheetData>
      <sheetData sheetId="7851">
        <row r="4">
          <cell r="I4">
            <v>0</v>
          </cell>
        </row>
      </sheetData>
      <sheetData sheetId="7852">
        <row r="4">
          <cell r="I4">
            <v>0</v>
          </cell>
        </row>
      </sheetData>
      <sheetData sheetId="7853">
        <row r="4">
          <cell r="I4">
            <v>0</v>
          </cell>
        </row>
      </sheetData>
      <sheetData sheetId="7854">
        <row r="4">
          <cell r="I4">
            <v>0</v>
          </cell>
        </row>
      </sheetData>
      <sheetData sheetId="7855">
        <row r="4">
          <cell r="I4">
            <v>0</v>
          </cell>
        </row>
      </sheetData>
      <sheetData sheetId="7856">
        <row r="4">
          <cell r="I4">
            <v>0</v>
          </cell>
        </row>
      </sheetData>
      <sheetData sheetId="7857">
        <row r="4">
          <cell r="I4">
            <v>0</v>
          </cell>
        </row>
      </sheetData>
      <sheetData sheetId="7858">
        <row r="4">
          <cell r="I4">
            <v>0</v>
          </cell>
        </row>
      </sheetData>
      <sheetData sheetId="7859">
        <row r="4">
          <cell r="I4">
            <v>0</v>
          </cell>
        </row>
      </sheetData>
      <sheetData sheetId="7860">
        <row r="4">
          <cell r="I4">
            <v>0</v>
          </cell>
        </row>
      </sheetData>
      <sheetData sheetId="7861">
        <row r="4">
          <cell r="I4">
            <v>0</v>
          </cell>
        </row>
      </sheetData>
      <sheetData sheetId="7862">
        <row r="4">
          <cell r="I4">
            <v>0</v>
          </cell>
        </row>
      </sheetData>
      <sheetData sheetId="7863">
        <row r="4">
          <cell r="I4">
            <v>0</v>
          </cell>
        </row>
      </sheetData>
      <sheetData sheetId="7864">
        <row r="4">
          <cell r="I4">
            <v>0</v>
          </cell>
        </row>
      </sheetData>
      <sheetData sheetId="7865">
        <row r="4">
          <cell r="I4">
            <v>0</v>
          </cell>
        </row>
      </sheetData>
      <sheetData sheetId="7866">
        <row r="4">
          <cell r="I4">
            <v>0</v>
          </cell>
        </row>
      </sheetData>
      <sheetData sheetId="7867">
        <row r="4">
          <cell r="I4">
            <v>0</v>
          </cell>
        </row>
      </sheetData>
      <sheetData sheetId="7868">
        <row r="4">
          <cell r="I4">
            <v>0</v>
          </cell>
        </row>
      </sheetData>
      <sheetData sheetId="7869">
        <row r="4">
          <cell r="I4">
            <v>0</v>
          </cell>
        </row>
      </sheetData>
      <sheetData sheetId="7870">
        <row r="4">
          <cell r="I4">
            <v>0</v>
          </cell>
        </row>
      </sheetData>
      <sheetData sheetId="7871">
        <row r="4">
          <cell r="I4">
            <v>0</v>
          </cell>
        </row>
      </sheetData>
      <sheetData sheetId="7872">
        <row r="4">
          <cell r="I4">
            <v>0</v>
          </cell>
        </row>
      </sheetData>
      <sheetData sheetId="7873">
        <row r="4">
          <cell r="I4">
            <v>0</v>
          </cell>
        </row>
      </sheetData>
      <sheetData sheetId="7874">
        <row r="4">
          <cell r="I4">
            <v>0</v>
          </cell>
        </row>
      </sheetData>
      <sheetData sheetId="7875">
        <row r="4">
          <cell r="I4">
            <v>0</v>
          </cell>
        </row>
      </sheetData>
      <sheetData sheetId="7876">
        <row r="4">
          <cell r="I4">
            <v>0</v>
          </cell>
        </row>
      </sheetData>
      <sheetData sheetId="7877">
        <row r="4">
          <cell r="I4">
            <v>0</v>
          </cell>
        </row>
      </sheetData>
      <sheetData sheetId="7878">
        <row r="4">
          <cell r="I4">
            <v>0</v>
          </cell>
        </row>
      </sheetData>
      <sheetData sheetId="7879">
        <row r="4">
          <cell r="I4">
            <v>0</v>
          </cell>
        </row>
      </sheetData>
      <sheetData sheetId="7880">
        <row r="4">
          <cell r="I4">
            <v>0</v>
          </cell>
        </row>
      </sheetData>
      <sheetData sheetId="7881">
        <row r="4">
          <cell r="I4">
            <v>0</v>
          </cell>
        </row>
      </sheetData>
      <sheetData sheetId="7882">
        <row r="4">
          <cell r="I4">
            <v>0</v>
          </cell>
        </row>
      </sheetData>
      <sheetData sheetId="7883">
        <row r="4">
          <cell r="I4">
            <v>0</v>
          </cell>
        </row>
      </sheetData>
      <sheetData sheetId="7884">
        <row r="4">
          <cell r="I4">
            <v>0</v>
          </cell>
        </row>
      </sheetData>
      <sheetData sheetId="7885">
        <row r="4">
          <cell r="I4">
            <v>0</v>
          </cell>
        </row>
      </sheetData>
      <sheetData sheetId="7886">
        <row r="4">
          <cell r="I4">
            <v>0</v>
          </cell>
        </row>
      </sheetData>
      <sheetData sheetId="7887">
        <row r="4">
          <cell r="I4">
            <v>0</v>
          </cell>
        </row>
      </sheetData>
      <sheetData sheetId="7888">
        <row r="4">
          <cell r="I4">
            <v>0</v>
          </cell>
        </row>
      </sheetData>
      <sheetData sheetId="7889">
        <row r="4">
          <cell r="I4">
            <v>0</v>
          </cell>
        </row>
      </sheetData>
      <sheetData sheetId="7890">
        <row r="4">
          <cell r="I4">
            <v>0</v>
          </cell>
        </row>
      </sheetData>
      <sheetData sheetId="7891">
        <row r="4">
          <cell r="I4">
            <v>0</v>
          </cell>
        </row>
      </sheetData>
      <sheetData sheetId="7892">
        <row r="4">
          <cell r="I4">
            <v>0</v>
          </cell>
        </row>
      </sheetData>
      <sheetData sheetId="7893">
        <row r="4">
          <cell r="I4">
            <v>0</v>
          </cell>
        </row>
      </sheetData>
      <sheetData sheetId="7894">
        <row r="4">
          <cell r="I4">
            <v>0</v>
          </cell>
        </row>
      </sheetData>
      <sheetData sheetId="7895">
        <row r="4">
          <cell r="I4">
            <v>0</v>
          </cell>
        </row>
      </sheetData>
      <sheetData sheetId="7896">
        <row r="4">
          <cell r="I4">
            <v>0</v>
          </cell>
        </row>
      </sheetData>
      <sheetData sheetId="7897">
        <row r="4">
          <cell r="I4">
            <v>0</v>
          </cell>
        </row>
      </sheetData>
      <sheetData sheetId="7898">
        <row r="4">
          <cell r="I4">
            <v>0</v>
          </cell>
        </row>
      </sheetData>
      <sheetData sheetId="7899">
        <row r="4">
          <cell r="I4">
            <v>0</v>
          </cell>
        </row>
      </sheetData>
      <sheetData sheetId="7900">
        <row r="4">
          <cell r="I4">
            <v>0</v>
          </cell>
        </row>
      </sheetData>
      <sheetData sheetId="7901">
        <row r="4">
          <cell r="I4">
            <v>0</v>
          </cell>
        </row>
      </sheetData>
      <sheetData sheetId="7902">
        <row r="4">
          <cell r="I4">
            <v>0</v>
          </cell>
        </row>
      </sheetData>
      <sheetData sheetId="7903">
        <row r="4">
          <cell r="I4">
            <v>0</v>
          </cell>
        </row>
      </sheetData>
      <sheetData sheetId="7904">
        <row r="4">
          <cell r="I4">
            <v>0</v>
          </cell>
        </row>
      </sheetData>
      <sheetData sheetId="7905">
        <row r="4">
          <cell r="I4">
            <v>0</v>
          </cell>
        </row>
      </sheetData>
      <sheetData sheetId="7906">
        <row r="4">
          <cell r="I4">
            <v>0</v>
          </cell>
        </row>
      </sheetData>
      <sheetData sheetId="7907">
        <row r="4">
          <cell r="I4">
            <v>0</v>
          </cell>
        </row>
      </sheetData>
      <sheetData sheetId="7908">
        <row r="4">
          <cell r="I4">
            <v>0</v>
          </cell>
        </row>
      </sheetData>
      <sheetData sheetId="7909">
        <row r="4">
          <cell r="I4">
            <v>0</v>
          </cell>
        </row>
      </sheetData>
      <sheetData sheetId="7910">
        <row r="4">
          <cell r="I4">
            <v>0</v>
          </cell>
        </row>
      </sheetData>
      <sheetData sheetId="7911">
        <row r="4">
          <cell r="I4">
            <v>0</v>
          </cell>
        </row>
      </sheetData>
      <sheetData sheetId="7912">
        <row r="4">
          <cell r="I4">
            <v>0</v>
          </cell>
        </row>
      </sheetData>
      <sheetData sheetId="7913">
        <row r="4">
          <cell r="I4">
            <v>0</v>
          </cell>
        </row>
      </sheetData>
      <sheetData sheetId="7914">
        <row r="4">
          <cell r="I4">
            <v>0</v>
          </cell>
        </row>
      </sheetData>
      <sheetData sheetId="7915">
        <row r="4">
          <cell r="I4">
            <v>0</v>
          </cell>
        </row>
      </sheetData>
      <sheetData sheetId="7916">
        <row r="4">
          <cell r="I4">
            <v>0</v>
          </cell>
        </row>
      </sheetData>
      <sheetData sheetId="7917">
        <row r="4">
          <cell r="I4">
            <v>0</v>
          </cell>
        </row>
      </sheetData>
      <sheetData sheetId="7918">
        <row r="4">
          <cell r="I4">
            <v>0</v>
          </cell>
        </row>
      </sheetData>
      <sheetData sheetId="7919">
        <row r="4">
          <cell r="I4">
            <v>0</v>
          </cell>
        </row>
      </sheetData>
      <sheetData sheetId="7920">
        <row r="4">
          <cell r="I4">
            <v>0</v>
          </cell>
        </row>
      </sheetData>
      <sheetData sheetId="7921">
        <row r="4">
          <cell r="I4">
            <v>0</v>
          </cell>
        </row>
      </sheetData>
      <sheetData sheetId="7922">
        <row r="4">
          <cell r="I4">
            <v>0</v>
          </cell>
        </row>
      </sheetData>
      <sheetData sheetId="7923">
        <row r="4">
          <cell r="I4">
            <v>0</v>
          </cell>
        </row>
      </sheetData>
      <sheetData sheetId="7924">
        <row r="4">
          <cell r="I4">
            <v>0</v>
          </cell>
        </row>
      </sheetData>
      <sheetData sheetId="7925">
        <row r="4">
          <cell r="I4">
            <v>0</v>
          </cell>
        </row>
      </sheetData>
      <sheetData sheetId="7926">
        <row r="4">
          <cell r="I4">
            <v>0</v>
          </cell>
        </row>
      </sheetData>
      <sheetData sheetId="7927">
        <row r="4">
          <cell r="I4">
            <v>0</v>
          </cell>
        </row>
      </sheetData>
      <sheetData sheetId="7928">
        <row r="4">
          <cell r="I4">
            <v>0</v>
          </cell>
        </row>
      </sheetData>
      <sheetData sheetId="7929">
        <row r="4">
          <cell r="I4">
            <v>0</v>
          </cell>
        </row>
      </sheetData>
      <sheetData sheetId="7930">
        <row r="4">
          <cell r="I4">
            <v>0</v>
          </cell>
        </row>
      </sheetData>
      <sheetData sheetId="7931">
        <row r="4">
          <cell r="I4">
            <v>0</v>
          </cell>
        </row>
      </sheetData>
      <sheetData sheetId="7932">
        <row r="4">
          <cell r="I4">
            <v>0</v>
          </cell>
        </row>
      </sheetData>
      <sheetData sheetId="7933">
        <row r="4">
          <cell r="I4">
            <v>0</v>
          </cell>
        </row>
      </sheetData>
      <sheetData sheetId="7934">
        <row r="4">
          <cell r="I4">
            <v>0</v>
          </cell>
        </row>
      </sheetData>
      <sheetData sheetId="7935">
        <row r="4">
          <cell r="I4">
            <v>0</v>
          </cell>
        </row>
      </sheetData>
      <sheetData sheetId="7936">
        <row r="4">
          <cell r="I4">
            <v>0</v>
          </cell>
        </row>
      </sheetData>
      <sheetData sheetId="7937">
        <row r="4">
          <cell r="I4">
            <v>0</v>
          </cell>
        </row>
      </sheetData>
      <sheetData sheetId="7938">
        <row r="4">
          <cell r="I4">
            <v>0</v>
          </cell>
        </row>
      </sheetData>
      <sheetData sheetId="7939">
        <row r="4">
          <cell r="I4">
            <v>0</v>
          </cell>
        </row>
      </sheetData>
      <sheetData sheetId="7940">
        <row r="4">
          <cell r="I4">
            <v>0</v>
          </cell>
        </row>
      </sheetData>
      <sheetData sheetId="7941">
        <row r="4">
          <cell r="I4">
            <v>0</v>
          </cell>
        </row>
      </sheetData>
      <sheetData sheetId="7942">
        <row r="4">
          <cell r="I4">
            <v>0</v>
          </cell>
        </row>
      </sheetData>
      <sheetData sheetId="7943">
        <row r="4">
          <cell r="I4">
            <v>0</v>
          </cell>
        </row>
      </sheetData>
      <sheetData sheetId="7944">
        <row r="4">
          <cell r="I4">
            <v>0</v>
          </cell>
        </row>
      </sheetData>
      <sheetData sheetId="7945">
        <row r="4">
          <cell r="I4">
            <v>0</v>
          </cell>
        </row>
      </sheetData>
      <sheetData sheetId="7946">
        <row r="4">
          <cell r="I4">
            <v>0</v>
          </cell>
        </row>
      </sheetData>
      <sheetData sheetId="7947">
        <row r="4">
          <cell r="I4">
            <v>0</v>
          </cell>
        </row>
      </sheetData>
      <sheetData sheetId="7948">
        <row r="4">
          <cell r="I4">
            <v>0</v>
          </cell>
        </row>
      </sheetData>
      <sheetData sheetId="7949">
        <row r="4">
          <cell r="I4">
            <v>0</v>
          </cell>
        </row>
      </sheetData>
      <sheetData sheetId="7950">
        <row r="4">
          <cell r="I4">
            <v>0</v>
          </cell>
        </row>
      </sheetData>
      <sheetData sheetId="7951">
        <row r="4">
          <cell r="I4">
            <v>0</v>
          </cell>
        </row>
      </sheetData>
      <sheetData sheetId="7952">
        <row r="4">
          <cell r="I4">
            <v>0</v>
          </cell>
        </row>
      </sheetData>
      <sheetData sheetId="7953">
        <row r="4">
          <cell r="I4">
            <v>0</v>
          </cell>
        </row>
      </sheetData>
      <sheetData sheetId="7954">
        <row r="4">
          <cell r="I4">
            <v>0</v>
          </cell>
        </row>
      </sheetData>
      <sheetData sheetId="7955">
        <row r="4">
          <cell r="I4">
            <v>0</v>
          </cell>
        </row>
      </sheetData>
      <sheetData sheetId="7956">
        <row r="4">
          <cell r="I4">
            <v>0</v>
          </cell>
        </row>
      </sheetData>
      <sheetData sheetId="7957">
        <row r="4">
          <cell r="I4">
            <v>0</v>
          </cell>
        </row>
      </sheetData>
      <sheetData sheetId="7958">
        <row r="4">
          <cell r="I4">
            <v>0</v>
          </cell>
        </row>
      </sheetData>
      <sheetData sheetId="7959">
        <row r="4">
          <cell r="I4">
            <v>0</v>
          </cell>
        </row>
      </sheetData>
      <sheetData sheetId="7960">
        <row r="4">
          <cell r="I4">
            <v>0</v>
          </cell>
        </row>
      </sheetData>
      <sheetData sheetId="7961">
        <row r="4">
          <cell r="I4">
            <v>0</v>
          </cell>
        </row>
      </sheetData>
      <sheetData sheetId="7962">
        <row r="4">
          <cell r="I4">
            <v>0</v>
          </cell>
        </row>
      </sheetData>
      <sheetData sheetId="7963">
        <row r="4">
          <cell r="I4">
            <v>0</v>
          </cell>
        </row>
      </sheetData>
      <sheetData sheetId="7964">
        <row r="4">
          <cell r="I4">
            <v>0</v>
          </cell>
        </row>
      </sheetData>
      <sheetData sheetId="7965">
        <row r="4">
          <cell r="I4">
            <v>0</v>
          </cell>
        </row>
      </sheetData>
      <sheetData sheetId="7966">
        <row r="4">
          <cell r="I4">
            <v>0</v>
          </cell>
        </row>
      </sheetData>
      <sheetData sheetId="7967">
        <row r="4">
          <cell r="I4">
            <v>0</v>
          </cell>
        </row>
      </sheetData>
      <sheetData sheetId="7968">
        <row r="4">
          <cell r="I4">
            <v>0</v>
          </cell>
        </row>
      </sheetData>
      <sheetData sheetId="7969">
        <row r="4">
          <cell r="I4">
            <v>0</v>
          </cell>
        </row>
      </sheetData>
      <sheetData sheetId="7970">
        <row r="4">
          <cell r="I4">
            <v>0</v>
          </cell>
        </row>
      </sheetData>
      <sheetData sheetId="7971">
        <row r="4">
          <cell r="I4">
            <v>0</v>
          </cell>
        </row>
      </sheetData>
      <sheetData sheetId="7972">
        <row r="4">
          <cell r="I4">
            <v>0</v>
          </cell>
        </row>
      </sheetData>
      <sheetData sheetId="7973">
        <row r="4">
          <cell r="I4">
            <v>0</v>
          </cell>
        </row>
      </sheetData>
      <sheetData sheetId="7974">
        <row r="4">
          <cell r="I4">
            <v>0</v>
          </cell>
        </row>
      </sheetData>
      <sheetData sheetId="7975">
        <row r="4">
          <cell r="I4">
            <v>0</v>
          </cell>
        </row>
      </sheetData>
      <sheetData sheetId="7976">
        <row r="4">
          <cell r="I4">
            <v>0</v>
          </cell>
        </row>
      </sheetData>
      <sheetData sheetId="7977">
        <row r="4">
          <cell r="I4">
            <v>0</v>
          </cell>
        </row>
      </sheetData>
      <sheetData sheetId="7978">
        <row r="4">
          <cell r="I4">
            <v>0</v>
          </cell>
        </row>
      </sheetData>
      <sheetData sheetId="7979">
        <row r="4">
          <cell r="I4">
            <v>0</v>
          </cell>
        </row>
      </sheetData>
      <sheetData sheetId="7980">
        <row r="4">
          <cell r="I4">
            <v>0</v>
          </cell>
        </row>
      </sheetData>
      <sheetData sheetId="7981">
        <row r="4">
          <cell r="I4">
            <v>0</v>
          </cell>
        </row>
      </sheetData>
      <sheetData sheetId="7982">
        <row r="4">
          <cell r="I4">
            <v>0</v>
          </cell>
        </row>
      </sheetData>
      <sheetData sheetId="7983">
        <row r="4">
          <cell r="I4">
            <v>0</v>
          </cell>
        </row>
      </sheetData>
      <sheetData sheetId="7984">
        <row r="4">
          <cell r="I4">
            <v>0</v>
          </cell>
        </row>
      </sheetData>
      <sheetData sheetId="7985">
        <row r="4">
          <cell r="I4">
            <v>0</v>
          </cell>
        </row>
      </sheetData>
      <sheetData sheetId="7986">
        <row r="4">
          <cell r="I4">
            <v>0</v>
          </cell>
        </row>
      </sheetData>
      <sheetData sheetId="7987">
        <row r="4">
          <cell r="I4">
            <v>0</v>
          </cell>
        </row>
      </sheetData>
      <sheetData sheetId="7988">
        <row r="4">
          <cell r="I4">
            <v>0</v>
          </cell>
        </row>
      </sheetData>
      <sheetData sheetId="7989">
        <row r="4">
          <cell r="I4">
            <v>0</v>
          </cell>
        </row>
      </sheetData>
      <sheetData sheetId="7990">
        <row r="4">
          <cell r="I4">
            <v>0</v>
          </cell>
        </row>
      </sheetData>
      <sheetData sheetId="7991">
        <row r="4">
          <cell r="I4">
            <v>0</v>
          </cell>
        </row>
      </sheetData>
      <sheetData sheetId="7992">
        <row r="4">
          <cell r="I4">
            <v>0</v>
          </cell>
        </row>
      </sheetData>
      <sheetData sheetId="7993">
        <row r="4">
          <cell r="I4">
            <v>0</v>
          </cell>
        </row>
      </sheetData>
      <sheetData sheetId="7994">
        <row r="4">
          <cell r="I4">
            <v>0</v>
          </cell>
        </row>
      </sheetData>
      <sheetData sheetId="7995">
        <row r="4">
          <cell r="I4">
            <v>0</v>
          </cell>
        </row>
      </sheetData>
      <sheetData sheetId="7996">
        <row r="4">
          <cell r="I4">
            <v>0</v>
          </cell>
        </row>
      </sheetData>
      <sheetData sheetId="7997">
        <row r="4">
          <cell r="I4">
            <v>0</v>
          </cell>
        </row>
      </sheetData>
      <sheetData sheetId="7998">
        <row r="4">
          <cell r="I4">
            <v>0</v>
          </cell>
        </row>
      </sheetData>
      <sheetData sheetId="7999">
        <row r="4">
          <cell r="I4">
            <v>0</v>
          </cell>
        </row>
      </sheetData>
      <sheetData sheetId="8000">
        <row r="4">
          <cell r="I4">
            <v>0</v>
          </cell>
        </row>
      </sheetData>
      <sheetData sheetId="8001">
        <row r="4">
          <cell r="I4">
            <v>0</v>
          </cell>
        </row>
      </sheetData>
      <sheetData sheetId="8002">
        <row r="4">
          <cell r="I4">
            <v>0</v>
          </cell>
        </row>
      </sheetData>
      <sheetData sheetId="8003">
        <row r="4">
          <cell r="I4">
            <v>0</v>
          </cell>
        </row>
      </sheetData>
      <sheetData sheetId="8004">
        <row r="4">
          <cell r="I4">
            <v>0</v>
          </cell>
        </row>
      </sheetData>
      <sheetData sheetId="8005">
        <row r="4">
          <cell r="I4">
            <v>0</v>
          </cell>
        </row>
      </sheetData>
      <sheetData sheetId="8006">
        <row r="4">
          <cell r="I4">
            <v>0</v>
          </cell>
        </row>
      </sheetData>
      <sheetData sheetId="8007">
        <row r="4">
          <cell r="I4">
            <v>0</v>
          </cell>
        </row>
      </sheetData>
      <sheetData sheetId="8008">
        <row r="4">
          <cell r="I4">
            <v>0</v>
          </cell>
        </row>
      </sheetData>
      <sheetData sheetId="8009">
        <row r="4">
          <cell r="I4">
            <v>0</v>
          </cell>
        </row>
      </sheetData>
      <sheetData sheetId="8010">
        <row r="4">
          <cell r="I4">
            <v>0</v>
          </cell>
        </row>
      </sheetData>
      <sheetData sheetId="8011">
        <row r="4">
          <cell r="I4">
            <v>0</v>
          </cell>
        </row>
      </sheetData>
      <sheetData sheetId="8012">
        <row r="4">
          <cell r="I4">
            <v>0</v>
          </cell>
        </row>
      </sheetData>
      <sheetData sheetId="8013">
        <row r="4">
          <cell r="I4">
            <v>0</v>
          </cell>
        </row>
      </sheetData>
      <sheetData sheetId="8014">
        <row r="4">
          <cell r="I4">
            <v>0</v>
          </cell>
        </row>
      </sheetData>
      <sheetData sheetId="8015">
        <row r="4">
          <cell r="I4">
            <v>0</v>
          </cell>
        </row>
      </sheetData>
      <sheetData sheetId="8016">
        <row r="4">
          <cell r="I4">
            <v>0</v>
          </cell>
        </row>
      </sheetData>
      <sheetData sheetId="8017">
        <row r="4">
          <cell r="I4">
            <v>0</v>
          </cell>
        </row>
      </sheetData>
      <sheetData sheetId="8018">
        <row r="4">
          <cell r="I4">
            <v>0</v>
          </cell>
        </row>
      </sheetData>
      <sheetData sheetId="8019">
        <row r="4">
          <cell r="I4">
            <v>0</v>
          </cell>
        </row>
      </sheetData>
      <sheetData sheetId="8020">
        <row r="4">
          <cell r="I4">
            <v>0</v>
          </cell>
        </row>
      </sheetData>
      <sheetData sheetId="8021">
        <row r="4">
          <cell r="I4">
            <v>0</v>
          </cell>
        </row>
      </sheetData>
      <sheetData sheetId="8022">
        <row r="4">
          <cell r="I4">
            <v>0</v>
          </cell>
        </row>
      </sheetData>
      <sheetData sheetId="8023">
        <row r="4">
          <cell r="I4">
            <v>0</v>
          </cell>
        </row>
      </sheetData>
      <sheetData sheetId="8024">
        <row r="4">
          <cell r="I4">
            <v>0</v>
          </cell>
        </row>
      </sheetData>
      <sheetData sheetId="8025">
        <row r="4">
          <cell r="I4">
            <v>0</v>
          </cell>
        </row>
      </sheetData>
      <sheetData sheetId="8026">
        <row r="4">
          <cell r="I4">
            <v>0</v>
          </cell>
        </row>
      </sheetData>
      <sheetData sheetId="8027">
        <row r="4">
          <cell r="I4">
            <v>0</v>
          </cell>
        </row>
      </sheetData>
      <sheetData sheetId="8028">
        <row r="4">
          <cell r="I4">
            <v>0</v>
          </cell>
        </row>
      </sheetData>
      <sheetData sheetId="8029">
        <row r="4">
          <cell r="I4">
            <v>0</v>
          </cell>
        </row>
      </sheetData>
      <sheetData sheetId="8030">
        <row r="4">
          <cell r="I4">
            <v>0</v>
          </cell>
        </row>
      </sheetData>
      <sheetData sheetId="8031">
        <row r="4">
          <cell r="I4">
            <v>0</v>
          </cell>
        </row>
      </sheetData>
      <sheetData sheetId="8032">
        <row r="4">
          <cell r="I4">
            <v>0</v>
          </cell>
        </row>
      </sheetData>
      <sheetData sheetId="8033">
        <row r="4">
          <cell r="I4">
            <v>0</v>
          </cell>
        </row>
      </sheetData>
      <sheetData sheetId="8034">
        <row r="4">
          <cell r="I4">
            <v>0</v>
          </cell>
        </row>
      </sheetData>
      <sheetData sheetId="8035">
        <row r="4">
          <cell r="I4">
            <v>0</v>
          </cell>
        </row>
      </sheetData>
      <sheetData sheetId="8036">
        <row r="4">
          <cell r="I4">
            <v>0</v>
          </cell>
        </row>
      </sheetData>
      <sheetData sheetId="8037">
        <row r="4">
          <cell r="I4">
            <v>0</v>
          </cell>
        </row>
      </sheetData>
      <sheetData sheetId="8038">
        <row r="4">
          <cell r="I4">
            <v>0</v>
          </cell>
        </row>
      </sheetData>
      <sheetData sheetId="8039">
        <row r="4">
          <cell r="I4">
            <v>0</v>
          </cell>
        </row>
      </sheetData>
      <sheetData sheetId="8040">
        <row r="4">
          <cell r="I4">
            <v>0</v>
          </cell>
        </row>
      </sheetData>
      <sheetData sheetId="8041">
        <row r="4">
          <cell r="I4">
            <v>0</v>
          </cell>
        </row>
      </sheetData>
      <sheetData sheetId="8042">
        <row r="4">
          <cell r="I4">
            <v>0</v>
          </cell>
        </row>
      </sheetData>
      <sheetData sheetId="8043">
        <row r="4">
          <cell r="I4">
            <v>0</v>
          </cell>
        </row>
      </sheetData>
      <sheetData sheetId="8044">
        <row r="4">
          <cell r="I4">
            <v>0</v>
          </cell>
        </row>
      </sheetData>
      <sheetData sheetId="8045">
        <row r="4">
          <cell r="I4">
            <v>0</v>
          </cell>
        </row>
      </sheetData>
      <sheetData sheetId="8046">
        <row r="4">
          <cell r="I4">
            <v>0</v>
          </cell>
        </row>
      </sheetData>
      <sheetData sheetId="8047">
        <row r="4">
          <cell r="I4">
            <v>0</v>
          </cell>
        </row>
      </sheetData>
      <sheetData sheetId="8048">
        <row r="4">
          <cell r="I4">
            <v>0</v>
          </cell>
        </row>
      </sheetData>
      <sheetData sheetId="8049">
        <row r="4">
          <cell r="I4">
            <v>0</v>
          </cell>
        </row>
      </sheetData>
      <sheetData sheetId="8050">
        <row r="4">
          <cell r="I4">
            <v>0</v>
          </cell>
        </row>
      </sheetData>
      <sheetData sheetId="8051">
        <row r="4">
          <cell r="I4">
            <v>0</v>
          </cell>
        </row>
      </sheetData>
      <sheetData sheetId="8052">
        <row r="4">
          <cell r="I4">
            <v>0</v>
          </cell>
        </row>
      </sheetData>
      <sheetData sheetId="8053">
        <row r="4">
          <cell r="I4">
            <v>0</v>
          </cell>
        </row>
      </sheetData>
      <sheetData sheetId="8054">
        <row r="4">
          <cell r="I4">
            <v>0</v>
          </cell>
        </row>
      </sheetData>
      <sheetData sheetId="8055">
        <row r="4">
          <cell r="I4">
            <v>0</v>
          </cell>
        </row>
      </sheetData>
      <sheetData sheetId="8056">
        <row r="4">
          <cell r="I4">
            <v>0</v>
          </cell>
        </row>
      </sheetData>
      <sheetData sheetId="8057">
        <row r="4">
          <cell r="I4">
            <v>0</v>
          </cell>
        </row>
      </sheetData>
      <sheetData sheetId="8058">
        <row r="4">
          <cell r="I4">
            <v>0</v>
          </cell>
        </row>
      </sheetData>
      <sheetData sheetId="8059">
        <row r="4">
          <cell r="I4">
            <v>0</v>
          </cell>
        </row>
      </sheetData>
      <sheetData sheetId="8060">
        <row r="4">
          <cell r="I4">
            <v>0</v>
          </cell>
        </row>
      </sheetData>
      <sheetData sheetId="8061">
        <row r="4">
          <cell r="I4">
            <v>0</v>
          </cell>
        </row>
      </sheetData>
      <sheetData sheetId="8062">
        <row r="4">
          <cell r="I4">
            <v>0</v>
          </cell>
        </row>
      </sheetData>
      <sheetData sheetId="8063">
        <row r="4">
          <cell r="I4">
            <v>0</v>
          </cell>
        </row>
      </sheetData>
      <sheetData sheetId="8064">
        <row r="4">
          <cell r="I4">
            <v>0</v>
          </cell>
        </row>
      </sheetData>
      <sheetData sheetId="8065">
        <row r="4">
          <cell r="I4">
            <v>0</v>
          </cell>
        </row>
      </sheetData>
      <sheetData sheetId="8066">
        <row r="4">
          <cell r="I4">
            <v>0</v>
          </cell>
        </row>
      </sheetData>
      <sheetData sheetId="8067">
        <row r="4">
          <cell r="I4">
            <v>0</v>
          </cell>
        </row>
      </sheetData>
      <sheetData sheetId="8068">
        <row r="4">
          <cell r="I4">
            <v>0</v>
          </cell>
        </row>
      </sheetData>
      <sheetData sheetId="8069">
        <row r="4">
          <cell r="I4">
            <v>0</v>
          </cell>
        </row>
      </sheetData>
      <sheetData sheetId="8070">
        <row r="4">
          <cell r="I4">
            <v>0</v>
          </cell>
        </row>
      </sheetData>
      <sheetData sheetId="8071">
        <row r="4">
          <cell r="I4">
            <v>0</v>
          </cell>
        </row>
      </sheetData>
      <sheetData sheetId="8072">
        <row r="4">
          <cell r="I4">
            <v>0</v>
          </cell>
        </row>
      </sheetData>
      <sheetData sheetId="8073">
        <row r="4">
          <cell r="I4">
            <v>0</v>
          </cell>
        </row>
      </sheetData>
      <sheetData sheetId="8074">
        <row r="4">
          <cell r="I4">
            <v>0</v>
          </cell>
        </row>
      </sheetData>
      <sheetData sheetId="8075">
        <row r="4">
          <cell r="I4">
            <v>0</v>
          </cell>
        </row>
      </sheetData>
      <sheetData sheetId="8076">
        <row r="4">
          <cell r="I4">
            <v>0</v>
          </cell>
        </row>
      </sheetData>
      <sheetData sheetId="8077">
        <row r="4">
          <cell r="I4">
            <v>0</v>
          </cell>
        </row>
      </sheetData>
      <sheetData sheetId="8078">
        <row r="4">
          <cell r="I4">
            <v>0</v>
          </cell>
        </row>
      </sheetData>
      <sheetData sheetId="8079">
        <row r="4">
          <cell r="I4">
            <v>0</v>
          </cell>
        </row>
      </sheetData>
      <sheetData sheetId="8080">
        <row r="4">
          <cell r="I4">
            <v>0</v>
          </cell>
        </row>
      </sheetData>
      <sheetData sheetId="8081">
        <row r="4">
          <cell r="I4">
            <v>0</v>
          </cell>
        </row>
      </sheetData>
      <sheetData sheetId="8082">
        <row r="4">
          <cell r="I4">
            <v>0</v>
          </cell>
        </row>
      </sheetData>
      <sheetData sheetId="8083">
        <row r="4">
          <cell r="I4">
            <v>0</v>
          </cell>
        </row>
      </sheetData>
      <sheetData sheetId="8084">
        <row r="4">
          <cell r="I4">
            <v>0</v>
          </cell>
        </row>
      </sheetData>
      <sheetData sheetId="8085">
        <row r="4">
          <cell r="I4">
            <v>0</v>
          </cell>
        </row>
      </sheetData>
      <sheetData sheetId="8086">
        <row r="4">
          <cell r="I4">
            <v>0</v>
          </cell>
        </row>
      </sheetData>
      <sheetData sheetId="8087">
        <row r="4">
          <cell r="I4">
            <v>0</v>
          </cell>
        </row>
      </sheetData>
      <sheetData sheetId="8088">
        <row r="4">
          <cell r="I4">
            <v>0</v>
          </cell>
        </row>
      </sheetData>
      <sheetData sheetId="8089">
        <row r="4">
          <cell r="I4">
            <v>0</v>
          </cell>
        </row>
      </sheetData>
      <sheetData sheetId="8090">
        <row r="4">
          <cell r="I4">
            <v>0</v>
          </cell>
        </row>
      </sheetData>
      <sheetData sheetId="8091">
        <row r="4">
          <cell r="I4">
            <v>0</v>
          </cell>
        </row>
      </sheetData>
      <sheetData sheetId="8092">
        <row r="4">
          <cell r="I4">
            <v>0</v>
          </cell>
        </row>
      </sheetData>
      <sheetData sheetId="8093">
        <row r="4">
          <cell r="I4">
            <v>0</v>
          </cell>
        </row>
      </sheetData>
      <sheetData sheetId="8094">
        <row r="4">
          <cell r="I4">
            <v>0</v>
          </cell>
        </row>
      </sheetData>
      <sheetData sheetId="8095">
        <row r="4">
          <cell r="I4">
            <v>0</v>
          </cell>
        </row>
      </sheetData>
      <sheetData sheetId="8096">
        <row r="4">
          <cell r="I4">
            <v>0</v>
          </cell>
        </row>
      </sheetData>
      <sheetData sheetId="8097">
        <row r="4">
          <cell r="I4">
            <v>0</v>
          </cell>
        </row>
      </sheetData>
      <sheetData sheetId="8098">
        <row r="4">
          <cell r="I4">
            <v>0</v>
          </cell>
        </row>
      </sheetData>
      <sheetData sheetId="8099">
        <row r="4">
          <cell r="I4">
            <v>0</v>
          </cell>
        </row>
      </sheetData>
      <sheetData sheetId="8100">
        <row r="4">
          <cell r="I4">
            <v>0</v>
          </cell>
        </row>
      </sheetData>
      <sheetData sheetId="8101">
        <row r="4">
          <cell r="I4">
            <v>0</v>
          </cell>
        </row>
      </sheetData>
      <sheetData sheetId="8102">
        <row r="4">
          <cell r="I4">
            <v>0</v>
          </cell>
        </row>
      </sheetData>
      <sheetData sheetId="8103">
        <row r="4">
          <cell r="I4">
            <v>0</v>
          </cell>
        </row>
      </sheetData>
      <sheetData sheetId="8104">
        <row r="4">
          <cell r="I4">
            <v>0</v>
          </cell>
        </row>
      </sheetData>
      <sheetData sheetId="8105">
        <row r="4">
          <cell r="I4">
            <v>0</v>
          </cell>
        </row>
      </sheetData>
      <sheetData sheetId="8106">
        <row r="4">
          <cell r="I4">
            <v>0</v>
          </cell>
        </row>
      </sheetData>
      <sheetData sheetId="8107">
        <row r="4">
          <cell r="I4">
            <v>0</v>
          </cell>
        </row>
      </sheetData>
      <sheetData sheetId="8108">
        <row r="4">
          <cell r="I4">
            <v>0</v>
          </cell>
        </row>
      </sheetData>
      <sheetData sheetId="8109">
        <row r="4">
          <cell r="I4">
            <v>0</v>
          </cell>
        </row>
      </sheetData>
      <sheetData sheetId="8110">
        <row r="4">
          <cell r="I4">
            <v>0</v>
          </cell>
        </row>
      </sheetData>
      <sheetData sheetId="8111">
        <row r="4">
          <cell r="I4">
            <v>0</v>
          </cell>
        </row>
      </sheetData>
      <sheetData sheetId="8112">
        <row r="4">
          <cell r="I4">
            <v>0</v>
          </cell>
        </row>
      </sheetData>
      <sheetData sheetId="8113">
        <row r="4">
          <cell r="I4">
            <v>0</v>
          </cell>
        </row>
      </sheetData>
      <sheetData sheetId="8114">
        <row r="4">
          <cell r="I4">
            <v>0</v>
          </cell>
        </row>
      </sheetData>
      <sheetData sheetId="8115">
        <row r="4">
          <cell r="I4">
            <v>0</v>
          </cell>
        </row>
      </sheetData>
      <sheetData sheetId="8116">
        <row r="4">
          <cell r="I4">
            <v>0</v>
          </cell>
        </row>
      </sheetData>
      <sheetData sheetId="8117">
        <row r="4">
          <cell r="I4">
            <v>0</v>
          </cell>
        </row>
      </sheetData>
      <sheetData sheetId="8118">
        <row r="4">
          <cell r="I4">
            <v>0</v>
          </cell>
        </row>
      </sheetData>
      <sheetData sheetId="8119">
        <row r="4">
          <cell r="I4">
            <v>0</v>
          </cell>
        </row>
      </sheetData>
      <sheetData sheetId="8120">
        <row r="4">
          <cell r="I4">
            <v>0</v>
          </cell>
        </row>
      </sheetData>
      <sheetData sheetId="8121">
        <row r="4">
          <cell r="I4">
            <v>0</v>
          </cell>
        </row>
      </sheetData>
      <sheetData sheetId="8122">
        <row r="4">
          <cell r="I4">
            <v>0</v>
          </cell>
        </row>
      </sheetData>
      <sheetData sheetId="8123">
        <row r="4">
          <cell r="I4">
            <v>0</v>
          </cell>
        </row>
      </sheetData>
      <sheetData sheetId="8124">
        <row r="4">
          <cell r="I4">
            <v>0</v>
          </cell>
        </row>
      </sheetData>
      <sheetData sheetId="8125">
        <row r="4">
          <cell r="I4">
            <v>0</v>
          </cell>
        </row>
      </sheetData>
      <sheetData sheetId="8126">
        <row r="4">
          <cell r="I4">
            <v>0</v>
          </cell>
        </row>
      </sheetData>
      <sheetData sheetId="8127">
        <row r="4">
          <cell r="I4">
            <v>0</v>
          </cell>
        </row>
      </sheetData>
      <sheetData sheetId="8128">
        <row r="4">
          <cell r="I4">
            <v>0</v>
          </cell>
        </row>
      </sheetData>
      <sheetData sheetId="8129">
        <row r="4">
          <cell r="I4">
            <v>0</v>
          </cell>
        </row>
      </sheetData>
      <sheetData sheetId="8130">
        <row r="4">
          <cell r="I4">
            <v>0</v>
          </cell>
        </row>
      </sheetData>
      <sheetData sheetId="8131">
        <row r="4">
          <cell r="I4">
            <v>0</v>
          </cell>
        </row>
      </sheetData>
      <sheetData sheetId="8132">
        <row r="4">
          <cell r="I4">
            <v>0</v>
          </cell>
        </row>
      </sheetData>
      <sheetData sheetId="8133">
        <row r="4">
          <cell r="I4">
            <v>0</v>
          </cell>
        </row>
      </sheetData>
      <sheetData sheetId="8134">
        <row r="4">
          <cell r="I4">
            <v>0</v>
          </cell>
        </row>
      </sheetData>
      <sheetData sheetId="8135">
        <row r="4">
          <cell r="I4">
            <v>0</v>
          </cell>
        </row>
      </sheetData>
      <sheetData sheetId="8136">
        <row r="4">
          <cell r="I4">
            <v>0</v>
          </cell>
        </row>
      </sheetData>
      <sheetData sheetId="8137">
        <row r="4">
          <cell r="I4">
            <v>0</v>
          </cell>
        </row>
      </sheetData>
      <sheetData sheetId="8138">
        <row r="4">
          <cell r="I4">
            <v>0</v>
          </cell>
        </row>
      </sheetData>
      <sheetData sheetId="8139">
        <row r="4">
          <cell r="I4">
            <v>0</v>
          </cell>
        </row>
      </sheetData>
      <sheetData sheetId="8140">
        <row r="4">
          <cell r="I4">
            <v>0</v>
          </cell>
        </row>
      </sheetData>
      <sheetData sheetId="8141">
        <row r="4">
          <cell r="I4">
            <v>0</v>
          </cell>
        </row>
      </sheetData>
      <sheetData sheetId="8142">
        <row r="4">
          <cell r="I4">
            <v>0</v>
          </cell>
        </row>
      </sheetData>
      <sheetData sheetId="8143">
        <row r="4">
          <cell r="I4">
            <v>0</v>
          </cell>
        </row>
      </sheetData>
      <sheetData sheetId="8144">
        <row r="4">
          <cell r="I4">
            <v>0</v>
          </cell>
        </row>
      </sheetData>
      <sheetData sheetId="8145">
        <row r="4">
          <cell r="I4">
            <v>0</v>
          </cell>
        </row>
      </sheetData>
      <sheetData sheetId="8146">
        <row r="4">
          <cell r="I4">
            <v>0</v>
          </cell>
        </row>
      </sheetData>
      <sheetData sheetId="8147">
        <row r="4">
          <cell r="I4">
            <v>0</v>
          </cell>
        </row>
      </sheetData>
      <sheetData sheetId="8148">
        <row r="4">
          <cell r="I4">
            <v>0</v>
          </cell>
        </row>
      </sheetData>
      <sheetData sheetId="8149">
        <row r="4">
          <cell r="I4">
            <v>0</v>
          </cell>
        </row>
      </sheetData>
      <sheetData sheetId="8150">
        <row r="4">
          <cell r="I4">
            <v>0</v>
          </cell>
        </row>
      </sheetData>
      <sheetData sheetId="8151">
        <row r="4">
          <cell r="I4">
            <v>0</v>
          </cell>
        </row>
      </sheetData>
      <sheetData sheetId="8152">
        <row r="4">
          <cell r="I4">
            <v>0</v>
          </cell>
        </row>
      </sheetData>
      <sheetData sheetId="8153">
        <row r="4">
          <cell r="I4">
            <v>0</v>
          </cell>
        </row>
      </sheetData>
      <sheetData sheetId="8154">
        <row r="4">
          <cell r="I4">
            <v>0</v>
          </cell>
        </row>
      </sheetData>
      <sheetData sheetId="8155">
        <row r="4">
          <cell r="I4">
            <v>0</v>
          </cell>
        </row>
      </sheetData>
      <sheetData sheetId="8156">
        <row r="4">
          <cell r="I4">
            <v>0</v>
          </cell>
        </row>
      </sheetData>
      <sheetData sheetId="8157">
        <row r="4">
          <cell r="I4">
            <v>0</v>
          </cell>
        </row>
      </sheetData>
      <sheetData sheetId="8158">
        <row r="4">
          <cell r="I4">
            <v>0</v>
          </cell>
        </row>
      </sheetData>
      <sheetData sheetId="8159">
        <row r="4">
          <cell r="I4">
            <v>0</v>
          </cell>
        </row>
      </sheetData>
      <sheetData sheetId="8160">
        <row r="4">
          <cell r="I4">
            <v>0</v>
          </cell>
        </row>
      </sheetData>
      <sheetData sheetId="8161">
        <row r="4">
          <cell r="I4">
            <v>0</v>
          </cell>
        </row>
      </sheetData>
      <sheetData sheetId="8162">
        <row r="4">
          <cell r="I4">
            <v>0</v>
          </cell>
        </row>
      </sheetData>
      <sheetData sheetId="8163">
        <row r="4">
          <cell r="I4">
            <v>0</v>
          </cell>
        </row>
      </sheetData>
      <sheetData sheetId="8164">
        <row r="4">
          <cell r="I4">
            <v>0</v>
          </cell>
        </row>
      </sheetData>
      <sheetData sheetId="8165">
        <row r="4">
          <cell r="I4">
            <v>0</v>
          </cell>
        </row>
      </sheetData>
      <sheetData sheetId="8166">
        <row r="4">
          <cell r="I4">
            <v>0</v>
          </cell>
        </row>
      </sheetData>
      <sheetData sheetId="8167">
        <row r="4">
          <cell r="I4">
            <v>0</v>
          </cell>
        </row>
      </sheetData>
      <sheetData sheetId="8168">
        <row r="4">
          <cell r="I4">
            <v>0</v>
          </cell>
        </row>
      </sheetData>
      <sheetData sheetId="8169">
        <row r="4">
          <cell r="I4">
            <v>0</v>
          </cell>
        </row>
      </sheetData>
      <sheetData sheetId="8170">
        <row r="4">
          <cell r="I4">
            <v>0</v>
          </cell>
        </row>
      </sheetData>
      <sheetData sheetId="8171">
        <row r="4">
          <cell r="I4">
            <v>0</v>
          </cell>
        </row>
      </sheetData>
      <sheetData sheetId="8172">
        <row r="4">
          <cell r="I4">
            <v>0</v>
          </cell>
        </row>
      </sheetData>
      <sheetData sheetId="8173">
        <row r="4">
          <cell r="I4">
            <v>0</v>
          </cell>
        </row>
      </sheetData>
      <sheetData sheetId="8174">
        <row r="4">
          <cell r="I4">
            <v>0</v>
          </cell>
        </row>
      </sheetData>
      <sheetData sheetId="8175">
        <row r="4">
          <cell r="I4">
            <v>0</v>
          </cell>
        </row>
      </sheetData>
      <sheetData sheetId="8176">
        <row r="4">
          <cell r="I4">
            <v>0</v>
          </cell>
        </row>
      </sheetData>
      <sheetData sheetId="8177">
        <row r="4">
          <cell r="I4">
            <v>0</v>
          </cell>
        </row>
      </sheetData>
      <sheetData sheetId="8178">
        <row r="4">
          <cell r="I4">
            <v>0</v>
          </cell>
        </row>
      </sheetData>
      <sheetData sheetId="8179">
        <row r="4">
          <cell r="I4">
            <v>0</v>
          </cell>
        </row>
      </sheetData>
      <sheetData sheetId="8180">
        <row r="4">
          <cell r="I4">
            <v>0</v>
          </cell>
        </row>
      </sheetData>
      <sheetData sheetId="8181">
        <row r="4">
          <cell r="I4">
            <v>0</v>
          </cell>
        </row>
      </sheetData>
      <sheetData sheetId="8182">
        <row r="4">
          <cell r="I4">
            <v>0</v>
          </cell>
        </row>
      </sheetData>
      <sheetData sheetId="8183">
        <row r="4">
          <cell r="I4">
            <v>0</v>
          </cell>
        </row>
      </sheetData>
      <sheetData sheetId="8184">
        <row r="4">
          <cell r="I4">
            <v>0</v>
          </cell>
        </row>
      </sheetData>
      <sheetData sheetId="8185">
        <row r="4">
          <cell r="I4">
            <v>0</v>
          </cell>
        </row>
      </sheetData>
      <sheetData sheetId="8186">
        <row r="4">
          <cell r="I4">
            <v>0</v>
          </cell>
        </row>
      </sheetData>
      <sheetData sheetId="8187">
        <row r="4">
          <cell r="I4">
            <v>0</v>
          </cell>
        </row>
      </sheetData>
      <sheetData sheetId="8188">
        <row r="4">
          <cell r="I4">
            <v>0</v>
          </cell>
        </row>
      </sheetData>
      <sheetData sheetId="8189">
        <row r="4">
          <cell r="I4">
            <v>0</v>
          </cell>
        </row>
      </sheetData>
      <sheetData sheetId="8190">
        <row r="4">
          <cell r="I4">
            <v>0</v>
          </cell>
        </row>
      </sheetData>
      <sheetData sheetId="8191">
        <row r="4">
          <cell r="I4">
            <v>0</v>
          </cell>
        </row>
      </sheetData>
      <sheetData sheetId="8192">
        <row r="4">
          <cell r="I4">
            <v>0</v>
          </cell>
        </row>
      </sheetData>
      <sheetData sheetId="8193">
        <row r="4">
          <cell r="I4">
            <v>0</v>
          </cell>
        </row>
      </sheetData>
      <sheetData sheetId="8194">
        <row r="4">
          <cell r="I4">
            <v>0</v>
          </cell>
        </row>
      </sheetData>
      <sheetData sheetId="8195">
        <row r="4">
          <cell r="I4">
            <v>0</v>
          </cell>
        </row>
      </sheetData>
      <sheetData sheetId="8196">
        <row r="4">
          <cell r="I4">
            <v>0</v>
          </cell>
        </row>
      </sheetData>
      <sheetData sheetId="8197">
        <row r="4">
          <cell r="I4">
            <v>0</v>
          </cell>
        </row>
      </sheetData>
      <sheetData sheetId="8198">
        <row r="4">
          <cell r="I4">
            <v>0</v>
          </cell>
        </row>
      </sheetData>
      <sheetData sheetId="8199">
        <row r="4">
          <cell r="I4">
            <v>0</v>
          </cell>
        </row>
      </sheetData>
      <sheetData sheetId="8200">
        <row r="4">
          <cell r="I4">
            <v>0</v>
          </cell>
        </row>
      </sheetData>
      <sheetData sheetId="8201">
        <row r="4">
          <cell r="I4">
            <v>0</v>
          </cell>
        </row>
      </sheetData>
      <sheetData sheetId="8202">
        <row r="4">
          <cell r="I4">
            <v>0</v>
          </cell>
        </row>
      </sheetData>
      <sheetData sheetId="8203">
        <row r="4">
          <cell r="I4">
            <v>0</v>
          </cell>
        </row>
      </sheetData>
      <sheetData sheetId="8204">
        <row r="4">
          <cell r="I4">
            <v>0</v>
          </cell>
        </row>
      </sheetData>
      <sheetData sheetId="8205">
        <row r="4">
          <cell r="I4">
            <v>0</v>
          </cell>
        </row>
      </sheetData>
      <sheetData sheetId="8206">
        <row r="4">
          <cell r="I4">
            <v>0</v>
          </cell>
        </row>
      </sheetData>
      <sheetData sheetId="8207">
        <row r="4">
          <cell r="I4">
            <v>0</v>
          </cell>
        </row>
      </sheetData>
      <sheetData sheetId="8208">
        <row r="4">
          <cell r="I4">
            <v>0</v>
          </cell>
        </row>
      </sheetData>
      <sheetData sheetId="8209">
        <row r="4">
          <cell r="I4">
            <v>0</v>
          </cell>
        </row>
      </sheetData>
      <sheetData sheetId="8210">
        <row r="4">
          <cell r="I4">
            <v>0</v>
          </cell>
        </row>
      </sheetData>
      <sheetData sheetId="8211">
        <row r="4">
          <cell r="I4">
            <v>0</v>
          </cell>
        </row>
      </sheetData>
      <sheetData sheetId="8212">
        <row r="4">
          <cell r="I4">
            <v>0</v>
          </cell>
        </row>
      </sheetData>
      <sheetData sheetId="8213">
        <row r="4">
          <cell r="I4">
            <v>0</v>
          </cell>
        </row>
      </sheetData>
      <sheetData sheetId="8214">
        <row r="4">
          <cell r="I4">
            <v>0</v>
          </cell>
        </row>
      </sheetData>
      <sheetData sheetId="8215">
        <row r="4">
          <cell r="I4">
            <v>0</v>
          </cell>
        </row>
      </sheetData>
      <sheetData sheetId="8216">
        <row r="4">
          <cell r="I4">
            <v>0</v>
          </cell>
        </row>
      </sheetData>
      <sheetData sheetId="8217">
        <row r="4">
          <cell r="I4">
            <v>0</v>
          </cell>
        </row>
      </sheetData>
      <sheetData sheetId="8218">
        <row r="4">
          <cell r="I4">
            <v>0</v>
          </cell>
        </row>
      </sheetData>
      <sheetData sheetId="8219">
        <row r="4">
          <cell r="I4">
            <v>0</v>
          </cell>
        </row>
      </sheetData>
      <sheetData sheetId="8220">
        <row r="4">
          <cell r="I4">
            <v>0</v>
          </cell>
        </row>
      </sheetData>
      <sheetData sheetId="8221">
        <row r="4">
          <cell r="I4">
            <v>0</v>
          </cell>
        </row>
      </sheetData>
      <sheetData sheetId="8222">
        <row r="4">
          <cell r="I4">
            <v>0</v>
          </cell>
        </row>
      </sheetData>
      <sheetData sheetId="8223">
        <row r="4">
          <cell r="I4">
            <v>0</v>
          </cell>
        </row>
      </sheetData>
      <sheetData sheetId="8224">
        <row r="4">
          <cell r="I4">
            <v>0</v>
          </cell>
        </row>
      </sheetData>
      <sheetData sheetId="8225">
        <row r="4">
          <cell r="I4">
            <v>0</v>
          </cell>
        </row>
      </sheetData>
      <sheetData sheetId="8226">
        <row r="4">
          <cell r="I4">
            <v>0</v>
          </cell>
        </row>
      </sheetData>
      <sheetData sheetId="8227">
        <row r="4">
          <cell r="I4">
            <v>0</v>
          </cell>
        </row>
      </sheetData>
      <sheetData sheetId="8228">
        <row r="4">
          <cell r="I4">
            <v>0</v>
          </cell>
        </row>
      </sheetData>
      <sheetData sheetId="8229">
        <row r="4">
          <cell r="I4">
            <v>0</v>
          </cell>
        </row>
      </sheetData>
      <sheetData sheetId="8230">
        <row r="4">
          <cell r="I4">
            <v>0</v>
          </cell>
        </row>
      </sheetData>
      <sheetData sheetId="8231">
        <row r="4">
          <cell r="I4">
            <v>0</v>
          </cell>
        </row>
      </sheetData>
      <sheetData sheetId="8232">
        <row r="4">
          <cell r="I4">
            <v>0</v>
          </cell>
        </row>
      </sheetData>
      <sheetData sheetId="8233">
        <row r="4">
          <cell r="I4">
            <v>0</v>
          </cell>
        </row>
      </sheetData>
      <sheetData sheetId="8234">
        <row r="4">
          <cell r="I4">
            <v>0</v>
          </cell>
        </row>
      </sheetData>
      <sheetData sheetId="8235">
        <row r="4">
          <cell r="I4">
            <v>0</v>
          </cell>
        </row>
      </sheetData>
      <sheetData sheetId="8236">
        <row r="4">
          <cell r="I4">
            <v>0</v>
          </cell>
        </row>
      </sheetData>
      <sheetData sheetId="8237">
        <row r="4">
          <cell r="I4">
            <v>0</v>
          </cell>
        </row>
      </sheetData>
      <sheetData sheetId="8238">
        <row r="4">
          <cell r="I4">
            <v>0</v>
          </cell>
        </row>
      </sheetData>
      <sheetData sheetId="8239">
        <row r="4">
          <cell r="I4">
            <v>0</v>
          </cell>
        </row>
      </sheetData>
      <sheetData sheetId="8240">
        <row r="4">
          <cell r="I4">
            <v>0</v>
          </cell>
        </row>
      </sheetData>
      <sheetData sheetId="8241">
        <row r="4">
          <cell r="I4">
            <v>0</v>
          </cell>
        </row>
      </sheetData>
      <sheetData sheetId="8242">
        <row r="4">
          <cell r="I4">
            <v>0</v>
          </cell>
        </row>
      </sheetData>
      <sheetData sheetId="8243">
        <row r="4">
          <cell r="I4">
            <v>0</v>
          </cell>
        </row>
      </sheetData>
      <sheetData sheetId="8244">
        <row r="4">
          <cell r="I4">
            <v>0</v>
          </cell>
        </row>
      </sheetData>
      <sheetData sheetId="8245">
        <row r="4">
          <cell r="I4">
            <v>0</v>
          </cell>
        </row>
      </sheetData>
      <sheetData sheetId="8246">
        <row r="4">
          <cell r="I4">
            <v>0</v>
          </cell>
        </row>
      </sheetData>
      <sheetData sheetId="8247">
        <row r="4">
          <cell r="I4">
            <v>0</v>
          </cell>
        </row>
      </sheetData>
      <sheetData sheetId="8248">
        <row r="4">
          <cell r="I4">
            <v>0</v>
          </cell>
        </row>
      </sheetData>
      <sheetData sheetId="8249">
        <row r="4">
          <cell r="I4">
            <v>0</v>
          </cell>
        </row>
      </sheetData>
      <sheetData sheetId="8250">
        <row r="4">
          <cell r="I4">
            <v>0</v>
          </cell>
        </row>
      </sheetData>
      <sheetData sheetId="8251">
        <row r="4">
          <cell r="I4">
            <v>0</v>
          </cell>
        </row>
      </sheetData>
      <sheetData sheetId="8252">
        <row r="4">
          <cell r="I4">
            <v>0</v>
          </cell>
        </row>
      </sheetData>
      <sheetData sheetId="8253">
        <row r="4">
          <cell r="I4">
            <v>0</v>
          </cell>
        </row>
      </sheetData>
      <sheetData sheetId="8254">
        <row r="4">
          <cell r="I4">
            <v>0</v>
          </cell>
        </row>
      </sheetData>
      <sheetData sheetId="8255">
        <row r="4">
          <cell r="I4">
            <v>0</v>
          </cell>
        </row>
      </sheetData>
      <sheetData sheetId="8256">
        <row r="4">
          <cell r="I4">
            <v>0</v>
          </cell>
        </row>
      </sheetData>
      <sheetData sheetId="8257">
        <row r="4">
          <cell r="I4">
            <v>0</v>
          </cell>
        </row>
      </sheetData>
      <sheetData sheetId="8258">
        <row r="4">
          <cell r="I4">
            <v>0</v>
          </cell>
        </row>
      </sheetData>
      <sheetData sheetId="8259">
        <row r="4">
          <cell r="I4">
            <v>0</v>
          </cell>
        </row>
      </sheetData>
      <sheetData sheetId="8260">
        <row r="4">
          <cell r="I4">
            <v>0</v>
          </cell>
        </row>
      </sheetData>
      <sheetData sheetId="8261">
        <row r="4">
          <cell r="I4">
            <v>0</v>
          </cell>
        </row>
      </sheetData>
      <sheetData sheetId="8262">
        <row r="4">
          <cell r="I4">
            <v>0</v>
          </cell>
        </row>
      </sheetData>
      <sheetData sheetId="8263">
        <row r="4">
          <cell r="I4">
            <v>0</v>
          </cell>
        </row>
      </sheetData>
      <sheetData sheetId="8264">
        <row r="4">
          <cell r="I4">
            <v>0</v>
          </cell>
        </row>
      </sheetData>
      <sheetData sheetId="8265">
        <row r="4">
          <cell r="I4">
            <v>0</v>
          </cell>
        </row>
      </sheetData>
      <sheetData sheetId="8266">
        <row r="4">
          <cell r="I4">
            <v>0</v>
          </cell>
        </row>
      </sheetData>
      <sheetData sheetId="8267">
        <row r="4">
          <cell r="I4">
            <v>0</v>
          </cell>
        </row>
      </sheetData>
      <sheetData sheetId="8268">
        <row r="4">
          <cell r="I4">
            <v>0</v>
          </cell>
        </row>
      </sheetData>
      <sheetData sheetId="8269">
        <row r="4">
          <cell r="I4">
            <v>0</v>
          </cell>
        </row>
      </sheetData>
      <sheetData sheetId="8270">
        <row r="4">
          <cell r="I4">
            <v>0</v>
          </cell>
        </row>
      </sheetData>
      <sheetData sheetId="8271">
        <row r="4">
          <cell r="I4">
            <v>0</v>
          </cell>
        </row>
      </sheetData>
      <sheetData sheetId="8272">
        <row r="4">
          <cell r="I4">
            <v>0</v>
          </cell>
        </row>
      </sheetData>
      <sheetData sheetId="8273">
        <row r="4">
          <cell r="I4">
            <v>0</v>
          </cell>
        </row>
      </sheetData>
      <sheetData sheetId="8274">
        <row r="4">
          <cell r="I4">
            <v>0</v>
          </cell>
        </row>
      </sheetData>
      <sheetData sheetId="8275">
        <row r="4">
          <cell r="I4">
            <v>0</v>
          </cell>
        </row>
      </sheetData>
      <sheetData sheetId="8276">
        <row r="4">
          <cell r="I4">
            <v>0</v>
          </cell>
        </row>
      </sheetData>
      <sheetData sheetId="8277">
        <row r="4">
          <cell r="I4">
            <v>0</v>
          </cell>
        </row>
      </sheetData>
      <sheetData sheetId="8278">
        <row r="4">
          <cell r="I4">
            <v>0</v>
          </cell>
        </row>
      </sheetData>
      <sheetData sheetId="8279">
        <row r="4">
          <cell r="I4">
            <v>0</v>
          </cell>
        </row>
      </sheetData>
      <sheetData sheetId="8280">
        <row r="4">
          <cell r="I4">
            <v>0</v>
          </cell>
        </row>
      </sheetData>
      <sheetData sheetId="8281">
        <row r="4">
          <cell r="I4">
            <v>0</v>
          </cell>
        </row>
      </sheetData>
      <sheetData sheetId="8282">
        <row r="4">
          <cell r="I4">
            <v>0</v>
          </cell>
        </row>
      </sheetData>
      <sheetData sheetId="8283">
        <row r="4">
          <cell r="I4">
            <v>0</v>
          </cell>
        </row>
      </sheetData>
      <sheetData sheetId="8284">
        <row r="4">
          <cell r="I4">
            <v>0</v>
          </cell>
        </row>
      </sheetData>
      <sheetData sheetId="8285">
        <row r="4">
          <cell r="I4">
            <v>0</v>
          </cell>
        </row>
      </sheetData>
      <sheetData sheetId="8286">
        <row r="4">
          <cell r="I4">
            <v>0</v>
          </cell>
        </row>
      </sheetData>
      <sheetData sheetId="8287">
        <row r="4">
          <cell r="I4">
            <v>0</v>
          </cell>
        </row>
      </sheetData>
      <sheetData sheetId="8288">
        <row r="4">
          <cell r="I4">
            <v>0</v>
          </cell>
        </row>
      </sheetData>
      <sheetData sheetId="8289">
        <row r="4">
          <cell r="I4">
            <v>0</v>
          </cell>
        </row>
      </sheetData>
      <sheetData sheetId="8290">
        <row r="4">
          <cell r="I4">
            <v>0</v>
          </cell>
        </row>
      </sheetData>
      <sheetData sheetId="8291">
        <row r="4">
          <cell r="I4">
            <v>0</v>
          </cell>
        </row>
      </sheetData>
      <sheetData sheetId="8292">
        <row r="4">
          <cell r="I4">
            <v>0</v>
          </cell>
        </row>
      </sheetData>
      <sheetData sheetId="8293">
        <row r="4">
          <cell r="I4">
            <v>0</v>
          </cell>
        </row>
      </sheetData>
      <sheetData sheetId="8294">
        <row r="4">
          <cell r="I4">
            <v>0</v>
          </cell>
        </row>
      </sheetData>
      <sheetData sheetId="8295">
        <row r="4">
          <cell r="I4">
            <v>0</v>
          </cell>
        </row>
      </sheetData>
      <sheetData sheetId="8296">
        <row r="4">
          <cell r="I4">
            <v>0</v>
          </cell>
        </row>
      </sheetData>
      <sheetData sheetId="8297">
        <row r="4">
          <cell r="I4">
            <v>0</v>
          </cell>
        </row>
      </sheetData>
      <sheetData sheetId="8298">
        <row r="4">
          <cell r="I4">
            <v>0</v>
          </cell>
        </row>
      </sheetData>
      <sheetData sheetId="8299">
        <row r="4">
          <cell r="I4">
            <v>0</v>
          </cell>
        </row>
      </sheetData>
      <sheetData sheetId="8300">
        <row r="4">
          <cell r="I4">
            <v>0</v>
          </cell>
        </row>
      </sheetData>
      <sheetData sheetId="8301">
        <row r="4">
          <cell r="I4">
            <v>0</v>
          </cell>
        </row>
      </sheetData>
      <sheetData sheetId="8302">
        <row r="4">
          <cell r="I4">
            <v>0</v>
          </cell>
        </row>
      </sheetData>
      <sheetData sheetId="8303">
        <row r="4">
          <cell r="I4">
            <v>0</v>
          </cell>
        </row>
      </sheetData>
      <sheetData sheetId="8304">
        <row r="4">
          <cell r="I4">
            <v>0</v>
          </cell>
        </row>
      </sheetData>
      <sheetData sheetId="8305">
        <row r="4">
          <cell r="I4">
            <v>0</v>
          </cell>
        </row>
      </sheetData>
      <sheetData sheetId="8306">
        <row r="4">
          <cell r="I4">
            <v>0</v>
          </cell>
        </row>
      </sheetData>
      <sheetData sheetId="8307">
        <row r="4">
          <cell r="I4">
            <v>0</v>
          </cell>
        </row>
      </sheetData>
      <sheetData sheetId="8308">
        <row r="4">
          <cell r="I4">
            <v>0</v>
          </cell>
        </row>
      </sheetData>
      <sheetData sheetId="8309">
        <row r="4">
          <cell r="I4">
            <v>0</v>
          </cell>
        </row>
      </sheetData>
      <sheetData sheetId="8310">
        <row r="4">
          <cell r="I4">
            <v>0</v>
          </cell>
        </row>
      </sheetData>
      <sheetData sheetId="8311">
        <row r="4">
          <cell r="I4">
            <v>0</v>
          </cell>
        </row>
      </sheetData>
      <sheetData sheetId="8312">
        <row r="4">
          <cell r="I4">
            <v>0</v>
          </cell>
        </row>
      </sheetData>
      <sheetData sheetId="8313">
        <row r="4">
          <cell r="I4">
            <v>0</v>
          </cell>
        </row>
      </sheetData>
      <sheetData sheetId="8314">
        <row r="4">
          <cell r="I4">
            <v>0</v>
          </cell>
        </row>
      </sheetData>
      <sheetData sheetId="8315">
        <row r="4">
          <cell r="I4">
            <v>0</v>
          </cell>
        </row>
      </sheetData>
      <sheetData sheetId="8316">
        <row r="4">
          <cell r="I4">
            <v>0</v>
          </cell>
        </row>
      </sheetData>
      <sheetData sheetId="8317">
        <row r="4">
          <cell r="I4">
            <v>0</v>
          </cell>
        </row>
      </sheetData>
      <sheetData sheetId="8318">
        <row r="4">
          <cell r="I4">
            <v>0</v>
          </cell>
        </row>
      </sheetData>
      <sheetData sheetId="8319">
        <row r="4">
          <cell r="I4">
            <v>0</v>
          </cell>
        </row>
      </sheetData>
      <sheetData sheetId="8320">
        <row r="4">
          <cell r="I4">
            <v>0</v>
          </cell>
        </row>
      </sheetData>
      <sheetData sheetId="8321">
        <row r="4">
          <cell r="I4">
            <v>0</v>
          </cell>
        </row>
      </sheetData>
      <sheetData sheetId="8322">
        <row r="4">
          <cell r="I4">
            <v>0</v>
          </cell>
        </row>
      </sheetData>
      <sheetData sheetId="8323">
        <row r="4">
          <cell r="I4">
            <v>0</v>
          </cell>
        </row>
      </sheetData>
      <sheetData sheetId="8324">
        <row r="4">
          <cell r="I4">
            <v>0</v>
          </cell>
        </row>
      </sheetData>
      <sheetData sheetId="8325">
        <row r="4">
          <cell r="I4">
            <v>0</v>
          </cell>
        </row>
      </sheetData>
      <sheetData sheetId="8326">
        <row r="4">
          <cell r="I4">
            <v>0</v>
          </cell>
        </row>
      </sheetData>
      <sheetData sheetId="8327">
        <row r="4">
          <cell r="I4">
            <v>0</v>
          </cell>
        </row>
      </sheetData>
      <sheetData sheetId="8328">
        <row r="4">
          <cell r="I4">
            <v>0</v>
          </cell>
        </row>
      </sheetData>
      <sheetData sheetId="8329">
        <row r="4">
          <cell r="I4">
            <v>0</v>
          </cell>
        </row>
      </sheetData>
      <sheetData sheetId="8330">
        <row r="4">
          <cell r="I4">
            <v>0</v>
          </cell>
        </row>
      </sheetData>
      <sheetData sheetId="8331">
        <row r="4">
          <cell r="I4">
            <v>0</v>
          </cell>
        </row>
      </sheetData>
      <sheetData sheetId="8332">
        <row r="4">
          <cell r="I4">
            <v>0</v>
          </cell>
        </row>
      </sheetData>
      <sheetData sheetId="8333">
        <row r="4">
          <cell r="I4">
            <v>0</v>
          </cell>
        </row>
      </sheetData>
      <sheetData sheetId="8334">
        <row r="4">
          <cell r="I4">
            <v>0</v>
          </cell>
        </row>
      </sheetData>
      <sheetData sheetId="8335">
        <row r="4">
          <cell r="I4">
            <v>0</v>
          </cell>
        </row>
      </sheetData>
      <sheetData sheetId="8336">
        <row r="4">
          <cell r="I4">
            <v>0</v>
          </cell>
        </row>
      </sheetData>
      <sheetData sheetId="8337">
        <row r="4">
          <cell r="I4">
            <v>0</v>
          </cell>
        </row>
      </sheetData>
      <sheetData sheetId="8338">
        <row r="4">
          <cell r="I4">
            <v>0</v>
          </cell>
        </row>
      </sheetData>
      <sheetData sheetId="8339">
        <row r="4">
          <cell r="I4">
            <v>0</v>
          </cell>
        </row>
      </sheetData>
      <sheetData sheetId="8340">
        <row r="4">
          <cell r="I4">
            <v>0</v>
          </cell>
        </row>
      </sheetData>
      <sheetData sheetId="8341">
        <row r="4">
          <cell r="I4">
            <v>0</v>
          </cell>
        </row>
      </sheetData>
      <sheetData sheetId="8342">
        <row r="4">
          <cell r="I4">
            <v>0</v>
          </cell>
        </row>
      </sheetData>
      <sheetData sheetId="8343">
        <row r="4">
          <cell r="I4">
            <v>0</v>
          </cell>
        </row>
      </sheetData>
      <sheetData sheetId="8344">
        <row r="4">
          <cell r="I4">
            <v>0</v>
          </cell>
        </row>
      </sheetData>
      <sheetData sheetId="8345">
        <row r="4">
          <cell r="I4">
            <v>0</v>
          </cell>
        </row>
      </sheetData>
      <sheetData sheetId="8346">
        <row r="4">
          <cell r="I4">
            <v>0</v>
          </cell>
        </row>
      </sheetData>
      <sheetData sheetId="8347">
        <row r="4">
          <cell r="I4">
            <v>0</v>
          </cell>
        </row>
      </sheetData>
      <sheetData sheetId="8348">
        <row r="4">
          <cell r="I4">
            <v>0</v>
          </cell>
        </row>
      </sheetData>
      <sheetData sheetId="8349">
        <row r="4">
          <cell r="I4">
            <v>0</v>
          </cell>
        </row>
      </sheetData>
      <sheetData sheetId="8350">
        <row r="4">
          <cell r="I4">
            <v>0</v>
          </cell>
        </row>
      </sheetData>
      <sheetData sheetId="8351">
        <row r="4">
          <cell r="I4">
            <v>0</v>
          </cell>
        </row>
      </sheetData>
      <sheetData sheetId="8352">
        <row r="4">
          <cell r="I4">
            <v>0</v>
          </cell>
        </row>
      </sheetData>
      <sheetData sheetId="8353">
        <row r="4">
          <cell r="I4">
            <v>0</v>
          </cell>
        </row>
      </sheetData>
      <sheetData sheetId="8354">
        <row r="4">
          <cell r="I4">
            <v>0</v>
          </cell>
        </row>
      </sheetData>
      <sheetData sheetId="8355">
        <row r="4">
          <cell r="I4">
            <v>0</v>
          </cell>
        </row>
      </sheetData>
      <sheetData sheetId="8356">
        <row r="4">
          <cell r="I4">
            <v>0</v>
          </cell>
        </row>
      </sheetData>
      <sheetData sheetId="8357">
        <row r="4">
          <cell r="I4">
            <v>0</v>
          </cell>
        </row>
      </sheetData>
      <sheetData sheetId="8358">
        <row r="4">
          <cell r="I4">
            <v>0</v>
          </cell>
        </row>
      </sheetData>
      <sheetData sheetId="8359">
        <row r="4">
          <cell r="I4">
            <v>0</v>
          </cell>
        </row>
      </sheetData>
      <sheetData sheetId="8360">
        <row r="4">
          <cell r="I4">
            <v>0</v>
          </cell>
        </row>
      </sheetData>
      <sheetData sheetId="8361">
        <row r="4">
          <cell r="I4">
            <v>0</v>
          </cell>
        </row>
      </sheetData>
      <sheetData sheetId="8362">
        <row r="4">
          <cell r="I4">
            <v>0</v>
          </cell>
        </row>
      </sheetData>
      <sheetData sheetId="8363">
        <row r="4">
          <cell r="I4">
            <v>0</v>
          </cell>
        </row>
      </sheetData>
      <sheetData sheetId="8364">
        <row r="4">
          <cell r="I4">
            <v>0</v>
          </cell>
        </row>
      </sheetData>
      <sheetData sheetId="8365">
        <row r="4">
          <cell r="I4">
            <v>0</v>
          </cell>
        </row>
      </sheetData>
      <sheetData sheetId="8366">
        <row r="4">
          <cell r="I4">
            <v>0</v>
          </cell>
        </row>
      </sheetData>
      <sheetData sheetId="8367">
        <row r="4">
          <cell r="I4">
            <v>0</v>
          </cell>
        </row>
      </sheetData>
      <sheetData sheetId="8368">
        <row r="4">
          <cell r="I4">
            <v>0</v>
          </cell>
        </row>
      </sheetData>
      <sheetData sheetId="8369">
        <row r="4">
          <cell r="I4">
            <v>0</v>
          </cell>
        </row>
      </sheetData>
      <sheetData sheetId="8370">
        <row r="4">
          <cell r="I4">
            <v>0</v>
          </cell>
        </row>
      </sheetData>
      <sheetData sheetId="8371">
        <row r="4">
          <cell r="I4">
            <v>0</v>
          </cell>
        </row>
      </sheetData>
      <sheetData sheetId="8372">
        <row r="4">
          <cell r="I4">
            <v>0</v>
          </cell>
        </row>
      </sheetData>
      <sheetData sheetId="8373">
        <row r="4">
          <cell r="I4">
            <v>0</v>
          </cell>
        </row>
      </sheetData>
      <sheetData sheetId="8374">
        <row r="4">
          <cell r="I4">
            <v>0</v>
          </cell>
        </row>
      </sheetData>
      <sheetData sheetId="8375">
        <row r="4">
          <cell r="I4">
            <v>0</v>
          </cell>
        </row>
      </sheetData>
      <sheetData sheetId="8376">
        <row r="4">
          <cell r="I4">
            <v>0</v>
          </cell>
        </row>
      </sheetData>
      <sheetData sheetId="8377">
        <row r="4">
          <cell r="I4">
            <v>0</v>
          </cell>
        </row>
      </sheetData>
      <sheetData sheetId="8378">
        <row r="4">
          <cell r="I4">
            <v>0</v>
          </cell>
        </row>
      </sheetData>
      <sheetData sheetId="8379">
        <row r="4">
          <cell r="I4">
            <v>0</v>
          </cell>
        </row>
      </sheetData>
      <sheetData sheetId="8380">
        <row r="4">
          <cell r="I4">
            <v>0</v>
          </cell>
        </row>
      </sheetData>
      <sheetData sheetId="8381">
        <row r="4">
          <cell r="I4">
            <v>0</v>
          </cell>
        </row>
      </sheetData>
      <sheetData sheetId="8382">
        <row r="4">
          <cell r="I4">
            <v>0</v>
          </cell>
        </row>
      </sheetData>
      <sheetData sheetId="8383">
        <row r="4">
          <cell r="I4">
            <v>0</v>
          </cell>
        </row>
      </sheetData>
      <sheetData sheetId="8384">
        <row r="4">
          <cell r="I4">
            <v>0</v>
          </cell>
        </row>
      </sheetData>
      <sheetData sheetId="8385">
        <row r="4">
          <cell r="I4">
            <v>0</v>
          </cell>
        </row>
      </sheetData>
      <sheetData sheetId="8386">
        <row r="4">
          <cell r="I4">
            <v>0</v>
          </cell>
        </row>
      </sheetData>
      <sheetData sheetId="8387">
        <row r="4">
          <cell r="I4">
            <v>0</v>
          </cell>
        </row>
      </sheetData>
      <sheetData sheetId="8388">
        <row r="4">
          <cell r="I4">
            <v>0</v>
          </cell>
        </row>
      </sheetData>
      <sheetData sheetId="8389">
        <row r="4">
          <cell r="I4">
            <v>0</v>
          </cell>
        </row>
      </sheetData>
      <sheetData sheetId="8390">
        <row r="4">
          <cell r="I4">
            <v>0</v>
          </cell>
        </row>
      </sheetData>
      <sheetData sheetId="8391">
        <row r="4">
          <cell r="I4">
            <v>0</v>
          </cell>
        </row>
      </sheetData>
      <sheetData sheetId="8392">
        <row r="4">
          <cell r="I4">
            <v>0</v>
          </cell>
        </row>
      </sheetData>
      <sheetData sheetId="8393">
        <row r="4">
          <cell r="I4">
            <v>0</v>
          </cell>
        </row>
      </sheetData>
      <sheetData sheetId="8394">
        <row r="4">
          <cell r="I4">
            <v>0</v>
          </cell>
        </row>
      </sheetData>
      <sheetData sheetId="8395">
        <row r="4">
          <cell r="I4">
            <v>0</v>
          </cell>
        </row>
      </sheetData>
      <sheetData sheetId="8396">
        <row r="4">
          <cell r="I4">
            <v>0</v>
          </cell>
        </row>
      </sheetData>
      <sheetData sheetId="8397">
        <row r="4">
          <cell r="I4">
            <v>0</v>
          </cell>
        </row>
      </sheetData>
      <sheetData sheetId="8398">
        <row r="4">
          <cell r="I4">
            <v>0</v>
          </cell>
        </row>
      </sheetData>
      <sheetData sheetId="8399">
        <row r="4">
          <cell r="I4">
            <v>0</v>
          </cell>
        </row>
      </sheetData>
      <sheetData sheetId="8400">
        <row r="4">
          <cell r="I4">
            <v>0</v>
          </cell>
        </row>
      </sheetData>
      <sheetData sheetId="8401">
        <row r="4">
          <cell r="I4">
            <v>0</v>
          </cell>
        </row>
      </sheetData>
      <sheetData sheetId="8402">
        <row r="4">
          <cell r="I4">
            <v>0</v>
          </cell>
        </row>
      </sheetData>
      <sheetData sheetId="8403">
        <row r="4">
          <cell r="I4">
            <v>0</v>
          </cell>
        </row>
      </sheetData>
      <sheetData sheetId="8404">
        <row r="4">
          <cell r="I4">
            <v>0</v>
          </cell>
        </row>
      </sheetData>
      <sheetData sheetId="8405">
        <row r="4">
          <cell r="I4">
            <v>0</v>
          </cell>
        </row>
      </sheetData>
      <sheetData sheetId="8406">
        <row r="4">
          <cell r="I4">
            <v>0</v>
          </cell>
        </row>
      </sheetData>
      <sheetData sheetId="8407">
        <row r="4">
          <cell r="I4">
            <v>0</v>
          </cell>
        </row>
      </sheetData>
      <sheetData sheetId="8408">
        <row r="4">
          <cell r="I4">
            <v>0</v>
          </cell>
        </row>
      </sheetData>
      <sheetData sheetId="8409">
        <row r="4">
          <cell r="I4">
            <v>0</v>
          </cell>
        </row>
      </sheetData>
      <sheetData sheetId="8410">
        <row r="4">
          <cell r="I4">
            <v>0</v>
          </cell>
        </row>
      </sheetData>
      <sheetData sheetId="8411">
        <row r="4">
          <cell r="I4">
            <v>0</v>
          </cell>
        </row>
      </sheetData>
      <sheetData sheetId="8412">
        <row r="4">
          <cell r="I4">
            <v>0</v>
          </cell>
        </row>
      </sheetData>
      <sheetData sheetId="8413">
        <row r="4">
          <cell r="I4">
            <v>0</v>
          </cell>
        </row>
      </sheetData>
      <sheetData sheetId="8414">
        <row r="4">
          <cell r="I4">
            <v>0</v>
          </cell>
        </row>
      </sheetData>
      <sheetData sheetId="8415">
        <row r="4">
          <cell r="I4">
            <v>0</v>
          </cell>
        </row>
      </sheetData>
      <sheetData sheetId="8416">
        <row r="4">
          <cell r="I4">
            <v>0</v>
          </cell>
        </row>
      </sheetData>
      <sheetData sheetId="8417">
        <row r="4">
          <cell r="I4">
            <v>0</v>
          </cell>
        </row>
      </sheetData>
      <sheetData sheetId="8418">
        <row r="4">
          <cell r="I4">
            <v>0</v>
          </cell>
        </row>
      </sheetData>
      <sheetData sheetId="8419">
        <row r="4">
          <cell r="I4">
            <v>0</v>
          </cell>
        </row>
      </sheetData>
      <sheetData sheetId="8420">
        <row r="4">
          <cell r="I4">
            <v>0</v>
          </cell>
        </row>
      </sheetData>
      <sheetData sheetId="8421">
        <row r="4">
          <cell r="I4">
            <v>0</v>
          </cell>
        </row>
      </sheetData>
      <sheetData sheetId="8422">
        <row r="4">
          <cell r="I4">
            <v>0</v>
          </cell>
        </row>
      </sheetData>
      <sheetData sheetId="8423">
        <row r="4">
          <cell r="I4">
            <v>0</v>
          </cell>
        </row>
      </sheetData>
      <sheetData sheetId="8424">
        <row r="4">
          <cell r="I4">
            <v>0</v>
          </cell>
        </row>
      </sheetData>
      <sheetData sheetId="8425">
        <row r="4">
          <cell r="I4">
            <v>0</v>
          </cell>
        </row>
      </sheetData>
      <sheetData sheetId="8426">
        <row r="4">
          <cell r="I4">
            <v>0</v>
          </cell>
        </row>
      </sheetData>
      <sheetData sheetId="8427">
        <row r="4">
          <cell r="I4">
            <v>0</v>
          </cell>
        </row>
      </sheetData>
      <sheetData sheetId="8428">
        <row r="4">
          <cell r="I4">
            <v>0</v>
          </cell>
        </row>
      </sheetData>
      <sheetData sheetId="8429">
        <row r="4">
          <cell r="I4">
            <v>0</v>
          </cell>
        </row>
      </sheetData>
      <sheetData sheetId="8430">
        <row r="4">
          <cell r="I4">
            <v>0</v>
          </cell>
        </row>
      </sheetData>
      <sheetData sheetId="8431">
        <row r="4">
          <cell r="I4">
            <v>0</v>
          </cell>
        </row>
      </sheetData>
      <sheetData sheetId="8432">
        <row r="4">
          <cell r="I4">
            <v>0</v>
          </cell>
        </row>
      </sheetData>
      <sheetData sheetId="8433">
        <row r="4">
          <cell r="I4">
            <v>0</v>
          </cell>
        </row>
      </sheetData>
      <sheetData sheetId="8434">
        <row r="4">
          <cell r="I4">
            <v>0</v>
          </cell>
        </row>
      </sheetData>
      <sheetData sheetId="8435">
        <row r="4">
          <cell r="I4">
            <v>0</v>
          </cell>
        </row>
      </sheetData>
      <sheetData sheetId="8436">
        <row r="4">
          <cell r="I4">
            <v>0</v>
          </cell>
        </row>
      </sheetData>
      <sheetData sheetId="8437">
        <row r="4">
          <cell r="I4">
            <v>0</v>
          </cell>
        </row>
      </sheetData>
      <sheetData sheetId="8438">
        <row r="4">
          <cell r="I4">
            <v>0</v>
          </cell>
        </row>
      </sheetData>
      <sheetData sheetId="8439">
        <row r="4">
          <cell r="I4">
            <v>0</v>
          </cell>
        </row>
      </sheetData>
      <sheetData sheetId="8440">
        <row r="4">
          <cell r="I4">
            <v>0</v>
          </cell>
        </row>
      </sheetData>
      <sheetData sheetId="8441">
        <row r="4">
          <cell r="I4">
            <v>0</v>
          </cell>
        </row>
      </sheetData>
      <sheetData sheetId="8442">
        <row r="4">
          <cell r="I4">
            <v>0</v>
          </cell>
        </row>
      </sheetData>
      <sheetData sheetId="8443">
        <row r="4">
          <cell r="I4">
            <v>0</v>
          </cell>
        </row>
      </sheetData>
      <sheetData sheetId="8444">
        <row r="4">
          <cell r="I4">
            <v>0</v>
          </cell>
        </row>
      </sheetData>
      <sheetData sheetId="8445">
        <row r="4">
          <cell r="I4">
            <v>0</v>
          </cell>
        </row>
      </sheetData>
      <sheetData sheetId="8446">
        <row r="4">
          <cell r="I4">
            <v>0</v>
          </cell>
        </row>
      </sheetData>
      <sheetData sheetId="8447">
        <row r="4">
          <cell r="I4">
            <v>0</v>
          </cell>
        </row>
      </sheetData>
      <sheetData sheetId="8448">
        <row r="4">
          <cell r="I4">
            <v>0</v>
          </cell>
        </row>
      </sheetData>
      <sheetData sheetId="8449">
        <row r="4">
          <cell r="I4">
            <v>0</v>
          </cell>
        </row>
      </sheetData>
      <sheetData sheetId="8450">
        <row r="4">
          <cell r="I4">
            <v>0</v>
          </cell>
        </row>
      </sheetData>
      <sheetData sheetId="8451">
        <row r="4">
          <cell r="I4">
            <v>0</v>
          </cell>
        </row>
      </sheetData>
      <sheetData sheetId="8452">
        <row r="4">
          <cell r="I4">
            <v>0</v>
          </cell>
        </row>
      </sheetData>
      <sheetData sheetId="8453">
        <row r="4">
          <cell r="I4">
            <v>0</v>
          </cell>
        </row>
      </sheetData>
      <sheetData sheetId="8454">
        <row r="4">
          <cell r="I4">
            <v>0</v>
          </cell>
        </row>
      </sheetData>
      <sheetData sheetId="8455">
        <row r="4">
          <cell r="I4">
            <v>0</v>
          </cell>
        </row>
      </sheetData>
      <sheetData sheetId="8456">
        <row r="4">
          <cell r="I4">
            <v>0</v>
          </cell>
        </row>
      </sheetData>
      <sheetData sheetId="8457">
        <row r="4">
          <cell r="I4">
            <v>0</v>
          </cell>
        </row>
      </sheetData>
      <sheetData sheetId="8458">
        <row r="4">
          <cell r="I4">
            <v>0</v>
          </cell>
        </row>
      </sheetData>
      <sheetData sheetId="8459">
        <row r="4">
          <cell r="I4">
            <v>0</v>
          </cell>
        </row>
      </sheetData>
      <sheetData sheetId="8460">
        <row r="4">
          <cell r="I4">
            <v>0</v>
          </cell>
        </row>
      </sheetData>
      <sheetData sheetId="8461">
        <row r="4">
          <cell r="I4">
            <v>0</v>
          </cell>
        </row>
      </sheetData>
      <sheetData sheetId="8462">
        <row r="4">
          <cell r="I4">
            <v>0</v>
          </cell>
        </row>
      </sheetData>
      <sheetData sheetId="8463">
        <row r="4">
          <cell r="I4">
            <v>0</v>
          </cell>
        </row>
      </sheetData>
      <sheetData sheetId="8464">
        <row r="4">
          <cell r="I4">
            <v>0</v>
          </cell>
        </row>
      </sheetData>
      <sheetData sheetId="8465">
        <row r="4">
          <cell r="I4">
            <v>0</v>
          </cell>
        </row>
      </sheetData>
      <sheetData sheetId="8466">
        <row r="4">
          <cell r="I4">
            <v>0</v>
          </cell>
        </row>
      </sheetData>
      <sheetData sheetId="8467">
        <row r="4">
          <cell r="I4">
            <v>0</v>
          </cell>
        </row>
      </sheetData>
      <sheetData sheetId="8468">
        <row r="4">
          <cell r="I4">
            <v>0</v>
          </cell>
        </row>
      </sheetData>
      <sheetData sheetId="8469">
        <row r="4">
          <cell r="I4">
            <v>0</v>
          </cell>
        </row>
      </sheetData>
      <sheetData sheetId="8470">
        <row r="4">
          <cell r="I4">
            <v>0</v>
          </cell>
        </row>
      </sheetData>
      <sheetData sheetId="8471">
        <row r="4">
          <cell r="I4">
            <v>0</v>
          </cell>
        </row>
      </sheetData>
      <sheetData sheetId="8472">
        <row r="4">
          <cell r="I4">
            <v>0</v>
          </cell>
        </row>
      </sheetData>
      <sheetData sheetId="8473">
        <row r="4">
          <cell r="I4">
            <v>0</v>
          </cell>
        </row>
      </sheetData>
      <sheetData sheetId="8474">
        <row r="4">
          <cell r="I4">
            <v>0</v>
          </cell>
        </row>
      </sheetData>
      <sheetData sheetId="8475">
        <row r="4">
          <cell r="I4">
            <v>0</v>
          </cell>
        </row>
      </sheetData>
      <sheetData sheetId="8476">
        <row r="4">
          <cell r="I4">
            <v>0</v>
          </cell>
        </row>
      </sheetData>
      <sheetData sheetId="8477">
        <row r="4">
          <cell r="I4">
            <v>0</v>
          </cell>
        </row>
      </sheetData>
      <sheetData sheetId="8478">
        <row r="4">
          <cell r="I4">
            <v>0</v>
          </cell>
        </row>
      </sheetData>
      <sheetData sheetId="8479">
        <row r="4">
          <cell r="I4">
            <v>0</v>
          </cell>
        </row>
      </sheetData>
      <sheetData sheetId="8480">
        <row r="4">
          <cell r="I4">
            <v>0</v>
          </cell>
        </row>
      </sheetData>
      <sheetData sheetId="8481">
        <row r="4">
          <cell r="I4">
            <v>0</v>
          </cell>
        </row>
      </sheetData>
      <sheetData sheetId="8482">
        <row r="4">
          <cell r="I4">
            <v>0</v>
          </cell>
        </row>
      </sheetData>
      <sheetData sheetId="8483">
        <row r="4">
          <cell r="I4">
            <v>0</v>
          </cell>
        </row>
      </sheetData>
      <sheetData sheetId="8484">
        <row r="4">
          <cell r="I4">
            <v>0</v>
          </cell>
        </row>
      </sheetData>
      <sheetData sheetId="8485">
        <row r="4">
          <cell r="I4">
            <v>0</v>
          </cell>
        </row>
      </sheetData>
      <sheetData sheetId="8486">
        <row r="4">
          <cell r="I4">
            <v>0</v>
          </cell>
        </row>
      </sheetData>
      <sheetData sheetId="8487">
        <row r="4">
          <cell r="I4">
            <v>0</v>
          </cell>
        </row>
      </sheetData>
      <sheetData sheetId="8488">
        <row r="4">
          <cell r="I4">
            <v>0</v>
          </cell>
        </row>
      </sheetData>
      <sheetData sheetId="8489">
        <row r="4">
          <cell r="I4">
            <v>0</v>
          </cell>
        </row>
      </sheetData>
      <sheetData sheetId="8490">
        <row r="4">
          <cell r="I4">
            <v>0</v>
          </cell>
        </row>
      </sheetData>
      <sheetData sheetId="8491">
        <row r="4">
          <cell r="I4">
            <v>0</v>
          </cell>
        </row>
      </sheetData>
      <sheetData sheetId="8492">
        <row r="4">
          <cell r="I4">
            <v>0</v>
          </cell>
        </row>
      </sheetData>
      <sheetData sheetId="8493">
        <row r="4">
          <cell r="I4">
            <v>0</v>
          </cell>
        </row>
      </sheetData>
      <sheetData sheetId="8494">
        <row r="4">
          <cell r="I4">
            <v>0</v>
          </cell>
        </row>
      </sheetData>
      <sheetData sheetId="8495">
        <row r="4">
          <cell r="I4">
            <v>0</v>
          </cell>
        </row>
      </sheetData>
      <sheetData sheetId="8496">
        <row r="4">
          <cell r="I4">
            <v>0</v>
          </cell>
        </row>
      </sheetData>
      <sheetData sheetId="8497">
        <row r="4">
          <cell r="I4">
            <v>0</v>
          </cell>
        </row>
      </sheetData>
      <sheetData sheetId="8498">
        <row r="4">
          <cell r="I4">
            <v>0</v>
          </cell>
        </row>
      </sheetData>
      <sheetData sheetId="8499">
        <row r="4">
          <cell r="I4">
            <v>0</v>
          </cell>
        </row>
      </sheetData>
      <sheetData sheetId="8500">
        <row r="4">
          <cell r="I4">
            <v>0</v>
          </cell>
        </row>
      </sheetData>
      <sheetData sheetId="8501">
        <row r="4">
          <cell r="I4">
            <v>0</v>
          </cell>
        </row>
      </sheetData>
      <sheetData sheetId="8502">
        <row r="4">
          <cell r="I4">
            <v>0</v>
          </cell>
        </row>
      </sheetData>
      <sheetData sheetId="8503">
        <row r="4">
          <cell r="I4">
            <v>0</v>
          </cell>
        </row>
      </sheetData>
      <sheetData sheetId="8504">
        <row r="4">
          <cell r="I4">
            <v>0</v>
          </cell>
        </row>
      </sheetData>
      <sheetData sheetId="8505">
        <row r="4">
          <cell r="I4">
            <v>0</v>
          </cell>
        </row>
      </sheetData>
      <sheetData sheetId="8506">
        <row r="4">
          <cell r="I4">
            <v>0</v>
          </cell>
        </row>
      </sheetData>
      <sheetData sheetId="8507">
        <row r="4">
          <cell r="I4">
            <v>0</v>
          </cell>
        </row>
      </sheetData>
      <sheetData sheetId="8508">
        <row r="4">
          <cell r="I4">
            <v>0</v>
          </cell>
        </row>
      </sheetData>
      <sheetData sheetId="8509">
        <row r="4">
          <cell r="I4">
            <v>0</v>
          </cell>
        </row>
      </sheetData>
      <sheetData sheetId="8510">
        <row r="4">
          <cell r="I4">
            <v>0</v>
          </cell>
        </row>
      </sheetData>
      <sheetData sheetId="8511">
        <row r="4">
          <cell r="I4">
            <v>0</v>
          </cell>
        </row>
      </sheetData>
      <sheetData sheetId="8512">
        <row r="4">
          <cell r="I4">
            <v>0</v>
          </cell>
        </row>
      </sheetData>
      <sheetData sheetId="8513">
        <row r="4">
          <cell r="I4">
            <v>0</v>
          </cell>
        </row>
      </sheetData>
      <sheetData sheetId="8514">
        <row r="4">
          <cell r="I4">
            <v>0</v>
          </cell>
        </row>
      </sheetData>
      <sheetData sheetId="8515">
        <row r="4">
          <cell r="I4">
            <v>0</v>
          </cell>
        </row>
      </sheetData>
      <sheetData sheetId="8516">
        <row r="4">
          <cell r="I4">
            <v>0</v>
          </cell>
        </row>
      </sheetData>
      <sheetData sheetId="8517">
        <row r="4">
          <cell r="I4">
            <v>0</v>
          </cell>
        </row>
      </sheetData>
      <sheetData sheetId="8518">
        <row r="4">
          <cell r="I4">
            <v>0</v>
          </cell>
        </row>
      </sheetData>
      <sheetData sheetId="8519">
        <row r="4">
          <cell r="I4">
            <v>0</v>
          </cell>
        </row>
      </sheetData>
      <sheetData sheetId="8520">
        <row r="4">
          <cell r="I4">
            <v>0</v>
          </cell>
        </row>
      </sheetData>
      <sheetData sheetId="8521">
        <row r="4">
          <cell r="I4">
            <v>0</v>
          </cell>
        </row>
      </sheetData>
      <sheetData sheetId="8522">
        <row r="4">
          <cell r="I4">
            <v>0</v>
          </cell>
        </row>
      </sheetData>
      <sheetData sheetId="8523">
        <row r="4">
          <cell r="I4">
            <v>0</v>
          </cell>
        </row>
      </sheetData>
      <sheetData sheetId="8524">
        <row r="4">
          <cell r="I4">
            <v>0</v>
          </cell>
        </row>
      </sheetData>
      <sheetData sheetId="8525">
        <row r="4">
          <cell r="I4">
            <v>0</v>
          </cell>
        </row>
      </sheetData>
      <sheetData sheetId="8526">
        <row r="4">
          <cell r="I4">
            <v>0</v>
          </cell>
        </row>
      </sheetData>
      <sheetData sheetId="8527">
        <row r="4">
          <cell r="I4">
            <v>0</v>
          </cell>
        </row>
      </sheetData>
      <sheetData sheetId="8528">
        <row r="4">
          <cell r="I4">
            <v>0</v>
          </cell>
        </row>
      </sheetData>
      <sheetData sheetId="8529">
        <row r="4">
          <cell r="I4">
            <v>0</v>
          </cell>
        </row>
      </sheetData>
      <sheetData sheetId="8530">
        <row r="4">
          <cell r="I4">
            <v>0</v>
          </cell>
        </row>
      </sheetData>
      <sheetData sheetId="8531">
        <row r="4">
          <cell r="I4">
            <v>0</v>
          </cell>
        </row>
      </sheetData>
      <sheetData sheetId="8532">
        <row r="4">
          <cell r="I4">
            <v>0</v>
          </cell>
        </row>
      </sheetData>
      <sheetData sheetId="8533">
        <row r="4">
          <cell r="I4">
            <v>0</v>
          </cell>
        </row>
      </sheetData>
      <sheetData sheetId="8534">
        <row r="4">
          <cell r="I4">
            <v>0</v>
          </cell>
        </row>
      </sheetData>
      <sheetData sheetId="8535">
        <row r="4">
          <cell r="I4">
            <v>0</v>
          </cell>
        </row>
      </sheetData>
      <sheetData sheetId="8536">
        <row r="4">
          <cell r="I4">
            <v>0</v>
          </cell>
        </row>
      </sheetData>
      <sheetData sheetId="8537">
        <row r="4">
          <cell r="I4">
            <v>0</v>
          </cell>
        </row>
      </sheetData>
      <sheetData sheetId="8538">
        <row r="4">
          <cell r="I4">
            <v>0</v>
          </cell>
        </row>
      </sheetData>
      <sheetData sheetId="8539">
        <row r="4">
          <cell r="I4">
            <v>0</v>
          </cell>
        </row>
      </sheetData>
      <sheetData sheetId="8540" refreshError="1"/>
      <sheetData sheetId="8541" refreshError="1"/>
      <sheetData sheetId="8542" refreshError="1"/>
      <sheetData sheetId="8543" refreshError="1"/>
      <sheetData sheetId="8544" refreshError="1"/>
      <sheetData sheetId="8545" refreshError="1"/>
      <sheetData sheetId="8546" refreshError="1"/>
      <sheetData sheetId="8547" refreshError="1"/>
      <sheetData sheetId="8548">
        <row r="4">
          <cell r="I4">
            <v>0</v>
          </cell>
        </row>
      </sheetData>
      <sheetData sheetId="8549">
        <row r="4">
          <cell r="I4">
            <v>0</v>
          </cell>
        </row>
      </sheetData>
      <sheetData sheetId="8550">
        <row r="4">
          <cell r="I4">
            <v>0</v>
          </cell>
        </row>
      </sheetData>
      <sheetData sheetId="8551" refreshError="1"/>
      <sheetData sheetId="8552" refreshError="1"/>
      <sheetData sheetId="8553" refreshError="1"/>
      <sheetData sheetId="8554" refreshError="1"/>
      <sheetData sheetId="8555" refreshError="1"/>
      <sheetData sheetId="8556">
        <row r="4">
          <cell r="I4">
            <v>0</v>
          </cell>
        </row>
      </sheetData>
      <sheetData sheetId="8557">
        <row r="4">
          <cell r="I4">
            <v>0</v>
          </cell>
        </row>
      </sheetData>
      <sheetData sheetId="8558">
        <row r="4">
          <cell r="I4">
            <v>0</v>
          </cell>
        </row>
      </sheetData>
      <sheetData sheetId="8559" refreshError="1"/>
      <sheetData sheetId="8560" refreshError="1"/>
      <sheetData sheetId="8561" refreshError="1"/>
      <sheetData sheetId="8562" refreshError="1"/>
      <sheetData sheetId="8563" refreshError="1"/>
      <sheetData sheetId="8564" refreshError="1"/>
      <sheetData sheetId="8565" refreshError="1"/>
      <sheetData sheetId="8566" refreshError="1"/>
      <sheetData sheetId="8567" refreshError="1"/>
      <sheetData sheetId="8568" refreshError="1"/>
      <sheetData sheetId="8569" refreshError="1"/>
      <sheetData sheetId="8570" refreshError="1"/>
      <sheetData sheetId="8571" refreshError="1"/>
      <sheetData sheetId="8572">
        <row r="4">
          <cell r="I4">
            <v>0</v>
          </cell>
        </row>
      </sheetData>
      <sheetData sheetId="8573" refreshError="1"/>
      <sheetData sheetId="8574" refreshError="1"/>
      <sheetData sheetId="8575" refreshError="1"/>
      <sheetData sheetId="8576" refreshError="1"/>
      <sheetData sheetId="8577" refreshError="1"/>
      <sheetData sheetId="8578" refreshError="1"/>
      <sheetData sheetId="8579" refreshError="1"/>
      <sheetData sheetId="8580" refreshError="1"/>
      <sheetData sheetId="8581" refreshError="1"/>
      <sheetData sheetId="8582" refreshError="1"/>
      <sheetData sheetId="8583" refreshError="1"/>
      <sheetData sheetId="8584" refreshError="1"/>
      <sheetData sheetId="8585" refreshError="1"/>
      <sheetData sheetId="8586" refreshError="1"/>
      <sheetData sheetId="8587" refreshError="1"/>
      <sheetData sheetId="8588" refreshError="1"/>
      <sheetData sheetId="8589" refreshError="1"/>
      <sheetData sheetId="8590">
        <row r="4">
          <cell r="I4">
            <v>0</v>
          </cell>
        </row>
      </sheetData>
      <sheetData sheetId="8591">
        <row r="4">
          <cell r="I4">
            <v>0</v>
          </cell>
        </row>
      </sheetData>
      <sheetData sheetId="8592">
        <row r="4">
          <cell r="I4">
            <v>0</v>
          </cell>
        </row>
      </sheetData>
      <sheetData sheetId="8593">
        <row r="4">
          <cell r="I4">
            <v>0</v>
          </cell>
        </row>
      </sheetData>
      <sheetData sheetId="8594">
        <row r="4">
          <cell r="I4">
            <v>0</v>
          </cell>
        </row>
      </sheetData>
      <sheetData sheetId="8595" refreshError="1"/>
      <sheetData sheetId="8596" refreshError="1"/>
      <sheetData sheetId="8597" refreshError="1"/>
      <sheetData sheetId="8598" refreshError="1"/>
      <sheetData sheetId="8599" refreshError="1"/>
      <sheetData sheetId="8600" refreshError="1"/>
      <sheetData sheetId="8601" refreshError="1"/>
      <sheetData sheetId="8602">
        <row r="4">
          <cell r="I4">
            <v>0</v>
          </cell>
        </row>
      </sheetData>
      <sheetData sheetId="8603">
        <row r="4">
          <cell r="I4">
            <v>0</v>
          </cell>
        </row>
      </sheetData>
      <sheetData sheetId="8604">
        <row r="4">
          <cell r="I4">
            <v>0</v>
          </cell>
        </row>
      </sheetData>
      <sheetData sheetId="8605">
        <row r="4">
          <cell r="I4">
            <v>0</v>
          </cell>
        </row>
      </sheetData>
      <sheetData sheetId="8606">
        <row r="4">
          <cell r="I4">
            <v>0</v>
          </cell>
        </row>
      </sheetData>
      <sheetData sheetId="8607">
        <row r="4">
          <cell r="I4">
            <v>0</v>
          </cell>
        </row>
      </sheetData>
      <sheetData sheetId="8608">
        <row r="4">
          <cell r="I4">
            <v>0</v>
          </cell>
        </row>
      </sheetData>
      <sheetData sheetId="8609" refreshError="1"/>
      <sheetData sheetId="8610" refreshError="1"/>
      <sheetData sheetId="8611" refreshError="1"/>
      <sheetData sheetId="8612" refreshError="1"/>
      <sheetData sheetId="8613" refreshError="1"/>
      <sheetData sheetId="8614" refreshError="1"/>
      <sheetData sheetId="8615" refreshError="1"/>
      <sheetData sheetId="8616" refreshError="1"/>
      <sheetData sheetId="8617" refreshError="1"/>
      <sheetData sheetId="8618" refreshError="1"/>
      <sheetData sheetId="8619" refreshError="1"/>
      <sheetData sheetId="8620" refreshError="1"/>
      <sheetData sheetId="8621" refreshError="1"/>
      <sheetData sheetId="8622" refreshError="1"/>
      <sheetData sheetId="8623">
        <row r="4">
          <cell r="I4">
            <v>0</v>
          </cell>
        </row>
      </sheetData>
      <sheetData sheetId="8624">
        <row r="4">
          <cell r="I4">
            <v>0</v>
          </cell>
        </row>
      </sheetData>
      <sheetData sheetId="8625">
        <row r="4">
          <cell r="I4">
            <v>0</v>
          </cell>
        </row>
      </sheetData>
      <sheetData sheetId="8626">
        <row r="4">
          <cell r="I4">
            <v>0</v>
          </cell>
        </row>
      </sheetData>
      <sheetData sheetId="8627">
        <row r="4">
          <cell r="I4">
            <v>0</v>
          </cell>
        </row>
      </sheetData>
      <sheetData sheetId="8628">
        <row r="4">
          <cell r="I4">
            <v>0</v>
          </cell>
        </row>
      </sheetData>
      <sheetData sheetId="8629">
        <row r="4">
          <cell r="I4">
            <v>0</v>
          </cell>
        </row>
      </sheetData>
      <sheetData sheetId="8630">
        <row r="4">
          <cell r="I4">
            <v>0</v>
          </cell>
        </row>
      </sheetData>
      <sheetData sheetId="8631">
        <row r="4">
          <cell r="I4">
            <v>0</v>
          </cell>
        </row>
      </sheetData>
      <sheetData sheetId="8632">
        <row r="4">
          <cell r="I4">
            <v>0</v>
          </cell>
        </row>
      </sheetData>
      <sheetData sheetId="8633">
        <row r="4">
          <cell r="I4">
            <v>0</v>
          </cell>
        </row>
      </sheetData>
      <sheetData sheetId="8634">
        <row r="4">
          <cell r="I4">
            <v>0</v>
          </cell>
        </row>
      </sheetData>
      <sheetData sheetId="8635">
        <row r="4">
          <cell r="I4">
            <v>0</v>
          </cell>
        </row>
      </sheetData>
      <sheetData sheetId="8636">
        <row r="4">
          <cell r="I4">
            <v>0</v>
          </cell>
        </row>
      </sheetData>
      <sheetData sheetId="8637">
        <row r="4">
          <cell r="I4">
            <v>0</v>
          </cell>
        </row>
      </sheetData>
      <sheetData sheetId="8638">
        <row r="4">
          <cell r="I4">
            <v>0</v>
          </cell>
        </row>
      </sheetData>
      <sheetData sheetId="8639">
        <row r="4">
          <cell r="I4">
            <v>0</v>
          </cell>
        </row>
      </sheetData>
      <sheetData sheetId="8640">
        <row r="4">
          <cell r="I4">
            <v>0</v>
          </cell>
        </row>
      </sheetData>
      <sheetData sheetId="8641">
        <row r="4">
          <cell r="I4">
            <v>0</v>
          </cell>
        </row>
      </sheetData>
      <sheetData sheetId="8642">
        <row r="4">
          <cell r="I4">
            <v>0</v>
          </cell>
        </row>
      </sheetData>
      <sheetData sheetId="8643">
        <row r="4">
          <cell r="I4">
            <v>0</v>
          </cell>
        </row>
      </sheetData>
      <sheetData sheetId="8644">
        <row r="4">
          <cell r="I4">
            <v>0</v>
          </cell>
        </row>
      </sheetData>
      <sheetData sheetId="8645">
        <row r="4">
          <cell r="I4">
            <v>0</v>
          </cell>
        </row>
      </sheetData>
      <sheetData sheetId="8646">
        <row r="4">
          <cell r="I4">
            <v>0</v>
          </cell>
        </row>
      </sheetData>
      <sheetData sheetId="8647">
        <row r="4">
          <cell r="I4">
            <v>0</v>
          </cell>
        </row>
      </sheetData>
      <sheetData sheetId="8648">
        <row r="4">
          <cell r="I4">
            <v>0</v>
          </cell>
        </row>
      </sheetData>
      <sheetData sheetId="8649">
        <row r="4">
          <cell r="I4">
            <v>0</v>
          </cell>
        </row>
      </sheetData>
      <sheetData sheetId="8650">
        <row r="4">
          <cell r="I4">
            <v>0</v>
          </cell>
        </row>
      </sheetData>
      <sheetData sheetId="8651">
        <row r="4">
          <cell r="I4">
            <v>0</v>
          </cell>
        </row>
      </sheetData>
      <sheetData sheetId="8652">
        <row r="4">
          <cell r="I4">
            <v>0</v>
          </cell>
        </row>
      </sheetData>
      <sheetData sheetId="8653">
        <row r="4">
          <cell r="I4">
            <v>0</v>
          </cell>
        </row>
      </sheetData>
      <sheetData sheetId="8654">
        <row r="4">
          <cell r="I4">
            <v>0</v>
          </cell>
        </row>
      </sheetData>
      <sheetData sheetId="8655">
        <row r="4">
          <cell r="I4">
            <v>0</v>
          </cell>
        </row>
      </sheetData>
      <sheetData sheetId="8656">
        <row r="4">
          <cell r="I4">
            <v>0</v>
          </cell>
        </row>
      </sheetData>
      <sheetData sheetId="8657">
        <row r="4">
          <cell r="I4">
            <v>0</v>
          </cell>
        </row>
      </sheetData>
      <sheetData sheetId="8658">
        <row r="4">
          <cell r="I4">
            <v>0</v>
          </cell>
        </row>
      </sheetData>
      <sheetData sheetId="8659">
        <row r="4">
          <cell r="I4">
            <v>0</v>
          </cell>
        </row>
      </sheetData>
      <sheetData sheetId="8660">
        <row r="4">
          <cell r="I4">
            <v>0</v>
          </cell>
        </row>
      </sheetData>
      <sheetData sheetId="8661">
        <row r="4">
          <cell r="I4">
            <v>0</v>
          </cell>
        </row>
      </sheetData>
      <sheetData sheetId="8662">
        <row r="4">
          <cell r="I4">
            <v>0</v>
          </cell>
        </row>
      </sheetData>
      <sheetData sheetId="8663">
        <row r="4">
          <cell r="I4">
            <v>0</v>
          </cell>
        </row>
      </sheetData>
      <sheetData sheetId="8664">
        <row r="4">
          <cell r="I4">
            <v>0</v>
          </cell>
        </row>
      </sheetData>
      <sheetData sheetId="8665">
        <row r="4">
          <cell r="I4">
            <v>0</v>
          </cell>
        </row>
      </sheetData>
      <sheetData sheetId="8666">
        <row r="4">
          <cell r="I4">
            <v>0</v>
          </cell>
        </row>
      </sheetData>
      <sheetData sheetId="8667">
        <row r="4">
          <cell r="I4">
            <v>0</v>
          </cell>
        </row>
      </sheetData>
      <sheetData sheetId="8668">
        <row r="4">
          <cell r="I4">
            <v>0</v>
          </cell>
        </row>
      </sheetData>
      <sheetData sheetId="8669">
        <row r="4">
          <cell r="I4">
            <v>0</v>
          </cell>
        </row>
      </sheetData>
      <sheetData sheetId="8670">
        <row r="4">
          <cell r="I4">
            <v>0</v>
          </cell>
        </row>
      </sheetData>
      <sheetData sheetId="8671">
        <row r="4">
          <cell r="I4">
            <v>0</v>
          </cell>
        </row>
      </sheetData>
      <sheetData sheetId="8672">
        <row r="4">
          <cell r="I4">
            <v>0</v>
          </cell>
        </row>
      </sheetData>
      <sheetData sheetId="8673">
        <row r="4">
          <cell r="I4">
            <v>0</v>
          </cell>
        </row>
      </sheetData>
      <sheetData sheetId="8674">
        <row r="4">
          <cell r="I4">
            <v>0</v>
          </cell>
        </row>
      </sheetData>
      <sheetData sheetId="8675">
        <row r="4">
          <cell r="I4">
            <v>0</v>
          </cell>
        </row>
      </sheetData>
      <sheetData sheetId="8676">
        <row r="4">
          <cell r="I4">
            <v>0</v>
          </cell>
        </row>
      </sheetData>
      <sheetData sheetId="8677">
        <row r="4">
          <cell r="I4">
            <v>0</v>
          </cell>
        </row>
      </sheetData>
      <sheetData sheetId="8678">
        <row r="4">
          <cell r="I4">
            <v>0</v>
          </cell>
        </row>
      </sheetData>
      <sheetData sheetId="8679">
        <row r="4">
          <cell r="I4">
            <v>0</v>
          </cell>
        </row>
      </sheetData>
      <sheetData sheetId="8680">
        <row r="4">
          <cell r="I4">
            <v>0</v>
          </cell>
        </row>
      </sheetData>
      <sheetData sheetId="8681">
        <row r="4">
          <cell r="I4">
            <v>0</v>
          </cell>
        </row>
      </sheetData>
      <sheetData sheetId="8682">
        <row r="4">
          <cell r="I4">
            <v>0</v>
          </cell>
        </row>
      </sheetData>
      <sheetData sheetId="8683">
        <row r="4">
          <cell r="I4">
            <v>0</v>
          </cell>
        </row>
      </sheetData>
      <sheetData sheetId="8684">
        <row r="4">
          <cell r="I4">
            <v>0</v>
          </cell>
        </row>
      </sheetData>
      <sheetData sheetId="8685">
        <row r="4">
          <cell r="I4">
            <v>0</v>
          </cell>
        </row>
      </sheetData>
      <sheetData sheetId="8686">
        <row r="4">
          <cell r="I4">
            <v>0</v>
          </cell>
        </row>
      </sheetData>
      <sheetData sheetId="8687">
        <row r="4">
          <cell r="I4">
            <v>0</v>
          </cell>
        </row>
      </sheetData>
      <sheetData sheetId="8688">
        <row r="4">
          <cell r="I4">
            <v>0</v>
          </cell>
        </row>
      </sheetData>
      <sheetData sheetId="8689">
        <row r="4">
          <cell r="I4">
            <v>0</v>
          </cell>
        </row>
      </sheetData>
      <sheetData sheetId="8690">
        <row r="4">
          <cell r="I4">
            <v>0</v>
          </cell>
        </row>
      </sheetData>
      <sheetData sheetId="8691">
        <row r="4">
          <cell r="I4">
            <v>0</v>
          </cell>
        </row>
      </sheetData>
      <sheetData sheetId="8692">
        <row r="4">
          <cell r="I4">
            <v>0</v>
          </cell>
        </row>
      </sheetData>
      <sheetData sheetId="8693">
        <row r="4">
          <cell r="I4">
            <v>0</v>
          </cell>
        </row>
      </sheetData>
      <sheetData sheetId="8694">
        <row r="4">
          <cell r="I4">
            <v>0</v>
          </cell>
        </row>
      </sheetData>
      <sheetData sheetId="8695">
        <row r="4">
          <cell r="I4">
            <v>0</v>
          </cell>
        </row>
      </sheetData>
      <sheetData sheetId="8696">
        <row r="4">
          <cell r="I4">
            <v>0</v>
          </cell>
        </row>
      </sheetData>
      <sheetData sheetId="8697">
        <row r="4">
          <cell r="I4">
            <v>0</v>
          </cell>
        </row>
      </sheetData>
      <sheetData sheetId="8698">
        <row r="4">
          <cell r="I4">
            <v>0</v>
          </cell>
        </row>
      </sheetData>
      <sheetData sheetId="8699">
        <row r="4">
          <cell r="I4">
            <v>0</v>
          </cell>
        </row>
      </sheetData>
      <sheetData sheetId="8700">
        <row r="4">
          <cell r="I4">
            <v>0</v>
          </cell>
        </row>
      </sheetData>
      <sheetData sheetId="8701">
        <row r="4">
          <cell r="I4">
            <v>0</v>
          </cell>
        </row>
      </sheetData>
      <sheetData sheetId="8702">
        <row r="4">
          <cell r="I4">
            <v>0</v>
          </cell>
        </row>
      </sheetData>
      <sheetData sheetId="8703">
        <row r="4">
          <cell r="I4">
            <v>0</v>
          </cell>
        </row>
      </sheetData>
      <sheetData sheetId="8704">
        <row r="4">
          <cell r="I4">
            <v>0</v>
          </cell>
        </row>
      </sheetData>
      <sheetData sheetId="8705">
        <row r="4">
          <cell r="I4">
            <v>0</v>
          </cell>
        </row>
      </sheetData>
      <sheetData sheetId="8706">
        <row r="4">
          <cell r="I4">
            <v>0</v>
          </cell>
        </row>
      </sheetData>
      <sheetData sheetId="8707">
        <row r="4">
          <cell r="I4">
            <v>0</v>
          </cell>
        </row>
      </sheetData>
      <sheetData sheetId="8708">
        <row r="4">
          <cell r="I4">
            <v>0</v>
          </cell>
        </row>
      </sheetData>
      <sheetData sheetId="8709">
        <row r="4">
          <cell r="I4">
            <v>0</v>
          </cell>
        </row>
      </sheetData>
      <sheetData sheetId="8710">
        <row r="4">
          <cell r="I4">
            <v>0</v>
          </cell>
        </row>
      </sheetData>
      <sheetData sheetId="8711">
        <row r="4">
          <cell r="I4">
            <v>0</v>
          </cell>
        </row>
      </sheetData>
      <sheetData sheetId="8712">
        <row r="4">
          <cell r="I4">
            <v>0</v>
          </cell>
        </row>
      </sheetData>
      <sheetData sheetId="8713">
        <row r="4">
          <cell r="I4">
            <v>0</v>
          </cell>
        </row>
      </sheetData>
      <sheetData sheetId="8714">
        <row r="4">
          <cell r="I4">
            <v>0</v>
          </cell>
        </row>
      </sheetData>
      <sheetData sheetId="8715">
        <row r="4">
          <cell r="I4">
            <v>0</v>
          </cell>
        </row>
      </sheetData>
      <sheetData sheetId="8716">
        <row r="4">
          <cell r="I4">
            <v>0</v>
          </cell>
        </row>
      </sheetData>
      <sheetData sheetId="8717">
        <row r="4">
          <cell r="I4">
            <v>0</v>
          </cell>
        </row>
      </sheetData>
      <sheetData sheetId="8718">
        <row r="4">
          <cell r="I4">
            <v>0</v>
          </cell>
        </row>
      </sheetData>
      <sheetData sheetId="8719">
        <row r="4">
          <cell r="I4">
            <v>0</v>
          </cell>
        </row>
      </sheetData>
      <sheetData sheetId="8720">
        <row r="4">
          <cell r="I4">
            <v>0</v>
          </cell>
        </row>
      </sheetData>
      <sheetData sheetId="8721">
        <row r="4">
          <cell r="I4">
            <v>0</v>
          </cell>
        </row>
      </sheetData>
      <sheetData sheetId="8722">
        <row r="4">
          <cell r="I4">
            <v>0</v>
          </cell>
        </row>
      </sheetData>
      <sheetData sheetId="8723">
        <row r="4">
          <cell r="I4">
            <v>0</v>
          </cell>
        </row>
      </sheetData>
      <sheetData sheetId="8724">
        <row r="4">
          <cell r="I4">
            <v>0</v>
          </cell>
        </row>
      </sheetData>
      <sheetData sheetId="8725">
        <row r="4">
          <cell r="I4">
            <v>0</v>
          </cell>
        </row>
      </sheetData>
      <sheetData sheetId="8726">
        <row r="4">
          <cell r="I4">
            <v>0</v>
          </cell>
        </row>
      </sheetData>
      <sheetData sheetId="8727">
        <row r="4">
          <cell r="I4">
            <v>0</v>
          </cell>
        </row>
      </sheetData>
      <sheetData sheetId="8728">
        <row r="4">
          <cell r="I4">
            <v>0</v>
          </cell>
        </row>
      </sheetData>
      <sheetData sheetId="8729">
        <row r="4">
          <cell r="I4">
            <v>0</v>
          </cell>
        </row>
      </sheetData>
      <sheetData sheetId="8730">
        <row r="4">
          <cell r="I4">
            <v>0</v>
          </cell>
        </row>
      </sheetData>
      <sheetData sheetId="8731">
        <row r="4">
          <cell r="I4">
            <v>0</v>
          </cell>
        </row>
      </sheetData>
      <sheetData sheetId="8732">
        <row r="4">
          <cell r="I4">
            <v>0</v>
          </cell>
        </row>
      </sheetData>
      <sheetData sheetId="8733">
        <row r="4">
          <cell r="I4">
            <v>0</v>
          </cell>
        </row>
      </sheetData>
      <sheetData sheetId="8734">
        <row r="4">
          <cell r="I4">
            <v>0</v>
          </cell>
        </row>
      </sheetData>
      <sheetData sheetId="8735">
        <row r="4">
          <cell r="I4">
            <v>0</v>
          </cell>
        </row>
      </sheetData>
      <sheetData sheetId="8736">
        <row r="4">
          <cell r="I4">
            <v>0</v>
          </cell>
        </row>
      </sheetData>
      <sheetData sheetId="8737">
        <row r="4">
          <cell r="I4">
            <v>0</v>
          </cell>
        </row>
      </sheetData>
      <sheetData sheetId="8738">
        <row r="4">
          <cell r="I4">
            <v>0</v>
          </cell>
        </row>
      </sheetData>
      <sheetData sheetId="8739">
        <row r="4">
          <cell r="I4">
            <v>0</v>
          </cell>
        </row>
      </sheetData>
      <sheetData sheetId="8740">
        <row r="4">
          <cell r="I4">
            <v>0</v>
          </cell>
        </row>
      </sheetData>
      <sheetData sheetId="8741">
        <row r="4">
          <cell r="I4">
            <v>0</v>
          </cell>
        </row>
      </sheetData>
      <sheetData sheetId="8742">
        <row r="4">
          <cell r="I4">
            <v>0</v>
          </cell>
        </row>
      </sheetData>
      <sheetData sheetId="8743">
        <row r="4">
          <cell r="I4">
            <v>0</v>
          </cell>
        </row>
      </sheetData>
      <sheetData sheetId="8744">
        <row r="4">
          <cell r="I4">
            <v>0</v>
          </cell>
        </row>
      </sheetData>
      <sheetData sheetId="8745">
        <row r="4">
          <cell r="I4">
            <v>0</v>
          </cell>
        </row>
      </sheetData>
      <sheetData sheetId="8746">
        <row r="4">
          <cell r="I4">
            <v>0</v>
          </cell>
        </row>
      </sheetData>
      <sheetData sheetId="8747">
        <row r="4">
          <cell r="I4">
            <v>0</v>
          </cell>
        </row>
      </sheetData>
      <sheetData sheetId="8748">
        <row r="4">
          <cell r="I4">
            <v>0</v>
          </cell>
        </row>
      </sheetData>
      <sheetData sheetId="8749">
        <row r="4">
          <cell r="I4">
            <v>0</v>
          </cell>
        </row>
      </sheetData>
      <sheetData sheetId="8750">
        <row r="4">
          <cell r="I4">
            <v>0</v>
          </cell>
        </row>
      </sheetData>
      <sheetData sheetId="8751">
        <row r="4">
          <cell r="I4">
            <v>0</v>
          </cell>
        </row>
      </sheetData>
      <sheetData sheetId="8752">
        <row r="4">
          <cell r="I4">
            <v>0</v>
          </cell>
        </row>
      </sheetData>
      <sheetData sheetId="8753">
        <row r="4">
          <cell r="I4">
            <v>0</v>
          </cell>
        </row>
      </sheetData>
      <sheetData sheetId="8754">
        <row r="4">
          <cell r="I4">
            <v>0</v>
          </cell>
        </row>
      </sheetData>
      <sheetData sheetId="8755">
        <row r="4">
          <cell r="I4">
            <v>0</v>
          </cell>
        </row>
      </sheetData>
      <sheetData sheetId="8756">
        <row r="4">
          <cell r="I4">
            <v>0</v>
          </cell>
        </row>
      </sheetData>
      <sheetData sheetId="8757">
        <row r="4">
          <cell r="I4">
            <v>0</v>
          </cell>
        </row>
      </sheetData>
      <sheetData sheetId="8758">
        <row r="4">
          <cell r="I4">
            <v>0</v>
          </cell>
        </row>
      </sheetData>
      <sheetData sheetId="8759">
        <row r="4">
          <cell r="I4">
            <v>0</v>
          </cell>
        </row>
      </sheetData>
      <sheetData sheetId="8760">
        <row r="4">
          <cell r="I4">
            <v>0</v>
          </cell>
        </row>
      </sheetData>
      <sheetData sheetId="8761">
        <row r="4">
          <cell r="I4">
            <v>0</v>
          </cell>
        </row>
      </sheetData>
      <sheetData sheetId="8762">
        <row r="4">
          <cell r="I4">
            <v>0</v>
          </cell>
        </row>
      </sheetData>
      <sheetData sheetId="8763">
        <row r="4">
          <cell r="I4">
            <v>0</v>
          </cell>
        </row>
      </sheetData>
      <sheetData sheetId="8764">
        <row r="4">
          <cell r="I4">
            <v>0</v>
          </cell>
        </row>
      </sheetData>
      <sheetData sheetId="8765">
        <row r="4">
          <cell r="I4">
            <v>0</v>
          </cell>
        </row>
      </sheetData>
      <sheetData sheetId="8766">
        <row r="4">
          <cell r="I4">
            <v>0</v>
          </cell>
        </row>
      </sheetData>
      <sheetData sheetId="8767">
        <row r="4">
          <cell r="I4">
            <v>0</v>
          </cell>
        </row>
      </sheetData>
      <sheetData sheetId="8768">
        <row r="4">
          <cell r="I4">
            <v>0</v>
          </cell>
        </row>
      </sheetData>
      <sheetData sheetId="8769">
        <row r="4">
          <cell r="I4">
            <v>0</v>
          </cell>
        </row>
      </sheetData>
      <sheetData sheetId="8770">
        <row r="4">
          <cell r="I4">
            <v>0</v>
          </cell>
        </row>
      </sheetData>
      <sheetData sheetId="8771">
        <row r="4">
          <cell r="I4">
            <v>0</v>
          </cell>
        </row>
      </sheetData>
      <sheetData sheetId="8772">
        <row r="4">
          <cell r="I4">
            <v>0</v>
          </cell>
        </row>
      </sheetData>
      <sheetData sheetId="8773">
        <row r="4">
          <cell r="I4">
            <v>0</v>
          </cell>
        </row>
      </sheetData>
      <sheetData sheetId="8774">
        <row r="4">
          <cell r="I4">
            <v>0</v>
          </cell>
        </row>
      </sheetData>
      <sheetData sheetId="8775">
        <row r="4">
          <cell r="I4">
            <v>0</v>
          </cell>
        </row>
      </sheetData>
      <sheetData sheetId="8776">
        <row r="4">
          <cell r="I4">
            <v>0</v>
          </cell>
        </row>
      </sheetData>
      <sheetData sheetId="8777">
        <row r="4">
          <cell r="I4">
            <v>0</v>
          </cell>
        </row>
      </sheetData>
      <sheetData sheetId="8778">
        <row r="4">
          <cell r="I4">
            <v>0</v>
          </cell>
        </row>
      </sheetData>
      <sheetData sheetId="8779">
        <row r="4">
          <cell r="I4">
            <v>0</v>
          </cell>
        </row>
      </sheetData>
      <sheetData sheetId="8780">
        <row r="4">
          <cell r="I4">
            <v>0</v>
          </cell>
        </row>
      </sheetData>
      <sheetData sheetId="8781">
        <row r="4">
          <cell r="I4">
            <v>0</v>
          </cell>
        </row>
      </sheetData>
      <sheetData sheetId="8782">
        <row r="4">
          <cell r="I4">
            <v>0</v>
          </cell>
        </row>
      </sheetData>
      <sheetData sheetId="8783">
        <row r="4">
          <cell r="I4">
            <v>0</v>
          </cell>
        </row>
      </sheetData>
      <sheetData sheetId="8784">
        <row r="4">
          <cell r="I4">
            <v>0</v>
          </cell>
        </row>
      </sheetData>
      <sheetData sheetId="8785">
        <row r="4">
          <cell r="I4">
            <v>0</v>
          </cell>
        </row>
      </sheetData>
      <sheetData sheetId="8786">
        <row r="4">
          <cell r="I4">
            <v>0</v>
          </cell>
        </row>
      </sheetData>
      <sheetData sheetId="8787">
        <row r="4">
          <cell r="I4">
            <v>0</v>
          </cell>
        </row>
      </sheetData>
      <sheetData sheetId="8788">
        <row r="4">
          <cell r="I4">
            <v>0</v>
          </cell>
        </row>
      </sheetData>
      <sheetData sheetId="8789">
        <row r="4">
          <cell r="I4">
            <v>0</v>
          </cell>
        </row>
      </sheetData>
      <sheetData sheetId="8790">
        <row r="4">
          <cell r="I4">
            <v>0</v>
          </cell>
        </row>
      </sheetData>
      <sheetData sheetId="8791">
        <row r="4">
          <cell r="I4">
            <v>0</v>
          </cell>
        </row>
      </sheetData>
      <sheetData sheetId="8792">
        <row r="4">
          <cell r="I4">
            <v>0</v>
          </cell>
        </row>
      </sheetData>
      <sheetData sheetId="8793">
        <row r="4">
          <cell r="I4">
            <v>0</v>
          </cell>
        </row>
      </sheetData>
      <sheetData sheetId="8794">
        <row r="4">
          <cell r="I4">
            <v>0</v>
          </cell>
        </row>
      </sheetData>
      <sheetData sheetId="8795">
        <row r="4">
          <cell r="I4">
            <v>0</v>
          </cell>
        </row>
      </sheetData>
      <sheetData sheetId="8796">
        <row r="4">
          <cell r="I4">
            <v>0</v>
          </cell>
        </row>
      </sheetData>
      <sheetData sheetId="8797">
        <row r="4">
          <cell r="I4">
            <v>0</v>
          </cell>
        </row>
      </sheetData>
      <sheetData sheetId="8798">
        <row r="4">
          <cell r="I4">
            <v>0</v>
          </cell>
        </row>
      </sheetData>
      <sheetData sheetId="8799">
        <row r="4">
          <cell r="I4">
            <v>0</v>
          </cell>
        </row>
      </sheetData>
      <sheetData sheetId="8800">
        <row r="4">
          <cell r="I4">
            <v>0</v>
          </cell>
        </row>
      </sheetData>
      <sheetData sheetId="8801">
        <row r="4">
          <cell r="I4">
            <v>0</v>
          </cell>
        </row>
      </sheetData>
      <sheetData sheetId="8802">
        <row r="4">
          <cell r="I4">
            <v>0</v>
          </cell>
        </row>
      </sheetData>
      <sheetData sheetId="8803">
        <row r="4">
          <cell r="I4">
            <v>0</v>
          </cell>
        </row>
      </sheetData>
      <sheetData sheetId="8804">
        <row r="4">
          <cell r="I4">
            <v>0</v>
          </cell>
        </row>
      </sheetData>
      <sheetData sheetId="8805">
        <row r="4">
          <cell r="I4">
            <v>0</v>
          </cell>
        </row>
      </sheetData>
      <sheetData sheetId="8806">
        <row r="4">
          <cell r="I4">
            <v>0</v>
          </cell>
        </row>
      </sheetData>
      <sheetData sheetId="8807">
        <row r="4">
          <cell r="I4">
            <v>0</v>
          </cell>
        </row>
      </sheetData>
      <sheetData sheetId="8808">
        <row r="4">
          <cell r="I4">
            <v>0</v>
          </cell>
        </row>
      </sheetData>
      <sheetData sheetId="8809">
        <row r="4">
          <cell r="I4">
            <v>0</v>
          </cell>
        </row>
      </sheetData>
      <sheetData sheetId="8810">
        <row r="4">
          <cell r="I4">
            <v>0</v>
          </cell>
        </row>
      </sheetData>
      <sheetData sheetId="8811">
        <row r="4">
          <cell r="I4">
            <v>0</v>
          </cell>
        </row>
      </sheetData>
      <sheetData sheetId="8812">
        <row r="4">
          <cell r="I4">
            <v>0</v>
          </cell>
        </row>
      </sheetData>
      <sheetData sheetId="8813">
        <row r="4">
          <cell r="I4">
            <v>0</v>
          </cell>
        </row>
      </sheetData>
      <sheetData sheetId="8814">
        <row r="4">
          <cell r="I4">
            <v>0</v>
          </cell>
        </row>
      </sheetData>
      <sheetData sheetId="8815">
        <row r="4">
          <cell r="I4">
            <v>0</v>
          </cell>
        </row>
      </sheetData>
      <sheetData sheetId="8816">
        <row r="4">
          <cell r="I4">
            <v>0</v>
          </cell>
        </row>
      </sheetData>
      <sheetData sheetId="8817">
        <row r="4">
          <cell r="I4">
            <v>0</v>
          </cell>
        </row>
      </sheetData>
      <sheetData sheetId="8818">
        <row r="4">
          <cell r="I4">
            <v>0</v>
          </cell>
        </row>
      </sheetData>
      <sheetData sheetId="8819">
        <row r="4">
          <cell r="I4">
            <v>0</v>
          </cell>
        </row>
      </sheetData>
      <sheetData sheetId="8820">
        <row r="4">
          <cell r="I4">
            <v>0</v>
          </cell>
        </row>
      </sheetData>
      <sheetData sheetId="8821">
        <row r="4">
          <cell r="I4">
            <v>0</v>
          </cell>
        </row>
      </sheetData>
      <sheetData sheetId="8822">
        <row r="4">
          <cell r="I4">
            <v>0</v>
          </cell>
        </row>
      </sheetData>
      <sheetData sheetId="8823">
        <row r="4">
          <cell r="I4">
            <v>0</v>
          </cell>
        </row>
      </sheetData>
      <sheetData sheetId="8824">
        <row r="4">
          <cell r="I4">
            <v>0</v>
          </cell>
        </row>
      </sheetData>
      <sheetData sheetId="8825">
        <row r="4">
          <cell r="I4">
            <v>0</v>
          </cell>
        </row>
      </sheetData>
      <sheetData sheetId="8826">
        <row r="4">
          <cell r="I4">
            <v>0</v>
          </cell>
        </row>
      </sheetData>
      <sheetData sheetId="8827">
        <row r="4">
          <cell r="I4">
            <v>0</v>
          </cell>
        </row>
      </sheetData>
      <sheetData sheetId="8828">
        <row r="4">
          <cell r="I4">
            <v>0</v>
          </cell>
        </row>
      </sheetData>
      <sheetData sheetId="8829">
        <row r="4">
          <cell r="I4">
            <v>0</v>
          </cell>
        </row>
      </sheetData>
      <sheetData sheetId="8830">
        <row r="4">
          <cell r="I4">
            <v>0</v>
          </cell>
        </row>
      </sheetData>
      <sheetData sheetId="8831">
        <row r="4">
          <cell r="I4">
            <v>0</v>
          </cell>
        </row>
      </sheetData>
      <sheetData sheetId="8832">
        <row r="4">
          <cell r="I4">
            <v>0</v>
          </cell>
        </row>
      </sheetData>
      <sheetData sheetId="8833">
        <row r="4">
          <cell r="I4">
            <v>0</v>
          </cell>
        </row>
      </sheetData>
      <sheetData sheetId="8834">
        <row r="4">
          <cell r="I4">
            <v>0</v>
          </cell>
        </row>
      </sheetData>
      <sheetData sheetId="8835">
        <row r="4">
          <cell r="I4">
            <v>0</v>
          </cell>
        </row>
      </sheetData>
      <sheetData sheetId="8836">
        <row r="4">
          <cell r="I4">
            <v>0</v>
          </cell>
        </row>
      </sheetData>
      <sheetData sheetId="8837">
        <row r="4">
          <cell r="I4">
            <v>0</v>
          </cell>
        </row>
      </sheetData>
      <sheetData sheetId="8838">
        <row r="4">
          <cell r="I4">
            <v>0</v>
          </cell>
        </row>
      </sheetData>
      <sheetData sheetId="8839">
        <row r="4">
          <cell r="I4">
            <v>0</v>
          </cell>
        </row>
      </sheetData>
      <sheetData sheetId="8840">
        <row r="4">
          <cell r="I4">
            <v>0</v>
          </cell>
        </row>
      </sheetData>
      <sheetData sheetId="8841">
        <row r="4">
          <cell r="I4">
            <v>0</v>
          </cell>
        </row>
      </sheetData>
      <sheetData sheetId="8842">
        <row r="4">
          <cell r="I4">
            <v>0</v>
          </cell>
        </row>
      </sheetData>
      <sheetData sheetId="8843">
        <row r="4">
          <cell r="I4">
            <v>0</v>
          </cell>
        </row>
      </sheetData>
      <sheetData sheetId="8844">
        <row r="4">
          <cell r="I4">
            <v>0</v>
          </cell>
        </row>
      </sheetData>
      <sheetData sheetId="8845">
        <row r="4">
          <cell r="I4">
            <v>0</v>
          </cell>
        </row>
      </sheetData>
      <sheetData sheetId="8846">
        <row r="4">
          <cell r="I4">
            <v>0</v>
          </cell>
        </row>
      </sheetData>
      <sheetData sheetId="8847">
        <row r="4">
          <cell r="I4">
            <v>0</v>
          </cell>
        </row>
      </sheetData>
      <sheetData sheetId="8848">
        <row r="4">
          <cell r="I4">
            <v>0</v>
          </cell>
        </row>
      </sheetData>
      <sheetData sheetId="8849">
        <row r="4">
          <cell r="I4">
            <v>0</v>
          </cell>
        </row>
      </sheetData>
      <sheetData sheetId="8850">
        <row r="4">
          <cell r="I4">
            <v>0</v>
          </cell>
        </row>
      </sheetData>
      <sheetData sheetId="8851">
        <row r="4">
          <cell r="I4">
            <v>0</v>
          </cell>
        </row>
      </sheetData>
      <sheetData sheetId="8852">
        <row r="4">
          <cell r="I4">
            <v>0</v>
          </cell>
        </row>
      </sheetData>
      <sheetData sheetId="8853">
        <row r="4">
          <cell r="I4">
            <v>0</v>
          </cell>
        </row>
      </sheetData>
      <sheetData sheetId="8854">
        <row r="4">
          <cell r="I4">
            <v>0</v>
          </cell>
        </row>
      </sheetData>
      <sheetData sheetId="8855">
        <row r="4">
          <cell r="I4">
            <v>0</v>
          </cell>
        </row>
      </sheetData>
      <sheetData sheetId="8856">
        <row r="4">
          <cell r="I4">
            <v>0</v>
          </cell>
        </row>
      </sheetData>
      <sheetData sheetId="8857">
        <row r="4">
          <cell r="I4">
            <v>0</v>
          </cell>
        </row>
      </sheetData>
      <sheetData sheetId="8858">
        <row r="4">
          <cell r="I4">
            <v>0</v>
          </cell>
        </row>
      </sheetData>
      <sheetData sheetId="8859">
        <row r="4">
          <cell r="I4">
            <v>0</v>
          </cell>
        </row>
      </sheetData>
      <sheetData sheetId="8860">
        <row r="4">
          <cell r="I4">
            <v>0</v>
          </cell>
        </row>
      </sheetData>
      <sheetData sheetId="8861">
        <row r="4">
          <cell r="I4">
            <v>0</v>
          </cell>
        </row>
      </sheetData>
      <sheetData sheetId="8862">
        <row r="4">
          <cell r="I4">
            <v>0</v>
          </cell>
        </row>
      </sheetData>
      <sheetData sheetId="8863">
        <row r="4">
          <cell r="I4">
            <v>0</v>
          </cell>
        </row>
      </sheetData>
      <sheetData sheetId="8864">
        <row r="4">
          <cell r="I4">
            <v>0</v>
          </cell>
        </row>
      </sheetData>
      <sheetData sheetId="8865">
        <row r="4">
          <cell r="I4">
            <v>0</v>
          </cell>
        </row>
      </sheetData>
      <sheetData sheetId="8866">
        <row r="4">
          <cell r="I4">
            <v>0</v>
          </cell>
        </row>
      </sheetData>
      <sheetData sheetId="8867">
        <row r="4">
          <cell r="I4">
            <v>0</v>
          </cell>
        </row>
      </sheetData>
      <sheetData sheetId="8868">
        <row r="4">
          <cell r="I4">
            <v>0</v>
          </cell>
        </row>
      </sheetData>
      <sheetData sheetId="8869">
        <row r="4">
          <cell r="I4">
            <v>0</v>
          </cell>
        </row>
      </sheetData>
      <sheetData sheetId="8870">
        <row r="4">
          <cell r="I4">
            <v>0</v>
          </cell>
        </row>
      </sheetData>
      <sheetData sheetId="8871">
        <row r="4">
          <cell r="I4">
            <v>0</v>
          </cell>
        </row>
      </sheetData>
      <sheetData sheetId="8872">
        <row r="4">
          <cell r="I4">
            <v>0</v>
          </cell>
        </row>
      </sheetData>
      <sheetData sheetId="8873">
        <row r="4">
          <cell r="I4">
            <v>0</v>
          </cell>
        </row>
      </sheetData>
      <sheetData sheetId="8874">
        <row r="4">
          <cell r="I4">
            <v>0</v>
          </cell>
        </row>
      </sheetData>
      <sheetData sheetId="8875">
        <row r="4">
          <cell r="I4">
            <v>0</v>
          </cell>
        </row>
      </sheetData>
      <sheetData sheetId="8876">
        <row r="4">
          <cell r="I4">
            <v>0</v>
          </cell>
        </row>
      </sheetData>
      <sheetData sheetId="8877">
        <row r="4">
          <cell r="I4">
            <v>0</v>
          </cell>
        </row>
      </sheetData>
      <sheetData sheetId="8878">
        <row r="4">
          <cell r="I4">
            <v>0</v>
          </cell>
        </row>
      </sheetData>
      <sheetData sheetId="8879">
        <row r="4">
          <cell r="I4">
            <v>0</v>
          </cell>
        </row>
      </sheetData>
      <sheetData sheetId="8880">
        <row r="4">
          <cell r="I4">
            <v>0</v>
          </cell>
        </row>
      </sheetData>
      <sheetData sheetId="8881">
        <row r="4">
          <cell r="I4">
            <v>0</v>
          </cell>
        </row>
      </sheetData>
      <sheetData sheetId="8882">
        <row r="4">
          <cell r="I4">
            <v>0</v>
          </cell>
        </row>
      </sheetData>
      <sheetData sheetId="8883">
        <row r="4">
          <cell r="I4">
            <v>0</v>
          </cell>
        </row>
      </sheetData>
      <sheetData sheetId="8884">
        <row r="4">
          <cell r="I4">
            <v>0</v>
          </cell>
        </row>
      </sheetData>
      <sheetData sheetId="8885">
        <row r="4">
          <cell r="I4">
            <v>0</v>
          </cell>
        </row>
      </sheetData>
      <sheetData sheetId="8886">
        <row r="4">
          <cell r="I4">
            <v>0</v>
          </cell>
        </row>
      </sheetData>
      <sheetData sheetId="8887">
        <row r="4">
          <cell r="I4">
            <v>0</v>
          </cell>
        </row>
      </sheetData>
      <sheetData sheetId="8888">
        <row r="4">
          <cell r="I4">
            <v>0</v>
          </cell>
        </row>
      </sheetData>
      <sheetData sheetId="8889">
        <row r="4">
          <cell r="I4">
            <v>0</v>
          </cell>
        </row>
      </sheetData>
      <sheetData sheetId="8890">
        <row r="4">
          <cell r="I4">
            <v>0</v>
          </cell>
        </row>
      </sheetData>
      <sheetData sheetId="8891">
        <row r="4">
          <cell r="I4">
            <v>0</v>
          </cell>
        </row>
      </sheetData>
      <sheetData sheetId="8892">
        <row r="4">
          <cell r="I4">
            <v>0</v>
          </cell>
        </row>
      </sheetData>
      <sheetData sheetId="8893">
        <row r="4">
          <cell r="I4">
            <v>0</v>
          </cell>
        </row>
      </sheetData>
      <sheetData sheetId="8894">
        <row r="4">
          <cell r="I4">
            <v>0</v>
          </cell>
        </row>
      </sheetData>
      <sheetData sheetId="8895">
        <row r="4">
          <cell r="I4">
            <v>0</v>
          </cell>
        </row>
      </sheetData>
      <sheetData sheetId="8896">
        <row r="4">
          <cell r="I4">
            <v>0</v>
          </cell>
        </row>
      </sheetData>
      <sheetData sheetId="8897">
        <row r="4">
          <cell r="I4">
            <v>0</v>
          </cell>
        </row>
      </sheetData>
      <sheetData sheetId="8898">
        <row r="4">
          <cell r="I4">
            <v>0</v>
          </cell>
        </row>
      </sheetData>
      <sheetData sheetId="8899">
        <row r="4">
          <cell r="I4">
            <v>0</v>
          </cell>
        </row>
      </sheetData>
      <sheetData sheetId="8900">
        <row r="4">
          <cell r="I4">
            <v>0</v>
          </cell>
        </row>
      </sheetData>
      <sheetData sheetId="8901">
        <row r="4">
          <cell r="I4">
            <v>0</v>
          </cell>
        </row>
      </sheetData>
      <sheetData sheetId="8902">
        <row r="4">
          <cell r="I4">
            <v>0</v>
          </cell>
        </row>
      </sheetData>
      <sheetData sheetId="8903">
        <row r="4">
          <cell r="I4">
            <v>0</v>
          </cell>
        </row>
      </sheetData>
      <sheetData sheetId="8904">
        <row r="4">
          <cell r="I4">
            <v>0</v>
          </cell>
        </row>
      </sheetData>
      <sheetData sheetId="8905">
        <row r="4">
          <cell r="I4">
            <v>0</v>
          </cell>
        </row>
      </sheetData>
      <sheetData sheetId="8906">
        <row r="4">
          <cell r="I4">
            <v>0</v>
          </cell>
        </row>
      </sheetData>
      <sheetData sheetId="8907">
        <row r="4">
          <cell r="I4">
            <v>0</v>
          </cell>
        </row>
      </sheetData>
      <sheetData sheetId="8908">
        <row r="4">
          <cell r="I4">
            <v>0</v>
          </cell>
        </row>
      </sheetData>
      <sheetData sheetId="8909">
        <row r="4">
          <cell r="I4">
            <v>0</v>
          </cell>
        </row>
      </sheetData>
      <sheetData sheetId="8910">
        <row r="4">
          <cell r="I4">
            <v>0</v>
          </cell>
        </row>
      </sheetData>
      <sheetData sheetId="8911">
        <row r="4">
          <cell r="I4">
            <v>0</v>
          </cell>
        </row>
      </sheetData>
      <sheetData sheetId="8912">
        <row r="4">
          <cell r="I4">
            <v>0</v>
          </cell>
        </row>
      </sheetData>
      <sheetData sheetId="8913">
        <row r="4">
          <cell r="I4">
            <v>0</v>
          </cell>
        </row>
      </sheetData>
      <sheetData sheetId="8914">
        <row r="4">
          <cell r="I4">
            <v>0</v>
          </cell>
        </row>
      </sheetData>
      <sheetData sheetId="8915">
        <row r="4">
          <cell r="I4">
            <v>0</v>
          </cell>
        </row>
      </sheetData>
      <sheetData sheetId="8916">
        <row r="4">
          <cell r="I4">
            <v>0</v>
          </cell>
        </row>
      </sheetData>
      <sheetData sheetId="8917">
        <row r="4">
          <cell r="I4">
            <v>0</v>
          </cell>
        </row>
      </sheetData>
      <sheetData sheetId="8918">
        <row r="4">
          <cell r="I4">
            <v>0</v>
          </cell>
        </row>
      </sheetData>
      <sheetData sheetId="8919">
        <row r="4">
          <cell r="I4">
            <v>0</v>
          </cell>
        </row>
      </sheetData>
      <sheetData sheetId="8920">
        <row r="4">
          <cell r="I4">
            <v>0</v>
          </cell>
        </row>
      </sheetData>
      <sheetData sheetId="8921">
        <row r="4">
          <cell r="I4">
            <v>0</v>
          </cell>
        </row>
      </sheetData>
      <sheetData sheetId="8922">
        <row r="4">
          <cell r="I4">
            <v>0</v>
          </cell>
        </row>
      </sheetData>
      <sheetData sheetId="8923">
        <row r="4">
          <cell r="I4">
            <v>0</v>
          </cell>
        </row>
      </sheetData>
      <sheetData sheetId="8924">
        <row r="4">
          <cell r="I4">
            <v>0</v>
          </cell>
        </row>
      </sheetData>
      <sheetData sheetId="8925">
        <row r="4">
          <cell r="I4">
            <v>0</v>
          </cell>
        </row>
      </sheetData>
      <sheetData sheetId="8926">
        <row r="4">
          <cell r="I4">
            <v>0</v>
          </cell>
        </row>
      </sheetData>
      <sheetData sheetId="8927">
        <row r="4">
          <cell r="I4">
            <v>0</v>
          </cell>
        </row>
      </sheetData>
      <sheetData sheetId="8928">
        <row r="4">
          <cell r="I4">
            <v>0</v>
          </cell>
        </row>
      </sheetData>
      <sheetData sheetId="8929">
        <row r="4">
          <cell r="I4">
            <v>0</v>
          </cell>
        </row>
      </sheetData>
      <sheetData sheetId="8930">
        <row r="4">
          <cell r="I4">
            <v>0</v>
          </cell>
        </row>
      </sheetData>
      <sheetData sheetId="8931">
        <row r="4">
          <cell r="I4">
            <v>0</v>
          </cell>
        </row>
      </sheetData>
      <sheetData sheetId="8932">
        <row r="4">
          <cell r="I4">
            <v>0</v>
          </cell>
        </row>
      </sheetData>
      <sheetData sheetId="8933">
        <row r="4">
          <cell r="I4">
            <v>0</v>
          </cell>
        </row>
      </sheetData>
      <sheetData sheetId="8934">
        <row r="4">
          <cell r="I4">
            <v>0</v>
          </cell>
        </row>
      </sheetData>
      <sheetData sheetId="8935">
        <row r="4">
          <cell r="I4">
            <v>0</v>
          </cell>
        </row>
      </sheetData>
      <sheetData sheetId="8936">
        <row r="4">
          <cell r="I4">
            <v>0</v>
          </cell>
        </row>
      </sheetData>
      <sheetData sheetId="8937">
        <row r="4">
          <cell r="I4">
            <v>0</v>
          </cell>
        </row>
      </sheetData>
      <sheetData sheetId="8938">
        <row r="4">
          <cell r="I4">
            <v>0</v>
          </cell>
        </row>
      </sheetData>
      <sheetData sheetId="8939">
        <row r="4">
          <cell r="I4">
            <v>0</v>
          </cell>
        </row>
      </sheetData>
      <sheetData sheetId="8940">
        <row r="4">
          <cell r="I4">
            <v>0</v>
          </cell>
        </row>
      </sheetData>
      <sheetData sheetId="8941">
        <row r="4">
          <cell r="I4">
            <v>0</v>
          </cell>
        </row>
      </sheetData>
      <sheetData sheetId="8942">
        <row r="4">
          <cell r="I4">
            <v>0</v>
          </cell>
        </row>
      </sheetData>
      <sheetData sheetId="8943">
        <row r="4">
          <cell r="I4">
            <v>0</v>
          </cell>
        </row>
      </sheetData>
      <sheetData sheetId="8944">
        <row r="4">
          <cell r="I4">
            <v>0</v>
          </cell>
        </row>
      </sheetData>
      <sheetData sheetId="8945">
        <row r="4">
          <cell r="I4">
            <v>0</v>
          </cell>
        </row>
      </sheetData>
      <sheetData sheetId="8946">
        <row r="4">
          <cell r="I4">
            <v>0</v>
          </cell>
        </row>
      </sheetData>
      <sheetData sheetId="8947">
        <row r="4">
          <cell r="I4">
            <v>0</v>
          </cell>
        </row>
      </sheetData>
      <sheetData sheetId="8948">
        <row r="4">
          <cell r="I4">
            <v>0</v>
          </cell>
        </row>
      </sheetData>
      <sheetData sheetId="8949">
        <row r="4">
          <cell r="I4">
            <v>0</v>
          </cell>
        </row>
      </sheetData>
      <sheetData sheetId="8950">
        <row r="4">
          <cell r="I4">
            <v>0</v>
          </cell>
        </row>
      </sheetData>
      <sheetData sheetId="8951">
        <row r="4">
          <cell r="I4">
            <v>0</v>
          </cell>
        </row>
      </sheetData>
      <sheetData sheetId="8952">
        <row r="4">
          <cell r="I4">
            <v>0</v>
          </cell>
        </row>
      </sheetData>
      <sheetData sheetId="8953">
        <row r="4">
          <cell r="I4">
            <v>0</v>
          </cell>
        </row>
      </sheetData>
      <sheetData sheetId="8954">
        <row r="4">
          <cell r="I4">
            <v>0</v>
          </cell>
        </row>
      </sheetData>
      <sheetData sheetId="8955">
        <row r="4">
          <cell r="I4">
            <v>0</v>
          </cell>
        </row>
      </sheetData>
      <sheetData sheetId="8956">
        <row r="4">
          <cell r="I4">
            <v>0</v>
          </cell>
        </row>
      </sheetData>
      <sheetData sheetId="8957">
        <row r="4">
          <cell r="I4">
            <v>0</v>
          </cell>
        </row>
      </sheetData>
      <sheetData sheetId="8958">
        <row r="4">
          <cell r="I4">
            <v>0</v>
          </cell>
        </row>
      </sheetData>
      <sheetData sheetId="8959">
        <row r="4">
          <cell r="I4">
            <v>0</v>
          </cell>
        </row>
      </sheetData>
      <sheetData sheetId="8960">
        <row r="4">
          <cell r="I4">
            <v>0</v>
          </cell>
        </row>
      </sheetData>
      <sheetData sheetId="8961">
        <row r="4">
          <cell r="I4">
            <v>0</v>
          </cell>
        </row>
      </sheetData>
      <sheetData sheetId="8962">
        <row r="4">
          <cell r="I4">
            <v>0</v>
          </cell>
        </row>
      </sheetData>
      <sheetData sheetId="8963">
        <row r="4">
          <cell r="I4">
            <v>0</v>
          </cell>
        </row>
      </sheetData>
      <sheetData sheetId="8964">
        <row r="4">
          <cell r="I4">
            <v>0</v>
          </cell>
        </row>
      </sheetData>
      <sheetData sheetId="8965">
        <row r="4">
          <cell r="I4">
            <v>0</v>
          </cell>
        </row>
      </sheetData>
      <sheetData sheetId="8966">
        <row r="4">
          <cell r="I4">
            <v>0</v>
          </cell>
        </row>
      </sheetData>
      <sheetData sheetId="8967">
        <row r="4">
          <cell r="I4">
            <v>0</v>
          </cell>
        </row>
      </sheetData>
      <sheetData sheetId="8968">
        <row r="4">
          <cell r="I4">
            <v>0</v>
          </cell>
        </row>
      </sheetData>
      <sheetData sheetId="8969">
        <row r="4">
          <cell r="I4">
            <v>0</v>
          </cell>
        </row>
      </sheetData>
      <sheetData sheetId="8970">
        <row r="4">
          <cell r="I4">
            <v>0</v>
          </cell>
        </row>
      </sheetData>
      <sheetData sheetId="8971">
        <row r="4">
          <cell r="I4">
            <v>0</v>
          </cell>
        </row>
      </sheetData>
      <sheetData sheetId="8972">
        <row r="4">
          <cell r="I4">
            <v>0</v>
          </cell>
        </row>
      </sheetData>
      <sheetData sheetId="8973">
        <row r="4">
          <cell r="I4">
            <v>0</v>
          </cell>
        </row>
      </sheetData>
      <sheetData sheetId="8974">
        <row r="4">
          <cell r="I4">
            <v>0</v>
          </cell>
        </row>
      </sheetData>
      <sheetData sheetId="8975">
        <row r="4">
          <cell r="I4">
            <v>0</v>
          </cell>
        </row>
      </sheetData>
      <sheetData sheetId="8976">
        <row r="4">
          <cell r="I4">
            <v>0</v>
          </cell>
        </row>
      </sheetData>
      <sheetData sheetId="8977">
        <row r="4">
          <cell r="I4">
            <v>0</v>
          </cell>
        </row>
      </sheetData>
      <sheetData sheetId="8978">
        <row r="4">
          <cell r="I4">
            <v>0</v>
          </cell>
        </row>
      </sheetData>
      <sheetData sheetId="8979">
        <row r="4">
          <cell r="I4">
            <v>0</v>
          </cell>
        </row>
      </sheetData>
      <sheetData sheetId="8980">
        <row r="4">
          <cell r="I4">
            <v>0</v>
          </cell>
        </row>
      </sheetData>
      <sheetData sheetId="8981">
        <row r="4">
          <cell r="I4">
            <v>0</v>
          </cell>
        </row>
      </sheetData>
      <sheetData sheetId="8982">
        <row r="4">
          <cell r="I4">
            <v>0</v>
          </cell>
        </row>
      </sheetData>
      <sheetData sheetId="8983">
        <row r="4">
          <cell r="I4">
            <v>0</v>
          </cell>
        </row>
      </sheetData>
      <sheetData sheetId="8984">
        <row r="4">
          <cell r="I4">
            <v>0</v>
          </cell>
        </row>
      </sheetData>
      <sheetData sheetId="8985">
        <row r="4">
          <cell r="I4">
            <v>0</v>
          </cell>
        </row>
      </sheetData>
      <sheetData sheetId="8986">
        <row r="4">
          <cell r="I4">
            <v>0</v>
          </cell>
        </row>
      </sheetData>
      <sheetData sheetId="8987">
        <row r="4">
          <cell r="I4">
            <v>0</v>
          </cell>
        </row>
      </sheetData>
      <sheetData sheetId="8988">
        <row r="4">
          <cell r="I4">
            <v>0</v>
          </cell>
        </row>
      </sheetData>
      <sheetData sheetId="8989">
        <row r="4">
          <cell r="I4">
            <v>0</v>
          </cell>
        </row>
      </sheetData>
      <sheetData sheetId="8990">
        <row r="4">
          <cell r="I4">
            <v>0</v>
          </cell>
        </row>
      </sheetData>
      <sheetData sheetId="8991">
        <row r="4">
          <cell r="I4">
            <v>0</v>
          </cell>
        </row>
      </sheetData>
      <sheetData sheetId="8992">
        <row r="4">
          <cell r="I4">
            <v>0</v>
          </cell>
        </row>
      </sheetData>
      <sheetData sheetId="8993">
        <row r="4">
          <cell r="I4">
            <v>0</v>
          </cell>
        </row>
      </sheetData>
      <sheetData sheetId="8994">
        <row r="4">
          <cell r="I4">
            <v>0</v>
          </cell>
        </row>
      </sheetData>
      <sheetData sheetId="8995">
        <row r="4">
          <cell r="I4">
            <v>0</v>
          </cell>
        </row>
      </sheetData>
      <sheetData sheetId="8996">
        <row r="4">
          <cell r="I4">
            <v>0</v>
          </cell>
        </row>
      </sheetData>
      <sheetData sheetId="8997">
        <row r="4">
          <cell r="I4">
            <v>0</v>
          </cell>
        </row>
      </sheetData>
      <sheetData sheetId="8998">
        <row r="4">
          <cell r="I4">
            <v>0</v>
          </cell>
        </row>
      </sheetData>
      <sheetData sheetId="8999">
        <row r="4">
          <cell r="I4">
            <v>0</v>
          </cell>
        </row>
      </sheetData>
      <sheetData sheetId="9000">
        <row r="4">
          <cell r="I4">
            <v>0</v>
          </cell>
        </row>
      </sheetData>
      <sheetData sheetId="9001">
        <row r="4">
          <cell r="I4">
            <v>0</v>
          </cell>
        </row>
      </sheetData>
      <sheetData sheetId="9002">
        <row r="4">
          <cell r="I4">
            <v>0</v>
          </cell>
        </row>
      </sheetData>
      <sheetData sheetId="9003">
        <row r="4">
          <cell r="I4">
            <v>0</v>
          </cell>
        </row>
      </sheetData>
      <sheetData sheetId="9004">
        <row r="4">
          <cell r="I4">
            <v>0</v>
          </cell>
        </row>
      </sheetData>
      <sheetData sheetId="9005">
        <row r="4">
          <cell r="I4">
            <v>0</v>
          </cell>
        </row>
      </sheetData>
      <sheetData sheetId="9006">
        <row r="4">
          <cell r="I4">
            <v>0</v>
          </cell>
        </row>
      </sheetData>
      <sheetData sheetId="9007">
        <row r="4">
          <cell r="I4">
            <v>0</v>
          </cell>
        </row>
      </sheetData>
      <sheetData sheetId="9008">
        <row r="4">
          <cell r="I4">
            <v>0</v>
          </cell>
        </row>
      </sheetData>
      <sheetData sheetId="9009">
        <row r="4">
          <cell r="I4">
            <v>0</v>
          </cell>
        </row>
      </sheetData>
      <sheetData sheetId="9010">
        <row r="4">
          <cell r="I4">
            <v>0</v>
          </cell>
        </row>
      </sheetData>
      <sheetData sheetId="9011">
        <row r="4">
          <cell r="I4">
            <v>0</v>
          </cell>
        </row>
      </sheetData>
      <sheetData sheetId="9012">
        <row r="4">
          <cell r="I4">
            <v>0</v>
          </cell>
        </row>
      </sheetData>
      <sheetData sheetId="9013">
        <row r="4">
          <cell r="I4">
            <v>0</v>
          </cell>
        </row>
      </sheetData>
      <sheetData sheetId="9014">
        <row r="4">
          <cell r="I4">
            <v>0</v>
          </cell>
        </row>
      </sheetData>
      <sheetData sheetId="9015">
        <row r="4">
          <cell r="I4">
            <v>0</v>
          </cell>
        </row>
      </sheetData>
      <sheetData sheetId="9016">
        <row r="4">
          <cell r="I4">
            <v>0</v>
          </cell>
        </row>
      </sheetData>
      <sheetData sheetId="9017">
        <row r="4">
          <cell r="I4">
            <v>0</v>
          </cell>
        </row>
      </sheetData>
      <sheetData sheetId="9018">
        <row r="4">
          <cell r="I4">
            <v>0</v>
          </cell>
        </row>
      </sheetData>
      <sheetData sheetId="9019">
        <row r="4">
          <cell r="I4">
            <v>0</v>
          </cell>
        </row>
      </sheetData>
      <sheetData sheetId="9020">
        <row r="4">
          <cell r="I4">
            <v>0</v>
          </cell>
        </row>
      </sheetData>
      <sheetData sheetId="9021">
        <row r="4">
          <cell r="I4">
            <v>0</v>
          </cell>
        </row>
      </sheetData>
      <sheetData sheetId="9022">
        <row r="4">
          <cell r="I4">
            <v>0</v>
          </cell>
        </row>
      </sheetData>
      <sheetData sheetId="9023">
        <row r="4">
          <cell r="I4">
            <v>0</v>
          </cell>
        </row>
      </sheetData>
      <sheetData sheetId="9024">
        <row r="4">
          <cell r="I4">
            <v>0</v>
          </cell>
        </row>
      </sheetData>
      <sheetData sheetId="9025">
        <row r="4">
          <cell r="I4">
            <v>0</v>
          </cell>
        </row>
      </sheetData>
      <sheetData sheetId="9026">
        <row r="4">
          <cell r="I4">
            <v>0</v>
          </cell>
        </row>
      </sheetData>
      <sheetData sheetId="9027">
        <row r="4">
          <cell r="I4">
            <v>0</v>
          </cell>
        </row>
      </sheetData>
      <sheetData sheetId="9028">
        <row r="4">
          <cell r="I4">
            <v>0</v>
          </cell>
        </row>
      </sheetData>
      <sheetData sheetId="9029">
        <row r="4">
          <cell r="I4">
            <v>0</v>
          </cell>
        </row>
      </sheetData>
      <sheetData sheetId="9030">
        <row r="4">
          <cell r="I4">
            <v>0</v>
          </cell>
        </row>
      </sheetData>
      <sheetData sheetId="9031">
        <row r="4">
          <cell r="I4">
            <v>0</v>
          </cell>
        </row>
      </sheetData>
      <sheetData sheetId="9032">
        <row r="4">
          <cell r="I4">
            <v>0</v>
          </cell>
        </row>
      </sheetData>
      <sheetData sheetId="9033">
        <row r="4">
          <cell r="I4">
            <v>0</v>
          </cell>
        </row>
      </sheetData>
      <sheetData sheetId="9034">
        <row r="4">
          <cell r="I4">
            <v>0</v>
          </cell>
        </row>
      </sheetData>
      <sheetData sheetId="9035">
        <row r="4">
          <cell r="I4">
            <v>0</v>
          </cell>
        </row>
      </sheetData>
      <sheetData sheetId="9036">
        <row r="4">
          <cell r="I4">
            <v>0</v>
          </cell>
        </row>
      </sheetData>
      <sheetData sheetId="9037">
        <row r="4">
          <cell r="I4">
            <v>0</v>
          </cell>
        </row>
      </sheetData>
      <sheetData sheetId="9038">
        <row r="4">
          <cell r="I4">
            <v>0</v>
          </cell>
        </row>
      </sheetData>
      <sheetData sheetId="9039">
        <row r="4">
          <cell r="I4">
            <v>0</v>
          </cell>
        </row>
      </sheetData>
      <sheetData sheetId="9040">
        <row r="4">
          <cell r="I4">
            <v>0</v>
          </cell>
        </row>
      </sheetData>
      <sheetData sheetId="9041">
        <row r="4">
          <cell r="I4">
            <v>0</v>
          </cell>
        </row>
      </sheetData>
      <sheetData sheetId="9042">
        <row r="4">
          <cell r="I4">
            <v>0</v>
          </cell>
        </row>
      </sheetData>
      <sheetData sheetId="9043">
        <row r="4">
          <cell r="I4">
            <v>0</v>
          </cell>
        </row>
      </sheetData>
      <sheetData sheetId="9044">
        <row r="4">
          <cell r="I4">
            <v>0</v>
          </cell>
        </row>
      </sheetData>
      <sheetData sheetId="9045">
        <row r="4">
          <cell r="I4">
            <v>0</v>
          </cell>
        </row>
      </sheetData>
      <sheetData sheetId="9046">
        <row r="4">
          <cell r="I4">
            <v>0</v>
          </cell>
        </row>
      </sheetData>
      <sheetData sheetId="9047">
        <row r="4">
          <cell r="I4">
            <v>0</v>
          </cell>
        </row>
      </sheetData>
      <sheetData sheetId="9048">
        <row r="4">
          <cell r="I4">
            <v>0</v>
          </cell>
        </row>
      </sheetData>
      <sheetData sheetId="9049">
        <row r="4">
          <cell r="I4">
            <v>0</v>
          </cell>
        </row>
      </sheetData>
      <sheetData sheetId="9050">
        <row r="4">
          <cell r="I4">
            <v>0</v>
          </cell>
        </row>
      </sheetData>
      <sheetData sheetId="9051">
        <row r="4">
          <cell r="I4">
            <v>0</v>
          </cell>
        </row>
      </sheetData>
      <sheetData sheetId="9052">
        <row r="4">
          <cell r="I4">
            <v>0</v>
          </cell>
        </row>
      </sheetData>
      <sheetData sheetId="9053">
        <row r="4">
          <cell r="I4">
            <v>0</v>
          </cell>
        </row>
      </sheetData>
      <sheetData sheetId="9054">
        <row r="4">
          <cell r="I4">
            <v>0</v>
          </cell>
        </row>
      </sheetData>
      <sheetData sheetId="9055">
        <row r="4">
          <cell r="I4">
            <v>0</v>
          </cell>
        </row>
      </sheetData>
      <sheetData sheetId="9056">
        <row r="4">
          <cell r="I4">
            <v>0</v>
          </cell>
        </row>
      </sheetData>
      <sheetData sheetId="9057">
        <row r="4">
          <cell r="I4">
            <v>0</v>
          </cell>
        </row>
      </sheetData>
      <sheetData sheetId="9058">
        <row r="4">
          <cell r="I4">
            <v>0</v>
          </cell>
        </row>
      </sheetData>
      <sheetData sheetId="9059">
        <row r="4">
          <cell r="I4">
            <v>0</v>
          </cell>
        </row>
      </sheetData>
      <sheetData sheetId="9060">
        <row r="4">
          <cell r="I4">
            <v>0</v>
          </cell>
        </row>
      </sheetData>
      <sheetData sheetId="9061">
        <row r="4">
          <cell r="I4">
            <v>0</v>
          </cell>
        </row>
      </sheetData>
      <sheetData sheetId="9062">
        <row r="4">
          <cell r="I4">
            <v>0</v>
          </cell>
        </row>
      </sheetData>
      <sheetData sheetId="9063">
        <row r="4">
          <cell r="I4">
            <v>0</v>
          </cell>
        </row>
      </sheetData>
      <sheetData sheetId="9064">
        <row r="4">
          <cell r="I4">
            <v>0</v>
          </cell>
        </row>
      </sheetData>
      <sheetData sheetId="9065">
        <row r="4">
          <cell r="I4">
            <v>0</v>
          </cell>
        </row>
      </sheetData>
      <sheetData sheetId="9066">
        <row r="4">
          <cell r="I4">
            <v>0</v>
          </cell>
        </row>
      </sheetData>
      <sheetData sheetId="9067">
        <row r="4">
          <cell r="I4">
            <v>0</v>
          </cell>
        </row>
      </sheetData>
      <sheetData sheetId="9068">
        <row r="4">
          <cell r="I4">
            <v>0</v>
          </cell>
        </row>
      </sheetData>
      <sheetData sheetId="9069">
        <row r="4">
          <cell r="I4">
            <v>0</v>
          </cell>
        </row>
      </sheetData>
      <sheetData sheetId="9070">
        <row r="4">
          <cell r="I4">
            <v>0</v>
          </cell>
        </row>
      </sheetData>
      <sheetData sheetId="9071">
        <row r="4">
          <cell r="I4">
            <v>0</v>
          </cell>
        </row>
      </sheetData>
      <sheetData sheetId="9072">
        <row r="4">
          <cell r="I4">
            <v>0</v>
          </cell>
        </row>
      </sheetData>
      <sheetData sheetId="9073">
        <row r="4">
          <cell r="I4">
            <v>0</v>
          </cell>
        </row>
      </sheetData>
      <sheetData sheetId="9074">
        <row r="4">
          <cell r="I4">
            <v>0</v>
          </cell>
        </row>
      </sheetData>
      <sheetData sheetId="9075">
        <row r="4">
          <cell r="I4">
            <v>0</v>
          </cell>
        </row>
      </sheetData>
      <sheetData sheetId="9076">
        <row r="4">
          <cell r="I4">
            <v>0</v>
          </cell>
        </row>
      </sheetData>
      <sheetData sheetId="9077">
        <row r="4">
          <cell r="I4">
            <v>0</v>
          </cell>
        </row>
      </sheetData>
      <sheetData sheetId="9078">
        <row r="4">
          <cell r="I4">
            <v>0</v>
          </cell>
        </row>
      </sheetData>
      <sheetData sheetId="9079">
        <row r="4">
          <cell r="I4">
            <v>0</v>
          </cell>
        </row>
      </sheetData>
      <sheetData sheetId="9080">
        <row r="4">
          <cell r="I4">
            <v>0</v>
          </cell>
        </row>
      </sheetData>
      <sheetData sheetId="9081">
        <row r="4">
          <cell r="I4">
            <v>0</v>
          </cell>
        </row>
      </sheetData>
      <sheetData sheetId="9082">
        <row r="4">
          <cell r="I4">
            <v>0</v>
          </cell>
        </row>
      </sheetData>
      <sheetData sheetId="9083">
        <row r="4">
          <cell r="I4">
            <v>0</v>
          </cell>
        </row>
      </sheetData>
      <sheetData sheetId="9084">
        <row r="4">
          <cell r="I4">
            <v>0</v>
          </cell>
        </row>
      </sheetData>
      <sheetData sheetId="9085">
        <row r="4">
          <cell r="I4">
            <v>0</v>
          </cell>
        </row>
      </sheetData>
      <sheetData sheetId="9086">
        <row r="4">
          <cell r="I4">
            <v>0</v>
          </cell>
        </row>
      </sheetData>
      <sheetData sheetId="9087">
        <row r="4">
          <cell r="I4">
            <v>0</v>
          </cell>
        </row>
      </sheetData>
      <sheetData sheetId="9088">
        <row r="4">
          <cell r="I4">
            <v>0</v>
          </cell>
        </row>
      </sheetData>
      <sheetData sheetId="9089">
        <row r="4">
          <cell r="I4">
            <v>0</v>
          </cell>
        </row>
      </sheetData>
      <sheetData sheetId="9090">
        <row r="4">
          <cell r="I4">
            <v>0</v>
          </cell>
        </row>
      </sheetData>
      <sheetData sheetId="9091">
        <row r="4">
          <cell r="I4">
            <v>0</v>
          </cell>
        </row>
      </sheetData>
      <sheetData sheetId="9092">
        <row r="4">
          <cell r="I4">
            <v>0</v>
          </cell>
        </row>
      </sheetData>
      <sheetData sheetId="9093">
        <row r="4">
          <cell r="I4">
            <v>0</v>
          </cell>
        </row>
      </sheetData>
      <sheetData sheetId="9094">
        <row r="4">
          <cell r="I4">
            <v>0</v>
          </cell>
        </row>
      </sheetData>
      <sheetData sheetId="9095">
        <row r="4">
          <cell r="I4">
            <v>0</v>
          </cell>
        </row>
      </sheetData>
      <sheetData sheetId="9096">
        <row r="4">
          <cell r="I4">
            <v>0</v>
          </cell>
        </row>
      </sheetData>
      <sheetData sheetId="9097">
        <row r="4">
          <cell r="I4">
            <v>0</v>
          </cell>
        </row>
      </sheetData>
      <sheetData sheetId="9098">
        <row r="4">
          <cell r="I4">
            <v>0</v>
          </cell>
        </row>
      </sheetData>
      <sheetData sheetId="9099">
        <row r="4">
          <cell r="I4">
            <v>0</v>
          </cell>
        </row>
      </sheetData>
      <sheetData sheetId="9100">
        <row r="4">
          <cell r="I4">
            <v>0</v>
          </cell>
        </row>
      </sheetData>
      <sheetData sheetId="9101">
        <row r="4">
          <cell r="I4">
            <v>0</v>
          </cell>
        </row>
      </sheetData>
      <sheetData sheetId="9102">
        <row r="4">
          <cell r="I4">
            <v>0</v>
          </cell>
        </row>
      </sheetData>
      <sheetData sheetId="9103">
        <row r="4">
          <cell r="I4">
            <v>0</v>
          </cell>
        </row>
      </sheetData>
      <sheetData sheetId="9104">
        <row r="4">
          <cell r="I4">
            <v>0</v>
          </cell>
        </row>
      </sheetData>
      <sheetData sheetId="9105">
        <row r="4">
          <cell r="I4">
            <v>0</v>
          </cell>
        </row>
      </sheetData>
      <sheetData sheetId="9106">
        <row r="4">
          <cell r="I4">
            <v>0</v>
          </cell>
        </row>
      </sheetData>
      <sheetData sheetId="9107">
        <row r="4">
          <cell r="I4">
            <v>0</v>
          </cell>
        </row>
      </sheetData>
      <sheetData sheetId="9108">
        <row r="4">
          <cell r="I4">
            <v>0</v>
          </cell>
        </row>
      </sheetData>
      <sheetData sheetId="9109">
        <row r="4">
          <cell r="I4">
            <v>0</v>
          </cell>
        </row>
      </sheetData>
      <sheetData sheetId="9110">
        <row r="4">
          <cell r="I4">
            <v>0</v>
          </cell>
        </row>
      </sheetData>
      <sheetData sheetId="9111">
        <row r="4">
          <cell r="I4">
            <v>0</v>
          </cell>
        </row>
      </sheetData>
      <sheetData sheetId="9112">
        <row r="4">
          <cell r="I4">
            <v>0</v>
          </cell>
        </row>
      </sheetData>
      <sheetData sheetId="9113">
        <row r="4">
          <cell r="I4">
            <v>0</v>
          </cell>
        </row>
      </sheetData>
      <sheetData sheetId="9114">
        <row r="4">
          <cell r="I4">
            <v>0</v>
          </cell>
        </row>
      </sheetData>
      <sheetData sheetId="9115">
        <row r="4">
          <cell r="I4">
            <v>0</v>
          </cell>
        </row>
      </sheetData>
      <sheetData sheetId="9116">
        <row r="4">
          <cell r="I4">
            <v>0</v>
          </cell>
        </row>
      </sheetData>
      <sheetData sheetId="9117">
        <row r="4">
          <cell r="I4">
            <v>0</v>
          </cell>
        </row>
      </sheetData>
      <sheetData sheetId="9118">
        <row r="4">
          <cell r="I4">
            <v>0</v>
          </cell>
        </row>
      </sheetData>
      <sheetData sheetId="9119">
        <row r="4">
          <cell r="I4">
            <v>0</v>
          </cell>
        </row>
      </sheetData>
      <sheetData sheetId="9120">
        <row r="4">
          <cell r="I4">
            <v>0</v>
          </cell>
        </row>
      </sheetData>
      <sheetData sheetId="9121">
        <row r="4">
          <cell r="I4">
            <v>0</v>
          </cell>
        </row>
      </sheetData>
      <sheetData sheetId="9122">
        <row r="4">
          <cell r="I4">
            <v>0</v>
          </cell>
        </row>
      </sheetData>
      <sheetData sheetId="9123">
        <row r="4">
          <cell r="I4">
            <v>0</v>
          </cell>
        </row>
      </sheetData>
      <sheetData sheetId="9124">
        <row r="4">
          <cell r="I4">
            <v>0</v>
          </cell>
        </row>
      </sheetData>
      <sheetData sheetId="9125">
        <row r="4">
          <cell r="I4">
            <v>0</v>
          </cell>
        </row>
      </sheetData>
      <sheetData sheetId="9126">
        <row r="4">
          <cell r="I4">
            <v>0</v>
          </cell>
        </row>
      </sheetData>
      <sheetData sheetId="9127">
        <row r="4">
          <cell r="I4">
            <v>0</v>
          </cell>
        </row>
      </sheetData>
      <sheetData sheetId="9128">
        <row r="4">
          <cell r="I4">
            <v>0</v>
          </cell>
        </row>
      </sheetData>
      <sheetData sheetId="9129">
        <row r="4">
          <cell r="I4">
            <v>0</v>
          </cell>
        </row>
      </sheetData>
      <sheetData sheetId="9130">
        <row r="4">
          <cell r="I4">
            <v>0</v>
          </cell>
        </row>
      </sheetData>
      <sheetData sheetId="9131">
        <row r="4">
          <cell r="I4">
            <v>0</v>
          </cell>
        </row>
      </sheetData>
      <sheetData sheetId="9132">
        <row r="4">
          <cell r="I4">
            <v>0</v>
          </cell>
        </row>
      </sheetData>
      <sheetData sheetId="9133">
        <row r="4">
          <cell r="I4">
            <v>0</v>
          </cell>
        </row>
      </sheetData>
      <sheetData sheetId="9134">
        <row r="4">
          <cell r="I4">
            <v>0</v>
          </cell>
        </row>
      </sheetData>
      <sheetData sheetId="9135">
        <row r="4">
          <cell r="I4">
            <v>0</v>
          </cell>
        </row>
      </sheetData>
      <sheetData sheetId="9136">
        <row r="4">
          <cell r="I4">
            <v>0</v>
          </cell>
        </row>
      </sheetData>
      <sheetData sheetId="9137">
        <row r="4">
          <cell r="I4">
            <v>0</v>
          </cell>
        </row>
      </sheetData>
      <sheetData sheetId="9138">
        <row r="4">
          <cell r="I4">
            <v>0</v>
          </cell>
        </row>
      </sheetData>
      <sheetData sheetId="9139">
        <row r="4">
          <cell r="I4">
            <v>0</v>
          </cell>
        </row>
      </sheetData>
      <sheetData sheetId="9140">
        <row r="4">
          <cell r="I4">
            <v>0</v>
          </cell>
        </row>
      </sheetData>
      <sheetData sheetId="9141">
        <row r="4">
          <cell r="I4">
            <v>0</v>
          </cell>
        </row>
      </sheetData>
      <sheetData sheetId="9142">
        <row r="4">
          <cell r="I4">
            <v>0</v>
          </cell>
        </row>
      </sheetData>
      <sheetData sheetId="9143">
        <row r="4">
          <cell r="I4">
            <v>0</v>
          </cell>
        </row>
      </sheetData>
      <sheetData sheetId="9144">
        <row r="4">
          <cell r="I4">
            <v>0</v>
          </cell>
        </row>
      </sheetData>
      <sheetData sheetId="9145">
        <row r="4">
          <cell r="I4">
            <v>0</v>
          </cell>
        </row>
      </sheetData>
      <sheetData sheetId="9146">
        <row r="4">
          <cell r="I4">
            <v>0</v>
          </cell>
        </row>
      </sheetData>
      <sheetData sheetId="9147">
        <row r="4">
          <cell r="I4">
            <v>0</v>
          </cell>
        </row>
      </sheetData>
      <sheetData sheetId="9148">
        <row r="4">
          <cell r="I4">
            <v>0</v>
          </cell>
        </row>
      </sheetData>
      <sheetData sheetId="9149">
        <row r="4">
          <cell r="I4">
            <v>0</v>
          </cell>
        </row>
      </sheetData>
      <sheetData sheetId="9150">
        <row r="4">
          <cell r="I4">
            <v>0</v>
          </cell>
        </row>
      </sheetData>
      <sheetData sheetId="9151">
        <row r="4">
          <cell r="I4">
            <v>0</v>
          </cell>
        </row>
      </sheetData>
      <sheetData sheetId="9152">
        <row r="4">
          <cell r="I4">
            <v>0</v>
          </cell>
        </row>
      </sheetData>
      <sheetData sheetId="9153">
        <row r="4">
          <cell r="I4">
            <v>0</v>
          </cell>
        </row>
      </sheetData>
      <sheetData sheetId="9154">
        <row r="4">
          <cell r="I4">
            <v>0</v>
          </cell>
        </row>
      </sheetData>
      <sheetData sheetId="9155">
        <row r="4">
          <cell r="I4">
            <v>0</v>
          </cell>
        </row>
      </sheetData>
      <sheetData sheetId="9156">
        <row r="4">
          <cell r="I4">
            <v>0</v>
          </cell>
        </row>
      </sheetData>
      <sheetData sheetId="9157">
        <row r="4">
          <cell r="I4">
            <v>0</v>
          </cell>
        </row>
      </sheetData>
      <sheetData sheetId="9158">
        <row r="4">
          <cell r="I4">
            <v>0</v>
          </cell>
        </row>
      </sheetData>
      <sheetData sheetId="9159">
        <row r="4">
          <cell r="I4">
            <v>0</v>
          </cell>
        </row>
      </sheetData>
      <sheetData sheetId="9160">
        <row r="4">
          <cell r="I4">
            <v>0</v>
          </cell>
        </row>
      </sheetData>
      <sheetData sheetId="9161">
        <row r="4">
          <cell r="I4">
            <v>0</v>
          </cell>
        </row>
      </sheetData>
      <sheetData sheetId="9162">
        <row r="4">
          <cell r="I4">
            <v>0</v>
          </cell>
        </row>
      </sheetData>
      <sheetData sheetId="9163">
        <row r="4">
          <cell r="I4">
            <v>0</v>
          </cell>
        </row>
      </sheetData>
      <sheetData sheetId="9164">
        <row r="4">
          <cell r="I4">
            <v>0</v>
          </cell>
        </row>
      </sheetData>
      <sheetData sheetId="9165">
        <row r="4">
          <cell r="I4">
            <v>0</v>
          </cell>
        </row>
      </sheetData>
      <sheetData sheetId="9166">
        <row r="4">
          <cell r="I4">
            <v>0</v>
          </cell>
        </row>
      </sheetData>
      <sheetData sheetId="9167">
        <row r="4">
          <cell r="I4">
            <v>0</v>
          </cell>
        </row>
      </sheetData>
      <sheetData sheetId="9168">
        <row r="4">
          <cell r="I4">
            <v>0</v>
          </cell>
        </row>
      </sheetData>
      <sheetData sheetId="9169">
        <row r="4">
          <cell r="I4">
            <v>0</v>
          </cell>
        </row>
      </sheetData>
      <sheetData sheetId="9170">
        <row r="4">
          <cell r="I4">
            <v>0</v>
          </cell>
        </row>
      </sheetData>
      <sheetData sheetId="9171">
        <row r="4">
          <cell r="I4">
            <v>0</v>
          </cell>
        </row>
      </sheetData>
      <sheetData sheetId="9172">
        <row r="4">
          <cell r="I4">
            <v>0</v>
          </cell>
        </row>
      </sheetData>
      <sheetData sheetId="9173">
        <row r="4">
          <cell r="I4">
            <v>0</v>
          </cell>
        </row>
      </sheetData>
      <sheetData sheetId="9174">
        <row r="4">
          <cell r="I4">
            <v>0</v>
          </cell>
        </row>
      </sheetData>
      <sheetData sheetId="9175">
        <row r="4">
          <cell r="I4">
            <v>0</v>
          </cell>
        </row>
      </sheetData>
      <sheetData sheetId="9176">
        <row r="4">
          <cell r="I4">
            <v>0</v>
          </cell>
        </row>
      </sheetData>
      <sheetData sheetId="9177">
        <row r="4">
          <cell r="I4">
            <v>0</v>
          </cell>
        </row>
      </sheetData>
      <sheetData sheetId="9178">
        <row r="4">
          <cell r="I4">
            <v>0</v>
          </cell>
        </row>
      </sheetData>
      <sheetData sheetId="9179">
        <row r="4">
          <cell r="I4">
            <v>0</v>
          </cell>
        </row>
      </sheetData>
      <sheetData sheetId="9180">
        <row r="4">
          <cell r="I4">
            <v>0</v>
          </cell>
        </row>
      </sheetData>
      <sheetData sheetId="9181">
        <row r="4">
          <cell r="I4">
            <v>0</v>
          </cell>
        </row>
      </sheetData>
      <sheetData sheetId="9182">
        <row r="4">
          <cell r="I4">
            <v>0</v>
          </cell>
        </row>
      </sheetData>
      <sheetData sheetId="9183">
        <row r="4">
          <cell r="I4">
            <v>0</v>
          </cell>
        </row>
      </sheetData>
      <sheetData sheetId="9184">
        <row r="4">
          <cell r="I4">
            <v>0</v>
          </cell>
        </row>
      </sheetData>
      <sheetData sheetId="9185">
        <row r="4">
          <cell r="I4">
            <v>0</v>
          </cell>
        </row>
      </sheetData>
      <sheetData sheetId="9186">
        <row r="4">
          <cell r="I4">
            <v>0</v>
          </cell>
        </row>
      </sheetData>
      <sheetData sheetId="9187">
        <row r="4">
          <cell r="I4">
            <v>0</v>
          </cell>
        </row>
      </sheetData>
      <sheetData sheetId="9188">
        <row r="4">
          <cell r="I4">
            <v>0</v>
          </cell>
        </row>
      </sheetData>
      <sheetData sheetId="9189">
        <row r="4">
          <cell r="I4">
            <v>0</v>
          </cell>
        </row>
      </sheetData>
      <sheetData sheetId="9190">
        <row r="4">
          <cell r="I4">
            <v>0</v>
          </cell>
        </row>
      </sheetData>
      <sheetData sheetId="9191">
        <row r="4">
          <cell r="I4">
            <v>0</v>
          </cell>
        </row>
      </sheetData>
      <sheetData sheetId="9192">
        <row r="4">
          <cell r="I4">
            <v>0</v>
          </cell>
        </row>
      </sheetData>
      <sheetData sheetId="9193">
        <row r="4">
          <cell r="I4">
            <v>0</v>
          </cell>
        </row>
      </sheetData>
      <sheetData sheetId="9194">
        <row r="4">
          <cell r="I4">
            <v>0</v>
          </cell>
        </row>
      </sheetData>
      <sheetData sheetId="9195">
        <row r="4">
          <cell r="I4">
            <v>0</v>
          </cell>
        </row>
      </sheetData>
      <sheetData sheetId="9196">
        <row r="4">
          <cell r="I4">
            <v>0</v>
          </cell>
        </row>
      </sheetData>
      <sheetData sheetId="9197">
        <row r="4">
          <cell r="I4">
            <v>0</v>
          </cell>
        </row>
      </sheetData>
      <sheetData sheetId="9198">
        <row r="4">
          <cell r="I4">
            <v>0</v>
          </cell>
        </row>
      </sheetData>
      <sheetData sheetId="9199">
        <row r="4">
          <cell r="I4">
            <v>0</v>
          </cell>
        </row>
      </sheetData>
      <sheetData sheetId="9200">
        <row r="4">
          <cell r="I4">
            <v>0</v>
          </cell>
        </row>
      </sheetData>
      <sheetData sheetId="9201">
        <row r="4">
          <cell r="I4">
            <v>0</v>
          </cell>
        </row>
      </sheetData>
      <sheetData sheetId="9202">
        <row r="4">
          <cell r="I4">
            <v>0</v>
          </cell>
        </row>
      </sheetData>
      <sheetData sheetId="9203">
        <row r="4">
          <cell r="I4">
            <v>0</v>
          </cell>
        </row>
      </sheetData>
      <sheetData sheetId="9204">
        <row r="4">
          <cell r="I4">
            <v>0</v>
          </cell>
        </row>
      </sheetData>
      <sheetData sheetId="9205">
        <row r="4">
          <cell r="I4">
            <v>0</v>
          </cell>
        </row>
      </sheetData>
      <sheetData sheetId="9206">
        <row r="4">
          <cell r="I4">
            <v>0</v>
          </cell>
        </row>
      </sheetData>
      <sheetData sheetId="9207">
        <row r="4">
          <cell r="I4">
            <v>0</v>
          </cell>
        </row>
      </sheetData>
      <sheetData sheetId="9208">
        <row r="4">
          <cell r="I4">
            <v>0</v>
          </cell>
        </row>
      </sheetData>
      <sheetData sheetId="9209">
        <row r="4">
          <cell r="I4">
            <v>0</v>
          </cell>
        </row>
      </sheetData>
      <sheetData sheetId="9210">
        <row r="4">
          <cell r="I4">
            <v>0</v>
          </cell>
        </row>
      </sheetData>
      <sheetData sheetId="9211">
        <row r="4">
          <cell r="I4">
            <v>0</v>
          </cell>
        </row>
      </sheetData>
      <sheetData sheetId="9212">
        <row r="4">
          <cell r="I4">
            <v>0</v>
          </cell>
        </row>
      </sheetData>
      <sheetData sheetId="9213">
        <row r="4">
          <cell r="I4">
            <v>0</v>
          </cell>
        </row>
      </sheetData>
      <sheetData sheetId="9214">
        <row r="4">
          <cell r="I4">
            <v>0</v>
          </cell>
        </row>
      </sheetData>
      <sheetData sheetId="9215">
        <row r="4">
          <cell r="I4">
            <v>0</v>
          </cell>
        </row>
      </sheetData>
      <sheetData sheetId="9216">
        <row r="4">
          <cell r="I4">
            <v>0</v>
          </cell>
        </row>
      </sheetData>
      <sheetData sheetId="9217">
        <row r="4">
          <cell r="I4">
            <v>0</v>
          </cell>
        </row>
      </sheetData>
      <sheetData sheetId="9218">
        <row r="4">
          <cell r="I4">
            <v>0</v>
          </cell>
        </row>
      </sheetData>
      <sheetData sheetId="9219">
        <row r="4">
          <cell r="I4">
            <v>0</v>
          </cell>
        </row>
      </sheetData>
      <sheetData sheetId="9220">
        <row r="4">
          <cell r="I4">
            <v>0</v>
          </cell>
        </row>
      </sheetData>
      <sheetData sheetId="9221">
        <row r="4">
          <cell r="I4">
            <v>0</v>
          </cell>
        </row>
      </sheetData>
      <sheetData sheetId="9222">
        <row r="4">
          <cell r="I4">
            <v>0</v>
          </cell>
        </row>
      </sheetData>
      <sheetData sheetId="9223">
        <row r="4">
          <cell r="I4">
            <v>0</v>
          </cell>
        </row>
      </sheetData>
      <sheetData sheetId="9224">
        <row r="4">
          <cell r="I4">
            <v>0</v>
          </cell>
        </row>
      </sheetData>
      <sheetData sheetId="9225">
        <row r="4">
          <cell r="I4">
            <v>0</v>
          </cell>
        </row>
      </sheetData>
      <sheetData sheetId="9226">
        <row r="4">
          <cell r="I4">
            <v>0</v>
          </cell>
        </row>
      </sheetData>
      <sheetData sheetId="9227">
        <row r="4">
          <cell r="I4">
            <v>0</v>
          </cell>
        </row>
      </sheetData>
      <sheetData sheetId="9228">
        <row r="4">
          <cell r="I4">
            <v>0</v>
          </cell>
        </row>
      </sheetData>
      <sheetData sheetId="9229">
        <row r="4">
          <cell r="I4">
            <v>0</v>
          </cell>
        </row>
      </sheetData>
      <sheetData sheetId="9230">
        <row r="4">
          <cell r="I4">
            <v>0</v>
          </cell>
        </row>
      </sheetData>
      <sheetData sheetId="9231">
        <row r="4">
          <cell r="I4">
            <v>0</v>
          </cell>
        </row>
      </sheetData>
      <sheetData sheetId="9232">
        <row r="4">
          <cell r="I4">
            <v>0</v>
          </cell>
        </row>
      </sheetData>
      <sheetData sheetId="9233">
        <row r="4">
          <cell r="I4">
            <v>0</v>
          </cell>
        </row>
      </sheetData>
      <sheetData sheetId="9234">
        <row r="4">
          <cell r="I4">
            <v>0</v>
          </cell>
        </row>
      </sheetData>
      <sheetData sheetId="9235">
        <row r="4">
          <cell r="I4">
            <v>0</v>
          </cell>
        </row>
      </sheetData>
      <sheetData sheetId="9236">
        <row r="4">
          <cell r="I4">
            <v>0</v>
          </cell>
        </row>
      </sheetData>
      <sheetData sheetId="9237">
        <row r="4">
          <cell r="I4">
            <v>0</v>
          </cell>
        </row>
      </sheetData>
      <sheetData sheetId="9238">
        <row r="4">
          <cell r="I4">
            <v>0</v>
          </cell>
        </row>
      </sheetData>
      <sheetData sheetId="9239">
        <row r="4">
          <cell r="I4">
            <v>0</v>
          </cell>
        </row>
      </sheetData>
      <sheetData sheetId="9240">
        <row r="4">
          <cell r="I4">
            <v>0</v>
          </cell>
        </row>
      </sheetData>
      <sheetData sheetId="9241">
        <row r="4">
          <cell r="I4">
            <v>0</v>
          </cell>
        </row>
      </sheetData>
      <sheetData sheetId="9242">
        <row r="4">
          <cell r="I4">
            <v>0</v>
          </cell>
        </row>
      </sheetData>
      <sheetData sheetId="9243">
        <row r="4">
          <cell r="I4">
            <v>0</v>
          </cell>
        </row>
      </sheetData>
      <sheetData sheetId="9244">
        <row r="4">
          <cell r="I4">
            <v>0</v>
          </cell>
        </row>
      </sheetData>
      <sheetData sheetId="9245">
        <row r="4">
          <cell r="I4">
            <v>0</v>
          </cell>
        </row>
      </sheetData>
      <sheetData sheetId="9246">
        <row r="4">
          <cell r="I4">
            <v>0</v>
          </cell>
        </row>
      </sheetData>
      <sheetData sheetId="9247">
        <row r="4">
          <cell r="I4">
            <v>0</v>
          </cell>
        </row>
      </sheetData>
      <sheetData sheetId="9248">
        <row r="4">
          <cell r="I4">
            <v>0</v>
          </cell>
        </row>
      </sheetData>
      <sheetData sheetId="9249">
        <row r="4">
          <cell r="I4">
            <v>0</v>
          </cell>
        </row>
      </sheetData>
      <sheetData sheetId="9250">
        <row r="4">
          <cell r="I4">
            <v>0</v>
          </cell>
        </row>
      </sheetData>
      <sheetData sheetId="9251">
        <row r="4">
          <cell r="I4">
            <v>0</v>
          </cell>
        </row>
      </sheetData>
      <sheetData sheetId="9252">
        <row r="4">
          <cell r="I4">
            <v>0</v>
          </cell>
        </row>
      </sheetData>
      <sheetData sheetId="9253">
        <row r="4">
          <cell r="I4">
            <v>0</v>
          </cell>
        </row>
      </sheetData>
      <sheetData sheetId="9254">
        <row r="4">
          <cell r="I4">
            <v>0</v>
          </cell>
        </row>
      </sheetData>
      <sheetData sheetId="9255">
        <row r="4">
          <cell r="I4">
            <v>0</v>
          </cell>
        </row>
      </sheetData>
      <sheetData sheetId="9256">
        <row r="4">
          <cell r="I4">
            <v>0</v>
          </cell>
        </row>
      </sheetData>
      <sheetData sheetId="9257">
        <row r="4">
          <cell r="I4">
            <v>0</v>
          </cell>
        </row>
      </sheetData>
      <sheetData sheetId="9258">
        <row r="4">
          <cell r="I4">
            <v>0</v>
          </cell>
        </row>
      </sheetData>
      <sheetData sheetId="9259">
        <row r="4">
          <cell r="I4">
            <v>0</v>
          </cell>
        </row>
      </sheetData>
      <sheetData sheetId="9260">
        <row r="4">
          <cell r="I4">
            <v>0</v>
          </cell>
        </row>
      </sheetData>
      <sheetData sheetId="9261">
        <row r="4">
          <cell r="I4">
            <v>0</v>
          </cell>
        </row>
      </sheetData>
      <sheetData sheetId="9262">
        <row r="4">
          <cell r="I4">
            <v>0</v>
          </cell>
        </row>
      </sheetData>
      <sheetData sheetId="9263">
        <row r="4">
          <cell r="I4">
            <v>0</v>
          </cell>
        </row>
      </sheetData>
      <sheetData sheetId="9264">
        <row r="4">
          <cell r="I4">
            <v>0</v>
          </cell>
        </row>
      </sheetData>
      <sheetData sheetId="9265">
        <row r="4">
          <cell r="I4">
            <v>0</v>
          </cell>
        </row>
      </sheetData>
      <sheetData sheetId="9266">
        <row r="4">
          <cell r="I4">
            <v>0</v>
          </cell>
        </row>
      </sheetData>
      <sheetData sheetId="9267">
        <row r="4">
          <cell r="I4">
            <v>0</v>
          </cell>
        </row>
      </sheetData>
      <sheetData sheetId="9268">
        <row r="4">
          <cell r="I4">
            <v>0</v>
          </cell>
        </row>
      </sheetData>
      <sheetData sheetId="9269">
        <row r="4">
          <cell r="I4">
            <v>0</v>
          </cell>
        </row>
      </sheetData>
      <sheetData sheetId="9270">
        <row r="4">
          <cell r="I4">
            <v>0</v>
          </cell>
        </row>
      </sheetData>
      <sheetData sheetId="9271">
        <row r="4">
          <cell r="I4">
            <v>0</v>
          </cell>
        </row>
      </sheetData>
      <sheetData sheetId="9272">
        <row r="4">
          <cell r="I4">
            <v>0</v>
          </cell>
        </row>
      </sheetData>
      <sheetData sheetId="9273">
        <row r="4">
          <cell r="I4">
            <v>0</v>
          </cell>
        </row>
      </sheetData>
      <sheetData sheetId="9274">
        <row r="4">
          <cell r="I4">
            <v>0</v>
          </cell>
        </row>
      </sheetData>
      <sheetData sheetId="9275">
        <row r="4">
          <cell r="I4">
            <v>0</v>
          </cell>
        </row>
      </sheetData>
      <sheetData sheetId="9276">
        <row r="4">
          <cell r="I4">
            <v>0</v>
          </cell>
        </row>
      </sheetData>
      <sheetData sheetId="9277">
        <row r="4">
          <cell r="I4">
            <v>0</v>
          </cell>
        </row>
      </sheetData>
      <sheetData sheetId="9278">
        <row r="4">
          <cell r="I4">
            <v>0</v>
          </cell>
        </row>
      </sheetData>
      <sheetData sheetId="9279">
        <row r="4">
          <cell r="I4">
            <v>0</v>
          </cell>
        </row>
      </sheetData>
      <sheetData sheetId="9280">
        <row r="4">
          <cell r="I4">
            <v>0</v>
          </cell>
        </row>
      </sheetData>
      <sheetData sheetId="9281">
        <row r="4">
          <cell r="I4">
            <v>0</v>
          </cell>
        </row>
      </sheetData>
      <sheetData sheetId="9282">
        <row r="4">
          <cell r="I4">
            <v>0</v>
          </cell>
        </row>
      </sheetData>
      <sheetData sheetId="9283">
        <row r="4">
          <cell r="I4">
            <v>0</v>
          </cell>
        </row>
      </sheetData>
      <sheetData sheetId="9284">
        <row r="4">
          <cell r="I4">
            <v>0</v>
          </cell>
        </row>
      </sheetData>
      <sheetData sheetId="9285">
        <row r="4">
          <cell r="I4">
            <v>0</v>
          </cell>
        </row>
      </sheetData>
      <sheetData sheetId="9286">
        <row r="4">
          <cell r="I4">
            <v>0</v>
          </cell>
        </row>
      </sheetData>
      <sheetData sheetId="9287">
        <row r="4">
          <cell r="I4">
            <v>0</v>
          </cell>
        </row>
      </sheetData>
      <sheetData sheetId="9288">
        <row r="4">
          <cell r="I4">
            <v>0</v>
          </cell>
        </row>
      </sheetData>
      <sheetData sheetId="9289">
        <row r="4">
          <cell r="I4">
            <v>0</v>
          </cell>
        </row>
      </sheetData>
      <sheetData sheetId="9290">
        <row r="4">
          <cell r="I4">
            <v>0</v>
          </cell>
        </row>
      </sheetData>
      <sheetData sheetId="9291">
        <row r="4">
          <cell r="I4">
            <v>0</v>
          </cell>
        </row>
      </sheetData>
      <sheetData sheetId="9292">
        <row r="4">
          <cell r="I4">
            <v>0</v>
          </cell>
        </row>
      </sheetData>
      <sheetData sheetId="9293">
        <row r="4">
          <cell r="I4">
            <v>0</v>
          </cell>
        </row>
      </sheetData>
      <sheetData sheetId="9294">
        <row r="4">
          <cell r="I4">
            <v>0</v>
          </cell>
        </row>
      </sheetData>
      <sheetData sheetId="9295">
        <row r="4">
          <cell r="I4">
            <v>0</v>
          </cell>
        </row>
      </sheetData>
      <sheetData sheetId="9296">
        <row r="4">
          <cell r="I4">
            <v>0</v>
          </cell>
        </row>
      </sheetData>
      <sheetData sheetId="9297">
        <row r="4">
          <cell r="I4">
            <v>0</v>
          </cell>
        </row>
      </sheetData>
      <sheetData sheetId="9298">
        <row r="4">
          <cell r="I4">
            <v>0</v>
          </cell>
        </row>
      </sheetData>
      <sheetData sheetId="9299">
        <row r="4">
          <cell r="I4">
            <v>0</v>
          </cell>
        </row>
      </sheetData>
      <sheetData sheetId="9300">
        <row r="4">
          <cell r="I4">
            <v>0</v>
          </cell>
        </row>
      </sheetData>
      <sheetData sheetId="9301">
        <row r="4">
          <cell r="I4">
            <v>0</v>
          </cell>
        </row>
      </sheetData>
      <sheetData sheetId="9302">
        <row r="4">
          <cell r="I4">
            <v>0</v>
          </cell>
        </row>
      </sheetData>
      <sheetData sheetId="9303">
        <row r="4">
          <cell r="I4">
            <v>0</v>
          </cell>
        </row>
      </sheetData>
      <sheetData sheetId="9304">
        <row r="4">
          <cell r="I4">
            <v>0</v>
          </cell>
        </row>
      </sheetData>
      <sheetData sheetId="9305">
        <row r="4">
          <cell r="I4">
            <v>0</v>
          </cell>
        </row>
      </sheetData>
      <sheetData sheetId="9306">
        <row r="4">
          <cell r="I4">
            <v>0</v>
          </cell>
        </row>
      </sheetData>
      <sheetData sheetId="9307">
        <row r="4">
          <cell r="I4">
            <v>0</v>
          </cell>
        </row>
      </sheetData>
      <sheetData sheetId="9308">
        <row r="4">
          <cell r="I4">
            <v>0</v>
          </cell>
        </row>
      </sheetData>
      <sheetData sheetId="9309">
        <row r="4">
          <cell r="I4">
            <v>0</v>
          </cell>
        </row>
      </sheetData>
      <sheetData sheetId="9310">
        <row r="4">
          <cell r="I4">
            <v>0</v>
          </cell>
        </row>
      </sheetData>
      <sheetData sheetId="9311">
        <row r="4">
          <cell r="I4">
            <v>0</v>
          </cell>
        </row>
      </sheetData>
      <sheetData sheetId="9312">
        <row r="4">
          <cell r="I4">
            <v>0</v>
          </cell>
        </row>
      </sheetData>
      <sheetData sheetId="9313">
        <row r="4">
          <cell r="I4">
            <v>0</v>
          </cell>
        </row>
      </sheetData>
      <sheetData sheetId="9314">
        <row r="4">
          <cell r="I4">
            <v>0</v>
          </cell>
        </row>
      </sheetData>
      <sheetData sheetId="9315">
        <row r="4">
          <cell r="I4">
            <v>0</v>
          </cell>
        </row>
      </sheetData>
      <sheetData sheetId="9316">
        <row r="4">
          <cell r="I4">
            <v>0</v>
          </cell>
        </row>
      </sheetData>
      <sheetData sheetId="9317">
        <row r="4">
          <cell r="I4">
            <v>0</v>
          </cell>
        </row>
      </sheetData>
      <sheetData sheetId="9318">
        <row r="4">
          <cell r="I4">
            <v>0</v>
          </cell>
        </row>
      </sheetData>
      <sheetData sheetId="9319">
        <row r="4">
          <cell r="I4">
            <v>0</v>
          </cell>
        </row>
      </sheetData>
      <sheetData sheetId="9320">
        <row r="4">
          <cell r="I4">
            <v>0</v>
          </cell>
        </row>
      </sheetData>
      <sheetData sheetId="9321">
        <row r="4">
          <cell r="I4">
            <v>0</v>
          </cell>
        </row>
      </sheetData>
      <sheetData sheetId="9322">
        <row r="4">
          <cell r="I4">
            <v>0</v>
          </cell>
        </row>
      </sheetData>
      <sheetData sheetId="9323">
        <row r="4">
          <cell r="I4">
            <v>0</v>
          </cell>
        </row>
      </sheetData>
      <sheetData sheetId="9324">
        <row r="4">
          <cell r="I4">
            <v>0</v>
          </cell>
        </row>
      </sheetData>
      <sheetData sheetId="9325">
        <row r="4">
          <cell r="I4">
            <v>0</v>
          </cell>
        </row>
      </sheetData>
      <sheetData sheetId="9326">
        <row r="4">
          <cell r="I4">
            <v>0</v>
          </cell>
        </row>
      </sheetData>
      <sheetData sheetId="9327">
        <row r="4">
          <cell r="I4">
            <v>0</v>
          </cell>
        </row>
      </sheetData>
      <sheetData sheetId="9328">
        <row r="4">
          <cell r="I4">
            <v>0</v>
          </cell>
        </row>
      </sheetData>
      <sheetData sheetId="9329">
        <row r="4">
          <cell r="I4">
            <v>0</v>
          </cell>
        </row>
      </sheetData>
      <sheetData sheetId="9330">
        <row r="4">
          <cell r="I4">
            <v>0</v>
          </cell>
        </row>
      </sheetData>
      <sheetData sheetId="9331">
        <row r="4">
          <cell r="I4">
            <v>0</v>
          </cell>
        </row>
      </sheetData>
      <sheetData sheetId="9332">
        <row r="4">
          <cell r="I4">
            <v>0</v>
          </cell>
        </row>
      </sheetData>
      <sheetData sheetId="9333">
        <row r="4">
          <cell r="I4">
            <v>0</v>
          </cell>
        </row>
      </sheetData>
      <sheetData sheetId="9334">
        <row r="4">
          <cell r="I4">
            <v>0</v>
          </cell>
        </row>
      </sheetData>
      <sheetData sheetId="9335">
        <row r="4">
          <cell r="I4">
            <v>0</v>
          </cell>
        </row>
      </sheetData>
      <sheetData sheetId="9336" refreshError="1"/>
      <sheetData sheetId="9337" refreshError="1"/>
      <sheetData sheetId="9338" refreshError="1"/>
      <sheetData sheetId="9339" refreshError="1"/>
      <sheetData sheetId="9340" refreshError="1"/>
      <sheetData sheetId="9341" refreshError="1"/>
      <sheetData sheetId="9342" refreshError="1"/>
      <sheetData sheetId="9343" refreshError="1"/>
      <sheetData sheetId="9344" refreshError="1"/>
      <sheetData sheetId="9345" refreshError="1"/>
      <sheetData sheetId="9346" refreshError="1"/>
      <sheetData sheetId="9347" refreshError="1"/>
      <sheetData sheetId="9348" refreshError="1"/>
      <sheetData sheetId="9349" refreshError="1"/>
      <sheetData sheetId="9350" refreshError="1"/>
      <sheetData sheetId="9351" refreshError="1"/>
      <sheetData sheetId="9352" refreshError="1"/>
      <sheetData sheetId="9353" refreshError="1"/>
      <sheetData sheetId="9354" refreshError="1"/>
      <sheetData sheetId="9355" refreshError="1"/>
      <sheetData sheetId="9356">
        <row r="4">
          <cell r="I4">
            <v>0</v>
          </cell>
        </row>
      </sheetData>
      <sheetData sheetId="9357">
        <row r="4">
          <cell r="I4">
            <v>0</v>
          </cell>
        </row>
      </sheetData>
      <sheetData sheetId="9358">
        <row r="4">
          <cell r="I4">
            <v>0</v>
          </cell>
        </row>
      </sheetData>
      <sheetData sheetId="9359">
        <row r="4">
          <cell r="I4">
            <v>0</v>
          </cell>
        </row>
      </sheetData>
      <sheetData sheetId="9360">
        <row r="4">
          <cell r="I4">
            <v>0</v>
          </cell>
        </row>
      </sheetData>
      <sheetData sheetId="9361">
        <row r="4">
          <cell r="I4">
            <v>0</v>
          </cell>
        </row>
      </sheetData>
      <sheetData sheetId="9362">
        <row r="4">
          <cell r="I4">
            <v>0</v>
          </cell>
        </row>
      </sheetData>
      <sheetData sheetId="9363">
        <row r="4">
          <cell r="I4">
            <v>0</v>
          </cell>
        </row>
      </sheetData>
      <sheetData sheetId="9364">
        <row r="4">
          <cell r="I4">
            <v>0</v>
          </cell>
        </row>
      </sheetData>
      <sheetData sheetId="9365">
        <row r="4">
          <cell r="I4">
            <v>0</v>
          </cell>
        </row>
      </sheetData>
      <sheetData sheetId="9366">
        <row r="4">
          <cell r="I4">
            <v>0</v>
          </cell>
        </row>
      </sheetData>
      <sheetData sheetId="9367">
        <row r="4">
          <cell r="I4">
            <v>0</v>
          </cell>
        </row>
      </sheetData>
      <sheetData sheetId="9368" refreshError="1"/>
      <sheetData sheetId="9369" refreshError="1"/>
      <sheetData sheetId="9370" refreshError="1"/>
      <sheetData sheetId="9371" refreshError="1"/>
      <sheetData sheetId="9372" refreshError="1"/>
      <sheetData sheetId="9373" refreshError="1"/>
      <sheetData sheetId="9374" refreshError="1"/>
      <sheetData sheetId="9375" refreshError="1"/>
      <sheetData sheetId="9376" refreshError="1"/>
      <sheetData sheetId="9377" refreshError="1"/>
      <sheetData sheetId="9378" refreshError="1"/>
      <sheetData sheetId="9379" refreshError="1"/>
      <sheetData sheetId="9380" refreshError="1"/>
      <sheetData sheetId="9381" refreshError="1"/>
      <sheetData sheetId="9382" refreshError="1"/>
      <sheetData sheetId="9383" refreshError="1"/>
      <sheetData sheetId="9384" refreshError="1"/>
      <sheetData sheetId="9385" refreshError="1"/>
      <sheetData sheetId="9386" refreshError="1"/>
      <sheetData sheetId="9387" refreshError="1"/>
      <sheetData sheetId="9388" refreshError="1"/>
      <sheetData sheetId="9389" refreshError="1"/>
      <sheetData sheetId="9390" refreshError="1"/>
      <sheetData sheetId="9391">
        <row r="4">
          <cell r="I4">
            <v>0</v>
          </cell>
        </row>
      </sheetData>
      <sheetData sheetId="9392" refreshError="1"/>
      <sheetData sheetId="9393" refreshError="1"/>
      <sheetData sheetId="9394" refreshError="1"/>
      <sheetData sheetId="9395" refreshError="1"/>
      <sheetData sheetId="9396" refreshError="1"/>
      <sheetData sheetId="9397" refreshError="1"/>
      <sheetData sheetId="9398" refreshError="1"/>
      <sheetData sheetId="9399" refreshError="1"/>
      <sheetData sheetId="9400" refreshError="1"/>
      <sheetData sheetId="9401" refreshError="1"/>
      <sheetData sheetId="9402" refreshError="1"/>
      <sheetData sheetId="9403">
        <row r="4">
          <cell r="I4">
            <v>0</v>
          </cell>
        </row>
      </sheetData>
      <sheetData sheetId="9404" refreshError="1"/>
      <sheetData sheetId="9405" refreshError="1"/>
      <sheetData sheetId="9406" refreshError="1"/>
      <sheetData sheetId="9407" refreshError="1"/>
      <sheetData sheetId="9408" refreshError="1"/>
      <sheetData sheetId="9409" refreshError="1"/>
      <sheetData sheetId="9410">
        <row r="4">
          <cell r="I4">
            <v>0</v>
          </cell>
        </row>
      </sheetData>
      <sheetData sheetId="9411">
        <row r="4">
          <cell r="I4">
            <v>0</v>
          </cell>
        </row>
      </sheetData>
      <sheetData sheetId="9412">
        <row r="4">
          <cell r="I4">
            <v>0</v>
          </cell>
        </row>
      </sheetData>
      <sheetData sheetId="9413" refreshError="1"/>
      <sheetData sheetId="9414">
        <row r="4">
          <cell r="I4">
            <v>0</v>
          </cell>
        </row>
      </sheetData>
      <sheetData sheetId="9415" refreshError="1"/>
      <sheetData sheetId="9416" refreshError="1"/>
      <sheetData sheetId="9417" refreshError="1"/>
      <sheetData sheetId="9418" refreshError="1"/>
      <sheetData sheetId="9419">
        <row r="4">
          <cell r="I4">
            <v>0</v>
          </cell>
        </row>
      </sheetData>
      <sheetData sheetId="9420" refreshError="1"/>
      <sheetData sheetId="9421">
        <row r="4">
          <cell r="I4">
            <v>0</v>
          </cell>
        </row>
      </sheetData>
      <sheetData sheetId="9422">
        <row r="4">
          <cell r="I4">
            <v>0</v>
          </cell>
        </row>
      </sheetData>
      <sheetData sheetId="9423">
        <row r="4">
          <cell r="I4">
            <v>0</v>
          </cell>
        </row>
      </sheetData>
      <sheetData sheetId="9424">
        <row r="4">
          <cell r="I4">
            <v>0</v>
          </cell>
        </row>
      </sheetData>
      <sheetData sheetId="9425">
        <row r="4">
          <cell r="I4">
            <v>0</v>
          </cell>
        </row>
      </sheetData>
      <sheetData sheetId="9426">
        <row r="4">
          <cell r="I4">
            <v>0</v>
          </cell>
        </row>
      </sheetData>
      <sheetData sheetId="9427">
        <row r="4">
          <cell r="I4">
            <v>0</v>
          </cell>
        </row>
      </sheetData>
      <sheetData sheetId="9428">
        <row r="4">
          <cell r="I4">
            <v>0</v>
          </cell>
        </row>
      </sheetData>
      <sheetData sheetId="9429">
        <row r="4">
          <cell r="I4">
            <v>0</v>
          </cell>
        </row>
      </sheetData>
      <sheetData sheetId="9430">
        <row r="4">
          <cell r="I4">
            <v>0</v>
          </cell>
        </row>
      </sheetData>
      <sheetData sheetId="9431" refreshError="1"/>
      <sheetData sheetId="9432" refreshError="1"/>
      <sheetData sheetId="9433" refreshError="1"/>
      <sheetData sheetId="9434">
        <row r="4">
          <cell r="I4">
            <v>0</v>
          </cell>
        </row>
      </sheetData>
      <sheetData sheetId="9435" refreshError="1"/>
      <sheetData sheetId="9436" refreshError="1"/>
      <sheetData sheetId="9437" refreshError="1"/>
      <sheetData sheetId="9438" refreshError="1"/>
      <sheetData sheetId="9439" refreshError="1"/>
      <sheetData sheetId="9440" refreshError="1"/>
      <sheetData sheetId="9441" refreshError="1"/>
      <sheetData sheetId="9442" refreshError="1"/>
      <sheetData sheetId="9443" refreshError="1"/>
      <sheetData sheetId="9444" refreshError="1"/>
      <sheetData sheetId="9445" refreshError="1"/>
      <sheetData sheetId="9446" refreshError="1"/>
      <sheetData sheetId="9447" refreshError="1"/>
      <sheetData sheetId="9448" refreshError="1"/>
      <sheetData sheetId="9449" refreshError="1"/>
      <sheetData sheetId="9450" refreshError="1"/>
      <sheetData sheetId="9451" refreshError="1"/>
      <sheetData sheetId="9452" refreshError="1"/>
      <sheetData sheetId="9453" refreshError="1"/>
      <sheetData sheetId="9454" refreshError="1"/>
      <sheetData sheetId="9455" refreshError="1"/>
      <sheetData sheetId="9456" refreshError="1"/>
      <sheetData sheetId="9457" refreshError="1"/>
      <sheetData sheetId="9458" refreshError="1"/>
      <sheetData sheetId="9459" refreshError="1"/>
      <sheetData sheetId="9460" refreshError="1"/>
      <sheetData sheetId="9461" refreshError="1"/>
      <sheetData sheetId="9462" refreshError="1"/>
      <sheetData sheetId="9463" refreshError="1"/>
      <sheetData sheetId="9464" refreshError="1"/>
      <sheetData sheetId="9465" refreshError="1"/>
      <sheetData sheetId="9466" refreshError="1"/>
      <sheetData sheetId="9467" refreshError="1"/>
      <sheetData sheetId="9468" refreshError="1"/>
      <sheetData sheetId="9469" refreshError="1"/>
      <sheetData sheetId="9470" refreshError="1"/>
      <sheetData sheetId="9471" refreshError="1"/>
      <sheetData sheetId="9472" refreshError="1"/>
      <sheetData sheetId="9473" refreshError="1"/>
      <sheetData sheetId="9474" refreshError="1"/>
      <sheetData sheetId="9475" refreshError="1"/>
      <sheetData sheetId="9476" refreshError="1"/>
      <sheetData sheetId="9477" refreshError="1"/>
      <sheetData sheetId="9478" refreshError="1"/>
      <sheetData sheetId="9479" refreshError="1"/>
      <sheetData sheetId="9480" refreshError="1"/>
      <sheetData sheetId="9481" refreshError="1"/>
      <sheetData sheetId="9482" refreshError="1"/>
      <sheetData sheetId="9483" refreshError="1"/>
      <sheetData sheetId="9484" refreshError="1"/>
      <sheetData sheetId="9485" refreshError="1"/>
      <sheetData sheetId="9486" refreshError="1"/>
      <sheetData sheetId="9487" refreshError="1"/>
      <sheetData sheetId="9488" refreshError="1"/>
      <sheetData sheetId="9489" refreshError="1"/>
      <sheetData sheetId="9490" refreshError="1"/>
      <sheetData sheetId="9491" refreshError="1"/>
      <sheetData sheetId="9492" refreshError="1"/>
      <sheetData sheetId="9493" refreshError="1"/>
      <sheetData sheetId="9494" refreshError="1"/>
      <sheetData sheetId="9495" refreshError="1"/>
      <sheetData sheetId="9496" refreshError="1"/>
      <sheetData sheetId="9497" refreshError="1"/>
      <sheetData sheetId="9498" refreshError="1"/>
      <sheetData sheetId="9499" refreshError="1"/>
      <sheetData sheetId="9500" refreshError="1"/>
      <sheetData sheetId="9501" refreshError="1"/>
      <sheetData sheetId="9502" refreshError="1"/>
      <sheetData sheetId="9503" refreshError="1"/>
      <sheetData sheetId="9504" refreshError="1"/>
      <sheetData sheetId="9505" refreshError="1"/>
      <sheetData sheetId="9506" refreshError="1"/>
      <sheetData sheetId="9507" refreshError="1"/>
      <sheetData sheetId="9508" refreshError="1"/>
      <sheetData sheetId="9509" refreshError="1"/>
      <sheetData sheetId="9510" refreshError="1"/>
      <sheetData sheetId="9511" refreshError="1"/>
      <sheetData sheetId="9512" refreshError="1"/>
      <sheetData sheetId="9513" refreshError="1"/>
      <sheetData sheetId="9514" refreshError="1"/>
      <sheetData sheetId="9515" refreshError="1"/>
      <sheetData sheetId="9516" refreshError="1"/>
      <sheetData sheetId="9517" refreshError="1"/>
      <sheetData sheetId="9518" refreshError="1"/>
      <sheetData sheetId="9519" refreshError="1"/>
      <sheetData sheetId="9520" refreshError="1"/>
      <sheetData sheetId="9521" refreshError="1"/>
      <sheetData sheetId="9522" refreshError="1"/>
      <sheetData sheetId="9523" refreshError="1"/>
      <sheetData sheetId="9524" refreshError="1"/>
      <sheetData sheetId="9525" refreshError="1"/>
      <sheetData sheetId="9526" refreshError="1"/>
      <sheetData sheetId="9527" refreshError="1"/>
      <sheetData sheetId="9528" refreshError="1"/>
      <sheetData sheetId="9529" refreshError="1"/>
      <sheetData sheetId="9530" refreshError="1"/>
      <sheetData sheetId="9531" refreshError="1"/>
      <sheetData sheetId="9532" refreshError="1"/>
      <sheetData sheetId="9533" refreshError="1"/>
      <sheetData sheetId="9534" refreshError="1"/>
      <sheetData sheetId="9535" refreshError="1"/>
      <sheetData sheetId="9536" refreshError="1"/>
      <sheetData sheetId="9537" refreshError="1"/>
      <sheetData sheetId="9538" refreshError="1"/>
      <sheetData sheetId="9539" refreshError="1"/>
      <sheetData sheetId="9540" refreshError="1"/>
      <sheetData sheetId="9541" refreshError="1"/>
      <sheetData sheetId="9542" refreshError="1"/>
      <sheetData sheetId="9543" refreshError="1"/>
      <sheetData sheetId="9544" refreshError="1"/>
      <sheetData sheetId="9545" refreshError="1"/>
      <sheetData sheetId="9546" refreshError="1"/>
      <sheetData sheetId="9547" refreshError="1"/>
      <sheetData sheetId="9548" refreshError="1"/>
      <sheetData sheetId="9549" refreshError="1"/>
      <sheetData sheetId="9550" refreshError="1"/>
      <sheetData sheetId="9551" refreshError="1"/>
      <sheetData sheetId="9552" refreshError="1"/>
      <sheetData sheetId="9553" refreshError="1"/>
      <sheetData sheetId="9554" refreshError="1"/>
      <sheetData sheetId="9555" refreshError="1"/>
      <sheetData sheetId="9556" refreshError="1"/>
      <sheetData sheetId="9557" refreshError="1"/>
      <sheetData sheetId="9558" refreshError="1"/>
      <sheetData sheetId="9559" refreshError="1"/>
      <sheetData sheetId="9560" refreshError="1"/>
      <sheetData sheetId="9561" refreshError="1"/>
      <sheetData sheetId="9562" refreshError="1"/>
      <sheetData sheetId="9563" refreshError="1"/>
      <sheetData sheetId="9564" refreshError="1"/>
      <sheetData sheetId="9565" refreshError="1"/>
      <sheetData sheetId="9566" refreshError="1"/>
      <sheetData sheetId="9567" refreshError="1"/>
      <sheetData sheetId="9568" refreshError="1"/>
      <sheetData sheetId="9569" refreshError="1"/>
      <sheetData sheetId="9570" refreshError="1"/>
      <sheetData sheetId="9571" refreshError="1"/>
      <sheetData sheetId="9572" refreshError="1"/>
      <sheetData sheetId="9573" refreshError="1"/>
      <sheetData sheetId="9574" refreshError="1"/>
      <sheetData sheetId="9575" refreshError="1"/>
      <sheetData sheetId="9576" refreshError="1"/>
      <sheetData sheetId="9577" refreshError="1"/>
      <sheetData sheetId="9578" refreshError="1"/>
      <sheetData sheetId="9579" refreshError="1"/>
      <sheetData sheetId="9580" refreshError="1"/>
      <sheetData sheetId="9581" refreshError="1"/>
      <sheetData sheetId="9582" refreshError="1"/>
      <sheetData sheetId="9583" refreshError="1"/>
      <sheetData sheetId="9584" refreshError="1"/>
      <sheetData sheetId="9585" refreshError="1"/>
      <sheetData sheetId="9586" refreshError="1"/>
      <sheetData sheetId="9587" refreshError="1"/>
      <sheetData sheetId="9588" refreshError="1"/>
      <sheetData sheetId="9589" refreshError="1"/>
      <sheetData sheetId="9590" refreshError="1"/>
      <sheetData sheetId="9591" refreshError="1"/>
      <sheetData sheetId="9592" refreshError="1"/>
      <sheetData sheetId="9593" refreshError="1"/>
      <sheetData sheetId="9594" refreshError="1"/>
      <sheetData sheetId="9595" refreshError="1"/>
      <sheetData sheetId="9596" refreshError="1"/>
      <sheetData sheetId="9597" refreshError="1"/>
      <sheetData sheetId="9598" refreshError="1"/>
      <sheetData sheetId="9599" refreshError="1"/>
      <sheetData sheetId="9600" refreshError="1"/>
      <sheetData sheetId="9601" refreshError="1"/>
      <sheetData sheetId="9602" refreshError="1"/>
      <sheetData sheetId="9603" refreshError="1"/>
      <sheetData sheetId="9604" refreshError="1"/>
      <sheetData sheetId="9605" refreshError="1"/>
      <sheetData sheetId="9606" refreshError="1"/>
      <sheetData sheetId="9607" refreshError="1"/>
      <sheetData sheetId="9608" refreshError="1"/>
      <sheetData sheetId="9609" refreshError="1"/>
      <sheetData sheetId="9610" refreshError="1"/>
      <sheetData sheetId="9611" refreshError="1"/>
      <sheetData sheetId="9612" refreshError="1"/>
      <sheetData sheetId="9613" refreshError="1"/>
      <sheetData sheetId="9614" refreshError="1"/>
      <sheetData sheetId="9615" refreshError="1"/>
      <sheetData sheetId="9616" refreshError="1"/>
      <sheetData sheetId="9617" refreshError="1"/>
      <sheetData sheetId="9618" refreshError="1"/>
      <sheetData sheetId="9619" refreshError="1"/>
      <sheetData sheetId="9620" refreshError="1"/>
      <sheetData sheetId="9621" refreshError="1"/>
      <sheetData sheetId="9622" refreshError="1"/>
      <sheetData sheetId="9623" refreshError="1"/>
      <sheetData sheetId="9624" refreshError="1"/>
      <sheetData sheetId="9625" refreshError="1"/>
      <sheetData sheetId="9626" refreshError="1"/>
      <sheetData sheetId="9627" refreshError="1"/>
      <sheetData sheetId="9628" refreshError="1"/>
      <sheetData sheetId="9629" refreshError="1"/>
      <sheetData sheetId="9630" refreshError="1"/>
      <sheetData sheetId="9631" refreshError="1"/>
      <sheetData sheetId="9632" refreshError="1"/>
      <sheetData sheetId="9633" refreshError="1"/>
      <sheetData sheetId="9634" refreshError="1"/>
      <sheetData sheetId="9635" refreshError="1"/>
      <sheetData sheetId="9636" refreshError="1"/>
      <sheetData sheetId="9637" refreshError="1"/>
      <sheetData sheetId="9638" refreshError="1"/>
      <sheetData sheetId="9639" refreshError="1"/>
      <sheetData sheetId="9640" refreshError="1"/>
      <sheetData sheetId="9641" refreshError="1"/>
      <sheetData sheetId="9642" refreshError="1"/>
      <sheetData sheetId="9643" refreshError="1"/>
      <sheetData sheetId="9644" refreshError="1"/>
      <sheetData sheetId="9645" refreshError="1"/>
      <sheetData sheetId="9646" refreshError="1"/>
      <sheetData sheetId="9647" refreshError="1"/>
      <sheetData sheetId="9648" refreshError="1"/>
      <sheetData sheetId="9649" refreshError="1"/>
      <sheetData sheetId="9650" refreshError="1"/>
      <sheetData sheetId="9651" refreshError="1"/>
      <sheetData sheetId="9652" refreshError="1"/>
      <sheetData sheetId="9653" refreshError="1"/>
      <sheetData sheetId="9654" refreshError="1"/>
      <sheetData sheetId="9655" refreshError="1"/>
      <sheetData sheetId="9656" refreshError="1"/>
      <sheetData sheetId="9657" refreshError="1"/>
      <sheetData sheetId="9658" refreshError="1"/>
      <sheetData sheetId="9659" refreshError="1"/>
      <sheetData sheetId="9660" refreshError="1"/>
      <sheetData sheetId="9661" refreshError="1"/>
      <sheetData sheetId="9662" refreshError="1"/>
      <sheetData sheetId="9663" refreshError="1"/>
      <sheetData sheetId="9664" refreshError="1"/>
      <sheetData sheetId="9665" refreshError="1"/>
      <sheetData sheetId="9666" refreshError="1"/>
      <sheetData sheetId="9667" refreshError="1"/>
      <sheetData sheetId="9668" refreshError="1"/>
      <sheetData sheetId="9669" refreshError="1"/>
      <sheetData sheetId="9670" refreshError="1"/>
      <sheetData sheetId="9671" refreshError="1"/>
      <sheetData sheetId="9672" refreshError="1"/>
      <sheetData sheetId="9673" refreshError="1"/>
      <sheetData sheetId="9674" refreshError="1"/>
      <sheetData sheetId="9675" refreshError="1"/>
      <sheetData sheetId="9676" refreshError="1"/>
      <sheetData sheetId="9677" refreshError="1"/>
      <sheetData sheetId="9678" refreshError="1"/>
      <sheetData sheetId="9679" refreshError="1"/>
      <sheetData sheetId="9680" refreshError="1"/>
      <sheetData sheetId="9681" refreshError="1"/>
      <sheetData sheetId="9682" refreshError="1"/>
      <sheetData sheetId="9683" refreshError="1"/>
      <sheetData sheetId="9684" refreshError="1"/>
      <sheetData sheetId="9685" refreshError="1"/>
      <sheetData sheetId="9686" refreshError="1"/>
      <sheetData sheetId="9687" refreshError="1"/>
      <sheetData sheetId="9688" refreshError="1"/>
      <sheetData sheetId="9689" refreshError="1"/>
      <sheetData sheetId="9690" refreshError="1"/>
      <sheetData sheetId="9691" refreshError="1"/>
      <sheetData sheetId="9692" refreshError="1"/>
      <sheetData sheetId="9693" refreshError="1"/>
      <sheetData sheetId="9694" refreshError="1"/>
      <sheetData sheetId="9695" refreshError="1"/>
      <sheetData sheetId="9696" refreshError="1"/>
      <sheetData sheetId="9697" refreshError="1"/>
      <sheetData sheetId="9698" refreshError="1"/>
      <sheetData sheetId="9699" refreshError="1"/>
      <sheetData sheetId="9700" refreshError="1"/>
      <sheetData sheetId="9701" refreshError="1"/>
      <sheetData sheetId="9702" refreshError="1"/>
      <sheetData sheetId="9703" refreshError="1"/>
      <sheetData sheetId="9704" refreshError="1"/>
      <sheetData sheetId="9705" refreshError="1"/>
      <sheetData sheetId="9706" refreshError="1"/>
      <sheetData sheetId="9707" refreshError="1"/>
      <sheetData sheetId="9708" refreshError="1"/>
      <sheetData sheetId="9709" refreshError="1"/>
      <sheetData sheetId="9710" refreshError="1"/>
      <sheetData sheetId="9711" refreshError="1"/>
      <sheetData sheetId="9712" refreshError="1"/>
      <sheetData sheetId="9713" refreshError="1"/>
      <sheetData sheetId="9714" refreshError="1"/>
      <sheetData sheetId="9715" refreshError="1"/>
      <sheetData sheetId="9716" refreshError="1"/>
      <sheetData sheetId="9717" refreshError="1"/>
      <sheetData sheetId="9718" refreshError="1"/>
      <sheetData sheetId="9719" refreshError="1"/>
      <sheetData sheetId="9720" refreshError="1"/>
      <sheetData sheetId="9721" refreshError="1"/>
      <sheetData sheetId="9722" refreshError="1"/>
      <sheetData sheetId="9723" refreshError="1"/>
      <sheetData sheetId="9724" refreshError="1"/>
      <sheetData sheetId="9725" refreshError="1"/>
      <sheetData sheetId="9726" refreshError="1"/>
      <sheetData sheetId="9727" refreshError="1"/>
      <sheetData sheetId="9728" refreshError="1"/>
      <sheetData sheetId="9729" refreshError="1"/>
      <sheetData sheetId="9730" refreshError="1"/>
      <sheetData sheetId="9731" refreshError="1"/>
      <sheetData sheetId="9732" refreshError="1"/>
      <sheetData sheetId="9733" refreshError="1"/>
      <sheetData sheetId="9734" refreshError="1"/>
      <sheetData sheetId="9735" refreshError="1"/>
      <sheetData sheetId="9736" refreshError="1"/>
      <sheetData sheetId="9737" refreshError="1"/>
      <sheetData sheetId="9738" refreshError="1"/>
      <sheetData sheetId="9739" refreshError="1"/>
      <sheetData sheetId="9740" refreshError="1"/>
      <sheetData sheetId="9741" refreshError="1"/>
      <sheetData sheetId="9742" refreshError="1"/>
      <sheetData sheetId="9743" refreshError="1"/>
      <sheetData sheetId="9744" refreshError="1"/>
      <sheetData sheetId="9745" refreshError="1"/>
      <sheetData sheetId="9746" refreshError="1"/>
      <sheetData sheetId="9747" refreshError="1"/>
      <sheetData sheetId="9748" refreshError="1"/>
      <sheetData sheetId="9749" refreshError="1"/>
      <sheetData sheetId="9750" refreshError="1"/>
      <sheetData sheetId="9751" refreshError="1"/>
      <sheetData sheetId="9752" refreshError="1"/>
      <sheetData sheetId="9753" refreshError="1"/>
      <sheetData sheetId="9754" refreshError="1"/>
      <sheetData sheetId="9755" refreshError="1"/>
      <sheetData sheetId="9756" refreshError="1"/>
      <sheetData sheetId="9757">
        <row r="4">
          <cell r="I4">
            <v>0</v>
          </cell>
        </row>
      </sheetData>
      <sheetData sheetId="9758" refreshError="1"/>
      <sheetData sheetId="9759" refreshError="1"/>
      <sheetData sheetId="9760" refreshError="1"/>
      <sheetData sheetId="9761">
        <row r="4">
          <cell r="I4">
            <v>0</v>
          </cell>
        </row>
      </sheetData>
      <sheetData sheetId="9762" refreshError="1"/>
      <sheetData sheetId="9763" refreshError="1"/>
      <sheetData sheetId="9764" refreshError="1"/>
      <sheetData sheetId="9765" refreshError="1"/>
      <sheetData sheetId="9766" refreshError="1"/>
      <sheetData sheetId="9767" refreshError="1"/>
      <sheetData sheetId="9768" refreshError="1"/>
      <sheetData sheetId="9769" refreshError="1"/>
      <sheetData sheetId="9770" refreshError="1"/>
      <sheetData sheetId="9771" refreshError="1"/>
      <sheetData sheetId="9772" refreshError="1"/>
      <sheetData sheetId="9773" refreshError="1"/>
      <sheetData sheetId="9774" refreshError="1"/>
      <sheetData sheetId="9775" refreshError="1"/>
      <sheetData sheetId="9776" refreshError="1"/>
      <sheetData sheetId="9777" refreshError="1"/>
      <sheetData sheetId="9778" refreshError="1"/>
      <sheetData sheetId="9779" refreshError="1"/>
      <sheetData sheetId="9780" refreshError="1"/>
      <sheetData sheetId="9781" refreshError="1"/>
      <sheetData sheetId="9782">
        <row r="4">
          <cell r="I4">
            <v>0</v>
          </cell>
        </row>
      </sheetData>
      <sheetData sheetId="9783">
        <row r="4">
          <cell r="I4">
            <v>0</v>
          </cell>
        </row>
      </sheetData>
      <sheetData sheetId="9784" refreshError="1"/>
      <sheetData sheetId="9785" refreshError="1"/>
      <sheetData sheetId="9786" refreshError="1"/>
      <sheetData sheetId="9787" refreshError="1"/>
      <sheetData sheetId="9788" refreshError="1"/>
      <sheetData sheetId="9789" refreshError="1"/>
      <sheetData sheetId="9790" refreshError="1"/>
      <sheetData sheetId="9791" refreshError="1"/>
      <sheetData sheetId="9792" refreshError="1"/>
      <sheetData sheetId="9793" refreshError="1"/>
      <sheetData sheetId="9794" refreshError="1"/>
      <sheetData sheetId="9795" refreshError="1"/>
      <sheetData sheetId="9796">
        <row r="4">
          <cell r="I4">
            <v>0</v>
          </cell>
        </row>
      </sheetData>
      <sheetData sheetId="9797">
        <row r="4">
          <cell r="I4">
            <v>0</v>
          </cell>
        </row>
      </sheetData>
      <sheetData sheetId="9798">
        <row r="4">
          <cell r="I4">
            <v>0</v>
          </cell>
        </row>
      </sheetData>
      <sheetData sheetId="9799">
        <row r="4">
          <cell r="I4">
            <v>0</v>
          </cell>
        </row>
      </sheetData>
      <sheetData sheetId="9800">
        <row r="4">
          <cell r="I4">
            <v>0</v>
          </cell>
        </row>
      </sheetData>
      <sheetData sheetId="9801">
        <row r="4">
          <cell r="I4">
            <v>0</v>
          </cell>
        </row>
      </sheetData>
      <sheetData sheetId="9802">
        <row r="4">
          <cell r="I4">
            <v>0</v>
          </cell>
        </row>
      </sheetData>
      <sheetData sheetId="9803">
        <row r="4">
          <cell r="I4">
            <v>0</v>
          </cell>
        </row>
      </sheetData>
      <sheetData sheetId="9804">
        <row r="4">
          <cell r="I4">
            <v>0</v>
          </cell>
        </row>
      </sheetData>
      <sheetData sheetId="9805">
        <row r="4">
          <cell r="I4">
            <v>0</v>
          </cell>
        </row>
      </sheetData>
      <sheetData sheetId="9806">
        <row r="4">
          <cell r="I4">
            <v>0</v>
          </cell>
        </row>
      </sheetData>
      <sheetData sheetId="9807">
        <row r="4">
          <cell r="I4">
            <v>0</v>
          </cell>
        </row>
      </sheetData>
      <sheetData sheetId="9808">
        <row r="4">
          <cell r="I4">
            <v>0</v>
          </cell>
        </row>
      </sheetData>
      <sheetData sheetId="9809">
        <row r="4">
          <cell r="I4">
            <v>0</v>
          </cell>
        </row>
      </sheetData>
      <sheetData sheetId="9810">
        <row r="4">
          <cell r="I4">
            <v>0</v>
          </cell>
        </row>
      </sheetData>
      <sheetData sheetId="9811">
        <row r="4">
          <cell r="I4">
            <v>0</v>
          </cell>
        </row>
      </sheetData>
      <sheetData sheetId="9812">
        <row r="4">
          <cell r="I4">
            <v>0</v>
          </cell>
        </row>
      </sheetData>
      <sheetData sheetId="9813">
        <row r="4">
          <cell r="I4">
            <v>0</v>
          </cell>
        </row>
      </sheetData>
      <sheetData sheetId="9814">
        <row r="4">
          <cell r="I4">
            <v>0</v>
          </cell>
        </row>
      </sheetData>
      <sheetData sheetId="9815">
        <row r="4">
          <cell r="I4">
            <v>0</v>
          </cell>
        </row>
      </sheetData>
      <sheetData sheetId="9816">
        <row r="4">
          <cell r="I4">
            <v>0</v>
          </cell>
        </row>
      </sheetData>
      <sheetData sheetId="9817">
        <row r="4">
          <cell r="I4">
            <v>0</v>
          </cell>
        </row>
      </sheetData>
      <sheetData sheetId="9818">
        <row r="4">
          <cell r="I4">
            <v>0</v>
          </cell>
        </row>
      </sheetData>
      <sheetData sheetId="9819">
        <row r="4">
          <cell r="I4">
            <v>0</v>
          </cell>
        </row>
      </sheetData>
      <sheetData sheetId="9820">
        <row r="4">
          <cell r="I4">
            <v>0</v>
          </cell>
        </row>
      </sheetData>
      <sheetData sheetId="9821">
        <row r="4">
          <cell r="I4">
            <v>0</v>
          </cell>
        </row>
      </sheetData>
      <sheetData sheetId="9822">
        <row r="4">
          <cell r="I4">
            <v>0</v>
          </cell>
        </row>
      </sheetData>
      <sheetData sheetId="9823">
        <row r="4">
          <cell r="I4">
            <v>0</v>
          </cell>
        </row>
      </sheetData>
      <sheetData sheetId="9824">
        <row r="4">
          <cell r="I4">
            <v>0</v>
          </cell>
        </row>
      </sheetData>
      <sheetData sheetId="9825">
        <row r="4">
          <cell r="I4">
            <v>0</v>
          </cell>
        </row>
      </sheetData>
      <sheetData sheetId="9826">
        <row r="4">
          <cell r="I4">
            <v>0</v>
          </cell>
        </row>
      </sheetData>
      <sheetData sheetId="9827">
        <row r="4">
          <cell r="I4">
            <v>0</v>
          </cell>
        </row>
      </sheetData>
      <sheetData sheetId="9828">
        <row r="4">
          <cell r="I4">
            <v>0</v>
          </cell>
        </row>
      </sheetData>
      <sheetData sheetId="9829">
        <row r="4">
          <cell r="I4">
            <v>0</v>
          </cell>
        </row>
      </sheetData>
      <sheetData sheetId="9830">
        <row r="4">
          <cell r="I4">
            <v>0</v>
          </cell>
        </row>
      </sheetData>
      <sheetData sheetId="9831">
        <row r="4">
          <cell r="I4">
            <v>0</v>
          </cell>
        </row>
      </sheetData>
      <sheetData sheetId="9832">
        <row r="4">
          <cell r="I4">
            <v>0</v>
          </cell>
        </row>
      </sheetData>
      <sheetData sheetId="9833">
        <row r="4">
          <cell r="I4">
            <v>0</v>
          </cell>
        </row>
      </sheetData>
      <sheetData sheetId="9834">
        <row r="4">
          <cell r="I4">
            <v>0</v>
          </cell>
        </row>
      </sheetData>
      <sheetData sheetId="9835">
        <row r="4">
          <cell r="I4">
            <v>0</v>
          </cell>
        </row>
      </sheetData>
      <sheetData sheetId="9836">
        <row r="4">
          <cell r="I4">
            <v>0</v>
          </cell>
        </row>
      </sheetData>
      <sheetData sheetId="9837">
        <row r="4">
          <cell r="I4">
            <v>0</v>
          </cell>
        </row>
      </sheetData>
      <sheetData sheetId="9838">
        <row r="4">
          <cell r="I4">
            <v>0</v>
          </cell>
        </row>
      </sheetData>
      <sheetData sheetId="9839">
        <row r="4">
          <cell r="I4">
            <v>0</v>
          </cell>
        </row>
      </sheetData>
      <sheetData sheetId="9840">
        <row r="4">
          <cell r="I4">
            <v>0</v>
          </cell>
        </row>
      </sheetData>
      <sheetData sheetId="9841">
        <row r="4">
          <cell r="I4">
            <v>0</v>
          </cell>
        </row>
      </sheetData>
      <sheetData sheetId="9842">
        <row r="4">
          <cell r="I4">
            <v>0</v>
          </cell>
        </row>
      </sheetData>
      <sheetData sheetId="9843">
        <row r="4">
          <cell r="I4">
            <v>0</v>
          </cell>
        </row>
      </sheetData>
      <sheetData sheetId="9844">
        <row r="4">
          <cell r="I4">
            <v>0</v>
          </cell>
        </row>
      </sheetData>
      <sheetData sheetId="9845">
        <row r="4">
          <cell r="I4">
            <v>0</v>
          </cell>
        </row>
      </sheetData>
      <sheetData sheetId="9846">
        <row r="4">
          <cell r="I4">
            <v>0</v>
          </cell>
        </row>
      </sheetData>
      <sheetData sheetId="9847">
        <row r="4">
          <cell r="I4">
            <v>0</v>
          </cell>
        </row>
      </sheetData>
      <sheetData sheetId="9848">
        <row r="4">
          <cell r="I4">
            <v>0</v>
          </cell>
        </row>
      </sheetData>
      <sheetData sheetId="9849">
        <row r="4">
          <cell r="I4">
            <v>0</v>
          </cell>
        </row>
      </sheetData>
      <sheetData sheetId="9850">
        <row r="4">
          <cell r="I4">
            <v>0</v>
          </cell>
        </row>
      </sheetData>
      <sheetData sheetId="9851">
        <row r="4">
          <cell r="I4">
            <v>0</v>
          </cell>
        </row>
      </sheetData>
      <sheetData sheetId="9852">
        <row r="4">
          <cell r="I4">
            <v>0</v>
          </cell>
        </row>
      </sheetData>
      <sheetData sheetId="9853">
        <row r="4">
          <cell r="I4">
            <v>0</v>
          </cell>
        </row>
      </sheetData>
      <sheetData sheetId="9854">
        <row r="4">
          <cell r="I4">
            <v>0</v>
          </cell>
        </row>
      </sheetData>
      <sheetData sheetId="9855">
        <row r="4">
          <cell r="I4">
            <v>0</v>
          </cell>
        </row>
      </sheetData>
      <sheetData sheetId="9856">
        <row r="4">
          <cell r="I4">
            <v>0</v>
          </cell>
        </row>
      </sheetData>
      <sheetData sheetId="9857">
        <row r="4">
          <cell r="I4">
            <v>0</v>
          </cell>
        </row>
      </sheetData>
      <sheetData sheetId="9858">
        <row r="4">
          <cell r="I4">
            <v>0</v>
          </cell>
        </row>
      </sheetData>
      <sheetData sheetId="9859">
        <row r="4">
          <cell r="I4">
            <v>0</v>
          </cell>
        </row>
      </sheetData>
      <sheetData sheetId="9860">
        <row r="4">
          <cell r="I4">
            <v>0</v>
          </cell>
        </row>
      </sheetData>
      <sheetData sheetId="9861">
        <row r="4">
          <cell r="I4">
            <v>0</v>
          </cell>
        </row>
      </sheetData>
      <sheetData sheetId="9862">
        <row r="4">
          <cell r="I4">
            <v>0</v>
          </cell>
        </row>
      </sheetData>
      <sheetData sheetId="9863">
        <row r="4">
          <cell r="I4">
            <v>0</v>
          </cell>
        </row>
      </sheetData>
      <sheetData sheetId="9864">
        <row r="4">
          <cell r="I4">
            <v>0</v>
          </cell>
        </row>
      </sheetData>
      <sheetData sheetId="9865">
        <row r="4">
          <cell r="I4">
            <v>0</v>
          </cell>
        </row>
      </sheetData>
      <sheetData sheetId="9866">
        <row r="4">
          <cell r="I4">
            <v>0</v>
          </cell>
        </row>
      </sheetData>
      <sheetData sheetId="9867">
        <row r="4">
          <cell r="I4">
            <v>0</v>
          </cell>
        </row>
      </sheetData>
      <sheetData sheetId="9868">
        <row r="4">
          <cell r="I4">
            <v>0</v>
          </cell>
        </row>
      </sheetData>
      <sheetData sheetId="9869">
        <row r="4">
          <cell r="I4">
            <v>0</v>
          </cell>
        </row>
      </sheetData>
      <sheetData sheetId="9870">
        <row r="4">
          <cell r="I4">
            <v>0</v>
          </cell>
        </row>
      </sheetData>
      <sheetData sheetId="9871">
        <row r="4">
          <cell r="I4">
            <v>0</v>
          </cell>
        </row>
      </sheetData>
      <sheetData sheetId="9872">
        <row r="4">
          <cell r="I4">
            <v>0</v>
          </cell>
        </row>
      </sheetData>
      <sheetData sheetId="9873">
        <row r="4">
          <cell r="I4">
            <v>0</v>
          </cell>
        </row>
      </sheetData>
      <sheetData sheetId="9874">
        <row r="4">
          <cell r="I4">
            <v>0</v>
          </cell>
        </row>
      </sheetData>
      <sheetData sheetId="9875">
        <row r="4">
          <cell r="I4">
            <v>0</v>
          </cell>
        </row>
      </sheetData>
      <sheetData sheetId="9876" refreshError="1"/>
      <sheetData sheetId="9877" refreshError="1"/>
      <sheetData sheetId="9878" refreshError="1"/>
      <sheetData sheetId="9879" refreshError="1"/>
      <sheetData sheetId="9880" refreshError="1"/>
      <sheetData sheetId="9881" refreshError="1"/>
      <sheetData sheetId="9882" refreshError="1"/>
      <sheetData sheetId="9883" refreshError="1"/>
      <sheetData sheetId="9884" refreshError="1"/>
      <sheetData sheetId="9885">
        <row r="4">
          <cell r="I4">
            <v>0</v>
          </cell>
        </row>
      </sheetData>
      <sheetData sheetId="9886" refreshError="1"/>
      <sheetData sheetId="9887" refreshError="1"/>
      <sheetData sheetId="9888" refreshError="1"/>
      <sheetData sheetId="9889" refreshError="1"/>
      <sheetData sheetId="9890" refreshError="1"/>
      <sheetData sheetId="9891" refreshError="1"/>
      <sheetData sheetId="9892" refreshError="1"/>
      <sheetData sheetId="9893" refreshError="1"/>
      <sheetData sheetId="9894" refreshError="1"/>
      <sheetData sheetId="9895" refreshError="1"/>
      <sheetData sheetId="9896" refreshError="1"/>
      <sheetData sheetId="9897" refreshError="1"/>
      <sheetData sheetId="9898">
        <row r="4">
          <cell r="I4">
            <v>0</v>
          </cell>
        </row>
      </sheetData>
      <sheetData sheetId="9899">
        <row r="4">
          <cell r="I4">
            <v>0</v>
          </cell>
        </row>
      </sheetData>
      <sheetData sheetId="9900">
        <row r="4">
          <cell r="I4">
            <v>0</v>
          </cell>
        </row>
      </sheetData>
      <sheetData sheetId="9901">
        <row r="4">
          <cell r="I4">
            <v>0</v>
          </cell>
        </row>
      </sheetData>
      <sheetData sheetId="9902">
        <row r="4">
          <cell r="I4">
            <v>0</v>
          </cell>
        </row>
      </sheetData>
      <sheetData sheetId="9903">
        <row r="4">
          <cell r="I4">
            <v>0</v>
          </cell>
        </row>
      </sheetData>
      <sheetData sheetId="9904">
        <row r="4">
          <cell r="I4">
            <v>0</v>
          </cell>
        </row>
      </sheetData>
      <sheetData sheetId="9905">
        <row r="4">
          <cell r="I4">
            <v>0</v>
          </cell>
        </row>
      </sheetData>
      <sheetData sheetId="9906">
        <row r="4">
          <cell r="I4">
            <v>0</v>
          </cell>
        </row>
      </sheetData>
      <sheetData sheetId="9907">
        <row r="4">
          <cell r="I4">
            <v>0</v>
          </cell>
        </row>
      </sheetData>
      <sheetData sheetId="9908">
        <row r="4">
          <cell r="I4">
            <v>0</v>
          </cell>
        </row>
      </sheetData>
      <sheetData sheetId="9909">
        <row r="4">
          <cell r="I4">
            <v>0</v>
          </cell>
        </row>
      </sheetData>
      <sheetData sheetId="9910">
        <row r="4">
          <cell r="I4">
            <v>0</v>
          </cell>
        </row>
      </sheetData>
      <sheetData sheetId="9911">
        <row r="4">
          <cell r="I4">
            <v>0</v>
          </cell>
        </row>
      </sheetData>
      <sheetData sheetId="9912">
        <row r="4">
          <cell r="I4">
            <v>0</v>
          </cell>
        </row>
      </sheetData>
      <sheetData sheetId="9913">
        <row r="4">
          <cell r="I4">
            <v>0</v>
          </cell>
        </row>
      </sheetData>
      <sheetData sheetId="9914">
        <row r="4">
          <cell r="I4">
            <v>0</v>
          </cell>
        </row>
      </sheetData>
      <sheetData sheetId="9915">
        <row r="4">
          <cell r="I4">
            <v>0</v>
          </cell>
        </row>
      </sheetData>
      <sheetData sheetId="9916">
        <row r="4">
          <cell r="I4">
            <v>0</v>
          </cell>
        </row>
      </sheetData>
      <sheetData sheetId="9917">
        <row r="4">
          <cell r="I4">
            <v>0</v>
          </cell>
        </row>
      </sheetData>
      <sheetData sheetId="9918">
        <row r="4">
          <cell r="I4">
            <v>0</v>
          </cell>
        </row>
      </sheetData>
      <sheetData sheetId="9919">
        <row r="4">
          <cell r="I4">
            <v>0</v>
          </cell>
        </row>
      </sheetData>
      <sheetData sheetId="9920">
        <row r="4">
          <cell r="I4">
            <v>0</v>
          </cell>
        </row>
      </sheetData>
      <sheetData sheetId="9921">
        <row r="4">
          <cell r="I4">
            <v>0</v>
          </cell>
        </row>
      </sheetData>
      <sheetData sheetId="9922">
        <row r="4">
          <cell r="I4">
            <v>0</v>
          </cell>
        </row>
      </sheetData>
      <sheetData sheetId="9923">
        <row r="4">
          <cell r="I4">
            <v>0</v>
          </cell>
        </row>
      </sheetData>
      <sheetData sheetId="9924">
        <row r="4">
          <cell r="I4">
            <v>0</v>
          </cell>
        </row>
      </sheetData>
      <sheetData sheetId="9925">
        <row r="4">
          <cell r="I4">
            <v>0</v>
          </cell>
        </row>
      </sheetData>
      <sheetData sheetId="9926">
        <row r="4">
          <cell r="I4">
            <v>0</v>
          </cell>
        </row>
      </sheetData>
      <sheetData sheetId="9927">
        <row r="4">
          <cell r="I4">
            <v>0</v>
          </cell>
        </row>
      </sheetData>
      <sheetData sheetId="9928">
        <row r="4">
          <cell r="I4">
            <v>0</v>
          </cell>
        </row>
      </sheetData>
      <sheetData sheetId="9929">
        <row r="4">
          <cell r="I4">
            <v>0</v>
          </cell>
        </row>
      </sheetData>
      <sheetData sheetId="9930">
        <row r="4">
          <cell r="I4">
            <v>0</v>
          </cell>
        </row>
      </sheetData>
      <sheetData sheetId="9931">
        <row r="4">
          <cell r="I4">
            <v>0</v>
          </cell>
        </row>
      </sheetData>
      <sheetData sheetId="9932">
        <row r="4">
          <cell r="I4">
            <v>0</v>
          </cell>
        </row>
      </sheetData>
      <sheetData sheetId="9933">
        <row r="4">
          <cell r="I4">
            <v>0</v>
          </cell>
        </row>
      </sheetData>
      <sheetData sheetId="9934">
        <row r="4">
          <cell r="I4">
            <v>0</v>
          </cell>
        </row>
      </sheetData>
      <sheetData sheetId="9935">
        <row r="4">
          <cell r="I4">
            <v>0</v>
          </cell>
        </row>
      </sheetData>
      <sheetData sheetId="9936">
        <row r="4">
          <cell r="I4">
            <v>0</v>
          </cell>
        </row>
      </sheetData>
      <sheetData sheetId="9937">
        <row r="4">
          <cell r="I4">
            <v>0</v>
          </cell>
        </row>
      </sheetData>
      <sheetData sheetId="9938">
        <row r="4">
          <cell r="I4">
            <v>0</v>
          </cell>
        </row>
      </sheetData>
      <sheetData sheetId="9939">
        <row r="4">
          <cell r="I4">
            <v>0</v>
          </cell>
        </row>
      </sheetData>
      <sheetData sheetId="9940">
        <row r="4">
          <cell r="I4">
            <v>0</v>
          </cell>
        </row>
      </sheetData>
      <sheetData sheetId="9941">
        <row r="4">
          <cell r="I4">
            <v>0</v>
          </cell>
        </row>
      </sheetData>
      <sheetData sheetId="9942">
        <row r="4">
          <cell r="I4">
            <v>0</v>
          </cell>
        </row>
      </sheetData>
      <sheetData sheetId="9943">
        <row r="4">
          <cell r="I4">
            <v>0</v>
          </cell>
        </row>
      </sheetData>
      <sheetData sheetId="9944">
        <row r="4">
          <cell r="I4">
            <v>0</v>
          </cell>
        </row>
      </sheetData>
      <sheetData sheetId="9945">
        <row r="4">
          <cell r="I4">
            <v>0</v>
          </cell>
        </row>
      </sheetData>
      <sheetData sheetId="9946">
        <row r="4">
          <cell r="I4">
            <v>0</v>
          </cell>
        </row>
      </sheetData>
      <sheetData sheetId="9947">
        <row r="4">
          <cell r="I4">
            <v>0</v>
          </cell>
        </row>
      </sheetData>
      <sheetData sheetId="9948">
        <row r="4">
          <cell r="I4">
            <v>0</v>
          </cell>
        </row>
      </sheetData>
      <sheetData sheetId="9949">
        <row r="4">
          <cell r="I4">
            <v>0</v>
          </cell>
        </row>
      </sheetData>
      <sheetData sheetId="9950">
        <row r="4">
          <cell r="I4">
            <v>0</v>
          </cell>
        </row>
      </sheetData>
      <sheetData sheetId="9951">
        <row r="4">
          <cell r="I4">
            <v>0</v>
          </cell>
        </row>
      </sheetData>
      <sheetData sheetId="9952">
        <row r="4">
          <cell r="I4">
            <v>0</v>
          </cell>
        </row>
      </sheetData>
      <sheetData sheetId="9953">
        <row r="4">
          <cell r="I4">
            <v>0</v>
          </cell>
        </row>
      </sheetData>
      <sheetData sheetId="9954" refreshError="1"/>
      <sheetData sheetId="9955" refreshError="1"/>
      <sheetData sheetId="9956" refreshError="1"/>
      <sheetData sheetId="9957" refreshError="1"/>
      <sheetData sheetId="9958" refreshError="1"/>
      <sheetData sheetId="9959" refreshError="1"/>
      <sheetData sheetId="9960" refreshError="1"/>
      <sheetData sheetId="9961" refreshError="1"/>
      <sheetData sheetId="9962" refreshError="1"/>
      <sheetData sheetId="9963" refreshError="1"/>
      <sheetData sheetId="9964" refreshError="1"/>
      <sheetData sheetId="9965" refreshError="1"/>
      <sheetData sheetId="9966" refreshError="1"/>
      <sheetData sheetId="9967" refreshError="1"/>
      <sheetData sheetId="9968" refreshError="1"/>
      <sheetData sheetId="9969" refreshError="1"/>
      <sheetData sheetId="9970" refreshError="1"/>
      <sheetData sheetId="9971" refreshError="1"/>
      <sheetData sheetId="9972" refreshError="1"/>
      <sheetData sheetId="9973" refreshError="1"/>
      <sheetData sheetId="9974" refreshError="1"/>
      <sheetData sheetId="9975" refreshError="1"/>
      <sheetData sheetId="9976">
        <row r="4">
          <cell r="I4">
            <v>0</v>
          </cell>
        </row>
      </sheetData>
      <sheetData sheetId="9977" refreshError="1"/>
      <sheetData sheetId="9978" refreshError="1"/>
      <sheetData sheetId="9979" refreshError="1"/>
      <sheetData sheetId="9980" refreshError="1"/>
      <sheetData sheetId="9981" refreshError="1"/>
      <sheetData sheetId="9982" refreshError="1"/>
      <sheetData sheetId="9983" refreshError="1"/>
      <sheetData sheetId="9984" refreshError="1"/>
      <sheetData sheetId="9985" refreshError="1"/>
      <sheetData sheetId="9986" refreshError="1"/>
      <sheetData sheetId="9987" refreshError="1"/>
      <sheetData sheetId="9988" refreshError="1"/>
      <sheetData sheetId="9989" refreshError="1"/>
      <sheetData sheetId="9990" refreshError="1"/>
      <sheetData sheetId="9991" refreshError="1"/>
      <sheetData sheetId="9992">
        <row r="4">
          <cell r="I4">
            <v>0</v>
          </cell>
        </row>
      </sheetData>
      <sheetData sheetId="9993">
        <row r="4">
          <cell r="I4">
            <v>0</v>
          </cell>
        </row>
      </sheetData>
      <sheetData sheetId="9994">
        <row r="4">
          <cell r="I4">
            <v>0</v>
          </cell>
        </row>
      </sheetData>
      <sheetData sheetId="9995">
        <row r="4">
          <cell r="I4">
            <v>0</v>
          </cell>
        </row>
      </sheetData>
      <sheetData sheetId="9996" refreshError="1"/>
      <sheetData sheetId="9997" refreshError="1"/>
      <sheetData sheetId="9998" refreshError="1"/>
      <sheetData sheetId="9999" refreshError="1"/>
      <sheetData sheetId="10000" refreshError="1"/>
      <sheetData sheetId="10001" refreshError="1"/>
      <sheetData sheetId="10002" refreshError="1"/>
      <sheetData sheetId="10003" refreshError="1"/>
      <sheetData sheetId="10004" refreshError="1"/>
      <sheetData sheetId="10005" refreshError="1"/>
      <sheetData sheetId="10006" refreshError="1"/>
      <sheetData sheetId="10007" refreshError="1"/>
      <sheetData sheetId="10008" refreshError="1"/>
      <sheetData sheetId="10009" refreshError="1"/>
      <sheetData sheetId="10010" refreshError="1"/>
      <sheetData sheetId="10011" refreshError="1"/>
      <sheetData sheetId="10012" refreshError="1"/>
      <sheetData sheetId="10013" refreshError="1"/>
      <sheetData sheetId="10014" refreshError="1"/>
      <sheetData sheetId="10015" refreshError="1"/>
      <sheetData sheetId="10016">
        <row r="4">
          <cell r="I4">
            <v>0</v>
          </cell>
        </row>
      </sheetData>
      <sheetData sheetId="10017" refreshError="1"/>
      <sheetData sheetId="10018" refreshError="1"/>
      <sheetData sheetId="10019" refreshError="1"/>
      <sheetData sheetId="10020" refreshError="1"/>
      <sheetData sheetId="10021">
        <row r="4">
          <cell r="I4">
            <v>0</v>
          </cell>
        </row>
      </sheetData>
      <sheetData sheetId="10022">
        <row r="4">
          <cell r="I4">
            <v>0</v>
          </cell>
        </row>
      </sheetData>
      <sheetData sheetId="10023">
        <row r="4">
          <cell r="I4">
            <v>0</v>
          </cell>
        </row>
      </sheetData>
      <sheetData sheetId="10024">
        <row r="4">
          <cell r="I4">
            <v>0</v>
          </cell>
        </row>
      </sheetData>
      <sheetData sheetId="10025">
        <row r="4">
          <cell r="I4">
            <v>0</v>
          </cell>
        </row>
      </sheetData>
      <sheetData sheetId="10026">
        <row r="4">
          <cell r="I4">
            <v>0</v>
          </cell>
        </row>
      </sheetData>
      <sheetData sheetId="10027">
        <row r="4">
          <cell r="I4">
            <v>0</v>
          </cell>
        </row>
      </sheetData>
      <sheetData sheetId="10028">
        <row r="4">
          <cell r="I4">
            <v>0</v>
          </cell>
        </row>
      </sheetData>
      <sheetData sheetId="10029">
        <row r="4">
          <cell r="I4">
            <v>0</v>
          </cell>
        </row>
      </sheetData>
      <sheetData sheetId="10030">
        <row r="4">
          <cell r="I4">
            <v>0</v>
          </cell>
        </row>
      </sheetData>
      <sheetData sheetId="10031">
        <row r="4">
          <cell r="I4">
            <v>0</v>
          </cell>
        </row>
      </sheetData>
      <sheetData sheetId="10032" refreshError="1"/>
      <sheetData sheetId="10033" refreshError="1"/>
      <sheetData sheetId="10034" refreshError="1"/>
      <sheetData sheetId="10035" refreshError="1"/>
      <sheetData sheetId="10036" refreshError="1"/>
      <sheetData sheetId="10037" refreshError="1"/>
      <sheetData sheetId="10038" refreshError="1"/>
      <sheetData sheetId="10039" refreshError="1"/>
      <sheetData sheetId="10040" refreshError="1"/>
      <sheetData sheetId="10041" refreshError="1"/>
      <sheetData sheetId="10042" refreshError="1"/>
      <sheetData sheetId="10043" refreshError="1"/>
      <sheetData sheetId="10044" refreshError="1"/>
      <sheetData sheetId="10045" refreshError="1"/>
      <sheetData sheetId="10046" refreshError="1"/>
      <sheetData sheetId="10047" refreshError="1"/>
      <sheetData sheetId="10048" refreshError="1"/>
      <sheetData sheetId="10049" refreshError="1"/>
      <sheetData sheetId="10050" refreshError="1"/>
      <sheetData sheetId="10051" refreshError="1"/>
      <sheetData sheetId="10052" refreshError="1"/>
      <sheetData sheetId="10053" refreshError="1"/>
      <sheetData sheetId="10054" refreshError="1"/>
      <sheetData sheetId="10055" refreshError="1"/>
      <sheetData sheetId="10056" refreshError="1"/>
      <sheetData sheetId="10057" refreshError="1"/>
      <sheetData sheetId="10058" refreshError="1"/>
      <sheetData sheetId="10059" refreshError="1"/>
      <sheetData sheetId="10060">
        <row r="4">
          <cell r="I4">
            <v>0</v>
          </cell>
        </row>
      </sheetData>
      <sheetData sheetId="10061">
        <row r="4">
          <cell r="I4">
            <v>0</v>
          </cell>
        </row>
      </sheetData>
      <sheetData sheetId="10062">
        <row r="4">
          <cell r="I4">
            <v>0</v>
          </cell>
        </row>
      </sheetData>
      <sheetData sheetId="10063">
        <row r="4">
          <cell r="I4">
            <v>0</v>
          </cell>
        </row>
      </sheetData>
      <sheetData sheetId="10064">
        <row r="4">
          <cell r="I4">
            <v>0</v>
          </cell>
        </row>
      </sheetData>
      <sheetData sheetId="10065">
        <row r="4">
          <cell r="I4">
            <v>0</v>
          </cell>
        </row>
      </sheetData>
      <sheetData sheetId="10066">
        <row r="4">
          <cell r="I4">
            <v>0</v>
          </cell>
        </row>
      </sheetData>
      <sheetData sheetId="10067">
        <row r="4">
          <cell r="I4">
            <v>0</v>
          </cell>
        </row>
      </sheetData>
      <sheetData sheetId="10068">
        <row r="4">
          <cell r="I4">
            <v>0</v>
          </cell>
        </row>
      </sheetData>
      <sheetData sheetId="10069">
        <row r="4">
          <cell r="I4">
            <v>0</v>
          </cell>
        </row>
      </sheetData>
      <sheetData sheetId="10070">
        <row r="4">
          <cell r="I4">
            <v>0</v>
          </cell>
        </row>
      </sheetData>
      <sheetData sheetId="10071">
        <row r="4">
          <cell r="I4">
            <v>0</v>
          </cell>
        </row>
      </sheetData>
      <sheetData sheetId="10072">
        <row r="4">
          <cell r="I4">
            <v>0</v>
          </cell>
        </row>
      </sheetData>
      <sheetData sheetId="10073">
        <row r="4">
          <cell r="I4">
            <v>0</v>
          </cell>
        </row>
      </sheetData>
      <sheetData sheetId="10074">
        <row r="4">
          <cell r="I4">
            <v>0</v>
          </cell>
        </row>
      </sheetData>
      <sheetData sheetId="10075">
        <row r="4">
          <cell r="I4">
            <v>0</v>
          </cell>
        </row>
      </sheetData>
      <sheetData sheetId="10076">
        <row r="4">
          <cell r="I4">
            <v>0</v>
          </cell>
        </row>
      </sheetData>
      <sheetData sheetId="10077">
        <row r="4">
          <cell r="I4">
            <v>0</v>
          </cell>
        </row>
      </sheetData>
      <sheetData sheetId="10078">
        <row r="4">
          <cell r="I4">
            <v>0</v>
          </cell>
        </row>
      </sheetData>
      <sheetData sheetId="10079">
        <row r="4">
          <cell r="I4">
            <v>0</v>
          </cell>
        </row>
      </sheetData>
      <sheetData sheetId="10080">
        <row r="4">
          <cell r="I4">
            <v>0</v>
          </cell>
        </row>
      </sheetData>
      <sheetData sheetId="10081">
        <row r="4">
          <cell r="I4">
            <v>0</v>
          </cell>
        </row>
      </sheetData>
      <sheetData sheetId="10082">
        <row r="4">
          <cell r="I4">
            <v>0</v>
          </cell>
        </row>
      </sheetData>
      <sheetData sheetId="10083">
        <row r="4">
          <cell r="I4">
            <v>0</v>
          </cell>
        </row>
      </sheetData>
      <sheetData sheetId="10084">
        <row r="4">
          <cell r="I4">
            <v>0</v>
          </cell>
        </row>
      </sheetData>
      <sheetData sheetId="10085">
        <row r="4">
          <cell r="I4">
            <v>0</v>
          </cell>
        </row>
      </sheetData>
      <sheetData sheetId="10086">
        <row r="4">
          <cell r="I4">
            <v>0</v>
          </cell>
        </row>
      </sheetData>
      <sheetData sheetId="10087">
        <row r="4">
          <cell r="I4">
            <v>0</v>
          </cell>
        </row>
      </sheetData>
      <sheetData sheetId="10088">
        <row r="4">
          <cell r="I4">
            <v>0</v>
          </cell>
        </row>
      </sheetData>
      <sheetData sheetId="10089">
        <row r="4">
          <cell r="I4">
            <v>0</v>
          </cell>
        </row>
      </sheetData>
      <sheetData sheetId="10090">
        <row r="4">
          <cell r="I4">
            <v>0</v>
          </cell>
        </row>
      </sheetData>
      <sheetData sheetId="10091">
        <row r="4">
          <cell r="I4">
            <v>0</v>
          </cell>
        </row>
      </sheetData>
      <sheetData sheetId="10092">
        <row r="4">
          <cell r="I4">
            <v>0</v>
          </cell>
        </row>
      </sheetData>
      <sheetData sheetId="10093">
        <row r="4">
          <cell r="I4">
            <v>0</v>
          </cell>
        </row>
      </sheetData>
      <sheetData sheetId="10094">
        <row r="4">
          <cell r="I4">
            <v>0</v>
          </cell>
        </row>
      </sheetData>
      <sheetData sheetId="10095">
        <row r="4">
          <cell r="I4">
            <v>0</v>
          </cell>
        </row>
      </sheetData>
      <sheetData sheetId="10096">
        <row r="4">
          <cell r="I4">
            <v>0</v>
          </cell>
        </row>
      </sheetData>
      <sheetData sheetId="10097">
        <row r="4">
          <cell r="I4">
            <v>0</v>
          </cell>
        </row>
      </sheetData>
      <sheetData sheetId="10098">
        <row r="4">
          <cell r="I4">
            <v>0</v>
          </cell>
        </row>
      </sheetData>
      <sheetData sheetId="10099">
        <row r="4">
          <cell r="I4">
            <v>0</v>
          </cell>
        </row>
      </sheetData>
      <sheetData sheetId="10100">
        <row r="4">
          <cell r="I4">
            <v>0</v>
          </cell>
        </row>
      </sheetData>
      <sheetData sheetId="10101">
        <row r="4">
          <cell r="I4">
            <v>0</v>
          </cell>
        </row>
      </sheetData>
      <sheetData sheetId="10102">
        <row r="4">
          <cell r="I4">
            <v>0</v>
          </cell>
        </row>
      </sheetData>
      <sheetData sheetId="10103">
        <row r="4">
          <cell r="I4">
            <v>0</v>
          </cell>
        </row>
      </sheetData>
      <sheetData sheetId="10104">
        <row r="4">
          <cell r="I4">
            <v>0</v>
          </cell>
        </row>
      </sheetData>
      <sheetData sheetId="10105">
        <row r="4">
          <cell r="I4">
            <v>0</v>
          </cell>
        </row>
      </sheetData>
      <sheetData sheetId="10106">
        <row r="4">
          <cell r="I4">
            <v>0</v>
          </cell>
        </row>
      </sheetData>
      <sheetData sheetId="10107">
        <row r="4">
          <cell r="I4">
            <v>0</v>
          </cell>
        </row>
      </sheetData>
      <sheetData sheetId="10108">
        <row r="4">
          <cell r="I4">
            <v>0</v>
          </cell>
        </row>
      </sheetData>
      <sheetData sheetId="10109">
        <row r="4">
          <cell r="I4">
            <v>0</v>
          </cell>
        </row>
      </sheetData>
      <sheetData sheetId="10110">
        <row r="4">
          <cell r="I4">
            <v>0</v>
          </cell>
        </row>
      </sheetData>
      <sheetData sheetId="10111">
        <row r="4">
          <cell r="I4">
            <v>0</v>
          </cell>
        </row>
      </sheetData>
      <sheetData sheetId="10112">
        <row r="4">
          <cell r="I4">
            <v>0</v>
          </cell>
        </row>
      </sheetData>
      <sheetData sheetId="10113">
        <row r="4">
          <cell r="I4">
            <v>0</v>
          </cell>
        </row>
      </sheetData>
      <sheetData sheetId="10114">
        <row r="4">
          <cell r="I4">
            <v>0</v>
          </cell>
        </row>
      </sheetData>
      <sheetData sheetId="10115">
        <row r="4">
          <cell r="I4">
            <v>0</v>
          </cell>
        </row>
      </sheetData>
      <sheetData sheetId="10116">
        <row r="4">
          <cell r="I4">
            <v>0</v>
          </cell>
        </row>
      </sheetData>
      <sheetData sheetId="10117">
        <row r="4">
          <cell r="I4">
            <v>0</v>
          </cell>
        </row>
      </sheetData>
      <sheetData sheetId="10118">
        <row r="4">
          <cell r="I4">
            <v>0</v>
          </cell>
        </row>
      </sheetData>
      <sheetData sheetId="10119">
        <row r="4">
          <cell r="I4">
            <v>0</v>
          </cell>
        </row>
      </sheetData>
      <sheetData sheetId="10120">
        <row r="4">
          <cell r="I4">
            <v>0</v>
          </cell>
        </row>
      </sheetData>
      <sheetData sheetId="10121">
        <row r="4">
          <cell r="I4">
            <v>0</v>
          </cell>
        </row>
      </sheetData>
      <sheetData sheetId="10122">
        <row r="4">
          <cell r="I4">
            <v>0</v>
          </cell>
        </row>
      </sheetData>
      <sheetData sheetId="10123">
        <row r="4">
          <cell r="I4">
            <v>0</v>
          </cell>
        </row>
      </sheetData>
      <sheetData sheetId="10124">
        <row r="4">
          <cell r="I4">
            <v>0</v>
          </cell>
        </row>
      </sheetData>
      <sheetData sheetId="10125">
        <row r="4">
          <cell r="I4">
            <v>0</v>
          </cell>
        </row>
      </sheetData>
      <sheetData sheetId="10126">
        <row r="4">
          <cell r="I4">
            <v>0</v>
          </cell>
        </row>
      </sheetData>
      <sheetData sheetId="10127">
        <row r="4">
          <cell r="I4">
            <v>0</v>
          </cell>
        </row>
      </sheetData>
      <sheetData sheetId="10128">
        <row r="4">
          <cell r="I4">
            <v>0</v>
          </cell>
        </row>
      </sheetData>
      <sheetData sheetId="10129">
        <row r="4">
          <cell r="I4">
            <v>0</v>
          </cell>
        </row>
      </sheetData>
      <sheetData sheetId="10130">
        <row r="4">
          <cell r="I4">
            <v>0</v>
          </cell>
        </row>
      </sheetData>
      <sheetData sheetId="10131">
        <row r="4">
          <cell r="I4">
            <v>0</v>
          </cell>
        </row>
      </sheetData>
      <sheetData sheetId="10132">
        <row r="4">
          <cell r="I4">
            <v>0</v>
          </cell>
        </row>
      </sheetData>
      <sheetData sheetId="10133">
        <row r="4">
          <cell r="I4">
            <v>0</v>
          </cell>
        </row>
      </sheetData>
      <sheetData sheetId="10134">
        <row r="4">
          <cell r="I4">
            <v>0</v>
          </cell>
        </row>
      </sheetData>
      <sheetData sheetId="10135">
        <row r="4">
          <cell r="I4">
            <v>0</v>
          </cell>
        </row>
      </sheetData>
      <sheetData sheetId="10136">
        <row r="4">
          <cell r="I4">
            <v>0</v>
          </cell>
        </row>
      </sheetData>
      <sheetData sheetId="10137">
        <row r="4">
          <cell r="I4">
            <v>0</v>
          </cell>
        </row>
      </sheetData>
      <sheetData sheetId="10138">
        <row r="4">
          <cell r="I4">
            <v>0</v>
          </cell>
        </row>
      </sheetData>
      <sheetData sheetId="10139">
        <row r="4">
          <cell r="I4">
            <v>0</v>
          </cell>
        </row>
      </sheetData>
      <sheetData sheetId="10140">
        <row r="4">
          <cell r="I4">
            <v>0</v>
          </cell>
        </row>
      </sheetData>
      <sheetData sheetId="10141">
        <row r="4">
          <cell r="I4">
            <v>0</v>
          </cell>
        </row>
      </sheetData>
      <sheetData sheetId="10142">
        <row r="4">
          <cell r="I4">
            <v>0</v>
          </cell>
        </row>
      </sheetData>
      <sheetData sheetId="10143">
        <row r="4">
          <cell r="I4">
            <v>0</v>
          </cell>
        </row>
      </sheetData>
      <sheetData sheetId="10144">
        <row r="4">
          <cell r="I4">
            <v>0</v>
          </cell>
        </row>
      </sheetData>
      <sheetData sheetId="10145">
        <row r="4">
          <cell r="I4">
            <v>0</v>
          </cell>
        </row>
      </sheetData>
      <sheetData sheetId="10146">
        <row r="4">
          <cell r="I4">
            <v>0</v>
          </cell>
        </row>
      </sheetData>
      <sheetData sheetId="10147">
        <row r="4">
          <cell r="I4">
            <v>0</v>
          </cell>
        </row>
      </sheetData>
      <sheetData sheetId="10148">
        <row r="4">
          <cell r="I4">
            <v>0</v>
          </cell>
        </row>
      </sheetData>
      <sheetData sheetId="10149">
        <row r="4">
          <cell r="I4">
            <v>0</v>
          </cell>
        </row>
      </sheetData>
      <sheetData sheetId="10150">
        <row r="4">
          <cell r="I4">
            <v>0</v>
          </cell>
        </row>
      </sheetData>
      <sheetData sheetId="10151">
        <row r="4">
          <cell r="I4">
            <v>0</v>
          </cell>
        </row>
      </sheetData>
      <sheetData sheetId="10152">
        <row r="4">
          <cell r="I4">
            <v>0</v>
          </cell>
        </row>
      </sheetData>
      <sheetData sheetId="10153">
        <row r="4">
          <cell r="I4">
            <v>0</v>
          </cell>
        </row>
      </sheetData>
      <sheetData sheetId="10154">
        <row r="4">
          <cell r="I4">
            <v>0</v>
          </cell>
        </row>
      </sheetData>
      <sheetData sheetId="10155">
        <row r="4">
          <cell r="I4">
            <v>0</v>
          </cell>
        </row>
      </sheetData>
      <sheetData sheetId="10156">
        <row r="4">
          <cell r="I4">
            <v>0</v>
          </cell>
        </row>
      </sheetData>
      <sheetData sheetId="10157">
        <row r="4">
          <cell r="I4">
            <v>0</v>
          </cell>
        </row>
      </sheetData>
      <sheetData sheetId="10158">
        <row r="4">
          <cell r="I4">
            <v>0</v>
          </cell>
        </row>
      </sheetData>
      <sheetData sheetId="10159">
        <row r="4">
          <cell r="I4">
            <v>0</v>
          </cell>
        </row>
      </sheetData>
      <sheetData sheetId="10160">
        <row r="4">
          <cell r="I4">
            <v>0</v>
          </cell>
        </row>
      </sheetData>
      <sheetData sheetId="10161">
        <row r="4">
          <cell r="I4">
            <v>0</v>
          </cell>
        </row>
      </sheetData>
      <sheetData sheetId="10162">
        <row r="4">
          <cell r="I4">
            <v>0</v>
          </cell>
        </row>
      </sheetData>
      <sheetData sheetId="10163">
        <row r="4">
          <cell r="I4">
            <v>0</v>
          </cell>
        </row>
      </sheetData>
      <sheetData sheetId="10164">
        <row r="4">
          <cell r="I4">
            <v>0</v>
          </cell>
        </row>
      </sheetData>
      <sheetData sheetId="10165">
        <row r="4">
          <cell r="I4">
            <v>0</v>
          </cell>
        </row>
      </sheetData>
      <sheetData sheetId="10166">
        <row r="4">
          <cell r="I4">
            <v>0</v>
          </cell>
        </row>
      </sheetData>
      <sheetData sheetId="10167">
        <row r="4">
          <cell r="I4">
            <v>0</v>
          </cell>
        </row>
      </sheetData>
      <sheetData sheetId="10168">
        <row r="4">
          <cell r="I4">
            <v>0</v>
          </cell>
        </row>
      </sheetData>
      <sheetData sheetId="10169">
        <row r="4">
          <cell r="I4">
            <v>0</v>
          </cell>
        </row>
      </sheetData>
      <sheetData sheetId="10170">
        <row r="4">
          <cell r="I4">
            <v>0</v>
          </cell>
        </row>
      </sheetData>
      <sheetData sheetId="10171">
        <row r="4">
          <cell r="I4">
            <v>0</v>
          </cell>
        </row>
      </sheetData>
      <sheetData sheetId="10172">
        <row r="4">
          <cell r="I4">
            <v>0</v>
          </cell>
        </row>
      </sheetData>
      <sheetData sheetId="10173">
        <row r="4">
          <cell r="I4">
            <v>0</v>
          </cell>
        </row>
      </sheetData>
      <sheetData sheetId="10174">
        <row r="4">
          <cell r="I4">
            <v>0</v>
          </cell>
        </row>
      </sheetData>
      <sheetData sheetId="10175">
        <row r="4">
          <cell r="I4">
            <v>0</v>
          </cell>
        </row>
      </sheetData>
      <sheetData sheetId="10176">
        <row r="4">
          <cell r="I4">
            <v>0</v>
          </cell>
        </row>
      </sheetData>
      <sheetData sheetId="10177">
        <row r="4">
          <cell r="I4">
            <v>0</v>
          </cell>
        </row>
      </sheetData>
      <sheetData sheetId="10178">
        <row r="4">
          <cell r="I4">
            <v>0</v>
          </cell>
        </row>
      </sheetData>
      <sheetData sheetId="10179">
        <row r="4">
          <cell r="I4">
            <v>0</v>
          </cell>
        </row>
      </sheetData>
      <sheetData sheetId="10180">
        <row r="4">
          <cell r="I4">
            <v>0</v>
          </cell>
        </row>
      </sheetData>
      <sheetData sheetId="10181">
        <row r="4">
          <cell r="I4">
            <v>0</v>
          </cell>
        </row>
      </sheetData>
      <sheetData sheetId="10182">
        <row r="4">
          <cell r="I4">
            <v>0</v>
          </cell>
        </row>
      </sheetData>
      <sheetData sheetId="10183">
        <row r="4">
          <cell r="I4">
            <v>0</v>
          </cell>
        </row>
      </sheetData>
      <sheetData sheetId="10184">
        <row r="4">
          <cell r="I4">
            <v>0</v>
          </cell>
        </row>
      </sheetData>
      <sheetData sheetId="10185">
        <row r="4">
          <cell r="I4">
            <v>0</v>
          </cell>
        </row>
      </sheetData>
      <sheetData sheetId="10186">
        <row r="4">
          <cell r="I4">
            <v>0</v>
          </cell>
        </row>
      </sheetData>
      <sheetData sheetId="10187">
        <row r="4">
          <cell r="I4">
            <v>0</v>
          </cell>
        </row>
      </sheetData>
      <sheetData sheetId="10188">
        <row r="4">
          <cell r="I4">
            <v>0</v>
          </cell>
        </row>
      </sheetData>
      <sheetData sheetId="10189">
        <row r="4">
          <cell r="I4">
            <v>0</v>
          </cell>
        </row>
      </sheetData>
      <sheetData sheetId="10190">
        <row r="4">
          <cell r="I4">
            <v>0</v>
          </cell>
        </row>
      </sheetData>
      <sheetData sheetId="10191">
        <row r="4">
          <cell r="I4">
            <v>0</v>
          </cell>
        </row>
      </sheetData>
      <sheetData sheetId="10192">
        <row r="4">
          <cell r="I4">
            <v>0</v>
          </cell>
        </row>
      </sheetData>
      <sheetData sheetId="10193">
        <row r="4">
          <cell r="I4">
            <v>0</v>
          </cell>
        </row>
      </sheetData>
      <sheetData sheetId="10194">
        <row r="4">
          <cell r="I4">
            <v>0</v>
          </cell>
        </row>
      </sheetData>
      <sheetData sheetId="10195">
        <row r="4">
          <cell r="I4">
            <v>0</v>
          </cell>
        </row>
      </sheetData>
      <sheetData sheetId="10196">
        <row r="4">
          <cell r="I4">
            <v>0</v>
          </cell>
        </row>
      </sheetData>
      <sheetData sheetId="10197">
        <row r="4">
          <cell r="I4">
            <v>0</v>
          </cell>
        </row>
      </sheetData>
      <sheetData sheetId="10198">
        <row r="4">
          <cell r="I4">
            <v>0</v>
          </cell>
        </row>
      </sheetData>
      <sheetData sheetId="10199">
        <row r="4">
          <cell r="I4">
            <v>0</v>
          </cell>
        </row>
      </sheetData>
      <sheetData sheetId="10200">
        <row r="4">
          <cell r="I4">
            <v>0</v>
          </cell>
        </row>
      </sheetData>
      <sheetData sheetId="10201">
        <row r="4">
          <cell r="I4">
            <v>0</v>
          </cell>
        </row>
      </sheetData>
      <sheetData sheetId="10202">
        <row r="4">
          <cell r="I4">
            <v>0</v>
          </cell>
        </row>
      </sheetData>
      <sheetData sheetId="10203">
        <row r="4">
          <cell r="I4">
            <v>0</v>
          </cell>
        </row>
      </sheetData>
      <sheetData sheetId="10204">
        <row r="4">
          <cell r="I4">
            <v>0</v>
          </cell>
        </row>
      </sheetData>
      <sheetData sheetId="10205">
        <row r="4">
          <cell r="I4">
            <v>0</v>
          </cell>
        </row>
      </sheetData>
      <sheetData sheetId="10206">
        <row r="4">
          <cell r="I4">
            <v>0</v>
          </cell>
        </row>
      </sheetData>
      <sheetData sheetId="10207">
        <row r="4">
          <cell r="I4">
            <v>0</v>
          </cell>
        </row>
      </sheetData>
      <sheetData sheetId="10208">
        <row r="4">
          <cell r="I4">
            <v>0</v>
          </cell>
        </row>
      </sheetData>
      <sheetData sheetId="10209">
        <row r="4">
          <cell r="I4">
            <v>0</v>
          </cell>
        </row>
      </sheetData>
      <sheetData sheetId="10210">
        <row r="4">
          <cell r="I4">
            <v>0</v>
          </cell>
        </row>
      </sheetData>
      <sheetData sheetId="10211">
        <row r="4">
          <cell r="I4">
            <v>0</v>
          </cell>
        </row>
      </sheetData>
      <sheetData sheetId="10212">
        <row r="4">
          <cell r="I4">
            <v>0</v>
          </cell>
        </row>
      </sheetData>
      <sheetData sheetId="10213">
        <row r="4">
          <cell r="I4">
            <v>0</v>
          </cell>
        </row>
      </sheetData>
      <sheetData sheetId="10214">
        <row r="4">
          <cell r="I4">
            <v>0</v>
          </cell>
        </row>
      </sheetData>
      <sheetData sheetId="10215">
        <row r="4">
          <cell r="I4">
            <v>0</v>
          </cell>
        </row>
      </sheetData>
      <sheetData sheetId="10216">
        <row r="4">
          <cell r="I4">
            <v>0</v>
          </cell>
        </row>
      </sheetData>
      <sheetData sheetId="10217">
        <row r="4">
          <cell r="I4">
            <v>0</v>
          </cell>
        </row>
      </sheetData>
      <sheetData sheetId="10218">
        <row r="4">
          <cell r="I4">
            <v>0</v>
          </cell>
        </row>
      </sheetData>
      <sheetData sheetId="10219">
        <row r="4">
          <cell r="I4">
            <v>0</v>
          </cell>
        </row>
      </sheetData>
      <sheetData sheetId="10220">
        <row r="4">
          <cell r="I4">
            <v>0</v>
          </cell>
        </row>
      </sheetData>
      <sheetData sheetId="10221">
        <row r="4">
          <cell r="I4">
            <v>0</v>
          </cell>
        </row>
      </sheetData>
      <sheetData sheetId="10222">
        <row r="4">
          <cell r="I4">
            <v>0</v>
          </cell>
        </row>
      </sheetData>
      <sheetData sheetId="10223">
        <row r="4">
          <cell r="I4">
            <v>0</v>
          </cell>
        </row>
      </sheetData>
      <sheetData sheetId="10224">
        <row r="4">
          <cell r="I4">
            <v>0</v>
          </cell>
        </row>
      </sheetData>
      <sheetData sheetId="10225">
        <row r="4">
          <cell r="I4">
            <v>0</v>
          </cell>
        </row>
      </sheetData>
      <sheetData sheetId="10226">
        <row r="4">
          <cell r="I4">
            <v>0</v>
          </cell>
        </row>
      </sheetData>
      <sheetData sheetId="10227">
        <row r="4">
          <cell r="I4">
            <v>0</v>
          </cell>
        </row>
      </sheetData>
      <sheetData sheetId="10228">
        <row r="4">
          <cell r="I4">
            <v>0</v>
          </cell>
        </row>
      </sheetData>
      <sheetData sheetId="10229">
        <row r="4">
          <cell r="I4">
            <v>0</v>
          </cell>
        </row>
      </sheetData>
      <sheetData sheetId="10230">
        <row r="4">
          <cell r="I4">
            <v>0</v>
          </cell>
        </row>
      </sheetData>
      <sheetData sheetId="10231">
        <row r="4">
          <cell r="I4">
            <v>0</v>
          </cell>
        </row>
      </sheetData>
      <sheetData sheetId="10232">
        <row r="4">
          <cell r="I4">
            <v>0</v>
          </cell>
        </row>
      </sheetData>
      <sheetData sheetId="10233">
        <row r="4">
          <cell r="I4">
            <v>0</v>
          </cell>
        </row>
      </sheetData>
      <sheetData sheetId="10234">
        <row r="4">
          <cell r="I4">
            <v>0</v>
          </cell>
        </row>
      </sheetData>
      <sheetData sheetId="10235">
        <row r="4">
          <cell r="I4">
            <v>0</v>
          </cell>
        </row>
      </sheetData>
      <sheetData sheetId="10236">
        <row r="4">
          <cell r="I4">
            <v>0</v>
          </cell>
        </row>
      </sheetData>
      <sheetData sheetId="10237">
        <row r="4">
          <cell r="I4">
            <v>0</v>
          </cell>
        </row>
      </sheetData>
      <sheetData sheetId="10238">
        <row r="4">
          <cell r="I4">
            <v>0</v>
          </cell>
        </row>
      </sheetData>
      <sheetData sheetId="10239">
        <row r="4">
          <cell r="I4">
            <v>0</v>
          </cell>
        </row>
      </sheetData>
      <sheetData sheetId="10240">
        <row r="4">
          <cell r="I4">
            <v>0</v>
          </cell>
        </row>
      </sheetData>
      <sheetData sheetId="10241">
        <row r="4">
          <cell r="I4">
            <v>0</v>
          </cell>
        </row>
      </sheetData>
      <sheetData sheetId="10242">
        <row r="4">
          <cell r="I4">
            <v>0</v>
          </cell>
        </row>
      </sheetData>
      <sheetData sheetId="10243">
        <row r="4">
          <cell r="I4">
            <v>0</v>
          </cell>
        </row>
      </sheetData>
      <sheetData sheetId="10244">
        <row r="4">
          <cell r="I4">
            <v>0</v>
          </cell>
        </row>
      </sheetData>
      <sheetData sheetId="10245">
        <row r="4">
          <cell r="I4">
            <v>0</v>
          </cell>
        </row>
      </sheetData>
      <sheetData sheetId="10246">
        <row r="4">
          <cell r="I4">
            <v>0</v>
          </cell>
        </row>
      </sheetData>
      <sheetData sheetId="10247">
        <row r="4">
          <cell r="I4">
            <v>0</v>
          </cell>
        </row>
      </sheetData>
      <sheetData sheetId="10248">
        <row r="4">
          <cell r="I4">
            <v>0</v>
          </cell>
        </row>
      </sheetData>
      <sheetData sheetId="10249">
        <row r="4">
          <cell r="I4">
            <v>0</v>
          </cell>
        </row>
      </sheetData>
      <sheetData sheetId="10250">
        <row r="4">
          <cell r="I4">
            <v>0</v>
          </cell>
        </row>
      </sheetData>
      <sheetData sheetId="10251">
        <row r="4">
          <cell r="I4">
            <v>0</v>
          </cell>
        </row>
      </sheetData>
      <sheetData sheetId="10252">
        <row r="4">
          <cell r="I4">
            <v>0</v>
          </cell>
        </row>
      </sheetData>
      <sheetData sheetId="10253">
        <row r="4">
          <cell r="I4">
            <v>0</v>
          </cell>
        </row>
      </sheetData>
      <sheetData sheetId="10254">
        <row r="4">
          <cell r="I4">
            <v>0</v>
          </cell>
        </row>
      </sheetData>
      <sheetData sheetId="10255">
        <row r="4">
          <cell r="I4">
            <v>0</v>
          </cell>
        </row>
      </sheetData>
      <sheetData sheetId="10256">
        <row r="4">
          <cell r="I4">
            <v>0</v>
          </cell>
        </row>
      </sheetData>
      <sheetData sheetId="10257">
        <row r="4">
          <cell r="I4">
            <v>0</v>
          </cell>
        </row>
      </sheetData>
      <sheetData sheetId="10258">
        <row r="4">
          <cell r="I4">
            <v>0</v>
          </cell>
        </row>
      </sheetData>
      <sheetData sheetId="10259">
        <row r="4">
          <cell r="I4">
            <v>0</v>
          </cell>
        </row>
      </sheetData>
      <sheetData sheetId="10260">
        <row r="4">
          <cell r="I4">
            <v>0</v>
          </cell>
        </row>
      </sheetData>
      <sheetData sheetId="10261">
        <row r="4">
          <cell r="I4">
            <v>0</v>
          </cell>
        </row>
      </sheetData>
      <sheetData sheetId="10262">
        <row r="4">
          <cell r="I4">
            <v>0</v>
          </cell>
        </row>
      </sheetData>
      <sheetData sheetId="10263">
        <row r="4">
          <cell r="I4">
            <v>0</v>
          </cell>
        </row>
      </sheetData>
      <sheetData sheetId="10264">
        <row r="4">
          <cell r="I4">
            <v>0</v>
          </cell>
        </row>
      </sheetData>
      <sheetData sheetId="10265">
        <row r="4">
          <cell r="I4">
            <v>0</v>
          </cell>
        </row>
      </sheetData>
      <sheetData sheetId="10266">
        <row r="4">
          <cell r="I4">
            <v>0</v>
          </cell>
        </row>
      </sheetData>
      <sheetData sheetId="10267">
        <row r="4">
          <cell r="I4">
            <v>0</v>
          </cell>
        </row>
      </sheetData>
      <sheetData sheetId="10268">
        <row r="4">
          <cell r="I4">
            <v>0</v>
          </cell>
        </row>
      </sheetData>
      <sheetData sheetId="10269">
        <row r="4">
          <cell r="I4">
            <v>0</v>
          </cell>
        </row>
      </sheetData>
      <sheetData sheetId="10270">
        <row r="4">
          <cell r="I4">
            <v>0</v>
          </cell>
        </row>
      </sheetData>
      <sheetData sheetId="10271">
        <row r="4">
          <cell r="I4">
            <v>0</v>
          </cell>
        </row>
      </sheetData>
      <sheetData sheetId="10272">
        <row r="4">
          <cell r="I4">
            <v>0</v>
          </cell>
        </row>
      </sheetData>
      <sheetData sheetId="10273">
        <row r="4">
          <cell r="I4">
            <v>0</v>
          </cell>
        </row>
      </sheetData>
      <sheetData sheetId="10274">
        <row r="4">
          <cell r="I4">
            <v>0</v>
          </cell>
        </row>
      </sheetData>
      <sheetData sheetId="10275">
        <row r="4">
          <cell r="I4">
            <v>0</v>
          </cell>
        </row>
      </sheetData>
      <sheetData sheetId="10276">
        <row r="4">
          <cell r="I4">
            <v>0</v>
          </cell>
        </row>
      </sheetData>
      <sheetData sheetId="10277">
        <row r="4">
          <cell r="I4">
            <v>0</v>
          </cell>
        </row>
      </sheetData>
      <sheetData sheetId="10278">
        <row r="4">
          <cell r="I4">
            <v>0</v>
          </cell>
        </row>
      </sheetData>
      <sheetData sheetId="10279">
        <row r="4">
          <cell r="I4">
            <v>0</v>
          </cell>
        </row>
      </sheetData>
      <sheetData sheetId="10280">
        <row r="4">
          <cell r="I4">
            <v>0</v>
          </cell>
        </row>
      </sheetData>
      <sheetData sheetId="10281">
        <row r="4">
          <cell r="I4">
            <v>0</v>
          </cell>
        </row>
      </sheetData>
      <sheetData sheetId="10282">
        <row r="4">
          <cell r="I4">
            <v>0</v>
          </cell>
        </row>
      </sheetData>
      <sheetData sheetId="10283">
        <row r="4">
          <cell r="I4">
            <v>0</v>
          </cell>
        </row>
      </sheetData>
      <sheetData sheetId="10284">
        <row r="4">
          <cell r="I4">
            <v>0</v>
          </cell>
        </row>
      </sheetData>
      <sheetData sheetId="10285">
        <row r="4">
          <cell r="I4">
            <v>0</v>
          </cell>
        </row>
      </sheetData>
      <sheetData sheetId="10286">
        <row r="4">
          <cell r="I4">
            <v>0</v>
          </cell>
        </row>
      </sheetData>
      <sheetData sheetId="10287">
        <row r="4">
          <cell r="I4">
            <v>0</v>
          </cell>
        </row>
      </sheetData>
      <sheetData sheetId="10288">
        <row r="4">
          <cell r="I4">
            <v>0</v>
          </cell>
        </row>
      </sheetData>
      <sheetData sheetId="10289">
        <row r="4">
          <cell r="I4">
            <v>0</v>
          </cell>
        </row>
      </sheetData>
      <sheetData sheetId="10290">
        <row r="4">
          <cell r="I4">
            <v>0</v>
          </cell>
        </row>
      </sheetData>
      <sheetData sheetId="10291">
        <row r="4">
          <cell r="I4">
            <v>0</v>
          </cell>
        </row>
      </sheetData>
      <sheetData sheetId="10292">
        <row r="4">
          <cell r="I4">
            <v>0</v>
          </cell>
        </row>
      </sheetData>
      <sheetData sheetId="10293">
        <row r="4">
          <cell r="I4">
            <v>0</v>
          </cell>
        </row>
      </sheetData>
      <sheetData sheetId="10294">
        <row r="4">
          <cell r="I4">
            <v>0</v>
          </cell>
        </row>
      </sheetData>
      <sheetData sheetId="10295">
        <row r="4">
          <cell r="I4">
            <v>0</v>
          </cell>
        </row>
      </sheetData>
      <sheetData sheetId="10296">
        <row r="4">
          <cell r="I4">
            <v>0</v>
          </cell>
        </row>
      </sheetData>
      <sheetData sheetId="10297">
        <row r="4">
          <cell r="I4">
            <v>0</v>
          </cell>
        </row>
      </sheetData>
      <sheetData sheetId="10298">
        <row r="4">
          <cell r="I4">
            <v>0</v>
          </cell>
        </row>
      </sheetData>
      <sheetData sheetId="10299">
        <row r="4">
          <cell r="I4">
            <v>0</v>
          </cell>
        </row>
      </sheetData>
      <sheetData sheetId="10300">
        <row r="4">
          <cell r="I4">
            <v>0</v>
          </cell>
        </row>
      </sheetData>
      <sheetData sheetId="10301">
        <row r="4">
          <cell r="I4">
            <v>0</v>
          </cell>
        </row>
      </sheetData>
      <sheetData sheetId="10302">
        <row r="4">
          <cell r="I4">
            <v>0</v>
          </cell>
        </row>
      </sheetData>
      <sheetData sheetId="10303">
        <row r="4">
          <cell r="I4">
            <v>0</v>
          </cell>
        </row>
      </sheetData>
      <sheetData sheetId="10304">
        <row r="4">
          <cell r="I4">
            <v>0</v>
          </cell>
        </row>
      </sheetData>
      <sheetData sheetId="10305">
        <row r="4">
          <cell r="I4">
            <v>0</v>
          </cell>
        </row>
      </sheetData>
      <sheetData sheetId="10306">
        <row r="4">
          <cell r="I4">
            <v>0</v>
          </cell>
        </row>
      </sheetData>
      <sheetData sheetId="10307">
        <row r="4">
          <cell r="I4">
            <v>0</v>
          </cell>
        </row>
      </sheetData>
      <sheetData sheetId="10308">
        <row r="4">
          <cell r="I4">
            <v>0</v>
          </cell>
        </row>
      </sheetData>
      <sheetData sheetId="10309">
        <row r="4">
          <cell r="I4">
            <v>0</v>
          </cell>
        </row>
      </sheetData>
      <sheetData sheetId="10310">
        <row r="4">
          <cell r="I4">
            <v>0</v>
          </cell>
        </row>
      </sheetData>
      <sheetData sheetId="10311">
        <row r="4">
          <cell r="I4">
            <v>0</v>
          </cell>
        </row>
      </sheetData>
      <sheetData sheetId="10312">
        <row r="4">
          <cell r="I4">
            <v>0</v>
          </cell>
        </row>
      </sheetData>
      <sheetData sheetId="10313">
        <row r="4">
          <cell r="I4">
            <v>0</v>
          </cell>
        </row>
      </sheetData>
      <sheetData sheetId="10314">
        <row r="4">
          <cell r="I4">
            <v>0</v>
          </cell>
        </row>
      </sheetData>
      <sheetData sheetId="10315">
        <row r="4">
          <cell r="I4">
            <v>0</v>
          </cell>
        </row>
      </sheetData>
      <sheetData sheetId="10316">
        <row r="4">
          <cell r="I4">
            <v>0</v>
          </cell>
        </row>
      </sheetData>
      <sheetData sheetId="10317">
        <row r="4">
          <cell r="I4">
            <v>0</v>
          </cell>
        </row>
      </sheetData>
      <sheetData sheetId="10318">
        <row r="4">
          <cell r="I4">
            <v>0</v>
          </cell>
        </row>
      </sheetData>
      <sheetData sheetId="10319">
        <row r="4">
          <cell r="I4">
            <v>0</v>
          </cell>
        </row>
      </sheetData>
      <sheetData sheetId="10320">
        <row r="4">
          <cell r="I4">
            <v>0</v>
          </cell>
        </row>
      </sheetData>
      <sheetData sheetId="10321">
        <row r="4">
          <cell r="I4">
            <v>0</v>
          </cell>
        </row>
      </sheetData>
      <sheetData sheetId="10322">
        <row r="4">
          <cell r="I4">
            <v>0</v>
          </cell>
        </row>
      </sheetData>
      <sheetData sheetId="10323">
        <row r="4">
          <cell r="I4">
            <v>0</v>
          </cell>
        </row>
      </sheetData>
      <sheetData sheetId="10324">
        <row r="4">
          <cell r="I4">
            <v>0</v>
          </cell>
        </row>
      </sheetData>
      <sheetData sheetId="10325">
        <row r="4">
          <cell r="I4">
            <v>0</v>
          </cell>
        </row>
      </sheetData>
      <sheetData sheetId="10326">
        <row r="4">
          <cell r="I4">
            <v>0</v>
          </cell>
        </row>
      </sheetData>
      <sheetData sheetId="10327">
        <row r="4">
          <cell r="I4">
            <v>0</v>
          </cell>
        </row>
      </sheetData>
      <sheetData sheetId="10328">
        <row r="4">
          <cell r="I4">
            <v>0</v>
          </cell>
        </row>
      </sheetData>
      <sheetData sheetId="10329">
        <row r="4">
          <cell r="I4">
            <v>0</v>
          </cell>
        </row>
      </sheetData>
      <sheetData sheetId="10330">
        <row r="4">
          <cell r="I4">
            <v>0</v>
          </cell>
        </row>
      </sheetData>
      <sheetData sheetId="10331">
        <row r="4">
          <cell r="I4">
            <v>0</v>
          </cell>
        </row>
      </sheetData>
      <sheetData sheetId="10332">
        <row r="4">
          <cell r="I4">
            <v>0</v>
          </cell>
        </row>
      </sheetData>
      <sheetData sheetId="10333">
        <row r="4">
          <cell r="I4">
            <v>0</v>
          </cell>
        </row>
      </sheetData>
      <sheetData sheetId="10334">
        <row r="4">
          <cell r="I4">
            <v>0</v>
          </cell>
        </row>
      </sheetData>
      <sheetData sheetId="10335">
        <row r="4">
          <cell r="I4">
            <v>0</v>
          </cell>
        </row>
      </sheetData>
      <sheetData sheetId="10336">
        <row r="4">
          <cell r="I4">
            <v>0</v>
          </cell>
        </row>
      </sheetData>
      <sheetData sheetId="10337">
        <row r="4">
          <cell r="I4">
            <v>0</v>
          </cell>
        </row>
      </sheetData>
      <sheetData sheetId="10338">
        <row r="4">
          <cell r="I4">
            <v>0</v>
          </cell>
        </row>
      </sheetData>
      <sheetData sheetId="10339">
        <row r="4">
          <cell r="I4">
            <v>0</v>
          </cell>
        </row>
      </sheetData>
      <sheetData sheetId="10340">
        <row r="4">
          <cell r="I4">
            <v>0</v>
          </cell>
        </row>
      </sheetData>
      <sheetData sheetId="10341">
        <row r="4">
          <cell r="I4">
            <v>0</v>
          </cell>
        </row>
      </sheetData>
      <sheetData sheetId="10342">
        <row r="4">
          <cell r="I4">
            <v>0</v>
          </cell>
        </row>
      </sheetData>
      <sheetData sheetId="10343">
        <row r="4">
          <cell r="I4">
            <v>0</v>
          </cell>
        </row>
      </sheetData>
      <sheetData sheetId="10344">
        <row r="4">
          <cell r="I4">
            <v>0</v>
          </cell>
        </row>
      </sheetData>
      <sheetData sheetId="10345">
        <row r="4">
          <cell r="I4">
            <v>0</v>
          </cell>
        </row>
      </sheetData>
      <sheetData sheetId="10346">
        <row r="4">
          <cell r="I4">
            <v>0</v>
          </cell>
        </row>
      </sheetData>
      <sheetData sheetId="10347">
        <row r="4">
          <cell r="I4">
            <v>0</v>
          </cell>
        </row>
      </sheetData>
      <sheetData sheetId="10348">
        <row r="4">
          <cell r="I4">
            <v>0</v>
          </cell>
        </row>
      </sheetData>
      <sheetData sheetId="10349">
        <row r="4">
          <cell r="I4">
            <v>0</v>
          </cell>
        </row>
      </sheetData>
      <sheetData sheetId="10350">
        <row r="4">
          <cell r="I4">
            <v>0</v>
          </cell>
        </row>
      </sheetData>
      <sheetData sheetId="10351">
        <row r="4">
          <cell r="I4">
            <v>0</v>
          </cell>
        </row>
      </sheetData>
      <sheetData sheetId="10352">
        <row r="4">
          <cell r="I4">
            <v>0</v>
          </cell>
        </row>
      </sheetData>
      <sheetData sheetId="10353">
        <row r="4">
          <cell r="I4">
            <v>0</v>
          </cell>
        </row>
      </sheetData>
      <sheetData sheetId="10354">
        <row r="4">
          <cell r="I4">
            <v>0</v>
          </cell>
        </row>
      </sheetData>
      <sheetData sheetId="10355">
        <row r="4">
          <cell r="I4">
            <v>0</v>
          </cell>
        </row>
      </sheetData>
      <sheetData sheetId="10356">
        <row r="4">
          <cell r="I4">
            <v>0</v>
          </cell>
        </row>
      </sheetData>
      <sheetData sheetId="10357">
        <row r="4">
          <cell r="I4">
            <v>0</v>
          </cell>
        </row>
      </sheetData>
      <sheetData sheetId="10358">
        <row r="4">
          <cell r="I4">
            <v>0</v>
          </cell>
        </row>
      </sheetData>
      <sheetData sheetId="10359">
        <row r="4">
          <cell r="I4">
            <v>0</v>
          </cell>
        </row>
      </sheetData>
      <sheetData sheetId="10360">
        <row r="4">
          <cell r="I4">
            <v>0</v>
          </cell>
        </row>
      </sheetData>
      <sheetData sheetId="10361">
        <row r="4">
          <cell r="I4">
            <v>0</v>
          </cell>
        </row>
      </sheetData>
      <sheetData sheetId="10362">
        <row r="4">
          <cell r="I4">
            <v>0</v>
          </cell>
        </row>
      </sheetData>
      <sheetData sheetId="10363">
        <row r="4">
          <cell r="I4">
            <v>0</v>
          </cell>
        </row>
      </sheetData>
      <sheetData sheetId="10364">
        <row r="4">
          <cell r="I4">
            <v>0</v>
          </cell>
        </row>
      </sheetData>
      <sheetData sheetId="10365">
        <row r="4">
          <cell r="I4">
            <v>0</v>
          </cell>
        </row>
      </sheetData>
      <sheetData sheetId="10366">
        <row r="4">
          <cell r="I4">
            <v>0</v>
          </cell>
        </row>
      </sheetData>
      <sheetData sheetId="10367">
        <row r="4">
          <cell r="I4">
            <v>0</v>
          </cell>
        </row>
      </sheetData>
      <sheetData sheetId="10368">
        <row r="4">
          <cell r="I4">
            <v>0</v>
          </cell>
        </row>
      </sheetData>
      <sheetData sheetId="10369">
        <row r="4">
          <cell r="I4">
            <v>0</v>
          </cell>
        </row>
      </sheetData>
      <sheetData sheetId="10370">
        <row r="4">
          <cell r="I4">
            <v>0</v>
          </cell>
        </row>
      </sheetData>
      <sheetData sheetId="10371">
        <row r="4">
          <cell r="I4">
            <v>0</v>
          </cell>
        </row>
      </sheetData>
      <sheetData sheetId="10372">
        <row r="4">
          <cell r="I4">
            <v>0</v>
          </cell>
        </row>
      </sheetData>
      <sheetData sheetId="10373">
        <row r="4">
          <cell r="I4">
            <v>0</v>
          </cell>
        </row>
      </sheetData>
      <sheetData sheetId="10374">
        <row r="4">
          <cell r="I4">
            <v>0</v>
          </cell>
        </row>
      </sheetData>
      <sheetData sheetId="10375">
        <row r="4">
          <cell r="I4">
            <v>0</v>
          </cell>
        </row>
      </sheetData>
      <sheetData sheetId="10376">
        <row r="4">
          <cell r="I4">
            <v>0</v>
          </cell>
        </row>
      </sheetData>
      <sheetData sheetId="10377">
        <row r="4">
          <cell r="I4">
            <v>0</v>
          </cell>
        </row>
      </sheetData>
      <sheetData sheetId="10378">
        <row r="4">
          <cell r="I4">
            <v>0</v>
          </cell>
        </row>
      </sheetData>
      <sheetData sheetId="10379">
        <row r="4">
          <cell r="I4">
            <v>0</v>
          </cell>
        </row>
      </sheetData>
      <sheetData sheetId="10380">
        <row r="4">
          <cell r="I4">
            <v>0</v>
          </cell>
        </row>
      </sheetData>
      <sheetData sheetId="10381">
        <row r="4">
          <cell r="I4">
            <v>0</v>
          </cell>
        </row>
      </sheetData>
      <sheetData sheetId="10382">
        <row r="4">
          <cell r="I4">
            <v>0</v>
          </cell>
        </row>
      </sheetData>
      <sheetData sheetId="10383">
        <row r="4">
          <cell r="I4">
            <v>0</v>
          </cell>
        </row>
      </sheetData>
      <sheetData sheetId="10384">
        <row r="4">
          <cell r="I4">
            <v>0</v>
          </cell>
        </row>
      </sheetData>
      <sheetData sheetId="10385">
        <row r="4">
          <cell r="I4">
            <v>0</v>
          </cell>
        </row>
      </sheetData>
      <sheetData sheetId="10386">
        <row r="4">
          <cell r="I4">
            <v>0</v>
          </cell>
        </row>
      </sheetData>
      <sheetData sheetId="10387">
        <row r="4">
          <cell r="I4">
            <v>0</v>
          </cell>
        </row>
      </sheetData>
      <sheetData sheetId="10388">
        <row r="4">
          <cell r="I4">
            <v>0</v>
          </cell>
        </row>
      </sheetData>
      <sheetData sheetId="10389">
        <row r="4">
          <cell r="I4">
            <v>0</v>
          </cell>
        </row>
      </sheetData>
      <sheetData sheetId="10390">
        <row r="4">
          <cell r="I4">
            <v>0</v>
          </cell>
        </row>
      </sheetData>
      <sheetData sheetId="10391">
        <row r="4">
          <cell r="I4">
            <v>0</v>
          </cell>
        </row>
      </sheetData>
      <sheetData sheetId="10392">
        <row r="4">
          <cell r="I4">
            <v>0</v>
          </cell>
        </row>
      </sheetData>
      <sheetData sheetId="10393">
        <row r="4">
          <cell r="I4">
            <v>0</v>
          </cell>
        </row>
      </sheetData>
      <sheetData sheetId="10394">
        <row r="4">
          <cell r="I4">
            <v>0</v>
          </cell>
        </row>
      </sheetData>
      <sheetData sheetId="10395">
        <row r="4">
          <cell r="I4">
            <v>0</v>
          </cell>
        </row>
      </sheetData>
      <sheetData sheetId="10396">
        <row r="4">
          <cell r="I4">
            <v>0</v>
          </cell>
        </row>
      </sheetData>
      <sheetData sheetId="10397">
        <row r="4">
          <cell r="I4">
            <v>0</v>
          </cell>
        </row>
      </sheetData>
      <sheetData sheetId="10398">
        <row r="4">
          <cell r="I4">
            <v>0</v>
          </cell>
        </row>
      </sheetData>
      <sheetData sheetId="10399">
        <row r="4">
          <cell r="I4">
            <v>0</v>
          </cell>
        </row>
      </sheetData>
      <sheetData sheetId="10400">
        <row r="4">
          <cell r="I4">
            <v>0</v>
          </cell>
        </row>
      </sheetData>
      <sheetData sheetId="10401">
        <row r="4">
          <cell r="I4">
            <v>0</v>
          </cell>
        </row>
      </sheetData>
      <sheetData sheetId="10402">
        <row r="4">
          <cell r="I4">
            <v>0</v>
          </cell>
        </row>
      </sheetData>
      <sheetData sheetId="10403">
        <row r="4">
          <cell r="I4">
            <v>0</v>
          </cell>
        </row>
      </sheetData>
      <sheetData sheetId="10404">
        <row r="4">
          <cell r="I4">
            <v>0</v>
          </cell>
        </row>
      </sheetData>
      <sheetData sheetId="10405">
        <row r="4">
          <cell r="I4">
            <v>0</v>
          </cell>
        </row>
      </sheetData>
      <sheetData sheetId="10406">
        <row r="4">
          <cell r="I4">
            <v>0</v>
          </cell>
        </row>
      </sheetData>
      <sheetData sheetId="10407">
        <row r="4">
          <cell r="I4">
            <v>0</v>
          </cell>
        </row>
      </sheetData>
      <sheetData sheetId="10408">
        <row r="4">
          <cell r="I4">
            <v>0</v>
          </cell>
        </row>
      </sheetData>
      <sheetData sheetId="10409">
        <row r="4">
          <cell r="I4">
            <v>0</v>
          </cell>
        </row>
      </sheetData>
      <sheetData sheetId="10410">
        <row r="4">
          <cell r="I4">
            <v>0</v>
          </cell>
        </row>
      </sheetData>
      <sheetData sheetId="10411">
        <row r="4">
          <cell r="I4">
            <v>0</v>
          </cell>
        </row>
      </sheetData>
      <sheetData sheetId="10412">
        <row r="4">
          <cell r="I4">
            <v>0</v>
          </cell>
        </row>
      </sheetData>
      <sheetData sheetId="10413">
        <row r="4">
          <cell r="I4">
            <v>0</v>
          </cell>
        </row>
      </sheetData>
      <sheetData sheetId="10414">
        <row r="4">
          <cell r="I4">
            <v>0</v>
          </cell>
        </row>
      </sheetData>
      <sheetData sheetId="10415">
        <row r="4">
          <cell r="I4">
            <v>0</v>
          </cell>
        </row>
      </sheetData>
      <sheetData sheetId="10416">
        <row r="4">
          <cell r="I4">
            <v>0</v>
          </cell>
        </row>
      </sheetData>
      <sheetData sheetId="10417">
        <row r="4">
          <cell r="I4">
            <v>0</v>
          </cell>
        </row>
      </sheetData>
      <sheetData sheetId="10418">
        <row r="4">
          <cell r="I4">
            <v>0</v>
          </cell>
        </row>
      </sheetData>
      <sheetData sheetId="10419">
        <row r="4">
          <cell r="I4">
            <v>0</v>
          </cell>
        </row>
      </sheetData>
      <sheetData sheetId="10420">
        <row r="4">
          <cell r="I4">
            <v>0</v>
          </cell>
        </row>
      </sheetData>
      <sheetData sheetId="10421">
        <row r="4">
          <cell r="I4">
            <v>0</v>
          </cell>
        </row>
      </sheetData>
      <sheetData sheetId="10422">
        <row r="4">
          <cell r="I4">
            <v>0</v>
          </cell>
        </row>
      </sheetData>
      <sheetData sheetId="10423">
        <row r="4">
          <cell r="I4">
            <v>0</v>
          </cell>
        </row>
      </sheetData>
      <sheetData sheetId="10424">
        <row r="4">
          <cell r="I4">
            <v>0</v>
          </cell>
        </row>
      </sheetData>
      <sheetData sheetId="10425">
        <row r="4">
          <cell r="I4">
            <v>0</v>
          </cell>
        </row>
      </sheetData>
      <sheetData sheetId="10426">
        <row r="4">
          <cell r="I4">
            <v>0</v>
          </cell>
        </row>
      </sheetData>
      <sheetData sheetId="10427">
        <row r="4">
          <cell r="I4">
            <v>0</v>
          </cell>
        </row>
      </sheetData>
      <sheetData sheetId="10428">
        <row r="4">
          <cell r="I4">
            <v>0</v>
          </cell>
        </row>
      </sheetData>
      <sheetData sheetId="10429">
        <row r="4">
          <cell r="I4">
            <v>0</v>
          </cell>
        </row>
      </sheetData>
      <sheetData sheetId="10430">
        <row r="4">
          <cell r="I4">
            <v>0</v>
          </cell>
        </row>
      </sheetData>
      <sheetData sheetId="10431">
        <row r="4">
          <cell r="I4">
            <v>0</v>
          </cell>
        </row>
      </sheetData>
      <sheetData sheetId="10432">
        <row r="4">
          <cell r="I4">
            <v>0</v>
          </cell>
        </row>
      </sheetData>
      <sheetData sheetId="10433">
        <row r="4">
          <cell r="I4">
            <v>0</v>
          </cell>
        </row>
      </sheetData>
      <sheetData sheetId="10434">
        <row r="4">
          <cell r="I4">
            <v>0</v>
          </cell>
        </row>
      </sheetData>
      <sheetData sheetId="10435">
        <row r="4">
          <cell r="I4">
            <v>0</v>
          </cell>
        </row>
      </sheetData>
      <sheetData sheetId="10436">
        <row r="4">
          <cell r="I4">
            <v>0</v>
          </cell>
        </row>
      </sheetData>
      <sheetData sheetId="10437">
        <row r="4">
          <cell r="I4">
            <v>0</v>
          </cell>
        </row>
      </sheetData>
      <sheetData sheetId="10438">
        <row r="4">
          <cell r="I4">
            <v>0</v>
          </cell>
        </row>
      </sheetData>
      <sheetData sheetId="10439">
        <row r="4">
          <cell r="I4">
            <v>0</v>
          </cell>
        </row>
      </sheetData>
      <sheetData sheetId="10440">
        <row r="4">
          <cell r="I4">
            <v>0</v>
          </cell>
        </row>
      </sheetData>
      <sheetData sheetId="10441">
        <row r="4">
          <cell r="I4">
            <v>0</v>
          </cell>
        </row>
      </sheetData>
      <sheetData sheetId="10442">
        <row r="4">
          <cell r="I4">
            <v>0</v>
          </cell>
        </row>
      </sheetData>
      <sheetData sheetId="10443">
        <row r="4">
          <cell r="I4">
            <v>0</v>
          </cell>
        </row>
      </sheetData>
      <sheetData sheetId="10444">
        <row r="4">
          <cell r="I4">
            <v>0</v>
          </cell>
        </row>
      </sheetData>
      <sheetData sheetId="10445">
        <row r="4">
          <cell r="I4">
            <v>0</v>
          </cell>
        </row>
      </sheetData>
      <sheetData sheetId="10446">
        <row r="4">
          <cell r="I4">
            <v>0</v>
          </cell>
        </row>
      </sheetData>
      <sheetData sheetId="10447">
        <row r="4">
          <cell r="I4">
            <v>0</v>
          </cell>
        </row>
      </sheetData>
      <sheetData sheetId="10448">
        <row r="4">
          <cell r="I4">
            <v>0</v>
          </cell>
        </row>
      </sheetData>
      <sheetData sheetId="10449">
        <row r="4">
          <cell r="I4">
            <v>0</v>
          </cell>
        </row>
      </sheetData>
      <sheetData sheetId="10450">
        <row r="4">
          <cell r="I4">
            <v>0</v>
          </cell>
        </row>
      </sheetData>
      <sheetData sheetId="10451">
        <row r="4">
          <cell r="I4">
            <v>0</v>
          </cell>
        </row>
      </sheetData>
      <sheetData sheetId="10452">
        <row r="4">
          <cell r="I4">
            <v>0</v>
          </cell>
        </row>
      </sheetData>
      <sheetData sheetId="10453">
        <row r="4">
          <cell r="I4">
            <v>0</v>
          </cell>
        </row>
      </sheetData>
      <sheetData sheetId="10454">
        <row r="4">
          <cell r="I4">
            <v>0</v>
          </cell>
        </row>
      </sheetData>
      <sheetData sheetId="10455">
        <row r="4">
          <cell r="I4">
            <v>0</v>
          </cell>
        </row>
      </sheetData>
      <sheetData sheetId="10456">
        <row r="4">
          <cell r="I4">
            <v>0</v>
          </cell>
        </row>
      </sheetData>
      <sheetData sheetId="10457">
        <row r="4">
          <cell r="I4">
            <v>0</v>
          </cell>
        </row>
      </sheetData>
      <sheetData sheetId="10458">
        <row r="4">
          <cell r="I4">
            <v>0</v>
          </cell>
        </row>
      </sheetData>
      <sheetData sheetId="10459">
        <row r="4">
          <cell r="I4">
            <v>0</v>
          </cell>
        </row>
      </sheetData>
      <sheetData sheetId="10460">
        <row r="4">
          <cell r="I4">
            <v>0</v>
          </cell>
        </row>
      </sheetData>
      <sheetData sheetId="10461">
        <row r="4">
          <cell r="I4">
            <v>0</v>
          </cell>
        </row>
      </sheetData>
      <sheetData sheetId="10462">
        <row r="4">
          <cell r="I4">
            <v>0</v>
          </cell>
        </row>
      </sheetData>
      <sheetData sheetId="10463">
        <row r="4">
          <cell r="I4">
            <v>0</v>
          </cell>
        </row>
      </sheetData>
      <sheetData sheetId="10464">
        <row r="4">
          <cell r="I4">
            <v>0</v>
          </cell>
        </row>
      </sheetData>
      <sheetData sheetId="10465">
        <row r="4">
          <cell r="I4">
            <v>0</v>
          </cell>
        </row>
      </sheetData>
      <sheetData sheetId="10466">
        <row r="4">
          <cell r="I4">
            <v>0</v>
          </cell>
        </row>
      </sheetData>
      <sheetData sheetId="10467">
        <row r="4">
          <cell r="I4">
            <v>0</v>
          </cell>
        </row>
      </sheetData>
      <sheetData sheetId="10468">
        <row r="4">
          <cell r="I4">
            <v>0</v>
          </cell>
        </row>
      </sheetData>
      <sheetData sheetId="10469">
        <row r="4">
          <cell r="I4">
            <v>0</v>
          </cell>
        </row>
      </sheetData>
      <sheetData sheetId="10470">
        <row r="4">
          <cell r="I4">
            <v>0</v>
          </cell>
        </row>
      </sheetData>
      <sheetData sheetId="10471">
        <row r="4">
          <cell r="I4">
            <v>0</v>
          </cell>
        </row>
      </sheetData>
      <sheetData sheetId="10472">
        <row r="4">
          <cell r="I4">
            <v>0</v>
          </cell>
        </row>
      </sheetData>
      <sheetData sheetId="10473">
        <row r="4">
          <cell r="I4">
            <v>0</v>
          </cell>
        </row>
      </sheetData>
      <sheetData sheetId="10474">
        <row r="4">
          <cell r="I4">
            <v>0</v>
          </cell>
        </row>
      </sheetData>
      <sheetData sheetId="10475">
        <row r="4">
          <cell r="I4">
            <v>0</v>
          </cell>
        </row>
      </sheetData>
      <sheetData sheetId="10476">
        <row r="4">
          <cell r="I4">
            <v>0</v>
          </cell>
        </row>
      </sheetData>
      <sheetData sheetId="10477">
        <row r="4">
          <cell r="I4">
            <v>0</v>
          </cell>
        </row>
      </sheetData>
      <sheetData sheetId="10478">
        <row r="4">
          <cell r="I4">
            <v>0</v>
          </cell>
        </row>
      </sheetData>
      <sheetData sheetId="10479">
        <row r="4">
          <cell r="I4">
            <v>0</v>
          </cell>
        </row>
      </sheetData>
      <sheetData sheetId="10480">
        <row r="4">
          <cell r="I4">
            <v>0</v>
          </cell>
        </row>
      </sheetData>
      <sheetData sheetId="10481">
        <row r="4">
          <cell r="I4">
            <v>0</v>
          </cell>
        </row>
      </sheetData>
      <sheetData sheetId="10482">
        <row r="4">
          <cell r="I4">
            <v>0</v>
          </cell>
        </row>
      </sheetData>
      <sheetData sheetId="10483">
        <row r="4">
          <cell r="I4">
            <v>0</v>
          </cell>
        </row>
      </sheetData>
      <sheetData sheetId="10484">
        <row r="4">
          <cell r="I4">
            <v>0</v>
          </cell>
        </row>
      </sheetData>
      <sheetData sheetId="10485">
        <row r="4">
          <cell r="I4">
            <v>0</v>
          </cell>
        </row>
      </sheetData>
      <sheetData sheetId="10486">
        <row r="4">
          <cell r="I4">
            <v>0</v>
          </cell>
        </row>
      </sheetData>
      <sheetData sheetId="10487">
        <row r="4">
          <cell r="I4">
            <v>0</v>
          </cell>
        </row>
      </sheetData>
      <sheetData sheetId="10488">
        <row r="4">
          <cell r="I4">
            <v>0</v>
          </cell>
        </row>
      </sheetData>
      <sheetData sheetId="10489">
        <row r="4">
          <cell r="I4">
            <v>0</v>
          </cell>
        </row>
      </sheetData>
      <sheetData sheetId="10490">
        <row r="4">
          <cell r="I4">
            <v>0</v>
          </cell>
        </row>
      </sheetData>
      <sheetData sheetId="10491">
        <row r="4">
          <cell r="I4">
            <v>0</v>
          </cell>
        </row>
      </sheetData>
      <sheetData sheetId="10492">
        <row r="4">
          <cell r="I4">
            <v>0</v>
          </cell>
        </row>
      </sheetData>
      <sheetData sheetId="10493">
        <row r="4">
          <cell r="I4">
            <v>0</v>
          </cell>
        </row>
      </sheetData>
      <sheetData sheetId="10494">
        <row r="4">
          <cell r="I4">
            <v>0</v>
          </cell>
        </row>
      </sheetData>
      <sheetData sheetId="10495">
        <row r="4">
          <cell r="I4">
            <v>0</v>
          </cell>
        </row>
      </sheetData>
      <sheetData sheetId="10496">
        <row r="4">
          <cell r="I4">
            <v>0</v>
          </cell>
        </row>
      </sheetData>
      <sheetData sheetId="10497">
        <row r="4">
          <cell r="I4">
            <v>0</v>
          </cell>
        </row>
      </sheetData>
      <sheetData sheetId="10498">
        <row r="4">
          <cell r="I4">
            <v>0</v>
          </cell>
        </row>
      </sheetData>
      <sheetData sheetId="10499">
        <row r="4">
          <cell r="I4">
            <v>0</v>
          </cell>
        </row>
      </sheetData>
      <sheetData sheetId="10500">
        <row r="4">
          <cell r="I4">
            <v>0</v>
          </cell>
        </row>
      </sheetData>
      <sheetData sheetId="10501">
        <row r="4">
          <cell r="I4">
            <v>0</v>
          </cell>
        </row>
      </sheetData>
      <sheetData sheetId="10502">
        <row r="4">
          <cell r="I4">
            <v>0</v>
          </cell>
        </row>
      </sheetData>
      <sheetData sheetId="10503">
        <row r="4">
          <cell r="I4">
            <v>0</v>
          </cell>
        </row>
      </sheetData>
      <sheetData sheetId="10504">
        <row r="4">
          <cell r="I4">
            <v>0</v>
          </cell>
        </row>
      </sheetData>
      <sheetData sheetId="10505">
        <row r="4">
          <cell r="I4">
            <v>0</v>
          </cell>
        </row>
      </sheetData>
      <sheetData sheetId="10506">
        <row r="4">
          <cell r="I4">
            <v>0</v>
          </cell>
        </row>
      </sheetData>
      <sheetData sheetId="10507">
        <row r="4">
          <cell r="I4">
            <v>0</v>
          </cell>
        </row>
      </sheetData>
      <sheetData sheetId="10508">
        <row r="4">
          <cell r="I4">
            <v>0</v>
          </cell>
        </row>
      </sheetData>
      <sheetData sheetId="10509">
        <row r="4">
          <cell r="I4">
            <v>0</v>
          </cell>
        </row>
      </sheetData>
      <sheetData sheetId="10510">
        <row r="4">
          <cell r="I4">
            <v>0</v>
          </cell>
        </row>
      </sheetData>
      <sheetData sheetId="10511">
        <row r="4">
          <cell r="I4">
            <v>0</v>
          </cell>
        </row>
      </sheetData>
      <sheetData sheetId="10512">
        <row r="4">
          <cell r="I4">
            <v>0</v>
          </cell>
        </row>
      </sheetData>
      <sheetData sheetId="10513">
        <row r="4">
          <cell r="I4">
            <v>0</v>
          </cell>
        </row>
      </sheetData>
      <sheetData sheetId="10514">
        <row r="4">
          <cell r="I4">
            <v>0</v>
          </cell>
        </row>
      </sheetData>
      <sheetData sheetId="10515">
        <row r="4">
          <cell r="I4">
            <v>0</v>
          </cell>
        </row>
      </sheetData>
      <sheetData sheetId="10516">
        <row r="4">
          <cell r="I4">
            <v>0</v>
          </cell>
        </row>
      </sheetData>
      <sheetData sheetId="10517">
        <row r="4">
          <cell r="I4">
            <v>0</v>
          </cell>
        </row>
      </sheetData>
      <sheetData sheetId="10518">
        <row r="4">
          <cell r="I4">
            <v>0</v>
          </cell>
        </row>
      </sheetData>
      <sheetData sheetId="10519">
        <row r="4">
          <cell r="I4">
            <v>0</v>
          </cell>
        </row>
      </sheetData>
      <sheetData sheetId="10520">
        <row r="4">
          <cell r="I4">
            <v>0</v>
          </cell>
        </row>
      </sheetData>
      <sheetData sheetId="10521">
        <row r="4">
          <cell r="I4">
            <v>0</v>
          </cell>
        </row>
      </sheetData>
      <sheetData sheetId="10522">
        <row r="4">
          <cell r="I4">
            <v>0</v>
          </cell>
        </row>
      </sheetData>
      <sheetData sheetId="10523">
        <row r="4">
          <cell r="I4">
            <v>0</v>
          </cell>
        </row>
      </sheetData>
      <sheetData sheetId="10524">
        <row r="4">
          <cell r="I4">
            <v>0</v>
          </cell>
        </row>
      </sheetData>
      <sheetData sheetId="10525">
        <row r="4">
          <cell r="I4">
            <v>0</v>
          </cell>
        </row>
      </sheetData>
      <sheetData sheetId="10526">
        <row r="4">
          <cell r="I4">
            <v>0</v>
          </cell>
        </row>
      </sheetData>
      <sheetData sheetId="10527">
        <row r="4">
          <cell r="I4">
            <v>0</v>
          </cell>
        </row>
      </sheetData>
      <sheetData sheetId="10528">
        <row r="4">
          <cell r="I4">
            <v>0</v>
          </cell>
        </row>
      </sheetData>
      <sheetData sheetId="10529">
        <row r="4">
          <cell r="I4">
            <v>0</v>
          </cell>
        </row>
      </sheetData>
      <sheetData sheetId="10530">
        <row r="4">
          <cell r="I4">
            <v>0</v>
          </cell>
        </row>
      </sheetData>
      <sheetData sheetId="10531">
        <row r="4">
          <cell r="I4">
            <v>0</v>
          </cell>
        </row>
      </sheetData>
      <sheetData sheetId="10532">
        <row r="4">
          <cell r="I4">
            <v>0</v>
          </cell>
        </row>
      </sheetData>
      <sheetData sheetId="10533">
        <row r="4">
          <cell r="I4">
            <v>0</v>
          </cell>
        </row>
      </sheetData>
      <sheetData sheetId="10534">
        <row r="4">
          <cell r="I4">
            <v>0</v>
          </cell>
        </row>
      </sheetData>
      <sheetData sheetId="10535">
        <row r="4">
          <cell r="I4">
            <v>0</v>
          </cell>
        </row>
      </sheetData>
      <sheetData sheetId="10536">
        <row r="4">
          <cell r="I4">
            <v>0</v>
          </cell>
        </row>
      </sheetData>
      <sheetData sheetId="10537">
        <row r="4">
          <cell r="I4">
            <v>0</v>
          </cell>
        </row>
      </sheetData>
      <sheetData sheetId="10538">
        <row r="4">
          <cell r="I4">
            <v>0</v>
          </cell>
        </row>
      </sheetData>
      <sheetData sheetId="10539">
        <row r="4">
          <cell r="I4">
            <v>0</v>
          </cell>
        </row>
      </sheetData>
      <sheetData sheetId="10540">
        <row r="4">
          <cell r="I4">
            <v>0</v>
          </cell>
        </row>
      </sheetData>
      <sheetData sheetId="10541">
        <row r="4">
          <cell r="I4">
            <v>0</v>
          </cell>
        </row>
      </sheetData>
      <sheetData sheetId="10542">
        <row r="4">
          <cell r="I4">
            <v>0</v>
          </cell>
        </row>
      </sheetData>
      <sheetData sheetId="10543">
        <row r="4">
          <cell r="I4">
            <v>0</v>
          </cell>
        </row>
      </sheetData>
      <sheetData sheetId="10544">
        <row r="4">
          <cell r="I4">
            <v>0</v>
          </cell>
        </row>
      </sheetData>
      <sheetData sheetId="10545">
        <row r="4">
          <cell r="I4">
            <v>0</v>
          </cell>
        </row>
      </sheetData>
      <sheetData sheetId="10546">
        <row r="4">
          <cell r="I4">
            <v>0</v>
          </cell>
        </row>
      </sheetData>
      <sheetData sheetId="10547">
        <row r="4">
          <cell r="I4">
            <v>0</v>
          </cell>
        </row>
      </sheetData>
      <sheetData sheetId="10548">
        <row r="4">
          <cell r="I4">
            <v>0</v>
          </cell>
        </row>
      </sheetData>
      <sheetData sheetId="10549">
        <row r="4">
          <cell r="I4">
            <v>0</v>
          </cell>
        </row>
      </sheetData>
      <sheetData sheetId="10550">
        <row r="4">
          <cell r="I4">
            <v>0</v>
          </cell>
        </row>
      </sheetData>
      <sheetData sheetId="10551">
        <row r="4">
          <cell r="I4">
            <v>0</v>
          </cell>
        </row>
      </sheetData>
      <sheetData sheetId="10552">
        <row r="4">
          <cell r="I4">
            <v>0</v>
          </cell>
        </row>
      </sheetData>
      <sheetData sheetId="10553">
        <row r="4">
          <cell r="I4">
            <v>0</v>
          </cell>
        </row>
      </sheetData>
      <sheetData sheetId="10554">
        <row r="4">
          <cell r="I4">
            <v>0</v>
          </cell>
        </row>
      </sheetData>
      <sheetData sheetId="10555">
        <row r="4">
          <cell r="I4">
            <v>0</v>
          </cell>
        </row>
      </sheetData>
      <sheetData sheetId="10556">
        <row r="4">
          <cell r="I4">
            <v>0</v>
          </cell>
        </row>
      </sheetData>
      <sheetData sheetId="10557">
        <row r="4">
          <cell r="I4">
            <v>0</v>
          </cell>
        </row>
      </sheetData>
      <sheetData sheetId="10558">
        <row r="4">
          <cell r="I4">
            <v>0</v>
          </cell>
        </row>
      </sheetData>
      <sheetData sheetId="10559">
        <row r="4">
          <cell r="I4">
            <v>0</v>
          </cell>
        </row>
      </sheetData>
      <sheetData sheetId="10560">
        <row r="4">
          <cell r="I4">
            <v>0</v>
          </cell>
        </row>
      </sheetData>
      <sheetData sheetId="10561">
        <row r="4">
          <cell r="I4">
            <v>0</v>
          </cell>
        </row>
      </sheetData>
      <sheetData sheetId="10562">
        <row r="4">
          <cell r="I4">
            <v>0</v>
          </cell>
        </row>
      </sheetData>
      <sheetData sheetId="10563">
        <row r="4">
          <cell r="I4">
            <v>0</v>
          </cell>
        </row>
      </sheetData>
      <sheetData sheetId="10564">
        <row r="4">
          <cell r="I4">
            <v>0</v>
          </cell>
        </row>
      </sheetData>
      <sheetData sheetId="10565">
        <row r="4">
          <cell r="I4">
            <v>0</v>
          </cell>
        </row>
      </sheetData>
      <sheetData sheetId="10566">
        <row r="4">
          <cell r="I4">
            <v>0</v>
          </cell>
        </row>
      </sheetData>
      <sheetData sheetId="10567">
        <row r="4">
          <cell r="I4">
            <v>0</v>
          </cell>
        </row>
      </sheetData>
      <sheetData sheetId="10568">
        <row r="4">
          <cell r="I4">
            <v>0</v>
          </cell>
        </row>
      </sheetData>
      <sheetData sheetId="10569">
        <row r="4">
          <cell r="I4">
            <v>0</v>
          </cell>
        </row>
      </sheetData>
      <sheetData sheetId="10570">
        <row r="4">
          <cell r="I4">
            <v>0</v>
          </cell>
        </row>
      </sheetData>
      <sheetData sheetId="10571">
        <row r="4">
          <cell r="I4">
            <v>0</v>
          </cell>
        </row>
      </sheetData>
      <sheetData sheetId="10572">
        <row r="4">
          <cell r="I4">
            <v>0</v>
          </cell>
        </row>
      </sheetData>
      <sheetData sheetId="10573">
        <row r="4">
          <cell r="I4">
            <v>0</v>
          </cell>
        </row>
      </sheetData>
      <sheetData sheetId="10574">
        <row r="4">
          <cell r="I4">
            <v>0</v>
          </cell>
        </row>
      </sheetData>
      <sheetData sheetId="10575">
        <row r="4">
          <cell r="I4">
            <v>0</v>
          </cell>
        </row>
      </sheetData>
      <sheetData sheetId="10576">
        <row r="4">
          <cell r="I4">
            <v>0</v>
          </cell>
        </row>
      </sheetData>
      <sheetData sheetId="10577">
        <row r="4">
          <cell r="I4">
            <v>0</v>
          </cell>
        </row>
      </sheetData>
      <sheetData sheetId="10578">
        <row r="4">
          <cell r="I4">
            <v>0</v>
          </cell>
        </row>
      </sheetData>
      <sheetData sheetId="10579">
        <row r="4">
          <cell r="I4">
            <v>0</v>
          </cell>
        </row>
      </sheetData>
      <sheetData sheetId="10580">
        <row r="4">
          <cell r="I4">
            <v>0</v>
          </cell>
        </row>
      </sheetData>
      <sheetData sheetId="10581">
        <row r="4">
          <cell r="I4">
            <v>0</v>
          </cell>
        </row>
      </sheetData>
      <sheetData sheetId="10582">
        <row r="4">
          <cell r="I4">
            <v>0</v>
          </cell>
        </row>
      </sheetData>
      <sheetData sheetId="10583">
        <row r="4">
          <cell r="I4">
            <v>0</v>
          </cell>
        </row>
      </sheetData>
      <sheetData sheetId="10584">
        <row r="4">
          <cell r="I4">
            <v>0</v>
          </cell>
        </row>
      </sheetData>
      <sheetData sheetId="10585">
        <row r="4">
          <cell r="I4">
            <v>0</v>
          </cell>
        </row>
      </sheetData>
      <sheetData sheetId="10586">
        <row r="4">
          <cell r="I4">
            <v>0</v>
          </cell>
        </row>
      </sheetData>
      <sheetData sheetId="10587">
        <row r="4">
          <cell r="I4">
            <v>0</v>
          </cell>
        </row>
      </sheetData>
      <sheetData sheetId="10588">
        <row r="4">
          <cell r="I4">
            <v>0</v>
          </cell>
        </row>
      </sheetData>
      <sheetData sheetId="10589">
        <row r="4">
          <cell r="I4">
            <v>0</v>
          </cell>
        </row>
      </sheetData>
      <sheetData sheetId="10590">
        <row r="4">
          <cell r="I4">
            <v>0</v>
          </cell>
        </row>
      </sheetData>
      <sheetData sheetId="10591">
        <row r="4">
          <cell r="I4">
            <v>0</v>
          </cell>
        </row>
      </sheetData>
      <sheetData sheetId="10592">
        <row r="4">
          <cell r="I4">
            <v>0</v>
          </cell>
        </row>
      </sheetData>
      <sheetData sheetId="10593">
        <row r="4">
          <cell r="I4">
            <v>0</v>
          </cell>
        </row>
      </sheetData>
      <sheetData sheetId="10594">
        <row r="4">
          <cell r="I4">
            <v>0</v>
          </cell>
        </row>
      </sheetData>
      <sheetData sheetId="10595">
        <row r="4">
          <cell r="I4">
            <v>0</v>
          </cell>
        </row>
      </sheetData>
      <sheetData sheetId="10596">
        <row r="4">
          <cell r="I4">
            <v>0</v>
          </cell>
        </row>
      </sheetData>
      <sheetData sheetId="10597">
        <row r="4">
          <cell r="I4">
            <v>0</v>
          </cell>
        </row>
      </sheetData>
      <sheetData sheetId="10598">
        <row r="4">
          <cell r="I4">
            <v>0</v>
          </cell>
        </row>
      </sheetData>
      <sheetData sheetId="10599">
        <row r="4">
          <cell r="I4">
            <v>0</v>
          </cell>
        </row>
      </sheetData>
      <sheetData sheetId="10600">
        <row r="4">
          <cell r="I4">
            <v>0</v>
          </cell>
        </row>
      </sheetData>
      <sheetData sheetId="10601">
        <row r="4">
          <cell r="I4">
            <v>0</v>
          </cell>
        </row>
      </sheetData>
      <sheetData sheetId="10602">
        <row r="4">
          <cell r="I4">
            <v>0</v>
          </cell>
        </row>
      </sheetData>
      <sheetData sheetId="10603">
        <row r="4">
          <cell r="I4">
            <v>0</v>
          </cell>
        </row>
      </sheetData>
      <sheetData sheetId="10604">
        <row r="4">
          <cell r="I4">
            <v>0</v>
          </cell>
        </row>
      </sheetData>
      <sheetData sheetId="10605">
        <row r="4">
          <cell r="I4">
            <v>0</v>
          </cell>
        </row>
      </sheetData>
      <sheetData sheetId="10606">
        <row r="4">
          <cell r="I4">
            <v>0</v>
          </cell>
        </row>
      </sheetData>
      <sheetData sheetId="10607">
        <row r="4">
          <cell r="I4">
            <v>0</v>
          </cell>
        </row>
      </sheetData>
      <sheetData sheetId="10608">
        <row r="4">
          <cell r="I4">
            <v>0</v>
          </cell>
        </row>
      </sheetData>
      <sheetData sheetId="10609">
        <row r="4">
          <cell r="I4">
            <v>0</v>
          </cell>
        </row>
      </sheetData>
      <sheetData sheetId="10610">
        <row r="4">
          <cell r="I4">
            <v>0</v>
          </cell>
        </row>
      </sheetData>
      <sheetData sheetId="10611">
        <row r="4">
          <cell r="I4">
            <v>0</v>
          </cell>
        </row>
      </sheetData>
      <sheetData sheetId="10612">
        <row r="4">
          <cell r="I4">
            <v>0</v>
          </cell>
        </row>
      </sheetData>
      <sheetData sheetId="10613">
        <row r="4">
          <cell r="I4">
            <v>0</v>
          </cell>
        </row>
      </sheetData>
      <sheetData sheetId="10614">
        <row r="4">
          <cell r="I4">
            <v>0</v>
          </cell>
        </row>
      </sheetData>
      <sheetData sheetId="10615">
        <row r="4">
          <cell r="I4">
            <v>0</v>
          </cell>
        </row>
      </sheetData>
      <sheetData sheetId="10616">
        <row r="4">
          <cell r="I4">
            <v>0</v>
          </cell>
        </row>
      </sheetData>
      <sheetData sheetId="10617">
        <row r="4">
          <cell r="I4">
            <v>0</v>
          </cell>
        </row>
      </sheetData>
      <sheetData sheetId="10618">
        <row r="4">
          <cell r="I4">
            <v>0</v>
          </cell>
        </row>
      </sheetData>
      <sheetData sheetId="10619">
        <row r="4">
          <cell r="I4">
            <v>0</v>
          </cell>
        </row>
      </sheetData>
      <sheetData sheetId="10620">
        <row r="4">
          <cell r="I4">
            <v>0</v>
          </cell>
        </row>
      </sheetData>
      <sheetData sheetId="10621">
        <row r="4">
          <cell r="I4">
            <v>0</v>
          </cell>
        </row>
      </sheetData>
      <sheetData sheetId="10622">
        <row r="4">
          <cell r="I4">
            <v>0</v>
          </cell>
        </row>
      </sheetData>
      <sheetData sheetId="10623">
        <row r="4">
          <cell r="I4">
            <v>0</v>
          </cell>
        </row>
      </sheetData>
      <sheetData sheetId="10624">
        <row r="4">
          <cell r="I4">
            <v>0</v>
          </cell>
        </row>
      </sheetData>
      <sheetData sheetId="10625">
        <row r="4">
          <cell r="I4">
            <v>0</v>
          </cell>
        </row>
      </sheetData>
      <sheetData sheetId="10626">
        <row r="4">
          <cell r="I4">
            <v>0</v>
          </cell>
        </row>
      </sheetData>
      <sheetData sheetId="10627">
        <row r="4">
          <cell r="I4">
            <v>0</v>
          </cell>
        </row>
      </sheetData>
      <sheetData sheetId="10628">
        <row r="4">
          <cell r="I4">
            <v>0</v>
          </cell>
        </row>
      </sheetData>
      <sheetData sheetId="10629">
        <row r="4">
          <cell r="I4">
            <v>0</v>
          </cell>
        </row>
      </sheetData>
      <sheetData sheetId="10630">
        <row r="4">
          <cell r="I4">
            <v>0</v>
          </cell>
        </row>
      </sheetData>
      <sheetData sheetId="10631">
        <row r="4">
          <cell r="I4">
            <v>0</v>
          </cell>
        </row>
      </sheetData>
      <sheetData sheetId="10632">
        <row r="4">
          <cell r="I4">
            <v>0</v>
          </cell>
        </row>
      </sheetData>
      <sheetData sheetId="10633">
        <row r="4">
          <cell r="I4">
            <v>0</v>
          </cell>
        </row>
      </sheetData>
      <sheetData sheetId="10634">
        <row r="4">
          <cell r="I4">
            <v>0</v>
          </cell>
        </row>
      </sheetData>
      <sheetData sheetId="10635">
        <row r="4">
          <cell r="I4">
            <v>0</v>
          </cell>
        </row>
      </sheetData>
      <sheetData sheetId="10636">
        <row r="4">
          <cell r="I4">
            <v>0</v>
          </cell>
        </row>
      </sheetData>
      <sheetData sheetId="10637">
        <row r="4">
          <cell r="I4">
            <v>0</v>
          </cell>
        </row>
      </sheetData>
      <sheetData sheetId="10638">
        <row r="4">
          <cell r="I4">
            <v>0</v>
          </cell>
        </row>
      </sheetData>
      <sheetData sheetId="10639">
        <row r="4">
          <cell r="I4">
            <v>0</v>
          </cell>
        </row>
      </sheetData>
      <sheetData sheetId="10640">
        <row r="4">
          <cell r="I4">
            <v>0</v>
          </cell>
        </row>
      </sheetData>
      <sheetData sheetId="10641">
        <row r="4">
          <cell r="I4">
            <v>0</v>
          </cell>
        </row>
      </sheetData>
      <sheetData sheetId="10642">
        <row r="4">
          <cell r="I4">
            <v>0</v>
          </cell>
        </row>
      </sheetData>
      <sheetData sheetId="10643">
        <row r="4">
          <cell r="I4">
            <v>0</v>
          </cell>
        </row>
      </sheetData>
      <sheetData sheetId="10644">
        <row r="4">
          <cell r="I4">
            <v>0</v>
          </cell>
        </row>
      </sheetData>
      <sheetData sheetId="10645">
        <row r="4">
          <cell r="I4">
            <v>0</v>
          </cell>
        </row>
      </sheetData>
      <sheetData sheetId="10646">
        <row r="4">
          <cell r="I4">
            <v>0</v>
          </cell>
        </row>
      </sheetData>
      <sheetData sheetId="10647">
        <row r="4">
          <cell r="I4">
            <v>0</v>
          </cell>
        </row>
      </sheetData>
      <sheetData sheetId="10648">
        <row r="4">
          <cell r="I4">
            <v>0</v>
          </cell>
        </row>
      </sheetData>
      <sheetData sheetId="10649">
        <row r="4">
          <cell r="I4">
            <v>0</v>
          </cell>
        </row>
      </sheetData>
      <sheetData sheetId="10650">
        <row r="4">
          <cell r="I4">
            <v>0</v>
          </cell>
        </row>
      </sheetData>
      <sheetData sheetId="10651">
        <row r="4">
          <cell r="I4">
            <v>0</v>
          </cell>
        </row>
      </sheetData>
      <sheetData sheetId="10652">
        <row r="4">
          <cell r="I4">
            <v>0</v>
          </cell>
        </row>
      </sheetData>
      <sheetData sheetId="10653">
        <row r="4">
          <cell r="I4">
            <v>0</v>
          </cell>
        </row>
      </sheetData>
      <sheetData sheetId="10654">
        <row r="4">
          <cell r="I4">
            <v>0</v>
          </cell>
        </row>
      </sheetData>
      <sheetData sheetId="10655">
        <row r="4">
          <cell r="I4">
            <v>0</v>
          </cell>
        </row>
      </sheetData>
      <sheetData sheetId="10656">
        <row r="4">
          <cell r="I4">
            <v>0</v>
          </cell>
        </row>
      </sheetData>
      <sheetData sheetId="10657">
        <row r="4">
          <cell r="I4">
            <v>0</v>
          </cell>
        </row>
      </sheetData>
      <sheetData sheetId="10658">
        <row r="4">
          <cell r="I4">
            <v>0</v>
          </cell>
        </row>
      </sheetData>
      <sheetData sheetId="10659">
        <row r="4">
          <cell r="I4">
            <v>0</v>
          </cell>
        </row>
      </sheetData>
      <sheetData sheetId="10660">
        <row r="4">
          <cell r="I4">
            <v>0</v>
          </cell>
        </row>
      </sheetData>
      <sheetData sheetId="10661">
        <row r="4">
          <cell r="I4">
            <v>0</v>
          </cell>
        </row>
      </sheetData>
      <sheetData sheetId="10662">
        <row r="4">
          <cell r="I4">
            <v>0</v>
          </cell>
        </row>
      </sheetData>
      <sheetData sheetId="10663">
        <row r="4">
          <cell r="I4">
            <v>0</v>
          </cell>
        </row>
      </sheetData>
      <sheetData sheetId="10664">
        <row r="4">
          <cell r="I4">
            <v>0</v>
          </cell>
        </row>
      </sheetData>
      <sheetData sheetId="10665">
        <row r="4">
          <cell r="I4">
            <v>0</v>
          </cell>
        </row>
      </sheetData>
      <sheetData sheetId="10666">
        <row r="4">
          <cell r="I4">
            <v>0</v>
          </cell>
        </row>
      </sheetData>
      <sheetData sheetId="10667">
        <row r="4">
          <cell r="I4">
            <v>0</v>
          </cell>
        </row>
      </sheetData>
      <sheetData sheetId="10668">
        <row r="4">
          <cell r="I4">
            <v>0</v>
          </cell>
        </row>
      </sheetData>
      <sheetData sheetId="10669">
        <row r="4">
          <cell r="I4">
            <v>0</v>
          </cell>
        </row>
      </sheetData>
      <sheetData sheetId="10670">
        <row r="4">
          <cell r="I4">
            <v>0</v>
          </cell>
        </row>
      </sheetData>
      <sheetData sheetId="10671">
        <row r="4">
          <cell r="I4">
            <v>0</v>
          </cell>
        </row>
      </sheetData>
      <sheetData sheetId="10672">
        <row r="4">
          <cell r="I4">
            <v>0</v>
          </cell>
        </row>
      </sheetData>
      <sheetData sheetId="10673">
        <row r="4">
          <cell r="I4">
            <v>0</v>
          </cell>
        </row>
      </sheetData>
      <sheetData sheetId="10674">
        <row r="4">
          <cell r="I4">
            <v>0</v>
          </cell>
        </row>
      </sheetData>
      <sheetData sheetId="10675">
        <row r="4">
          <cell r="I4">
            <v>0</v>
          </cell>
        </row>
      </sheetData>
      <sheetData sheetId="10676">
        <row r="4">
          <cell r="I4">
            <v>0</v>
          </cell>
        </row>
      </sheetData>
      <sheetData sheetId="10677">
        <row r="4">
          <cell r="I4">
            <v>0</v>
          </cell>
        </row>
      </sheetData>
      <sheetData sheetId="10678">
        <row r="4">
          <cell r="I4">
            <v>0</v>
          </cell>
        </row>
      </sheetData>
      <sheetData sheetId="10679">
        <row r="4">
          <cell r="I4">
            <v>0</v>
          </cell>
        </row>
      </sheetData>
      <sheetData sheetId="10680">
        <row r="4">
          <cell r="I4">
            <v>0</v>
          </cell>
        </row>
      </sheetData>
      <sheetData sheetId="10681">
        <row r="4">
          <cell r="I4">
            <v>0</v>
          </cell>
        </row>
      </sheetData>
      <sheetData sheetId="10682">
        <row r="4">
          <cell r="I4">
            <v>0</v>
          </cell>
        </row>
      </sheetData>
      <sheetData sheetId="10683">
        <row r="4">
          <cell r="I4">
            <v>0</v>
          </cell>
        </row>
      </sheetData>
      <sheetData sheetId="10684">
        <row r="4">
          <cell r="I4">
            <v>0</v>
          </cell>
        </row>
      </sheetData>
      <sheetData sheetId="10685">
        <row r="4">
          <cell r="I4">
            <v>0</v>
          </cell>
        </row>
      </sheetData>
      <sheetData sheetId="10686">
        <row r="4">
          <cell r="I4">
            <v>0</v>
          </cell>
        </row>
      </sheetData>
      <sheetData sheetId="10687">
        <row r="4">
          <cell r="I4">
            <v>0</v>
          </cell>
        </row>
      </sheetData>
      <sheetData sheetId="10688">
        <row r="4">
          <cell r="I4">
            <v>0</v>
          </cell>
        </row>
      </sheetData>
      <sheetData sheetId="10689">
        <row r="4">
          <cell r="I4">
            <v>0</v>
          </cell>
        </row>
      </sheetData>
      <sheetData sheetId="10690">
        <row r="4">
          <cell r="I4">
            <v>0</v>
          </cell>
        </row>
      </sheetData>
      <sheetData sheetId="10691">
        <row r="4">
          <cell r="I4">
            <v>0</v>
          </cell>
        </row>
      </sheetData>
      <sheetData sheetId="10692">
        <row r="4">
          <cell r="I4">
            <v>0</v>
          </cell>
        </row>
      </sheetData>
      <sheetData sheetId="10693">
        <row r="4">
          <cell r="I4">
            <v>0</v>
          </cell>
        </row>
      </sheetData>
      <sheetData sheetId="10694">
        <row r="4">
          <cell r="I4">
            <v>0</v>
          </cell>
        </row>
      </sheetData>
      <sheetData sheetId="10695">
        <row r="4">
          <cell r="I4">
            <v>0</v>
          </cell>
        </row>
      </sheetData>
      <sheetData sheetId="10696">
        <row r="4">
          <cell r="I4">
            <v>0</v>
          </cell>
        </row>
      </sheetData>
      <sheetData sheetId="10697">
        <row r="4">
          <cell r="I4">
            <v>0</v>
          </cell>
        </row>
      </sheetData>
      <sheetData sheetId="10698">
        <row r="4">
          <cell r="I4">
            <v>0</v>
          </cell>
        </row>
      </sheetData>
      <sheetData sheetId="10699">
        <row r="4">
          <cell r="I4">
            <v>0</v>
          </cell>
        </row>
      </sheetData>
      <sheetData sheetId="10700">
        <row r="4">
          <cell r="I4">
            <v>0</v>
          </cell>
        </row>
      </sheetData>
      <sheetData sheetId="10701">
        <row r="4">
          <cell r="I4">
            <v>0</v>
          </cell>
        </row>
      </sheetData>
      <sheetData sheetId="10702">
        <row r="4">
          <cell r="I4">
            <v>0</v>
          </cell>
        </row>
      </sheetData>
      <sheetData sheetId="10703">
        <row r="4">
          <cell r="I4">
            <v>0</v>
          </cell>
        </row>
      </sheetData>
      <sheetData sheetId="10704">
        <row r="4">
          <cell r="I4">
            <v>0</v>
          </cell>
        </row>
      </sheetData>
      <sheetData sheetId="10705">
        <row r="4">
          <cell r="I4">
            <v>0</v>
          </cell>
        </row>
      </sheetData>
      <sheetData sheetId="10706">
        <row r="4">
          <cell r="I4">
            <v>0</v>
          </cell>
        </row>
      </sheetData>
      <sheetData sheetId="10707">
        <row r="4">
          <cell r="I4">
            <v>0</v>
          </cell>
        </row>
      </sheetData>
      <sheetData sheetId="10708">
        <row r="4">
          <cell r="I4">
            <v>0</v>
          </cell>
        </row>
      </sheetData>
      <sheetData sheetId="10709">
        <row r="4">
          <cell r="I4">
            <v>0</v>
          </cell>
        </row>
      </sheetData>
      <sheetData sheetId="10710">
        <row r="4">
          <cell r="I4">
            <v>0</v>
          </cell>
        </row>
      </sheetData>
      <sheetData sheetId="10711">
        <row r="4">
          <cell r="I4">
            <v>0</v>
          </cell>
        </row>
      </sheetData>
      <sheetData sheetId="10712">
        <row r="4">
          <cell r="I4">
            <v>0</v>
          </cell>
        </row>
      </sheetData>
      <sheetData sheetId="10713">
        <row r="4">
          <cell r="I4">
            <v>0</v>
          </cell>
        </row>
      </sheetData>
      <sheetData sheetId="10714">
        <row r="4">
          <cell r="I4">
            <v>0</v>
          </cell>
        </row>
      </sheetData>
      <sheetData sheetId="10715">
        <row r="4">
          <cell r="I4">
            <v>0</v>
          </cell>
        </row>
      </sheetData>
      <sheetData sheetId="10716">
        <row r="4">
          <cell r="I4">
            <v>0</v>
          </cell>
        </row>
      </sheetData>
      <sheetData sheetId="10717">
        <row r="4">
          <cell r="I4">
            <v>0</v>
          </cell>
        </row>
      </sheetData>
      <sheetData sheetId="10718">
        <row r="4">
          <cell r="I4">
            <v>0</v>
          </cell>
        </row>
      </sheetData>
      <sheetData sheetId="10719">
        <row r="4">
          <cell r="I4">
            <v>0</v>
          </cell>
        </row>
      </sheetData>
      <sheetData sheetId="10720">
        <row r="4">
          <cell r="I4">
            <v>0</v>
          </cell>
        </row>
      </sheetData>
      <sheetData sheetId="10721">
        <row r="4">
          <cell r="I4">
            <v>0</v>
          </cell>
        </row>
      </sheetData>
      <sheetData sheetId="10722">
        <row r="4">
          <cell r="I4">
            <v>0</v>
          </cell>
        </row>
      </sheetData>
      <sheetData sheetId="10723">
        <row r="4">
          <cell r="I4">
            <v>0</v>
          </cell>
        </row>
      </sheetData>
      <sheetData sheetId="10724">
        <row r="4">
          <cell r="I4">
            <v>0</v>
          </cell>
        </row>
      </sheetData>
      <sheetData sheetId="10725">
        <row r="4">
          <cell r="I4">
            <v>0</v>
          </cell>
        </row>
      </sheetData>
      <sheetData sheetId="10726">
        <row r="4">
          <cell r="I4">
            <v>0</v>
          </cell>
        </row>
      </sheetData>
      <sheetData sheetId="10727">
        <row r="4">
          <cell r="I4">
            <v>0</v>
          </cell>
        </row>
      </sheetData>
      <sheetData sheetId="10728">
        <row r="4">
          <cell r="I4">
            <v>0</v>
          </cell>
        </row>
      </sheetData>
      <sheetData sheetId="10729">
        <row r="4">
          <cell r="I4">
            <v>0</v>
          </cell>
        </row>
      </sheetData>
      <sheetData sheetId="10730">
        <row r="4">
          <cell r="I4">
            <v>0</v>
          </cell>
        </row>
      </sheetData>
      <sheetData sheetId="10731">
        <row r="4">
          <cell r="I4">
            <v>0</v>
          </cell>
        </row>
      </sheetData>
      <sheetData sheetId="10732">
        <row r="4">
          <cell r="I4">
            <v>0</v>
          </cell>
        </row>
      </sheetData>
      <sheetData sheetId="10733">
        <row r="4">
          <cell r="I4">
            <v>0</v>
          </cell>
        </row>
      </sheetData>
      <sheetData sheetId="10734">
        <row r="4">
          <cell r="I4">
            <v>0</v>
          </cell>
        </row>
      </sheetData>
      <sheetData sheetId="10735">
        <row r="4">
          <cell r="I4">
            <v>0</v>
          </cell>
        </row>
      </sheetData>
      <sheetData sheetId="10736">
        <row r="4">
          <cell r="I4">
            <v>0</v>
          </cell>
        </row>
      </sheetData>
      <sheetData sheetId="10737">
        <row r="4">
          <cell r="I4">
            <v>0</v>
          </cell>
        </row>
      </sheetData>
      <sheetData sheetId="10738">
        <row r="4">
          <cell r="I4">
            <v>0</v>
          </cell>
        </row>
      </sheetData>
      <sheetData sheetId="10739">
        <row r="4">
          <cell r="I4">
            <v>0</v>
          </cell>
        </row>
      </sheetData>
      <sheetData sheetId="10740">
        <row r="4">
          <cell r="I4">
            <v>0</v>
          </cell>
        </row>
      </sheetData>
      <sheetData sheetId="10741">
        <row r="4">
          <cell r="I4">
            <v>0</v>
          </cell>
        </row>
      </sheetData>
      <sheetData sheetId="10742">
        <row r="4">
          <cell r="I4">
            <v>0</v>
          </cell>
        </row>
      </sheetData>
      <sheetData sheetId="10743">
        <row r="4">
          <cell r="I4">
            <v>0</v>
          </cell>
        </row>
      </sheetData>
      <sheetData sheetId="10744">
        <row r="4">
          <cell r="I4">
            <v>0</v>
          </cell>
        </row>
      </sheetData>
      <sheetData sheetId="10745">
        <row r="4">
          <cell r="I4">
            <v>0</v>
          </cell>
        </row>
      </sheetData>
      <sheetData sheetId="10746">
        <row r="4">
          <cell r="I4">
            <v>0</v>
          </cell>
        </row>
      </sheetData>
      <sheetData sheetId="10747">
        <row r="4">
          <cell r="I4">
            <v>0</v>
          </cell>
        </row>
      </sheetData>
      <sheetData sheetId="10748">
        <row r="4">
          <cell r="I4">
            <v>0</v>
          </cell>
        </row>
      </sheetData>
      <sheetData sheetId="10749">
        <row r="4">
          <cell r="I4">
            <v>0</v>
          </cell>
        </row>
      </sheetData>
      <sheetData sheetId="10750">
        <row r="4">
          <cell r="I4">
            <v>0</v>
          </cell>
        </row>
      </sheetData>
      <sheetData sheetId="10751">
        <row r="4">
          <cell r="I4">
            <v>0</v>
          </cell>
        </row>
      </sheetData>
      <sheetData sheetId="10752">
        <row r="4">
          <cell r="I4">
            <v>0</v>
          </cell>
        </row>
      </sheetData>
      <sheetData sheetId="10753">
        <row r="4">
          <cell r="I4">
            <v>0</v>
          </cell>
        </row>
      </sheetData>
      <sheetData sheetId="10754">
        <row r="4">
          <cell r="I4">
            <v>0</v>
          </cell>
        </row>
      </sheetData>
      <sheetData sheetId="10755">
        <row r="4">
          <cell r="I4">
            <v>0</v>
          </cell>
        </row>
      </sheetData>
      <sheetData sheetId="10756">
        <row r="4">
          <cell r="I4">
            <v>0</v>
          </cell>
        </row>
      </sheetData>
      <sheetData sheetId="10757">
        <row r="4">
          <cell r="I4">
            <v>0</v>
          </cell>
        </row>
      </sheetData>
      <sheetData sheetId="10758">
        <row r="4">
          <cell r="I4">
            <v>0</v>
          </cell>
        </row>
      </sheetData>
      <sheetData sheetId="10759">
        <row r="4">
          <cell r="I4">
            <v>0</v>
          </cell>
        </row>
      </sheetData>
      <sheetData sheetId="10760">
        <row r="4">
          <cell r="I4">
            <v>0</v>
          </cell>
        </row>
      </sheetData>
      <sheetData sheetId="10761">
        <row r="4">
          <cell r="I4">
            <v>0</v>
          </cell>
        </row>
      </sheetData>
      <sheetData sheetId="10762">
        <row r="4">
          <cell r="I4">
            <v>0</v>
          </cell>
        </row>
      </sheetData>
      <sheetData sheetId="10763">
        <row r="4">
          <cell r="I4">
            <v>0</v>
          </cell>
        </row>
      </sheetData>
      <sheetData sheetId="10764">
        <row r="4">
          <cell r="I4">
            <v>0</v>
          </cell>
        </row>
      </sheetData>
      <sheetData sheetId="10765">
        <row r="4">
          <cell r="I4">
            <v>0</v>
          </cell>
        </row>
      </sheetData>
      <sheetData sheetId="10766">
        <row r="4">
          <cell r="I4">
            <v>0</v>
          </cell>
        </row>
      </sheetData>
      <sheetData sheetId="10767">
        <row r="4">
          <cell r="I4">
            <v>0</v>
          </cell>
        </row>
      </sheetData>
      <sheetData sheetId="10768">
        <row r="4">
          <cell r="I4">
            <v>0</v>
          </cell>
        </row>
      </sheetData>
      <sheetData sheetId="10769">
        <row r="4">
          <cell r="I4">
            <v>0</v>
          </cell>
        </row>
      </sheetData>
      <sheetData sheetId="10770">
        <row r="4">
          <cell r="I4">
            <v>0</v>
          </cell>
        </row>
      </sheetData>
      <sheetData sheetId="10771">
        <row r="4">
          <cell r="I4">
            <v>0</v>
          </cell>
        </row>
      </sheetData>
      <sheetData sheetId="10772">
        <row r="4">
          <cell r="I4">
            <v>0</v>
          </cell>
        </row>
      </sheetData>
      <sheetData sheetId="10773">
        <row r="4">
          <cell r="I4">
            <v>0</v>
          </cell>
        </row>
      </sheetData>
      <sheetData sheetId="10774">
        <row r="4">
          <cell r="I4">
            <v>0</v>
          </cell>
        </row>
      </sheetData>
      <sheetData sheetId="10775">
        <row r="4">
          <cell r="I4">
            <v>0</v>
          </cell>
        </row>
      </sheetData>
      <sheetData sheetId="10776">
        <row r="4">
          <cell r="I4">
            <v>0</v>
          </cell>
        </row>
      </sheetData>
      <sheetData sheetId="10777">
        <row r="4">
          <cell r="I4">
            <v>0</v>
          </cell>
        </row>
      </sheetData>
      <sheetData sheetId="10778">
        <row r="4">
          <cell r="I4">
            <v>0</v>
          </cell>
        </row>
      </sheetData>
      <sheetData sheetId="10779">
        <row r="4">
          <cell r="I4">
            <v>0</v>
          </cell>
        </row>
      </sheetData>
      <sheetData sheetId="10780">
        <row r="4">
          <cell r="I4">
            <v>0</v>
          </cell>
        </row>
      </sheetData>
      <sheetData sheetId="10781">
        <row r="4">
          <cell r="I4">
            <v>0</v>
          </cell>
        </row>
      </sheetData>
      <sheetData sheetId="10782">
        <row r="4">
          <cell r="I4">
            <v>0</v>
          </cell>
        </row>
      </sheetData>
      <sheetData sheetId="10783">
        <row r="4">
          <cell r="I4">
            <v>0</v>
          </cell>
        </row>
      </sheetData>
      <sheetData sheetId="10784">
        <row r="4">
          <cell r="I4">
            <v>0</v>
          </cell>
        </row>
      </sheetData>
      <sheetData sheetId="10785">
        <row r="4">
          <cell r="I4">
            <v>0</v>
          </cell>
        </row>
      </sheetData>
      <sheetData sheetId="10786">
        <row r="4">
          <cell r="I4">
            <v>0</v>
          </cell>
        </row>
      </sheetData>
      <sheetData sheetId="10787">
        <row r="4">
          <cell r="I4">
            <v>0</v>
          </cell>
        </row>
      </sheetData>
      <sheetData sheetId="10788">
        <row r="4">
          <cell r="I4">
            <v>0</v>
          </cell>
        </row>
      </sheetData>
      <sheetData sheetId="10789">
        <row r="4">
          <cell r="I4">
            <v>0</v>
          </cell>
        </row>
      </sheetData>
      <sheetData sheetId="10790">
        <row r="4">
          <cell r="I4">
            <v>0</v>
          </cell>
        </row>
      </sheetData>
      <sheetData sheetId="10791">
        <row r="4">
          <cell r="I4">
            <v>0</v>
          </cell>
        </row>
      </sheetData>
      <sheetData sheetId="10792">
        <row r="4">
          <cell r="I4">
            <v>0</v>
          </cell>
        </row>
      </sheetData>
      <sheetData sheetId="10793">
        <row r="4">
          <cell r="I4">
            <v>0</v>
          </cell>
        </row>
      </sheetData>
      <sheetData sheetId="10794">
        <row r="4">
          <cell r="I4">
            <v>0</v>
          </cell>
        </row>
      </sheetData>
      <sheetData sheetId="10795">
        <row r="4">
          <cell r="I4">
            <v>0</v>
          </cell>
        </row>
      </sheetData>
      <sheetData sheetId="10796">
        <row r="4">
          <cell r="I4">
            <v>0</v>
          </cell>
        </row>
      </sheetData>
      <sheetData sheetId="10797">
        <row r="4">
          <cell r="I4">
            <v>0</v>
          </cell>
        </row>
      </sheetData>
      <sheetData sheetId="10798">
        <row r="4">
          <cell r="I4">
            <v>0</v>
          </cell>
        </row>
      </sheetData>
      <sheetData sheetId="10799">
        <row r="4">
          <cell r="I4">
            <v>0</v>
          </cell>
        </row>
      </sheetData>
      <sheetData sheetId="10800">
        <row r="4">
          <cell r="I4">
            <v>0</v>
          </cell>
        </row>
      </sheetData>
      <sheetData sheetId="10801">
        <row r="4">
          <cell r="I4">
            <v>0</v>
          </cell>
        </row>
      </sheetData>
      <sheetData sheetId="10802">
        <row r="4">
          <cell r="I4">
            <v>0</v>
          </cell>
        </row>
      </sheetData>
      <sheetData sheetId="10803">
        <row r="4">
          <cell r="I4">
            <v>0</v>
          </cell>
        </row>
      </sheetData>
      <sheetData sheetId="10804">
        <row r="4">
          <cell r="I4">
            <v>0</v>
          </cell>
        </row>
      </sheetData>
      <sheetData sheetId="10805">
        <row r="4">
          <cell r="I4">
            <v>0</v>
          </cell>
        </row>
      </sheetData>
      <sheetData sheetId="10806">
        <row r="4">
          <cell r="I4">
            <v>0</v>
          </cell>
        </row>
      </sheetData>
      <sheetData sheetId="10807">
        <row r="4">
          <cell r="I4">
            <v>0</v>
          </cell>
        </row>
      </sheetData>
      <sheetData sheetId="10808">
        <row r="4">
          <cell r="I4">
            <v>0</v>
          </cell>
        </row>
      </sheetData>
      <sheetData sheetId="10809">
        <row r="4">
          <cell r="I4">
            <v>0</v>
          </cell>
        </row>
      </sheetData>
      <sheetData sheetId="10810">
        <row r="4">
          <cell r="I4">
            <v>0</v>
          </cell>
        </row>
      </sheetData>
      <sheetData sheetId="10811">
        <row r="4">
          <cell r="I4">
            <v>0</v>
          </cell>
        </row>
      </sheetData>
      <sheetData sheetId="10812">
        <row r="4">
          <cell r="I4">
            <v>0</v>
          </cell>
        </row>
      </sheetData>
      <sheetData sheetId="10813">
        <row r="4">
          <cell r="I4">
            <v>0</v>
          </cell>
        </row>
      </sheetData>
      <sheetData sheetId="10814">
        <row r="4">
          <cell r="I4">
            <v>0</v>
          </cell>
        </row>
      </sheetData>
      <sheetData sheetId="10815">
        <row r="4">
          <cell r="I4">
            <v>0</v>
          </cell>
        </row>
      </sheetData>
      <sheetData sheetId="10816">
        <row r="4">
          <cell r="I4">
            <v>0</v>
          </cell>
        </row>
      </sheetData>
      <sheetData sheetId="10817">
        <row r="4">
          <cell r="I4">
            <v>0</v>
          </cell>
        </row>
      </sheetData>
      <sheetData sheetId="10818">
        <row r="4">
          <cell r="I4">
            <v>0</v>
          </cell>
        </row>
      </sheetData>
      <sheetData sheetId="10819">
        <row r="4">
          <cell r="I4">
            <v>0</v>
          </cell>
        </row>
      </sheetData>
      <sheetData sheetId="10820">
        <row r="4">
          <cell r="I4">
            <v>0</v>
          </cell>
        </row>
      </sheetData>
      <sheetData sheetId="10821">
        <row r="4">
          <cell r="I4">
            <v>0</v>
          </cell>
        </row>
      </sheetData>
      <sheetData sheetId="10822">
        <row r="4">
          <cell r="I4">
            <v>0</v>
          </cell>
        </row>
      </sheetData>
      <sheetData sheetId="10823">
        <row r="4">
          <cell r="I4">
            <v>0</v>
          </cell>
        </row>
      </sheetData>
      <sheetData sheetId="10824">
        <row r="4">
          <cell r="I4">
            <v>0</v>
          </cell>
        </row>
      </sheetData>
      <sheetData sheetId="10825">
        <row r="4">
          <cell r="I4">
            <v>0</v>
          </cell>
        </row>
      </sheetData>
      <sheetData sheetId="10826">
        <row r="4">
          <cell r="I4">
            <v>0</v>
          </cell>
        </row>
      </sheetData>
      <sheetData sheetId="10827">
        <row r="4">
          <cell r="I4">
            <v>0</v>
          </cell>
        </row>
      </sheetData>
      <sheetData sheetId="10828">
        <row r="4">
          <cell r="I4">
            <v>0</v>
          </cell>
        </row>
      </sheetData>
      <sheetData sheetId="10829">
        <row r="4">
          <cell r="I4">
            <v>0</v>
          </cell>
        </row>
      </sheetData>
      <sheetData sheetId="10830">
        <row r="4">
          <cell r="I4">
            <v>0</v>
          </cell>
        </row>
      </sheetData>
      <sheetData sheetId="10831">
        <row r="4">
          <cell r="I4">
            <v>0</v>
          </cell>
        </row>
      </sheetData>
      <sheetData sheetId="10832">
        <row r="4">
          <cell r="I4">
            <v>0</v>
          </cell>
        </row>
      </sheetData>
      <sheetData sheetId="10833">
        <row r="4">
          <cell r="I4">
            <v>0</v>
          </cell>
        </row>
      </sheetData>
      <sheetData sheetId="10834">
        <row r="4">
          <cell r="I4">
            <v>0</v>
          </cell>
        </row>
      </sheetData>
      <sheetData sheetId="10835">
        <row r="4">
          <cell r="I4">
            <v>0</v>
          </cell>
        </row>
      </sheetData>
      <sheetData sheetId="10836">
        <row r="4">
          <cell r="I4">
            <v>0</v>
          </cell>
        </row>
      </sheetData>
      <sheetData sheetId="10837">
        <row r="4">
          <cell r="I4">
            <v>0</v>
          </cell>
        </row>
      </sheetData>
      <sheetData sheetId="10838">
        <row r="4">
          <cell r="I4">
            <v>0</v>
          </cell>
        </row>
      </sheetData>
      <sheetData sheetId="10839">
        <row r="4">
          <cell r="I4">
            <v>0</v>
          </cell>
        </row>
      </sheetData>
      <sheetData sheetId="10840">
        <row r="4">
          <cell r="I4">
            <v>0</v>
          </cell>
        </row>
      </sheetData>
      <sheetData sheetId="10841">
        <row r="4">
          <cell r="I4">
            <v>0</v>
          </cell>
        </row>
      </sheetData>
      <sheetData sheetId="10842">
        <row r="4">
          <cell r="I4">
            <v>0</v>
          </cell>
        </row>
      </sheetData>
      <sheetData sheetId="10843">
        <row r="4">
          <cell r="I4">
            <v>0</v>
          </cell>
        </row>
      </sheetData>
      <sheetData sheetId="10844">
        <row r="4">
          <cell r="I4">
            <v>0</v>
          </cell>
        </row>
      </sheetData>
      <sheetData sheetId="10845">
        <row r="4">
          <cell r="I4">
            <v>0</v>
          </cell>
        </row>
      </sheetData>
      <sheetData sheetId="10846">
        <row r="4">
          <cell r="I4">
            <v>0</v>
          </cell>
        </row>
      </sheetData>
      <sheetData sheetId="10847">
        <row r="4">
          <cell r="I4">
            <v>0</v>
          </cell>
        </row>
      </sheetData>
      <sheetData sheetId="10848">
        <row r="4">
          <cell r="I4">
            <v>0</v>
          </cell>
        </row>
      </sheetData>
      <sheetData sheetId="10849">
        <row r="4">
          <cell r="I4">
            <v>0</v>
          </cell>
        </row>
      </sheetData>
      <sheetData sheetId="10850">
        <row r="4">
          <cell r="I4">
            <v>0</v>
          </cell>
        </row>
      </sheetData>
      <sheetData sheetId="10851">
        <row r="4">
          <cell r="I4">
            <v>0</v>
          </cell>
        </row>
      </sheetData>
      <sheetData sheetId="10852">
        <row r="4">
          <cell r="I4">
            <v>0</v>
          </cell>
        </row>
      </sheetData>
      <sheetData sheetId="10853">
        <row r="4">
          <cell r="I4">
            <v>0</v>
          </cell>
        </row>
      </sheetData>
      <sheetData sheetId="10854">
        <row r="4">
          <cell r="I4">
            <v>0</v>
          </cell>
        </row>
      </sheetData>
      <sheetData sheetId="10855">
        <row r="4">
          <cell r="I4">
            <v>0</v>
          </cell>
        </row>
      </sheetData>
      <sheetData sheetId="10856">
        <row r="4">
          <cell r="I4">
            <v>0</v>
          </cell>
        </row>
      </sheetData>
      <sheetData sheetId="10857">
        <row r="4">
          <cell r="I4">
            <v>0</v>
          </cell>
        </row>
      </sheetData>
      <sheetData sheetId="10858">
        <row r="4">
          <cell r="I4">
            <v>0</v>
          </cell>
        </row>
      </sheetData>
      <sheetData sheetId="10859">
        <row r="4">
          <cell r="I4">
            <v>0</v>
          </cell>
        </row>
      </sheetData>
      <sheetData sheetId="10860">
        <row r="4">
          <cell r="I4">
            <v>0</v>
          </cell>
        </row>
      </sheetData>
      <sheetData sheetId="10861">
        <row r="4">
          <cell r="I4">
            <v>0</v>
          </cell>
        </row>
      </sheetData>
      <sheetData sheetId="10862">
        <row r="4">
          <cell r="I4">
            <v>0</v>
          </cell>
        </row>
      </sheetData>
      <sheetData sheetId="10863">
        <row r="4">
          <cell r="I4">
            <v>0</v>
          </cell>
        </row>
      </sheetData>
      <sheetData sheetId="10864">
        <row r="4">
          <cell r="I4">
            <v>0</v>
          </cell>
        </row>
      </sheetData>
      <sheetData sheetId="10865">
        <row r="4">
          <cell r="I4">
            <v>0</v>
          </cell>
        </row>
      </sheetData>
      <sheetData sheetId="10866">
        <row r="4">
          <cell r="I4">
            <v>0</v>
          </cell>
        </row>
      </sheetData>
      <sheetData sheetId="10867">
        <row r="4">
          <cell r="I4">
            <v>0</v>
          </cell>
        </row>
      </sheetData>
      <sheetData sheetId="10868">
        <row r="4">
          <cell r="I4">
            <v>0</v>
          </cell>
        </row>
      </sheetData>
      <sheetData sheetId="10869">
        <row r="4">
          <cell r="I4">
            <v>0</v>
          </cell>
        </row>
      </sheetData>
      <sheetData sheetId="10870">
        <row r="4">
          <cell r="I4">
            <v>0</v>
          </cell>
        </row>
      </sheetData>
      <sheetData sheetId="10871">
        <row r="4">
          <cell r="I4">
            <v>0</v>
          </cell>
        </row>
      </sheetData>
      <sheetData sheetId="10872">
        <row r="4">
          <cell r="I4">
            <v>0</v>
          </cell>
        </row>
      </sheetData>
      <sheetData sheetId="10873">
        <row r="4">
          <cell r="I4">
            <v>0</v>
          </cell>
        </row>
      </sheetData>
      <sheetData sheetId="10874" refreshError="1"/>
      <sheetData sheetId="10875" refreshError="1"/>
      <sheetData sheetId="10876" refreshError="1"/>
      <sheetData sheetId="10877" refreshError="1"/>
      <sheetData sheetId="10878" refreshError="1"/>
      <sheetData sheetId="10879" refreshError="1"/>
      <sheetData sheetId="10880" refreshError="1"/>
      <sheetData sheetId="10881" refreshError="1"/>
      <sheetData sheetId="10882" refreshError="1"/>
      <sheetData sheetId="10883" refreshError="1"/>
      <sheetData sheetId="10884" refreshError="1"/>
      <sheetData sheetId="10885" refreshError="1"/>
      <sheetData sheetId="10886" refreshError="1"/>
      <sheetData sheetId="10887" refreshError="1"/>
      <sheetData sheetId="10888" refreshError="1"/>
      <sheetData sheetId="10889" refreshError="1"/>
      <sheetData sheetId="10890">
        <row r="4">
          <cell r="I4">
            <v>0</v>
          </cell>
        </row>
      </sheetData>
      <sheetData sheetId="10891">
        <row r="4">
          <cell r="I4">
            <v>0</v>
          </cell>
        </row>
      </sheetData>
      <sheetData sheetId="10892" refreshError="1"/>
      <sheetData sheetId="10893" refreshError="1"/>
      <sheetData sheetId="10894" refreshError="1"/>
      <sheetData sheetId="10895">
        <row r="4">
          <cell r="I4">
            <v>0</v>
          </cell>
        </row>
      </sheetData>
      <sheetData sheetId="10896">
        <row r="4">
          <cell r="I4">
            <v>0</v>
          </cell>
        </row>
      </sheetData>
      <sheetData sheetId="10897">
        <row r="4">
          <cell r="I4">
            <v>0</v>
          </cell>
        </row>
      </sheetData>
      <sheetData sheetId="10898" refreshError="1"/>
      <sheetData sheetId="10899" refreshError="1"/>
      <sheetData sheetId="10900" refreshError="1"/>
      <sheetData sheetId="10901" refreshError="1"/>
      <sheetData sheetId="10902" refreshError="1"/>
      <sheetData sheetId="10903" refreshError="1"/>
      <sheetData sheetId="10904" refreshError="1"/>
      <sheetData sheetId="10905" refreshError="1"/>
      <sheetData sheetId="10906" refreshError="1"/>
      <sheetData sheetId="10907" refreshError="1"/>
      <sheetData sheetId="10908" refreshError="1"/>
      <sheetData sheetId="10909" refreshError="1"/>
      <sheetData sheetId="10910" refreshError="1"/>
      <sheetData sheetId="10911" refreshError="1"/>
      <sheetData sheetId="10912" refreshError="1"/>
      <sheetData sheetId="10913" refreshError="1"/>
      <sheetData sheetId="10914" refreshError="1"/>
      <sheetData sheetId="10915" refreshError="1"/>
      <sheetData sheetId="10916" refreshError="1"/>
      <sheetData sheetId="10917" refreshError="1"/>
      <sheetData sheetId="10918" refreshError="1"/>
      <sheetData sheetId="10919" refreshError="1"/>
      <sheetData sheetId="10920" refreshError="1"/>
      <sheetData sheetId="10921" refreshError="1"/>
      <sheetData sheetId="10922" refreshError="1"/>
      <sheetData sheetId="10923" refreshError="1"/>
      <sheetData sheetId="10924" refreshError="1"/>
      <sheetData sheetId="10925" refreshError="1"/>
      <sheetData sheetId="10926" refreshError="1"/>
      <sheetData sheetId="10927" refreshError="1"/>
      <sheetData sheetId="10928" refreshError="1"/>
      <sheetData sheetId="10929" refreshError="1"/>
      <sheetData sheetId="10930" refreshError="1"/>
      <sheetData sheetId="10931" refreshError="1"/>
      <sheetData sheetId="10932" refreshError="1"/>
      <sheetData sheetId="10933" refreshError="1"/>
      <sheetData sheetId="10934" refreshError="1"/>
      <sheetData sheetId="10935" refreshError="1"/>
      <sheetData sheetId="10936" refreshError="1"/>
      <sheetData sheetId="10937" refreshError="1"/>
      <sheetData sheetId="10938" refreshError="1"/>
      <sheetData sheetId="10939" refreshError="1"/>
      <sheetData sheetId="10940" refreshError="1"/>
      <sheetData sheetId="10941" refreshError="1"/>
      <sheetData sheetId="10942" refreshError="1"/>
      <sheetData sheetId="10943" refreshError="1"/>
      <sheetData sheetId="10944" refreshError="1"/>
      <sheetData sheetId="10945" refreshError="1"/>
      <sheetData sheetId="10946" refreshError="1"/>
      <sheetData sheetId="10947" refreshError="1"/>
      <sheetData sheetId="10948" refreshError="1"/>
      <sheetData sheetId="10949" refreshError="1"/>
      <sheetData sheetId="10950" refreshError="1"/>
      <sheetData sheetId="10951" refreshError="1"/>
      <sheetData sheetId="10952" refreshError="1"/>
      <sheetData sheetId="10953" refreshError="1"/>
      <sheetData sheetId="10954" refreshError="1"/>
      <sheetData sheetId="10955" refreshError="1"/>
      <sheetData sheetId="10956" refreshError="1"/>
      <sheetData sheetId="10957" refreshError="1"/>
      <sheetData sheetId="10958" refreshError="1"/>
      <sheetData sheetId="10959" refreshError="1"/>
      <sheetData sheetId="10960" refreshError="1"/>
      <sheetData sheetId="10961" refreshError="1"/>
      <sheetData sheetId="10962" refreshError="1"/>
      <sheetData sheetId="10963" refreshError="1"/>
      <sheetData sheetId="10964" refreshError="1"/>
      <sheetData sheetId="10965" refreshError="1"/>
      <sheetData sheetId="10966" refreshError="1"/>
      <sheetData sheetId="10967" refreshError="1"/>
      <sheetData sheetId="10968" refreshError="1"/>
      <sheetData sheetId="10969" refreshError="1"/>
      <sheetData sheetId="10970" refreshError="1"/>
      <sheetData sheetId="10971" refreshError="1"/>
      <sheetData sheetId="10972" refreshError="1"/>
      <sheetData sheetId="10973" refreshError="1"/>
      <sheetData sheetId="10974" refreshError="1"/>
      <sheetData sheetId="10975" refreshError="1"/>
      <sheetData sheetId="10976" refreshError="1"/>
      <sheetData sheetId="10977" refreshError="1"/>
      <sheetData sheetId="10978" refreshError="1"/>
      <sheetData sheetId="10979" refreshError="1"/>
      <sheetData sheetId="10980" refreshError="1"/>
      <sheetData sheetId="10981" refreshError="1"/>
      <sheetData sheetId="10982" refreshError="1"/>
      <sheetData sheetId="10983" refreshError="1"/>
      <sheetData sheetId="10984" refreshError="1"/>
      <sheetData sheetId="10985" refreshError="1"/>
      <sheetData sheetId="10986" refreshError="1"/>
      <sheetData sheetId="10987" refreshError="1"/>
      <sheetData sheetId="10988" refreshError="1"/>
      <sheetData sheetId="10989" refreshError="1"/>
      <sheetData sheetId="10990" refreshError="1"/>
      <sheetData sheetId="10991" refreshError="1"/>
      <sheetData sheetId="10992" refreshError="1"/>
      <sheetData sheetId="10993" refreshError="1"/>
      <sheetData sheetId="10994" refreshError="1"/>
      <sheetData sheetId="10995" refreshError="1"/>
      <sheetData sheetId="10996" refreshError="1"/>
      <sheetData sheetId="10997">
        <row r="4">
          <cell r="I4">
            <v>0</v>
          </cell>
        </row>
      </sheetData>
      <sheetData sheetId="10998" refreshError="1"/>
      <sheetData sheetId="10999" refreshError="1"/>
      <sheetData sheetId="11000">
        <row r="4">
          <cell r="I4">
            <v>0</v>
          </cell>
        </row>
      </sheetData>
      <sheetData sheetId="11001">
        <row r="4">
          <cell r="I4">
            <v>0</v>
          </cell>
        </row>
      </sheetData>
      <sheetData sheetId="11002">
        <row r="4">
          <cell r="I4">
            <v>0</v>
          </cell>
        </row>
      </sheetData>
      <sheetData sheetId="11003">
        <row r="4">
          <cell r="I4">
            <v>0</v>
          </cell>
        </row>
      </sheetData>
      <sheetData sheetId="11004">
        <row r="4">
          <cell r="I4">
            <v>0</v>
          </cell>
        </row>
      </sheetData>
      <sheetData sheetId="11005">
        <row r="4">
          <cell r="I4">
            <v>0</v>
          </cell>
        </row>
      </sheetData>
      <sheetData sheetId="11006">
        <row r="4">
          <cell r="I4">
            <v>0</v>
          </cell>
        </row>
      </sheetData>
      <sheetData sheetId="11007">
        <row r="4">
          <cell r="I4">
            <v>0</v>
          </cell>
        </row>
      </sheetData>
      <sheetData sheetId="11008">
        <row r="4">
          <cell r="I4">
            <v>0</v>
          </cell>
        </row>
      </sheetData>
      <sheetData sheetId="11009">
        <row r="4">
          <cell r="I4">
            <v>0</v>
          </cell>
        </row>
      </sheetData>
      <sheetData sheetId="11010" refreshError="1"/>
      <sheetData sheetId="11011" refreshError="1"/>
      <sheetData sheetId="11012" refreshError="1"/>
      <sheetData sheetId="11013" refreshError="1"/>
      <sheetData sheetId="11014" refreshError="1"/>
      <sheetData sheetId="11015">
        <row r="4">
          <cell r="I4">
            <v>0</v>
          </cell>
        </row>
      </sheetData>
      <sheetData sheetId="11016">
        <row r="4">
          <cell r="I4">
            <v>0</v>
          </cell>
        </row>
      </sheetData>
      <sheetData sheetId="11017">
        <row r="4">
          <cell r="I4">
            <v>0</v>
          </cell>
        </row>
      </sheetData>
      <sheetData sheetId="11018">
        <row r="4">
          <cell r="I4">
            <v>0</v>
          </cell>
        </row>
      </sheetData>
      <sheetData sheetId="11019">
        <row r="4">
          <cell r="I4">
            <v>0</v>
          </cell>
        </row>
      </sheetData>
      <sheetData sheetId="11020">
        <row r="4">
          <cell r="I4">
            <v>0</v>
          </cell>
        </row>
      </sheetData>
      <sheetData sheetId="11021">
        <row r="4">
          <cell r="I4">
            <v>0</v>
          </cell>
        </row>
      </sheetData>
      <sheetData sheetId="11022">
        <row r="4">
          <cell r="I4">
            <v>0</v>
          </cell>
        </row>
      </sheetData>
      <sheetData sheetId="11023">
        <row r="4">
          <cell r="I4">
            <v>0</v>
          </cell>
        </row>
      </sheetData>
      <sheetData sheetId="11024">
        <row r="4">
          <cell r="I4">
            <v>0</v>
          </cell>
        </row>
      </sheetData>
      <sheetData sheetId="11025">
        <row r="4">
          <cell r="I4">
            <v>0</v>
          </cell>
        </row>
      </sheetData>
      <sheetData sheetId="11026">
        <row r="4">
          <cell r="I4">
            <v>0</v>
          </cell>
        </row>
      </sheetData>
      <sheetData sheetId="11027">
        <row r="4">
          <cell r="I4">
            <v>0</v>
          </cell>
        </row>
      </sheetData>
      <sheetData sheetId="11028">
        <row r="4">
          <cell r="I4">
            <v>0</v>
          </cell>
        </row>
      </sheetData>
      <sheetData sheetId="11029">
        <row r="4">
          <cell r="I4">
            <v>0</v>
          </cell>
        </row>
      </sheetData>
      <sheetData sheetId="11030">
        <row r="4">
          <cell r="I4">
            <v>0</v>
          </cell>
        </row>
      </sheetData>
      <sheetData sheetId="11031">
        <row r="4">
          <cell r="I4">
            <v>0</v>
          </cell>
        </row>
      </sheetData>
      <sheetData sheetId="11032">
        <row r="4">
          <cell r="I4">
            <v>0</v>
          </cell>
        </row>
      </sheetData>
      <sheetData sheetId="11033">
        <row r="4">
          <cell r="I4">
            <v>0</v>
          </cell>
        </row>
      </sheetData>
      <sheetData sheetId="11034">
        <row r="4">
          <cell r="I4">
            <v>0</v>
          </cell>
        </row>
      </sheetData>
      <sheetData sheetId="11035">
        <row r="4">
          <cell r="I4">
            <v>0</v>
          </cell>
        </row>
      </sheetData>
      <sheetData sheetId="11036">
        <row r="4">
          <cell r="I4">
            <v>0</v>
          </cell>
        </row>
      </sheetData>
      <sheetData sheetId="11037">
        <row r="4">
          <cell r="I4">
            <v>0</v>
          </cell>
        </row>
      </sheetData>
      <sheetData sheetId="11038">
        <row r="4">
          <cell r="I4">
            <v>0</v>
          </cell>
        </row>
      </sheetData>
      <sheetData sheetId="11039">
        <row r="4">
          <cell r="I4">
            <v>0</v>
          </cell>
        </row>
      </sheetData>
      <sheetData sheetId="11040">
        <row r="4">
          <cell r="I4">
            <v>0</v>
          </cell>
        </row>
      </sheetData>
      <sheetData sheetId="11041">
        <row r="4">
          <cell r="I4">
            <v>0</v>
          </cell>
        </row>
      </sheetData>
      <sheetData sheetId="11042">
        <row r="4">
          <cell r="I4">
            <v>0</v>
          </cell>
        </row>
      </sheetData>
      <sheetData sheetId="11043">
        <row r="4">
          <cell r="I4">
            <v>0</v>
          </cell>
        </row>
      </sheetData>
      <sheetData sheetId="11044">
        <row r="4">
          <cell r="I4">
            <v>0</v>
          </cell>
        </row>
      </sheetData>
      <sheetData sheetId="11045">
        <row r="4">
          <cell r="I4">
            <v>0</v>
          </cell>
        </row>
      </sheetData>
      <sheetData sheetId="11046">
        <row r="4">
          <cell r="I4">
            <v>0</v>
          </cell>
        </row>
      </sheetData>
      <sheetData sheetId="11047">
        <row r="4">
          <cell r="I4">
            <v>0</v>
          </cell>
        </row>
      </sheetData>
      <sheetData sheetId="11048">
        <row r="4">
          <cell r="I4">
            <v>0</v>
          </cell>
        </row>
      </sheetData>
      <sheetData sheetId="11049">
        <row r="4">
          <cell r="I4">
            <v>0</v>
          </cell>
        </row>
      </sheetData>
      <sheetData sheetId="11050">
        <row r="4">
          <cell r="I4">
            <v>0</v>
          </cell>
        </row>
      </sheetData>
      <sheetData sheetId="11051">
        <row r="4">
          <cell r="I4">
            <v>0</v>
          </cell>
        </row>
      </sheetData>
      <sheetData sheetId="11052">
        <row r="4">
          <cell r="I4">
            <v>0</v>
          </cell>
        </row>
      </sheetData>
      <sheetData sheetId="11053">
        <row r="4">
          <cell r="I4">
            <v>0</v>
          </cell>
        </row>
      </sheetData>
      <sheetData sheetId="11054">
        <row r="4">
          <cell r="I4">
            <v>0</v>
          </cell>
        </row>
      </sheetData>
      <sheetData sheetId="11055">
        <row r="4">
          <cell r="I4">
            <v>0</v>
          </cell>
        </row>
      </sheetData>
      <sheetData sheetId="11056">
        <row r="4">
          <cell r="I4">
            <v>0</v>
          </cell>
        </row>
      </sheetData>
      <sheetData sheetId="11057">
        <row r="4">
          <cell r="I4">
            <v>0</v>
          </cell>
        </row>
      </sheetData>
      <sheetData sheetId="11058">
        <row r="4">
          <cell r="I4">
            <v>0</v>
          </cell>
        </row>
      </sheetData>
      <sheetData sheetId="11059">
        <row r="4">
          <cell r="I4">
            <v>0</v>
          </cell>
        </row>
      </sheetData>
      <sheetData sheetId="11060">
        <row r="4">
          <cell r="I4">
            <v>0</v>
          </cell>
        </row>
      </sheetData>
      <sheetData sheetId="11061">
        <row r="4">
          <cell r="I4">
            <v>0</v>
          </cell>
        </row>
      </sheetData>
      <sheetData sheetId="11062">
        <row r="4">
          <cell r="I4">
            <v>0</v>
          </cell>
        </row>
      </sheetData>
      <sheetData sheetId="11063">
        <row r="4">
          <cell r="I4">
            <v>0</v>
          </cell>
        </row>
      </sheetData>
      <sheetData sheetId="11064">
        <row r="4">
          <cell r="I4">
            <v>0</v>
          </cell>
        </row>
      </sheetData>
      <sheetData sheetId="11065">
        <row r="4">
          <cell r="I4">
            <v>0</v>
          </cell>
        </row>
      </sheetData>
      <sheetData sheetId="11066">
        <row r="4">
          <cell r="I4">
            <v>0</v>
          </cell>
        </row>
      </sheetData>
      <sheetData sheetId="11067">
        <row r="4">
          <cell r="I4">
            <v>0</v>
          </cell>
        </row>
      </sheetData>
      <sheetData sheetId="11068">
        <row r="4">
          <cell r="I4">
            <v>0</v>
          </cell>
        </row>
      </sheetData>
      <sheetData sheetId="11069">
        <row r="4">
          <cell r="I4">
            <v>0</v>
          </cell>
        </row>
      </sheetData>
      <sheetData sheetId="11070">
        <row r="4">
          <cell r="I4">
            <v>0</v>
          </cell>
        </row>
      </sheetData>
      <sheetData sheetId="11071">
        <row r="4">
          <cell r="I4">
            <v>0</v>
          </cell>
        </row>
      </sheetData>
      <sheetData sheetId="11072">
        <row r="4">
          <cell r="I4">
            <v>0</v>
          </cell>
        </row>
      </sheetData>
      <sheetData sheetId="11073">
        <row r="4">
          <cell r="I4">
            <v>0</v>
          </cell>
        </row>
      </sheetData>
      <sheetData sheetId="11074">
        <row r="4">
          <cell r="I4">
            <v>0</v>
          </cell>
        </row>
      </sheetData>
      <sheetData sheetId="11075">
        <row r="4">
          <cell r="I4">
            <v>0</v>
          </cell>
        </row>
      </sheetData>
      <sheetData sheetId="11076">
        <row r="4">
          <cell r="I4">
            <v>0</v>
          </cell>
        </row>
      </sheetData>
      <sheetData sheetId="11077">
        <row r="4">
          <cell r="I4">
            <v>0</v>
          </cell>
        </row>
      </sheetData>
      <sheetData sheetId="11078">
        <row r="4">
          <cell r="I4">
            <v>0</v>
          </cell>
        </row>
      </sheetData>
      <sheetData sheetId="11079">
        <row r="4">
          <cell r="I4">
            <v>0</v>
          </cell>
        </row>
      </sheetData>
      <sheetData sheetId="11080">
        <row r="4">
          <cell r="I4">
            <v>0</v>
          </cell>
        </row>
      </sheetData>
      <sheetData sheetId="11081">
        <row r="4">
          <cell r="I4">
            <v>0</v>
          </cell>
        </row>
      </sheetData>
      <sheetData sheetId="11082">
        <row r="4">
          <cell r="I4">
            <v>0</v>
          </cell>
        </row>
      </sheetData>
      <sheetData sheetId="11083">
        <row r="4">
          <cell r="I4">
            <v>0</v>
          </cell>
        </row>
      </sheetData>
      <sheetData sheetId="11084">
        <row r="4">
          <cell r="I4">
            <v>0</v>
          </cell>
        </row>
      </sheetData>
      <sheetData sheetId="11085">
        <row r="4">
          <cell r="I4">
            <v>0</v>
          </cell>
        </row>
      </sheetData>
      <sheetData sheetId="11086">
        <row r="4">
          <cell r="I4">
            <v>0</v>
          </cell>
        </row>
      </sheetData>
      <sheetData sheetId="11087">
        <row r="4">
          <cell r="I4">
            <v>0</v>
          </cell>
        </row>
      </sheetData>
      <sheetData sheetId="11088">
        <row r="4">
          <cell r="I4">
            <v>0</v>
          </cell>
        </row>
      </sheetData>
      <sheetData sheetId="11089">
        <row r="4">
          <cell r="I4">
            <v>0</v>
          </cell>
        </row>
      </sheetData>
      <sheetData sheetId="11090">
        <row r="4">
          <cell r="I4">
            <v>0</v>
          </cell>
        </row>
      </sheetData>
      <sheetData sheetId="11091">
        <row r="4">
          <cell r="I4">
            <v>0</v>
          </cell>
        </row>
      </sheetData>
      <sheetData sheetId="11092">
        <row r="4">
          <cell r="I4">
            <v>0</v>
          </cell>
        </row>
      </sheetData>
      <sheetData sheetId="11093">
        <row r="4">
          <cell r="I4">
            <v>0</v>
          </cell>
        </row>
      </sheetData>
      <sheetData sheetId="11094">
        <row r="4">
          <cell r="I4">
            <v>0</v>
          </cell>
        </row>
      </sheetData>
      <sheetData sheetId="11095">
        <row r="4">
          <cell r="I4">
            <v>0</v>
          </cell>
        </row>
      </sheetData>
      <sheetData sheetId="11096">
        <row r="4">
          <cell r="I4">
            <v>0</v>
          </cell>
        </row>
      </sheetData>
      <sheetData sheetId="11097">
        <row r="4">
          <cell r="I4">
            <v>0</v>
          </cell>
        </row>
      </sheetData>
      <sheetData sheetId="11098">
        <row r="4">
          <cell r="I4">
            <v>0</v>
          </cell>
        </row>
      </sheetData>
      <sheetData sheetId="11099">
        <row r="4">
          <cell r="I4">
            <v>0</v>
          </cell>
        </row>
      </sheetData>
      <sheetData sheetId="11100">
        <row r="4">
          <cell r="I4">
            <v>0</v>
          </cell>
        </row>
      </sheetData>
      <sheetData sheetId="11101">
        <row r="4">
          <cell r="I4">
            <v>0</v>
          </cell>
        </row>
      </sheetData>
      <sheetData sheetId="11102">
        <row r="4">
          <cell r="I4">
            <v>0</v>
          </cell>
        </row>
      </sheetData>
      <sheetData sheetId="11103">
        <row r="4">
          <cell r="I4">
            <v>0</v>
          </cell>
        </row>
      </sheetData>
      <sheetData sheetId="11104">
        <row r="4">
          <cell r="I4">
            <v>0</v>
          </cell>
        </row>
      </sheetData>
      <sheetData sheetId="11105">
        <row r="4">
          <cell r="I4">
            <v>0</v>
          </cell>
        </row>
      </sheetData>
      <sheetData sheetId="11106">
        <row r="4">
          <cell r="I4">
            <v>0</v>
          </cell>
        </row>
      </sheetData>
      <sheetData sheetId="11107">
        <row r="4">
          <cell r="I4">
            <v>0</v>
          </cell>
        </row>
      </sheetData>
      <sheetData sheetId="11108">
        <row r="4">
          <cell r="I4">
            <v>0</v>
          </cell>
        </row>
      </sheetData>
      <sheetData sheetId="11109">
        <row r="4">
          <cell r="I4">
            <v>0</v>
          </cell>
        </row>
      </sheetData>
      <sheetData sheetId="11110">
        <row r="4">
          <cell r="I4">
            <v>0</v>
          </cell>
        </row>
      </sheetData>
      <sheetData sheetId="11111">
        <row r="4">
          <cell r="I4">
            <v>0</v>
          </cell>
        </row>
      </sheetData>
      <sheetData sheetId="11112">
        <row r="4">
          <cell r="I4">
            <v>0</v>
          </cell>
        </row>
      </sheetData>
      <sheetData sheetId="11113">
        <row r="4">
          <cell r="I4">
            <v>0</v>
          </cell>
        </row>
      </sheetData>
      <sheetData sheetId="11114">
        <row r="4">
          <cell r="I4">
            <v>0</v>
          </cell>
        </row>
      </sheetData>
      <sheetData sheetId="11115">
        <row r="4">
          <cell r="I4">
            <v>0</v>
          </cell>
        </row>
      </sheetData>
      <sheetData sheetId="11116">
        <row r="4">
          <cell r="I4">
            <v>0</v>
          </cell>
        </row>
      </sheetData>
      <sheetData sheetId="11117">
        <row r="4">
          <cell r="I4">
            <v>0</v>
          </cell>
        </row>
      </sheetData>
      <sheetData sheetId="11118">
        <row r="4">
          <cell r="I4">
            <v>0</v>
          </cell>
        </row>
      </sheetData>
      <sheetData sheetId="11119">
        <row r="4">
          <cell r="I4">
            <v>0</v>
          </cell>
        </row>
      </sheetData>
      <sheetData sheetId="11120">
        <row r="4">
          <cell r="I4">
            <v>0</v>
          </cell>
        </row>
      </sheetData>
      <sheetData sheetId="11121">
        <row r="4">
          <cell r="I4">
            <v>0</v>
          </cell>
        </row>
      </sheetData>
      <sheetData sheetId="11122">
        <row r="4">
          <cell r="I4">
            <v>0</v>
          </cell>
        </row>
      </sheetData>
      <sheetData sheetId="11123">
        <row r="4">
          <cell r="I4">
            <v>0</v>
          </cell>
        </row>
      </sheetData>
      <sheetData sheetId="11124">
        <row r="4">
          <cell r="I4">
            <v>0</v>
          </cell>
        </row>
      </sheetData>
      <sheetData sheetId="11125">
        <row r="4">
          <cell r="I4">
            <v>0</v>
          </cell>
        </row>
      </sheetData>
      <sheetData sheetId="11126">
        <row r="4">
          <cell r="I4">
            <v>0</v>
          </cell>
        </row>
      </sheetData>
      <sheetData sheetId="11127">
        <row r="4">
          <cell r="I4">
            <v>0</v>
          </cell>
        </row>
      </sheetData>
      <sheetData sheetId="11128">
        <row r="4">
          <cell r="I4">
            <v>0</v>
          </cell>
        </row>
      </sheetData>
      <sheetData sheetId="11129">
        <row r="4">
          <cell r="I4">
            <v>0</v>
          </cell>
        </row>
      </sheetData>
      <sheetData sheetId="11130">
        <row r="4">
          <cell r="I4">
            <v>0</v>
          </cell>
        </row>
      </sheetData>
      <sheetData sheetId="11131">
        <row r="4">
          <cell r="I4">
            <v>0</v>
          </cell>
        </row>
      </sheetData>
      <sheetData sheetId="11132">
        <row r="4">
          <cell r="I4">
            <v>0</v>
          </cell>
        </row>
      </sheetData>
      <sheetData sheetId="11133">
        <row r="4">
          <cell r="I4">
            <v>0</v>
          </cell>
        </row>
      </sheetData>
      <sheetData sheetId="11134">
        <row r="4">
          <cell r="I4">
            <v>0</v>
          </cell>
        </row>
      </sheetData>
      <sheetData sheetId="11135">
        <row r="4">
          <cell r="I4">
            <v>0</v>
          </cell>
        </row>
      </sheetData>
      <sheetData sheetId="11136">
        <row r="4">
          <cell r="I4">
            <v>0</v>
          </cell>
        </row>
      </sheetData>
      <sheetData sheetId="11137">
        <row r="4">
          <cell r="I4">
            <v>0</v>
          </cell>
        </row>
      </sheetData>
      <sheetData sheetId="11138">
        <row r="4">
          <cell r="I4">
            <v>0</v>
          </cell>
        </row>
      </sheetData>
      <sheetData sheetId="11139">
        <row r="4">
          <cell r="I4">
            <v>0</v>
          </cell>
        </row>
      </sheetData>
      <sheetData sheetId="11140">
        <row r="4">
          <cell r="I4">
            <v>0</v>
          </cell>
        </row>
      </sheetData>
      <sheetData sheetId="11141">
        <row r="4">
          <cell r="I4">
            <v>0</v>
          </cell>
        </row>
      </sheetData>
      <sheetData sheetId="11142">
        <row r="4">
          <cell r="I4">
            <v>0</v>
          </cell>
        </row>
      </sheetData>
      <sheetData sheetId="11143">
        <row r="4">
          <cell r="I4">
            <v>0</v>
          </cell>
        </row>
      </sheetData>
      <sheetData sheetId="11144">
        <row r="4">
          <cell r="I4">
            <v>0</v>
          </cell>
        </row>
      </sheetData>
      <sheetData sheetId="11145">
        <row r="4">
          <cell r="I4">
            <v>0</v>
          </cell>
        </row>
      </sheetData>
      <sheetData sheetId="11146">
        <row r="4">
          <cell r="I4">
            <v>0</v>
          </cell>
        </row>
      </sheetData>
      <sheetData sheetId="11147">
        <row r="4">
          <cell r="I4">
            <v>0</v>
          </cell>
        </row>
      </sheetData>
      <sheetData sheetId="11148">
        <row r="4">
          <cell r="I4">
            <v>0</v>
          </cell>
        </row>
      </sheetData>
      <sheetData sheetId="11149">
        <row r="4">
          <cell r="I4">
            <v>0</v>
          </cell>
        </row>
      </sheetData>
      <sheetData sheetId="11150">
        <row r="4">
          <cell r="I4">
            <v>0</v>
          </cell>
        </row>
      </sheetData>
      <sheetData sheetId="11151">
        <row r="4">
          <cell r="I4">
            <v>0</v>
          </cell>
        </row>
      </sheetData>
      <sheetData sheetId="11152">
        <row r="4">
          <cell r="I4">
            <v>0</v>
          </cell>
        </row>
      </sheetData>
      <sheetData sheetId="11153">
        <row r="4">
          <cell r="I4">
            <v>0</v>
          </cell>
        </row>
      </sheetData>
      <sheetData sheetId="11154">
        <row r="4">
          <cell r="I4">
            <v>0</v>
          </cell>
        </row>
      </sheetData>
      <sheetData sheetId="11155">
        <row r="4">
          <cell r="I4">
            <v>0</v>
          </cell>
        </row>
      </sheetData>
      <sheetData sheetId="11156">
        <row r="4">
          <cell r="I4">
            <v>0</v>
          </cell>
        </row>
      </sheetData>
      <sheetData sheetId="11157">
        <row r="4">
          <cell r="I4">
            <v>0</v>
          </cell>
        </row>
      </sheetData>
      <sheetData sheetId="11158">
        <row r="4">
          <cell r="I4">
            <v>0</v>
          </cell>
        </row>
      </sheetData>
      <sheetData sheetId="11159">
        <row r="4">
          <cell r="I4">
            <v>0</v>
          </cell>
        </row>
      </sheetData>
      <sheetData sheetId="11160">
        <row r="4">
          <cell r="I4">
            <v>0</v>
          </cell>
        </row>
      </sheetData>
      <sheetData sheetId="11161">
        <row r="4">
          <cell r="I4">
            <v>0</v>
          </cell>
        </row>
      </sheetData>
      <sheetData sheetId="11162">
        <row r="4">
          <cell r="I4">
            <v>0</v>
          </cell>
        </row>
      </sheetData>
      <sheetData sheetId="11163">
        <row r="4">
          <cell r="I4">
            <v>0</v>
          </cell>
        </row>
      </sheetData>
      <sheetData sheetId="11164">
        <row r="4">
          <cell r="I4">
            <v>0</v>
          </cell>
        </row>
      </sheetData>
      <sheetData sheetId="11165">
        <row r="4">
          <cell r="I4">
            <v>0</v>
          </cell>
        </row>
      </sheetData>
      <sheetData sheetId="11166">
        <row r="4">
          <cell r="I4">
            <v>0</v>
          </cell>
        </row>
      </sheetData>
      <sheetData sheetId="11167" refreshError="1"/>
      <sheetData sheetId="11168" refreshError="1"/>
      <sheetData sheetId="11169" refreshError="1"/>
      <sheetData sheetId="11170" refreshError="1"/>
      <sheetData sheetId="11171" refreshError="1"/>
      <sheetData sheetId="11172" refreshError="1"/>
      <sheetData sheetId="11173" refreshError="1"/>
      <sheetData sheetId="11174" refreshError="1"/>
      <sheetData sheetId="11175" refreshError="1"/>
      <sheetData sheetId="11176" refreshError="1"/>
      <sheetData sheetId="11177" refreshError="1"/>
      <sheetData sheetId="11178" refreshError="1"/>
      <sheetData sheetId="11179" refreshError="1"/>
      <sheetData sheetId="11180" refreshError="1"/>
      <sheetData sheetId="11181" refreshError="1"/>
      <sheetData sheetId="11182" refreshError="1"/>
      <sheetData sheetId="11183" refreshError="1"/>
      <sheetData sheetId="11184" refreshError="1"/>
      <sheetData sheetId="11185" refreshError="1"/>
      <sheetData sheetId="11186" refreshError="1"/>
      <sheetData sheetId="11187" refreshError="1"/>
      <sheetData sheetId="11188" refreshError="1"/>
      <sheetData sheetId="11189" refreshError="1"/>
      <sheetData sheetId="11190" refreshError="1"/>
      <sheetData sheetId="11191" refreshError="1"/>
      <sheetData sheetId="11192" refreshError="1"/>
      <sheetData sheetId="11193" refreshError="1"/>
      <sheetData sheetId="11194" refreshError="1"/>
      <sheetData sheetId="11195" refreshError="1"/>
      <sheetData sheetId="11196" refreshError="1"/>
      <sheetData sheetId="11197" refreshError="1"/>
      <sheetData sheetId="11198" refreshError="1"/>
      <sheetData sheetId="11199" refreshError="1"/>
      <sheetData sheetId="11200" refreshError="1"/>
      <sheetData sheetId="11201" refreshError="1"/>
      <sheetData sheetId="11202" refreshError="1"/>
      <sheetData sheetId="11203" refreshError="1"/>
      <sheetData sheetId="11204" refreshError="1"/>
      <sheetData sheetId="11205" refreshError="1"/>
      <sheetData sheetId="11206" refreshError="1"/>
      <sheetData sheetId="11207" refreshError="1"/>
      <sheetData sheetId="11208" refreshError="1"/>
      <sheetData sheetId="11209" refreshError="1"/>
      <sheetData sheetId="11210" refreshError="1"/>
      <sheetData sheetId="11211" refreshError="1"/>
      <sheetData sheetId="11212" refreshError="1"/>
      <sheetData sheetId="11213" refreshError="1"/>
      <sheetData sheetId="11214" refreshError="1"/>
      <sheetData sheetId="11215" refreshError="1"/>
      <sheetData sheetId="11216" refreshError="1"/>
      <sheetData sheetId="11217" refreshError="1"/>
      <sheetData sheetId="11218" refreshError="1"/>
      <sheetData sheetId="11219" refreshError="1"/>
      <sheetData sheetId="11220" refreshError="1"/>
      <sheetData sheetId="11221" refreshError="1"/>
      <sheetData sheetId="11222" refreshError="1"/>
      <sheetData sheetId="11223" refreshError="1"/>
      <sheetData sheetId="11224" refreshError="1"/>
      <sheetData sheetId="11225" refreshError="1"/>
      <sheetData sheetId="11226" refreshError="1"/>
      <sheetData sheetId="11227" refreshError="1"/>
      <sheetData sheetId="11228" refreshError="1"/>
      <sheetData sheetId="11229" refreshError="1"/>
      <sheetData sheetId="11230"/>
      <sheetData sheetId="11231"/>
      <sheetData sheetId="11232">
        <row r="4">
          <cell r="I4">
            <v>0</v>
          </cell>
        </row>
      </sheetData>
      <sheetData sheetId="11233">
        <row r="4">
          <cell r="I4">
            <v>0</v>
          </cell>
        </row>
      </sheetData>
      <sheetData sheetId="11234">
        <row r="4">
          <cell r="I4">
            <v>0</v>
          </cell>
        </row>
      </sheetData>
      <sheetData sheetId="11235">
        <row r="4">
          <cell r="I4">
            <v>0</v>
          </cell>
        </row>
      </sheetData>
      <sheetData sheetId="11236">
        <row r="4">
          <cell r="I4">
            <v>0</v>
          </cell>
        </row>
      </sheetData>
      <sheetData sheetId="11237">
        <row r="4">
          <cell r="I4">
            <v>0</v>
          </cell>
        </row>
      </sheetData>
      <sheetData sheetId="11238">
        <row r="4">
          <cell r="I4">
            <v>0</v>
          </cell>
        </row>
      </sheetData>
      <sheetData sheetId="11239">
        <row r="4">
          <cell r="I4">
            <v>0</v>
          </cell>
        </row>
      </sheetData>
      <sheetData sheetId="11240">
        <row r="4">
          <cell r="I4">
            <v>0</v>
          </cell>
        </row>
      </sheetData>
      <sheetData sheetId="11241">
        <row r="4">
          <cell r="I4">
            <v>0</v>
          </cell>
        </row>
      </sheetData>
      <sheetData sheetId="11242">
        <row r="4">
          <cell r="I4">
            <v>0</v>
          </cell>
        </row>
      </sheetData>
      <sheetData sheetId="11243">
        <row r="4">
          <cell r="I4">
            <v>0</v>
          </cell>
        </row>
      </sheetData>
      <sheetData sheetId="11244">
        <row r="4">
          <cell r="I4">
            <v>0</v>
          </cell>
        </row>
      </sheetData>
      <sheetData sheetId="11245">
        <row r="4">
          <cell r="I4">
            <v>0</v>
          </cell>
        </row>
      </sheetData>
      <sheetData sheetId="11246">
        <row r="4">
          <cell r="I4">
            <v>0</v>
          </cell>
        </row>
      </sheetData>
      <sheetData sheetId="11247">
        <row r="4">
          <cell r="I4">
            <v>0</v>
          </cell>
        </row>
      </sheetData>
      <sheetData sheetId="11248">
        <row r="4">
          <cell r="I4">
            <v>0</v>
          </cell>
        </row>
      </sheetData>
      <sheetData sheetId="11249">
        <row r="4">
          <cell r="I4">
            <v>0</v>
          </cell>
        </row>
      </sheetData>
      <sheetData sheetId="11250">
        <row r="4">
          <cell r="I4">
            <v>0</v>
          </cell>
        </row>
      </sheetData>
      <sheetData sheetId="11251">
        <row r="4">
          <cell r="I4">
            <v>0</v>
          </cell>
        </row>
      </sheetData>
      <sheetData sheetId="11252">
        <row r="4">
          <cell r="I4">
            <v>0</v>
          </cell>
        </row>
      </sheetData>
      <sheetData sheetId="11253"/>
      <sheetData sheetId="11254">
        <row r="4">
          <cell r="I4">
            <v>0</v>
          </cell>
        </row>
      </sheetData>
      <sheetData sheetId="11255"/>
      <sheetData sheetId="11256"/>
      <sheetData sheetId="11257"/>
      <sheetData sheetId="11258"/>
      <sheetData sheetId="11259">
        <row r="4">
          <cell r="I4">
            <v>0</v>
          </cell>
        </row>
      </sheetData>
      <sheetData sheetId="11260">
        <row r="4">
          <cell r="I4">
            <v>0</v>
          </cell>
        </row>
      </sheetData>
      <sheetData sheetId="11261">
        <row r="4">
          <cell r="I4">
            <v>0</v>
          </cell>
        </row>
      </sheetData>
      <sheetData sheetId="11262">
        <row r="4">
          <cell r="I4">
            <v>0</v>
          </cell>
        </row>
      </sheetData>
      <sheetData sheetId="11263">
        <row r="4">
          <cell r="I4">
            <v>0</v>
          </cell>
        </row>
      </sheetData>
      <sheetData sheetId="11264">
        <row r="4">
          <cell r="I4">
            <v>0</v>
          </cell>
        </row>
      </sheetData>
      <sheetData sheetId="11265"/>
      <sheetData sheetId="11266"/>
      <sheetData sheetId="11267">
        <row r="4">
          <cell r="I4">
            <v>0</v>
          </cell>
        </row>
      </sheetData>
      <sheetData sheetId="11268"/>
      <sheetData sheetId="11269"/>
      <sheetData sheetId="11270">
        <row r="4">
          <cell r="I4">
            <v>0</v>
          </cell>
        </row>
      </sheetData>
      <sheetData sheetId="11271">
        <row r="4">
          <cell r="I4">
            <v>0</v>
          </cell>
        </row>
      </sheetData>
      <sheetData sheetId="11272">
        <row r="4">
          <cell r="I4">
            <v>0</v>
          </cell>
        </row>
      </sheetData>
      <sheetData sheetId="11273">
        <row r="4">
          <cell r="I4">
            <v>0</v>
          </cell>
        </row>
      </sheetData>
      <sheetData sheetId="11274">
        <row r="4">
          <cell r="I4">
            <v>0</v>
          </cell>
        </row>
      </sheetData>
      <sheetData sheetId="11275">
        <row r="4">
          <cell r="I4">
            <v>0</v>
          </cell>
        </row>
      </sheetData>
      <sheetData sheetId="11276">
        <row r="4">
          <cell r="I4">
            <v>0</v>
          </cell>
        </row>
      </sheetData>
      <sheetData sheetId="11277">
        <row r="4">
          <cell r="I4">
            <v>0</v>
          </cell>
        </row>
      </sheetData>
      <sheetData sheetId="11278"/>
      <sheetData sheetId="11279"/>
      <sheetData sheetId="11280">
        <row r="4">
          <cell r="I4">
            <v>0</v>
          </cell>
        </row>
      </sheetData>
      <sheetData sheetId="11281"/>
      <sheetData sheetId="11282"/>
      <sheetData sheetId="11283"/>
      <sheetData sheetId="11284">
        <row r="4">
          <cell r="I4">
            <v>0</v>
          </cell>
        </row>
      </sheetData>
      <sheetData sheetId="11285"/>
      <sheetData sheetId="11286"/>
      <sheetData sheetId="11287"/>
      <sheetData sheetId="11288"/>
      <sheetData sheetId="11289"/>
      <sheetData sheetId="11290">
        <row r="4">
          <cell r="I4">
            <v>0</v>
          </cell>
        </row>
      </sheetData>
      <sheetData sheetId="11291"/>
      <sheetData sheetId="11292"/>
      <sheetData sheetId="11293"/>
      <sheetData sheetId="11294"/>
      <sheetData sheetId="11295">
        <row r="4">
          <cell r="I4">
            <v>0</v>
          </cell>
        </row>
      </sheetData>
      <sheetData sheetId="11296"/>
      <sheetData sheetId="11297"/>
      <sheetData sheetId="11298"/>
      <sheetData sheetId="11299"/>
      <sheetData sheetId="11300"/>
      <sheetData sheetId="11301"/>
      <sheetData sheetId="11302"/>
      <sheetData sheetId="11303"/>
      <sheetData sheetId="11304"/>
      <sheetData sheetId="11305">
        <row r="4">
          <cell r="I4">
            <v>0</v>
          </cell>
        </row>
      </sheetData>
      <sheetData sheetId="11306"/>
      <sheetData sheetId="11307"/>
      <sheetData sheetId="11308">
        <row r="4">
          <cell r="I4">
            <v>0</v>
          </cell>
        </row>
      </sheetData>
      <sheetData sheetId="11309">
        <row r="4">
          <cell r="I4">
            <v>0</v>
          </cell>
        </row>
      </sheetData>
      <sheetData sheetId="11310">
        <row r="4">
          <cell r="I4">
            <v>0</v>
          </cell>
        </row>
      </sheetData>
      <sheetData sheetId="11311">
        <row r="4">
          <cell r="I4">
            <v>0</v>
          </cell>
        </row>
      </sheetData>
      <sheetData sheetId="11312">
        <row r="4">
          <cell r="I4">
            <v>0</v>
          </cell>
        </row>
      </sheetData>
      <sheetData sheetId="11313">
        <row r="4">
          <cell r="I4">
            <v>0</v>
          </cell>
        </row>
      </sheetData>
      <sheetData sheetId="11314">
        <row r="4">
          <cell r="I4">
            <v>0</v>
          </cell>
        </row>
      </sheetData>
      <sheetData sheetId="11315">
        <row r="4">
          <cell r="I4">
            <v>0</v>
          </cell>
        </row>
      </sheetData>
      <sheetData sheetId="11316">
        <row r="4">
          <cell r="I4">
            <v>0</v>
          </cell>
        </row>
      </sheetData>
      <sheetData sheetId="11317">
        <row r="4">
          <cell r="I4">
            <v>0</v>
          </cell>
        </row>
      </sheetData>
      <sheetData sheetId="11318">
        <row r="4">
          <cell r="I4">
            <v>0</v>
          </cell>
        </row>
      </sheetData>
      <sheetData sheetId="11319">
        <row r="4">
          <cell r="I4">
            <v>0</v>
          </cell>
        </row>
      </sheetData>
      <sheetData sheetId="11320">
        <row r="4">
          <cell r="I4">
            <v>0</v>
          </cell>
        </row>
      </sheetData>
      <sheetData sheetId="11321"/>
      <sheetData sheetId="11322"/>
      <sheetData sheetId="11323"/>
      <sheetData sheetId="11324"/>
      <sheetData sheetId="11325">
        <row r="4">
          <cell r="I4">
            <v>0</v>
          </cell>
        </row>
      </sheetData>
      <sheetData sheetId="11326"/>
      <sheetData sheetId="11327"/>
      <sheetData sheetId="11328"/>
      <sheetData sheetId="11329"/>
      <sheetData sheetId="11330">
        <row r="4">
          <cell r="I4">
            <v>0</v>
          </cell>
        </row>
      </sheetData>
      <sheetData sheetId="11331"/>
      <sheetData sheetId="11332"/>
      <sheetData sheetId="11333"/>
      <sheetData sheetId="11334">
        <row r="4">
          <cell r="I4">
            <v>0</v>
          </cell>
        </row>
      </sheetData>
      <sheetData sheetId="11335"/>
      <sheetData sheetId="11336"/>
      <sheetData sheetId="11337"/>
      <sheetData sheetId="11338"/>
      <sheetData sheetId="11339">
        <row r="4">
          <cell r="I4">
            <v>0</v>
          </cell>
        </row>
      </sheetData>
      <sheetData sheetId="11340">
        <row r="4">
          <cell r="I4">
            <v>0</v>
          </cell>
        </row>
      </sheetData>
      <sheetData sheetId="11341">
        <row r="4">
          <cell r="I4">
            <v>0</v>
          </cell>
        </row>
      </sheetData>
      <sheetData sheetId="11342">
        <row r="4">
          <cell r="I4">
            <v>0</v>
          </cell>
        </row>
      </sheetData>
      <sheetData sheetId="11343">
        <row r="4">
          <cell r="I4">
            <v>0</v>
          </cell>
        </row>
      </sheetData>
      <sheetData sheetId="11344">
        <row r="4">
          <cell r="I4">
            <v>0</v>
          </cell>
        </row>
      </sheetData>
      <sheetData sheetId="11345">
        <row r="4">
          <cell r="I4">
            <v>0</v>
          </cell>
        </row>
      </sheetData>
      <sheetData sheetId="11346">
        <row r="4">
          <cell r="I4">
            <v>0</v>
          </cell>
        </row>
      </sheetData>
      <sheetData sheetId="11347">
        <row r="4">
          <cell r="I4">
            <v>0</v>
          </cell>
        </row>
      </sheetData>
      <sheetData sheetId="11348">
        <row r="4">
          <cell r="I4">
            <v>0</v>
          </cell>
        </row>
      </sheetData>
      <sheetData sheetId="11349">
        <row r="4">
          <cell r="I4">
            <v>0</v>
          </cell>
        </row>
      </sheetData>
      <sheetData sheetId="11350">
        <row r="4">
          <cell r="I4">
            <v>0</v>
          </cell>
        </row>
      </sheetData>
      <sheetData sheetId="11351">
        <row r="4">
          <cell r="I4">
            <v>0</v>
          </cell>
        </row>
      </sheetData>
      <sheetData sheetId="11352">
        <row r="4">
          <cell r="I4">
            <v>0</v>
          </cell>
        </row>
      </sheetData>
      <sheetData sheetId="11353">
        <row r="4">
          <cell r="I4">
            <v>0</v>
          </cell>
        </row>
      </sheetData>
      <sheetData sheetId="11354">
        <row r="4">
          <cell r="I4">
            <v>0</v>
          </cell>
        </row>
      </sheetData>
      <sheetData sheetId="11355">
        <row r="4">
          <cell r="I4">
            <v>0</v>
          </cell>
        </row>
      </sheetData>
      <sheetData sheetId="11356">
        <row r="4">
          <cell r="I4">
            <v>0</v>
          </cell>
        </row>
      </sheetData>
      <sheetData sheetId="11357">
        <row r="4">
          <cell r="I4">
            <v>0</v>
          </cell>
        </row>
      </sheetData>
      <sheetData sheetId="11358">
        <row r="4">
          <cell r="I4">
            <v>0</v>
          </cell>
        </row>
      </sheetData>
      <sheetData sheetId="11359">
        <row r="4">
          <cell r="I4">
            <v>0</v>
          </cell>
        </row>
      </sheetData>
      <sheetData sheetId="11360">
        <row r="4">
          <cell r="I4">
            <v>0</v>
          </cell>
        </row>
      </sheetData>
      <sheetData sheetId="11361">
        <row r="4">
          <cell r="I4">
            <v>0</v>
          </cell>
        </row>
      </sheetData>
      <sheetData sheetId="11362">
        <row r="4">
          <cell r="I4">
            <v>0</v>
          </cell>
        </row>
      </sheetData>
      <sheetData sheetId="11363">
        <row r="4">
          <cell r="I4">
            <v>0</v>
          </cell>
        </row>
      </sheetData>
      <sheetData sheetId="11364">
        <row r="4">
          <cell r="I4">
            <v>0</v>
          </cell>
        </row>
      </sheetData>
      <sheetData sheetId="11365">
        <row r="4">
          <cell r="I4">
            <v>0</v>
          </cell>
        </row>
      </sheetData>
      <sheetData sheetId="11366">
        <row r="4">
          <cell r="I4">
            <v>0</v>
          </cell>
        </row>
      </sheetData>
      <sheetData sheetId="11367">
        <row r="4">
          <cell r="I4">
            <v>0</v>
          </cell>
        </row>
      </sheetData>
      <sheetData sheetId="11368">
        <row r="4">
          <cell r="I4">
            <v>0</v>
          </cell>
        </row>
      </sheetData>
      <sheetData sheetId="11369">
        <row r="4">
          <cell r="I4">
            <v>0</v>
          </cell>
        </row>
      </sheetData>
      <sheetData sheetId="11370">
        <row r="4">
          <cell r="I4">
            <v>0</v>
          </cell>
        </row>
      </sheetData>
      <sheetData sheetId="11371">
        <row r="4">
          <cell r="I4">
            <v>0</v>
          </cell>
        </row>
      </sheetData>
      <sheetData sheetId="11372">
        <row r="4">
          <cell r="I4">
            <v>0</v>
          </cell>
        </row>
      </sheetData>
      <sheetData sheetId="11373">
        <row r="4">
          <cell r="I4">
            <v>0</v>
          </cell>
        </row>
      </sheetData>
      <sheetData sheetId="11374">
        <row r="4">
          <cell r="I4">
            <v>0</v>
          </cell>
        </row>
      </sheetData>
      <sheetData sheetId="11375">
        <row r="4">
          <cell r="I4">
            <v>0</v>
          </cell>
        </row>
      </sheetData>
      <sheetData sheetId="11376">
        <row r="4">
          <cell r="I4">
            <v>0</v>
          </cell>
        </row>
      </sheetData>
      <sheetData sheetId="11377">
        <row r="4">
          <cell r="I4">
            <v>0</v>
          </cell>
        </row>
      </sheetData>
      <sheetData sheetId="11378">
        <row r="4">
          <cell r="I4">
            <v>0</v>
          </cell>
        </row>
      </sheetData>
      <sheetData sheetId="11379"/>
      <sheetData sheetId="11380"/>
      <sheetData sheetId="11381"/>
      <sheetData sheetId="11382"/>
      <sheetData sheetId="11383"/>
      <sheetData sheetId="11384">
        <row r="4">
          <cell r="I4">
            <v>0</v>
          </cell>
        </row>
      </sheetData>
      <sheetData sheetId="11385"/>
      <sheetData sheetId="11386"/>
      <sheetData sheetId="11387"/>
      <sheetData sheetId="11388"/>
      <sheetData sheetId="11389"/>
      <sheetData sheetId="11390"/>
      <sheetData sheetId="11391">
        <row r="4">
          <cell r="I4">
            <v>0</v>
          </cell>
        </row>
      </sheetData>
      <sheetData sheetId="11392">
        <row r="4">
          <cell r="I4">
            <v>0</v>
          </cell>
        </row>
      </sheetData>
      <sheetData sheetId="11393">
        <row r="4">
          <cell r="I4">
            <v>0</v>
          </cell>
        </row>
      </sheetData>
      <sheetData sheetId="11394"/>
      <sheetData sheetId="11395">
        <row r="4">
          <cell r="I4">
            <v>0</v>
          </cell>
        </row>
      </sheetData>
      <sheetData sheetId="11396">
        <row r="4">
          <cell r="I4">
            <v>0</v>
          </cell>
        </row>
      </sheetData>
      <sheetData sheetId="11397">
        <row r="4">
          <cell r="I4">
            <v>0</v>
          </cell>
        </row>
      </sheetData>
      <sheetData sheetId="11398">
        <row r="4">
          <cell r="I4">
            <v>0</v>
          </cell>
        </row>
      </sheetData>
      <sheetData sheetId="11399">
        <row r="4">
          <cell r="I4">
            <v>0</v>
          </cell>
        </row>
      </sheetData>
      <sheetData sheetId="11400">
        <row r="4">
          <cell r="I4">
            <v>0</v>
          </cell>
        </row>
      </sheetData>
      <sheetData sheetId="11401">
        <row r="4">
          <cell r="I4">
            <v>0</v>
          </cell>
        </row>
      </sheetData>
      <sheetData sheetId="11402"/>
      <sheetData sheetId="11403"/>
      <sheetData sheetId="11404"/>
      <sheetData sheetId="11405">
        <row r="4">
          <cell r="I4">
            <v>0</v>
          </cell>
        </row>
      </sheetData>
      <sheetData sheetId="11406">
        <row r="4">
          <cell r="I4">
            <v>0</v>
          </cell>
        </row>
      </sheetData>
      <sheetData sheetId="11407"/>
      <sheetData sheetId="11408"/>
      <sheetData sheetId="11409"/>
      <sheetData sheetId="11410"/>
      <sheetData sheetId="11411"/>
      <sheetData sheetId="11412"/>
      <sheetData sheetId="11413"/>
      <sheetData sheetId="11414">
        <row r="4">
          <cell r="I4">
            <v>0</v>
          </cell>
        </row>
      </sheetData>
      <sheetData sheetId="11415">
        <row r="4">
          <cell r="I4">
            <v>0</v>
          </cell>
        </row>
      </sheetData>
      <sheetData sheetId="11416">
        <row r="4">
          <cell r="I4">
            <v>0</v>
          </cell>
        </row>
      </sheetData>
      <sheetData sheetId="11417">
        <row r="4">
          <cell r="I4">
            <v>0</v>
          </cell>
        </row>
      </sheetData>
      <sheetData sheetId="11418">
        <row r="4">
          <cell r="I4">
            <v>0</v>
          </cell>
        </row>
      </sheetData>
      <sheetData sheetId="11419">
        <row r="4">
          <cell r="I4">
            <v>0</v>
          </cell>
        </row>
      </sheetData>
      <sheetData sheetId="11420">
        <row r="4">
          <cell r="I4">
            <v>0</v>
          </cell>
        </row>
      </sheetData>
      <sheetData sheetId="11421">
        <row r="4">
          <cell r="I4">
            <v>0</v>
          </cell>
        </row>
      </sheetData>
      <sheetData sheetId="11422">
        <row r="4">
          <cell r="I4">
            <v>0</v>
          </cell>
        </row>
      </sheetData>
      <sheetData sheetId="11423"/>
      <sheetData sheetId="11424">
        <row r="4">
          <cell r="I4">
            <v>0</v>
          </cell>
        </row>
      </sheetData>
      <sheetData sheetId="11425">
        <row r="4">
          <cell r="I4">
            <v>0</v>
          </cell>
        </row>
      </sheetData>
      <sheetData sheetId="11426">
        <row r="4">
          <cell r="I4">
            <v>0</v>
          </cell>
        </row>
      </sheetData>
      <sheetData sheetId="11427">
        <row r="4">
          <cell r="I4">
            <v>0</v>
          </cell>
        </row>
      </sheetData>
      <sheetData sheetId="11428">
        <row r="4">
          <cell r="I4">
            <v>0</v>
          </cell>
        </row>
      </sheetData>
      <sheetData sheetId="11429">
        <row r="4">
          <cell r="I4">
            <v>0</v>
          </cell>
        </row>
      </sheetData>
      <sheetData sheetId="11430">
        <row r="4">
          <cell r="I4">
            <v>0</v>
          </cell>
        </row>
      </sheetData>
      <sheetData sheetId="11431">
        <row r="4">
          <cell r="I4">
            <v>0</v>
          </cell>
        </row>
      </sheetData>
      <sheetData sheetId="11432">
        <row r="4">
          <cell r="I4">
            <v>0</v>
          </cell>
        </row>
      </sheetData>
      <sheetData sheetId="11433">
        <row r="4">
          <cell r="I4">
            <v>0</v>
          </cell>
        </row>
      </sheetData>
      <sheetData sheetId="11434"/>
      <sheetData sheetId="11435"/>
      <sheetData sheetId="11436"/>
      <sheetData sheetId="11437"/>
      <sheetData sheetId="11438"/>
      <sheetData sheetId="11439">
        <row r="4">
          <cell r="I4">
            <v>0</v>
          </cell>
        </row>
      </sheetData>
      <sheetData sheetId="11440">
        <row r="4">
          <cell r="I4">
            <v>0</v>
          </cell>
        </row>
      </sheetData>
      <sheetData sheetId="11441">
        <row r="4">
          <cell r="I4">
            <v>0</v>
          </cell>
        </row>
      </sheetData>
      <sheetData sheetId="11442">
        <row r="4">
          <cell r="I4">
            <v>0</v>
          </cell>
        </row>
      </sheetData>
      <sheetData sheetId="11443">
        <row r="4">
          <cell r="I4">
            <v>0</v>
          </cell>
        </row>
      </sheetData>
      <sheetData sheetId="11444">
        <row r="4">
          <cell r="I4">
            <v>0</v>
          </cell>
        </row>
      </sheetData>
      <sheetData sheetId="11445">
        <row r="4">
          <cell r="I4">
            <v>0</v>
          </cell>
        </row>
      </sheetData>
      <sheetData sheetId="11446">
        <row r="4">
          <cell r="I4">
            <v>0</v>
          </cell>
        </row>
      </sheetData>
      <sheetData sheetId="11447">
        <row r="4">
          <cell r="I4">
            <v>0</v>
          </cell>
        </row>
      </sheetData>
      <sheetData sheetId="11448">
        <row r="4">
          <cell r="I4">
            <v>0</v>
          </cell>
        </row>
      </sheetData>
      <sheetData sheetId="11449">
        <row r="4">
          <cell r="I4">
            <v>0</v>
          </cell>
        </row>
      </sheetData>
      <sheetData sheetId="11450">
        <row r="4">
          <cell r="I4">
            <v>0</v>
          </cell>
        </row>
      </sheetData>
      <sheetData sheetId="11451">
        <row r="4">
          <cell r="I4">
            <v>0</v>
          </cell>
        </row>
      </sheetData>
      <sheetData sheetId="11452">
        <row r="4">
          <cell r="I4">
            <v>0</v>
          </cell>
        </row>
      </sheetData>
      <sheetData sheetId="11453">
        <row r="4">
          <cell r="I4">
            <v>0</v>
          </cell>
        </row>
      </sheetData>
      <sheetData sheetId="11454">
        <row r="4">
          <cell r="I4">
            <v>0</v>
          </cell>
        </row>
      </sheetData>
      <sheetData sheetId="11455">
        <row r="4">
          <cell r="I4">
            <v>0</v>
          </cell>
        </row>
      </sheetData>
      <sheetData sheetId="11456">
        <row r="4">
          <cell r="I4">
            <v>0</v>
          </cell>
        </row>
      </sheetData>
      <sheetData sheetId="11457">
        <row r="4">
          <cell r="I4">
            <v>0</v>
          </cell>
        </row>
      </sheetData>
      <sheetData sheetId="11458">
        <row r="4">
          <cell r="I4">
            <v>0</v>
          </cell>
        </row>
      </sheetData>
      <sheetData sheetId="11459">
        <row r="4">
          <cell r="I4">
            <v>0</v>
          </cell>
        </row>
      </sheetData>
      <sheetData sheetId="11460">
        <row r="4">
          <cell r="I4">
            <v>0</v>
          </cell>
        </row>
      </sheetData>
      <sheetData sheetId="11461">
        <row r="4">
          <cell r="I4">
            <v>0</v>
          </cell>
        </row>
      </sheetData>
      <sheetData sheetId="11462">
        <row r="4">
          <cell r="I4">
            <v>0</v>
          </cell>
        </row>
      </sheetData>
      <sheetData sheetId="11463">
        <row r="4">
          <cell r="I4">
            <v>0</v>
          </cell>
        </row>
      </sheetData>
      <sheetData sheetId="11464">
        <row r="4">
          <cell r="I4">
            <v>0</v>
          </cell>
        </row>
      </sheetData>
      <sheetData sheetId="11465">
        <row r="4">
          <cell r="I4">
            <v>0</v>
          </cell>
        </row>
      </sheetData>
      <sheetData sheetId="11466">
        <row r="4">
          <cell r="I4">
            <v>0</v>
          </cell>
        </row>
      </sheetData>
      <sheetData sheetId="11467">
        <row r="4">
          <cell r="I4">
            <v>0</v>
          </cell>
        </row>
      </sheetData>
      <sheetData sheetId="11468">
        <row r="4">
          <cell r="I4">
            <v>0</v>
          </cell>
        </row>
      </sheetData>
      <sheetData sheetId="11469">
        <row r="4">
          <cell r="I4">
            <v>0</v>
          </cell>
        </row>
      </sheetData>
      <sheetData sheetId="11470">
        <row r="4">
          <cell r="I4">
            <v>0</v>
          </cell>
        </row>
      </sheetData>
      <sheetData sheetId="11471">
        <row r="4">
          <cell r="I4">
            <v>0</v>
          </cell>
        </row>
      </sheetData>
      <sheetData sheetId="11472">
        <row r="4">
          <cell r="I4">
            <v>0</v>
          </cell>
        </row>
      </sheetData>
      <sheetData sheetId="11473">
        <row r="4">
          <cell r="I4">
            <v>0</v>
          </cell>
        </row>
      </sheetData>
      <sheetData sheetId="11474">
        <row r="4">
          <cell r="I4">
            <v>0</v>
          </cell>
        </row>
      </sheetData>
      <sheetData sheetId="11475">
        <row r="4">
          <cell r="I4">
            <v>0</v>
          </cell>
        </row>
      </sheetData>
      <sheetData sheetId="11476">
        <row r="4">
          <cell r="I4">
            <v>0</v>
          </cell>
        </row>
      </sheetData>
      <sheetData sheetId="11477">
        <row r="4">
          <cell r="I4">
            <v>0</v>
          </cell>
        </row>
      </sheetData>
      <sheetData sheetId="11478">
        <row r="4">
          <cell r="I4">
            <v>0</v>
          </cell>
        </row>
      </sheetData>
      <sheetData sheetId="11479">
        <row r="4">
          <cell r="I4">
            <v>0</v>
          </cell>
        </row>
      </sheetData>
      <sheetData sheetId="11480">
        <row r="4">
          <cell r="I4">
            <v>0</v>
          </cell>
        </row>
      </sheetData>
      <sheetData sheetId="11481">
        <row r="4">
          <cell r="I4">
            <v>0</v>
          </cell>
        </row>
      </sheetData>
      <sheetData sheetId="11482">
        <row r="4">
          <cell r="I4">
            <v>0</v>
          </cell>
        </row>
      </sheetData>
      <sheetData sheetId="11483">
        <row r="4">
          <cell r="I4">
            <v>0</v>
          </cell>
        </row>
      </sheetData>
      <sheetData sheetId="11484">
        <row r="4">
          <cell r="I4">
            <v>0</v>
          </cell>
        </row>
      </sheetData>
      <sheetData sheetId="11485">
        <row r="4">
          <cell r="I4">
            <v>0</v>
          </cell>
        </row>
      </sheetData>
      <sheetData sheetId="11486">
        <row r="4">
          <cell r="I4">
            <v>0</v>
          </cell>
        </row>
      </sheetData>
      <sheetData sheetId="11487">
        <row r="4">
          <cell r="I4">
            <v>0</v>
          </cell>
        </row>
      </sheetData>
      <sheetData sheetId="11488">
        <row r="4">
          <cell r="I4">
            <v>0</v>
          </cell>
        </row>
      </sheetData>
      <sheetData sheetId="11489">
        <row r="4">
          <cell r="I4">
            <v>0</v>
          </cell>
        </row>
      </sheetData>
      <sheetData sheetId="11490">
        <row r="4">
          <cell r="I4">
            <v>0</v>
          </cell>
        </row>
      </sheetData>
      <sheetData sheetId="11491">
        <row r="4">
          <cell r="I4">
            <v>0</v>
          </cell>
        </row>
      </sheetData>
      <sheetData sheetId="11492">
        <row r="4">
          <cell r="I4">
            <v>0</v>
          </cell>
        </row>
      </sheetData>
      <sheetData sheetId="11493">
        <row r="4">
          <cell r="I4">
            <v>0</v>
          </cell>
        </row>
      </sheetData>
      <sheetData sheetId="11494">
        <row r="4">
          <cell r="I4">
            <v>0</v>
          </cell>
        </row>
      </sheetData>
      <sheetData sheetId="11495">
        <row r="4">
          <cell r="I4">
            <v>0</v>
          </cell>
        </row>
      </sheetData>
      <sheetData sheetId="11496">
        <row r="4">
          <cell r="I4">
            <v>0</v>
          </cell>
        </row>
      </sheetData>
      <sheetData sheetId="11497">
        <row r="4">
          <cell r="I4">
            <v>0</v>
          </cell>
        </row>
      </sheetData>
      <sheetData sheetId="11498">
        <row r="4">
          <cell r="I4">
            <v>0</v>
          </cell>
        </row>
      </sheetData>
      <sheetData sheetId="11499">
        <row r="4">
          <cell r="I4">
            <v>0</v>
          </cell>
        </row>
      </sheetData>
      <sheetData sheetId="11500">
        <row r="4">
          <cell r="I4">
            <v>0</v>
          </cell>
        </row>
      </sheetData>
      <sheetData sheetId="11501">
        <row r="4">
          <cell r="I4">
            <v>0</v>
          </cell>
        </row>
      </sheetData>
      <sheetData sheetId="11502">
        <row r="4">
          <cell r="I4">
            <v>0</v>
          </cell>
        </row>
      </sheetData>
      <sheetData sheetId="11503">
        <row r="4">
          <cell r="I4">
            <v>0</v>
          </cell>
        </row>
      </sheetData>
      <sheetData sheetId="11504">
        <row r="4">
          <cell r="I4">
            <v>0</v>
          </cell>
        </row>
      </sheetData>
      <sheetData sheetId="11505">
        <row r="4">
          <cell r="I4">
            <v>0</v>
          </cell>
        </row>
      </sheetData>
      <sheetData sheetId="11506">
        <row r="4">
          <cell r="I4">
            <v>0</v>
          </cell>
        </row>
      </sheetData>
      <sheetData sheetId="11507">
        <row r="4">
          <cell r="I4">
            <v>0</v>
          </cell>
        </row>
      </sheetData>
      <sheetData sheetId="11508">
        <row r="4">
          <cell r="I4">
            <v>0</v>
          </cell>
        </row>
      </sheetData>
      <sheetData sheetId="11509">
        <row r="4">
          <cell r="I4">
            <v>0</v>
          </cell>
        </row>
      </sheetData>
      <sheetData sheetId="11510">
        <row r="4">
          <cell r="I4">
            <v>0</v>
          </cell>
        </row>
      </sheetData>
      <sheetData sheetId="11511">
        <row r="4">
          <cell r="I4">
            <v>0</v>
          </cell>
        </row>
      </sheetData>
      <sheetData sheetId="11512">
        <row r="4">
          <cell r="I4">
            <v>0</v>
          </cell>
        </row>
      </sheetData>
      <sheetData sheetId="11513">
        <row r="4">
          <cell r="I4">
            <v>0</v>
          </cell>
        </row>
      </sheetData>
      <sheetData sheetId="11514">
        <row r="4">
          <cell r="I4">
            <v>0</v>
          </cell>
        </row>
      </sheetData>
      <sheetData sheetId="11515">
        <row r="4">
          <cell r="I4">
            <v>0</v>
          </cell>
        </row>
      </sheetData>
      <sheetData sheetId="11516">
        <row r="4">
          <cell r="I4">
            <v>0</v>
          </cell>
        </row>
      </sheetData>
      <sheetData sheetId="11517">
        <row r="4">
          <cell r="I4">
            <v>0</v>
          </cell>
        </row>
      </sheetData>
      <sheetData sheetId="11518">
        <row r="4">
          <cell r="I4">
            <v>0</v>
          </cell>
        </row>
      </sheetData>
      <sheetData sheetId="11519">
        <row r="4">
          <cell r="I4">
            <v>0</v>
          </cell>
        </row>
      </sheetData>
      <sheetData sheetId="11520">
        <row r="4">
          <cell r="I4">
            <v>0</v>
          </cell>
        </row>
      </sheetData>
      <sheetData sheetId="11521">
        <row r="4">
          <cell r="I4">
            <v>0</v>
          </cell>
        </row>
      </sheetData>
      <sheetData sheetId="11522">
        <row r="4">
          <cell r="I4">
            <v>0</v>
          </cell>
        </row>
      </sheetData>
      <sheetData sheetId="11523">
        <row r="4">
          <cell r="I4">
            <v>0</v>
          </cell>
        </row>
      </sheetData>
      <sheetData sheetId="11524">
        <row r="4">
          <cell r="I4">
            <v>0</v>
          </cell>
        </row>
      </sheetData>
      <sheetData sheetId="11525">
        <row r="4">
          <cell r="I4">
            <v>0</v>
          </cell>
        </row>
      </sheetData>
      <sheetData sheetId="11526">
        <row r="4">
          <cell r="I4">
            <v>0</v>
          </cell>
        </row>
      </sheetData>
      <sheetData sheetId="11527">
        <row r="4">
          <cell r="I4">
            <v>0</v>
          </cell>
        </row>
      </sheetData>
      <sheetData sheetId="11528">
        <row r="4">
          <cell r="I4">
            <v>0</v>
          </cell>
        </row>
      </sheetData>
      <sheetData sheetId="11529">
        <row r="4">
          <cell r="I4">
            <v>0</v>
          </cell>
        </row>
      </sheetData>
      <sheetData sheetId="11530">
        <row r="4">
          <cell r="I4">
            <v>0</v>
          </cell>
        </row>
      </sheetData>
      <sheetData sheetId="11531">
        <row r="4">
          <cell r="I4">
            <v>0</v>
          </cell>
        </row>
      </sheetData>
      <sheetData sheetId="11532">
        <row r="4">
          <cell r="I4">
            <v>0</v>
          </cell>
        </row>
      </sheetData>
      <sheetData sheetId="11533">
        <row r="4">
          <cell r="I4">
            <v>0</v>
          </cell>
        </row>
      </sheetData>
      <sheetData sheetId="11534">
        <row r="4">
          <cell r="I4">
            <v>0</v>
          </cell>
        </row>
      </sheetData>
      <sheetData sheetId="11535">
        <row r="4">
          <cell r="I4">
            <v>0</v>
          </cell>
        </row>
      </sheetData>
      <sheetData sheetId="11536">
        <row r="4">
          <cell r="I4">
            <v>0</v>
          </cell>
        </row>
      </sheetData>
      <sheetData sheetId="11537">
        <row r="4">
          <cell r="I4">
            <v>0</v>
          </cell>
        </row>
      </sheetData>
      <sheetData sheetId="11538">
        <row r="4">
          <cell r="I4">
            <v>0</v>
          </cell>
        </row>
      </sheetData>
      <sheetData sheetId="11539">
        <row r="4">
          <cell r="I4">
            <v>0</v>
          </cell>
        </row>
      </sheetData>
      <sheetData sheetId="11540">
        <row r="4">
          <cell r="I4">
            <v>0</v>
          </cell>
        </row>
      </sheetData>
      <sheetData sheetId="11541">
        <row r="4">
          <cell r="I4">
            <v>0</v>
          </cell>
        </row>
      </sheetData>
      <sheetData sheetId="11542">
        <row r="4">
          <cell r="I4">
            <v>0</v>
          </cell>
        </row>
      </sheetData>
      <sheetData sheetId="11543">
        <row r="4">
          <cell r="I4">
            <v>0</v>
          </cell>
        </row>
      </sheetData>
      <sheetData sheetId="11544">
        <row r="4">
          <cell r="I4">
            <v>0</v>
          </cell>
        </row>
      </sheetData>
      <sheetData sheetId="11545">
        <row r="4">
          <cell r="I4">
            <v>0</v>
          </cell>
        </row>
      </sheetData>
      <sheetData sheetId="11546">
        <row r="4">
          <cell r="I4">
            <v>0</v>
          </cell>
        </row>
      </sheetData>
      <sheetData sheetId="11547">
        <row r="4">
          <cell r="I4">
            <v>0</v>
          </cell>
        </row>
      </sheetData>
      <sheetData sheetId="11548">
        <row r="4">
          <cell r="I4">
            <v>0</v>
          </cell>
        </row>
      </sheetData>
      <sheetData sheetId="11549">
        <row r="4">
          <cell r="I4">
            <v>0</v>
          </cell>
        </row>
      </sheetData>
      <sheetData sheetId="11550">
        <row r="4">
          <cell r="I4">
            <v>0</v>
          </cell>
        </row>
      </sheetData>
      <sheetData sheetId="11551">
        <row r="4">
          <cell r="I4">
            <v>0</v>
          </cell>
        </row>
      </sheetData>
      <sheetData sheetId="11552">
        <row r="4">
          <cell r="I4">
            <v>0</v>
          </cell>
        </row>
      </sheetData>
      <sheetData sheetId="11553">
        <row r="4">
          <cell r="I4">
            <v>0</v>
          </cell>
        </row>
      </sheetData>
      <sheetData sheetId="11554">
        <row r="4">
          <cell r="I4">
            <v>0</v>
          </cell>
        </row>
      </sheetData>
      <sheetData sheetId="11555">
        <row r="4">
          <cell r="I4">
            <v>0</v>
          </cell>
        </row>
      </sheetData>
      <sheetData sheetId="11556">
        <row r="4">
          <cell r="I4">
            <v>0</v>
          </cell>
        </row>
      </sheetData>
      <sheetData sheetId="11557">
        <row r="4">
          <cell r="I4">
            <v>0</v>
          </cell>
        </row>
      </sheetData>
      <sheetData sheetId="11558">
        <row r="4">
          <cell r="I4">
            <v>0</v>
          </cell>
        </row>
      </sheetData>
      <sheetData sheetId="11559">
        <row r="4">
          <cell r="I4">
            <v>0</v>
          </cell>
        </row>
      </sheetData>
      <sheetData sheetId="11560">
        <row r="4">
          <cell r="I4">
            <v>0</v>
          </cell>
        </row>
      </sheetData>
      <sheetData sheetId="11561">
        <row r="4">
          <cell r="I4">
            <v>0</v>
          </cell>
        </row>
      </sheetData>
      <sheetData sheetId="11562">
        <row r="4">
          <cell r="I4">
            <v>0</v>
          </cell>
        </row>
      </sheetData>
      <sheetData sheetId="11563">
        <row r="4">
          <cell r="I4">
            <v>0</v>
          </cell>
        </row>
      </sheetData>
      <sheetData sheetId="11564">
        <row r="4">
          <cell r="I4">
            <v>0</v>
          </cell>
        </row>
      </sheetData>
      <sheetData sheetId="11565">
        <row r="4">
          <cell r="I4">
            <v>0</v>
          </cell>
        </row>
      </sheetData>
      <sheetData sheetId="11566">
        <row r="4">
          <cell r="I4">
            <v>0</v>
          </cell>
        </row>
      </sheetData>
      <sheetData sheetId="11567">
        <row r="4">
          <cell r="I4">
            <v>0</v>
          </cell>
        </row>
      </sheetData>
      <sheetData sheetId="11568">
        <row r="4">
          <cell r="I4">
            <v>0</v>
          </cell>
        </row>
      </sheetData>
      <sheetData sheetId="11569">
        <row r="4">
          <cell r="I4">
            <v>0</v>
          </cell>
        </row>
      </sheetData>
      <sheetData sheetId="11570">
        <row r="4">
          <cell r="I4">
            <v>0</v>
          </cell>
        </row>
      </sheetData>
      <sheetData sheetId="11571">
        <row r="4">
          <cell r="I4">
            <v>0</v>
          </cell>
        </row>
      </sheetData>
      <sheetData sheetId="11572">
        <row r="4">
          <cell r="I4">
            <v>0</v>
          </cell>
        </row>
      </sheetData>
      <sheetData sheetId="11573">
        <row r="4">
          <cell r="I4">
            <v>0</v>
          </cell>
        </row>
      </sheetData>
      <sheetData sheetId="11574">
        <row r="4">
          <cell r="I4">
            <v>0</v>
          </cell>
        </row>
      </sheetData>
      <sheetData sheetId="11575">
        <row r="4">
          <cell r="I4">
            <v>0</v>
          </cell>
        </row>
      </sheetData>
      <sheetData sheetId="11576">
        <row r="4">
          <cell r="I4">
            <v>0</v>
          </cell>
        </row>
      </sheetData>
      <sheetData sheetId="11577">
        <row r="4">
          <cell r="I4">
            <v>0</v>
          </cell>
        </row>
      </sheetData>
      <sheetData sheetId="11578">
        <row r="4">
          <cell r="I4">
            <v>0</v>
          </cell>
        </row>
      </sheetData>
      <sheetData sheetId="11579">
        <row r="4">
          <cell r="I4">
            <v>0</v>
          </cell>
        </row>
      </sheetData>
      <sheetData sheetId="11580">
        <row r="4">
          <cell r="I4">
            <v>0</v>
          </cell>
        </row>
      </sheetData>
      <sheetData sheetId="11581">
        <row r="4">
          <cell r="I4">
            <v>0</v>
          </cell>
        </row>
      </sheetData>
      <sheetData sheetId="11582">
        <row r="4">
          <cell r="I4">
            <v>0</v>
          </cell>
        </row>
      </sheetData>
      <sheetData sheetId="11583">
        <row r="4">
          <cell r="I4">
            <v>0</v>
          </cell>
        </row>
      </sheetData>
      <sheetData sheetId="11584">
        <row r="4">
          <cell r="I4">
            <v>0</v>
          </cell>
        </row>
      </sheetData>
      <sheetData sheetId="11585">
        <row r="4">
          <cell r="I4">
            <v>0</v>
          </cell>
        </row>
      </sheetData>
      <sheetData sheetId="11586">
        <row r="4">
          <cell r="I4">
            <v>0</v>
          </cell>
        </row>
      </sheetData>
      <sheetData sheetId="11587">
        <row r="4">
          <cell r="I4">
            <v>0</v>
          </cell>
        </row>
      </sheetData>
      <sheetData sheetId="11588">
        <row r="4">
          <cell r="I4">
            <v>0</v>
          </cell>
        </row>
      </sheetData>
      <sheetData sheetId="11589">
        <row r="4">
          <cell r="I4">
            <v>0</v>
          </cell>
        </row>
      </sheetData>
      <sheetData sheetId="11590">
        <row r="4">
          <cell r="I4">
            <v>0</v>
          </cell>
        </row>
      </sheetData>
      <sheetData sheetId="11591">
        <row r="4">
          <cell r="I4">
            <v>0</v>
          </cell>
        </row>
      </sheetData>
      <sheetData sheetId="11592">
        <row r="4">
          <cell r="I4">
            <v>0</v>
          </cell>
        </row>
      </sheetData>
      <sheetData sheetId="11593">
        <row r="4">
          <cell r="I4">
            <v>0</v>
          </cell>
        </row>
      </sheetData>
      <sheetData sheetId="11594">
        <row r="4">
          <cell r="I4">
            <v>0</v>
          </cell>
        </row>
      </sheetData>
      <sheetData sheetId="11595">
        <row r="4">
          <cell r="I4">
            <v>0</v>
          </cell>
        </row>
      </sheetData>
      <sheetData sheetId="11596">
        <row r="4">
          <cell r="I4">
            <v>0</v>
          </cell>
        </row>
      </sheetData>
      <sheetData sheetId="11597">
        <row r="4">
          <cell r="I4">
            <v>0</v>
          </cell>
        </row>
      </sheetData>
      <sheetData sheetId="11598">
        <row r="4">
          <cell r="I4">
            <v>0</v>
          </cell>
        </row>
      </sheetData>
      <sheetData sheetId="11599">
        <row r="4">
          <cell r="I4">
            <v>0</v>
          </cell>
        </row>
      </sheetData>
      <sheetData sheetId="11600">
        <row r="4">
          <cell r="I4">
            <v>0</v>
          </cell>
        </row>
      </sheetData>
      <sheetData sheetId="11601">
        <row r="4">
          <cell r="I4">
            <v>0</v>
          </cell>
        </row>
      </sheetData>
      <sheetData sheetId="11602">
        <row r="4">
          <cell r="I4">
            <v>0</v>
          </cell>
        </row>
      </sheetData>
      <sheetData sheetId="11603">
        <row r="4">
          <cell r="I4">
            <v>0</v>
          </cell>
        </row>
      </sheetData>
      <sheetData sheetId="11604">
        <row r="4">
          <cell r="I4">
            <v>0</v>
          </cell>
        </row>
      </sheetData>
      <sheetData sheetId="11605">
        <row r="4">
          <cell r="I4">
            <v>0</v>
          </cell>
        </row>
      </sheetData>
      <sheetData sheetId="11606">
        <row r="4">
          <cell r="I4">
            <v>0</v>
          </cell>
        </row>
      </sheetData>
      <sheetData sheetId="11607">
        <row r="4">
          <cell r="I4">
            <v>0</v>
          </cell>
        </row>
      </sheetData>
      <sheetData sheetId="11608">
        <row r="4">
          <cell r="I4">
            <v>0</v>
          </cell>
        </row>
      </sheetData>
      <sheetData sheetId="11609">
        <row r="4">
          <cell r="I4">
            <v>0</v>
          </cell>
        </row>
      </sheetData>
      <sheetData sheetId="11610">
        <row r="4">
          <cell r="I4">
            <v>0</v>
          </cell>
        </row>
      </sheetData>
      <sheetData sheetId="11611">
        <row r="4">
          <cell r="I4">
            <v>0</v>
          </cell>
        </row>
      </sheetData>
      <sheetData sheetId="11612">
        <row r="4">
          <cell r="I4">
            <v>0</v>
          </cell>
        </row>
      </sheetData>
      <sheetData sheetId="11613">
        <row r="4">
          <cell r="I4">
            <v>0</v>
          </cell>
        </row>
      </sheetData>
      <sheetData sheetId="11614">
        <row r="4">
          <cell r="I4">
            <v>0</v>
          </cell>
        </row>
      </sheetData>
      <sheetData sheetId="11615">
        <row r="4">
          <cell r="I4">
            <v>0</v>
          </cell>
        </row>
      </sheetData>
      <sheetData sheetId="11616">
        <row r="4">
          <cell r="I4">
            <v>0</v>
          </cell>
        </row>
      </sheetData>
      <sheetData sheetId="11617">
        <row r="4">
          <cell r="I4">
            <v>0</v>
          </cell>
        </row>
      </sheetData>
      <sheetData sheetId="11618">
        <row r="4">
          <cell r="I4">
            <v>0</v>
          </cell>
        </row>
      </sheetData>
      <sheetData sheetId="11619">
        <row r="4">
          <cell r="I4">
            <v>0</v>
          </cell>
        </row>
      </sheetData>
      <sheetData sheetId="11620">
        <row r="4">
          <cell r="I4">
            <v>0</v>
          </cell>
        </row>
      </sheetData>
      <sheetData sheetId="11621">
        <row r="4">
          <cell r="I4">
            <v>0</v>
          </cell>
        </row>
      </sheetData>
      <sheetData sheetId="11622">
        <row r="4">
          <cell r="I4">
            <v>0</v>
          </cell>
        </row>
      </sheetData>
      <sheetData sheetId="11623">
        <row r="4">
          <cell r="I4">
            <v>0</v>
          </cell>
        </row>
      </sheetData>
      <sheetData sheetId="11624">
        <row r="4">
          <cell r="I4">
            <v>0</v>
          </cell>
        </row>
      </sheetData>
      <sheetData sheetId="11625">
        <row r="4">
          <cell r="I4">
            <v>0</v>
          </cell>
        </row>
      </sheetData>
      <sheetData sheetId="11626">
        <row r="4">
          <cell r="I4">
            <v>0</v>
          </cell>
        </row>
      </sheetData>
      <sheetData sheetId="11627">
        <row r="4">
          <cell r="I4">
            <v>0</v>
          </cell>
        </row>
      </sheetData>
      <sheetData sheetId="11628">
        <row r="4">
          <cell r="I4">
            <v>0</v>
          </cell>
        </row>
      </sheetData>
      <sheetData sheetId="11629">
        <row r="4">
          <cell r="I4">
            <v>0</v>
          </cell>
        </row>
      </sheetData>
      <sheetData sheetId="11630">
        <row r="4">
          <cell r="I4">
            <v>0</v>
          </cell>
        </row>
      </sheetData>
      <sheetData sheetId="11631">
        <row r="4">
          <cell r="I4">
            <v>0</v>
          </cell>
        </row>
      </sheetData>
      <sheetData sheetId="11632">
        <row r="4">
          <cell r="I4">
            <v>0</v>
          </cell>
        </row>
      </sheetData>
      <sheetData sheetId="11633">
        <row r="4">
          <cell r="I4">
            <v>0</v>
          </cell>
        </row>
      </sheetData>
      <sheetData sheetId="11634">
        <row r="4">
          <cell r="I4">
            <v>0</v>
          </cell>
        </row>
      </sheetData>
      <sheetData sheetId="11635">
        <row r="4">
          <cell r="I4">
            <v>0</v>
          </cell>
        </row>
      </sheetData>
      <sheetData sheetId="11636">
        <row r="4">
          <cell r="I4">
            <v>0</v>
          </cell>
        </row>
      </sheetData>
      <sheetData sheetId="11637">
        <row r="4">
          <cell r="I4">
            <v>0</v>
          </cell>
        </row>
      </sheetData>
      <sheetData sheetId="11638">
        <row r="4">
          <cell r="I4">
            <v>0</v>
          </cell>
        </row>
      </sheetData>
      <sheetData sheetId="11639">
        <row r="4">
          <cell r="I4">
            <v>0</v>
          </cell>
        </row>
      </sheetData>
      <sheetData sheetId="11640">
        <row r="4">
          <cell r="I4">
            <v>0</v>
          </cell>
        </row>
      </sheetData>
      <sheetData sheetId="11641">
        <row r="4">
          <cell r="I4">
            <v>0</v>
          </cell>
        </row>
      </sheetData>
      <sheetData sheetId="11642">
        <row r="4">
          <cell r="I4">
            <v>0</v>
          </cell>
        </row>
      </sheetData>
      <sheetData sheetId="11643">
        <row r="4">
          <cell r="I4">
            <v>0</v>
          </cell>
        </row>
      </sheetData>
      <sheetData sheetId="11644">
        <row r="4">
          <cell r="I4">
            <v>0</v>
          </cell>
        </row>
      </sheetData>
      <sheetData sheetId="11645">
        <row r="4">
          <cell r="I4">
            <v>0</v>
          </cell>
        </row>
      </sheetData>
      <sheetData sheetId="11646">
        <row r="4">
          <cell r="I4">
            <v>0</v>
          </cell>
        </row>
      </sheetData>
      <sheetData sheetId="11647">
        <row r="4">
          <cell r="I4">
            <v>0</v>
          </cell>
        </row>
      </sheetData>
      <sheetData sheetId="11648">
        <row r="4">
          <cell r="I4">
            <v>0</v>
          </cell>
        </row>
      </sheetData>
      <sheetData sheetId="11649">
        <row r="4">
          <cell r="I4">
            <v>0</v>
          </cell>
        </row>
      </sheetData>
      <sheetData sheetId="11650">
        <row r="4">
          <cell r="I4">
            <v>0</v>
          </cell>
        </row>
      </sheetData>
      <sheetData sheetId="11651">
        <row r="4">
          <cell r="I4">
            <v>0</v>
          </cell>
        </row>
      </sheetData>
      <sheetData sheetId="11652">
        <row r="4">
          <cell r="I4">
            <v>0</v>
          </cell>
        </row>
      </sheetData>
      <sheetData sheetId="11653">
        <row r="4">
          <cell r="I4">
            <v>0</v>
          </cell>
        </row>
      </sheetData>
      <sheetData sheetId="11654">
        <row r="4">
          <cell r="I4">
            <v>0</v>
          </cell>
        </row>
      </sheetData>
      <sheetData sheetId="11655">
        <row r="4">
          <cell r="I4">
            <v>0</v>
          </cell>
        </row>
      </sheetData>
      <sheetData sheetId="11656">
        <row r="4">
          <cell r="I4">
            <v>0</v>
          </cell>
        </row>
      </sheetData>
      <sheetData sheetId="11657">
        <row r="4">
          <cell r="I4">
            <v>0</v>
          </cell>
        </row>
      </sheetData>
      <sheetData sheetId="11658">
        <row r="4">
          <cell r="I4">
            <v>0</v>
          </cell>
        </row>
      </sheetData>
      <sheetData sheetId="11659">
        <row r="4">
          <cell r="I4">
            <v>0</v>
          </cell>
        </row>
      </sheetData>
      <sheetData sheetId="11660">
        <row r="4">
          <cell r="I4">
            <v>0</v>
          </cell>
        </row>
      </sheetData>
      <sheetData sheetId="11661">
        <row r="4">
          <cell r="I4">
            <v>0</v>
          </cell>
        </row>
      </sheetData>
      <sheetData sheetId="11662">
        <row r="4">
          <cell r="I4">
            <v>0</v>
          </cell>
        </row>
      </sheetData>
      <sheetData sheetId="11663">
        <row r="4">
          <cell r="I4">
            <v>0</v>
          </cell>
        </row>
      </sheetData>
      <sheetData sheetId="11664">
        <row r="4">
          <cell r="I4">
            <v>0</v>
          </cell>
        </row>
      </sheetData>
      <sheetData sheetId="11665">
        <row r="4">
          <cell r="I4">
            <v>0</v>
          </cell>
        </row>
      </sheetData>
      <sheetData sheetId="11666">
        <row r="4">
          <cell r="I4">
            <v>0</v>
          </cell>
        </row>
      </sheetData>
      <sheetData sheetId="11667">
        <row r="4">
          <cell r="I4">
            <v>0</v>
          </cell>
        </row>
      </sheetData>
      <sheetData sheetId="11668">
        <row r="4">
          <cell r="I4">
            <v>0</v>
          </cell>
        </row>
      </sheetData>
      <sheetData sheetId="11669">
        <row r="4">
          <cell r="I4">
            <v>0</v>
          </cell>
        </row>
      </sheetData>
      <sheetData sheetId="11670">
        <row r="4">
          <cell r="I4">
            <v>0</v>
          </cell>
        </row>
      </sheetData>
      <sheetData sheetId="11671">
        <row r="4">
          <cell r="I4">
            <v>0</v>
          </cell>
        </row>
      </sheetData>
      <sheetData sheetId="11672">
        <row r="4">
          <cell r="I4">
            <v>0</v>
          </cell>
        </row>
      </sheetData>
      <sheetData sheetId="11673">
        <row r="4">
          <cell r="I4">
            <v>0</v>
          </cell>
        </row>
      </sheetData>
      <sheetData sheetId="11674">
        <row r="4">
          <cell r="I4">
            <v>0</v>
          </cell>
        </row>
      </sheetData>
      <sheetData sheetId="11675">
        <row r="4">
          <cell r="I4">
            <v>0</v>
          </cell>
        </row>
      </sheetData>
      <sheetData sheetId="11676">
        <row r="4">
          <cell r="I4">
            <v>0</v>
          </cell>
        </row>
      </sheetData>
      <sheetData sheetId="11677">
        <row r="4">
          <cell r="I4">
            <v>0</v>
          </cell>
        </row>
      </sheetData>
      <sheetData sheetId="11678">
        <row r="4">
          <cell r="I4">
            <v>0</v>
          </cell>
        </row>
      </sheetData>
      <sheetData sheetId="11679">
        <row r="4">
          <cell r="I4">
            <v>0</v>
          </cell>
        </row>
      </sheetData>
      <sheetData sheetId="11680">
        <row r="4">
          <cell r="I4">
            <v>0</v>
          </cell>
        </row>
      </sheetData>
      <sheetData sheetId="11681">
        <row r="4">
          <cell r="I4">
            <v>0</v>
          </cell>
        </row>
      </sheetData>
      <sheetData sheetId="11682">
        <row r="4">
          <cell r="I4">
            <v>0</v>
          </cell>
        </row>
      </sheetData>
      <sheetData sheetId="11683">
        <row r="4">
          <cell r="I4">
            <v>0</v>
          </cell>
        </row>
      </sheetData>
      <sheetData sheetId="11684">
        <row r="4">
          <cell r="I4">
            <v>0</v>
          </cell>
        </row>
      </sheetData>
      <sheetData sheetId="11685">
        <row r="4">
          <cell r="I4">
            <v>0</v>
          </cell>
        </row>
      </sheetData>
      <sheetData sheetId="11686">
        <row r="4">
          <cell r="I4">
            <v>0</v>
          </cell>
        </row>
      </sheetData>
      <sheetData sheetId="11687">
        <row r="4">
          <cell r="I4">
            <v>0</v>
          </cell>
        </row>
      </sheetData>
      <sheetData sheetId="11688">
        <row r="4">
          <cell r="I4">
            <v>0</v>
          </cell>
        </row>
      </sheetData>
      <sheetData sheetId="11689">
        <row r="4">
          <cell r="I4">
            <v>0</v>
          </cell>
        </row>
      </sheetData>
      <sheetData sheetId="11690">
        <row r="4">
          <cell r="I4">
            <v>0</v>
          </cell>
        </row>
      </sheetData>
      <sheetData sheetId="11691">
        <row r="4">
          <cell r="I4">
            <v>0</v>
          </cell>
        </row>
      </sheetData>
      <sheetData sheetId="11692">
        <row r="4">
          <cell r="I4">
            <v>0</v>
          </cell>
        </row>
      </sheetData>
      <sheetData sheetId="11693">
        <row r="4">
          <cell r="I4">
            <v>0</v>
          </cell>
        </row>
      </sheetData>
      <sheetData sheetId="11694">
        <row r="4">
          <cell r="I4">
            <v>0</v>
          </cell>
        </row>
      </sheetData>
      <sheetData sheetId="11695">
        <row r="4">
          <cell r="I4">
            <v>0</v>
          </cell>
        </row>
      </sheetData>
      <sheetData sheetId="11696">
        <row r="4">
          <cell r="I4">
            <v>0</v>
          </cell>
        </row>
      </sheetData>
      <sheetData sheetId="11697">
        <row r="4">
          <cell r="I4">
            <v>0</v>
          </cell>
        </row>
      </sheetData>
      <sheetData sheetId="11698">
        <row r="4">
          <cell r="I4">
            <v>0</v>
          </cell>
        </row>
      </sheetData>
      <sheetData sheetId="11699">
        <row r="4">
          <cell r="I4">
            <v>0</v>
          </cell>
        </row>
      </sheetData>
      <sheetData sheetId="11700">
        <row r="4">
          <cell r="I4">
            <v>0</v>
          </cell>
        </row>
      </sheetData>
      <sheetData sheetId="11701">
        <row r="4">
          <cell r="I4">
            <v>0</v>
          </cell>
        </row>
      </sheetData>
      <sheetData sheetId="11702">
        <row r="4">
          <cell r="I4">
            <v>0</v>
          </cell>
        </row>
      </sheetData>
      <sheetData sheetId="11703">
        <row r="4">
          <cell r="I4">
            <v>0</v>
          </cell>
        </row>
      </sheetData>
      <sheetData sheetId="11704">
        <row r="4">
          <cell r="I4">
            <v>0</v>
          </cell>
        </row>
      </sheetData>
      <sheetData sheetId="11705">
        <row r="4">
          <cell r="I4">
            <v>0</v>
          </cell>
        </row>
      </sheetData>
      <sheetData sheetId="11706">
        <row r="4">
          <cell r="I4">
            <v>0</v>
          </cell>
        </row>
      </sheetData>
      <sheetData sheetId="11707">
        <row r="4">
          <cell r="I4">
            <v>0</v>
          </cell>
        </row>
      </sheetData>
      <sheetData sheetId="11708">
        <row r="4">
          <cell r="I4">
            <v>0</v>
          </cell>
        </row>
      </sheetData>
      <sheetData sheetId="11709">
        <row r="4">
          <cell r="I4">
            <v>0</v>
          </cell>
        </row>
      </sheetData>
      <sheetData sheetId="11710">
        <row r="4">
          <cell r="I4">
            <v>0</v>
          </cell>
        </row>
      </sheetData>
      <sheetData sheetId="11711">
        <row r="4">
          <cell r="I4">
            <v>0</v>
          </cell>
        </row>
      </sheetData>
      <sheetData sheetId="11712">
        <row r="4">
          <cell r="I4">
            <v>0</v>
          </cell>
        </row>
      </sheetData>
      <sheetData sheetId="11713">
        <row r="4">
          <cell r="I4">
            <v>0</v>
          </cell>
        </row>
      </sheetData>
      <sheetData sheetId="11714">
        <row r="4">
          <cell r="I4">
            <v>0</v>
          </cell>
        </row>
      </sheetData>
      <sheetData sheetId="11715">
        <row r="4">
          <cell r="I4">
            <v>0</v>
          </cell>
        </row>
      </sheetData>
      <sheetData sheetId="11716">
        <row r="4">
          <cell r="I4">
            <v>0</v>
          </cell>
        </row>
      </sheetData>
      <sheetData sheetId="11717">
        <row r="4">
          <cell r="I4">
            <v>0</v>
          </cell>
        </row>
      </sheetData>
      <sheetData sheetId="11718">
        <row r="4">
          <cell r="I4">
            <v>0</v>
          </cell>
        </row>
      </sheetData>
      <sheetData sheetId="11719">
        <row r="4">
          <cell r="I4">
            <v>0</v>
          </cell>
        </row>
      </sheetData>
      <sheetData sheetId="11720">
        <row r="4">
          <cell r="I4">
            <v>0</v>
          </cell>
        </row>
      </sheetData>
      <sheetData sheetId="11721">
        <row r="4">
          <cell r="I4">
            <v>0</v>
          </cell>
        </row>
      </sheetData>
      <sheetData sheetId="11722">
        <row r="4">
          <cell r="I4">
            <v>0</v>
          </cell>
        </row>
      </sheetData>
      <sheetData sheetId="11723">
        <row r="4">
          <cell r="I4">
            <v>0</v>
          </cell>
        </row>
      </sheetData>
      <sheetData sheetId="11724">
        <row r="4">
          <cell r="I4">
            <v>0</v>
          </cell>
        </row>
      </sheetData>
      <sheetData sheetId="11725">
        <row r="4">
          <cell r="I4">
            <v>0</v>
          </cell>
        </row>
      </sheetData>
      <sheetData sheetId="11726">
        <row r="4">
          <cell r="I4">
            <v>0</v>
          </cell>
        </row>
      </sheetData>
      <sheetData sheetId="11727">
        <row r="4">
          <cell r="I4">
            <v>0</v>
          </cell>
        </row>
      </sheetData>
      <sheetData sheetId="11728">
        <row r="4">
          <cell r="I4">
            <v>0</v>
          </cell>
        </row>
      </sheetData>
      <sheetData sheetId="11729">
        <row r="4">
          <cell r="I4">
            <v>0</v>
          </cell>
        </row>
      </sheetData>
      <sheetData sheetId="11730">
        <row r="4">
          <cell r="I4">
            <v>0</v>
          </cell>
        </row>
      </sheetData>
      <sheetData sheetId="11731">
        <row r="4">
          <cell r="I4">
            <v>0</v>
          </cell>
        </row>
      </sheetData>
      <sheetData sheetId="11732">
        <row r="4">
          <cell r="I4">
            <v>0</v>
          </cell>
        </row>
      </sheetData>
      <sheetData sheetId="11733">
        <row r="4">
          <cell r="I4">
            <v>0</v>
          </cell>
        </row>
      </sheetData>
      <sheetData sheetId="11734">
        <row r="4">
          <cell r="I4">
            <v>0</v>
          </cell>
        </row>
      </sheetData>
      <sheetData sheetId="11735">
        <row r="4">
          <cell r="I4">
            <v>0</v>
          </cell>
        </row>
      </sheetData>
      <sheetData sheetId="11736">
        <row r="4">
          <cell r="I4">
            <v>0</v>
          </cell>
        </row>
      </sheetData>
      <sheetData sheetId="11737">
        <row r="4">
          <cell r="I4">
            <v>0</v>
          </cell>
        </row>
      </sheetData>
      <sheetData sheetId="11738">
        <row r="4">
          <cell r="I4">
            <v>0</v>
          </cell>
        </row>
      </sheetData>
      <sheetData sheetId="11739">
        <row r="4">
          <cell r="I4">
            <v>0</v>
          </cell>
        </row>
      </sheetData>
      <sheetData sheetId="11740">
        <row r="4">
          <cell r="I4">
            <v>0</v>
          </cell>
        </row>
      </sheetData>
      <sheetData sheetId="11741">
        <row r="4">
          <cell r="I4">
            <v>0</v>
          </cell>
        </row>
      </sheetData>
      <sheetData sheetId="11742">
        <row r="4">
          <cell r="I4">
            <v>0</v>
          </cell>
        </row>
      </sheetData>
      <sheetData sheetId="11743">
        <row r="4">
          <cell r="I4">
            <v>0</v>
          </cell>
        </row>
      </sheetData>
      <sheetData sheetId="11744">
        <row r="4">
          <cell r="I4">
            <v>0</v>
          </cell>
        </row>
      </sheetData>
      <sheetData sheetId="11745">
        <row r="4">
          <cell r="I4">
            <v>0</v>
          </cell>
        </row>
      </sheetData>
      <sheetData sheetId="11746">
        <row r="4">
          <cell r="I4">
            <v>0</v>
          </cell>
        </row>
      </sheetData>
      <sheetData sheetId="11747">
        <row r="4">
          <cell r="I4">
            <v>0</v>
          </cell>
        </row>
      </sheetData>
      <sheetData sheetId="11748">
        <row r="4">
          <cell r="I4">
            <v>0</v>
          </cell>
        </row>
      </sheetData>
      <sheetData sheetId="11749">
        <row r="4">
          <cell r="I4">
            <v>0</v>
          </cell>
        </row>
      </sheetData>
      <sheetData sheetId="11750">
        <row r="4">
          <cell r="I4">
            <v>0</v>
          </cell>
        </row>
      </sheetData>
      <sheetData sheetId="11751">
        <row r="4">
          <cell r="I4">
            <v>0</v>
          </cell>
        </row>
      </sheetData>
      <sheetData sheetId="11752">
        <row r="4">
          <cell r="I4">
            <v>0</v>
          </cell>
        </row>
      </sheetData>
      <sheetData sheetId="11753">
        <row r="4">
          <cell r="I4">
            <v>0</v>
          </cell>
        </row>
      </sheetData>
      <sheetData sheetId="11754">
        <row r="4">
          <cell r="I4">
            <v>0</v>
          </cell>
        </row>
      </sheetData>
      <sheetData sheetId="11755">
        <row r="4">
          <cell r="I4">
            <v>0</v>
          </cell>
        </row>
      </sheetData>
      <sheetData sheetId="11756">
        <row r="4">
          <cell r="I4">
            <v>0</v>
          </cell>
        </row>
      </sheetData>
      <sheetData sheetId="11757">
        <row r="4">
          <cell r="I4">
            <v>0</v>
          </cell>
        </row>
      </sheetData>
      <sheetData sheetId="11758">
        <row r="4">
          <cell r="I4">
            <v>0</v>
          </cell>
        </row>
      </sheetData>
      <sheetData sheetId="11759">
        <row r="4">
          <cell r="I4">
            <v>0</v>
          </cell>
        </row>
      </sheetData>
      <sheetData sheetId="11760">
        <row r="4">
          <cell r="I4">
            <v>0</v>
          </cell>
        </row>
      </sheetData>
      <sheetData sheetId="11761">
        <row r="4">
          <cell r="I4">
            <v>0</v>
          </cell>
        </row>
      </sheetData>
      <sheetData sheetId="11762">
        <row r="4">
          <cell r="I4">
            <v>0</v>
          </cell>
        </row>
      </sheetData>
      <sheetData sheetId="11763">
        <row r="4">
          <cell r="I4">
            <v>0</v>
          </cell>
        </row>
      </sheetData>
      <sheetData sheetId="11764">
        <row r="4">
          <cell r="I4">
            <v>0</v>
          </cell>
        </row>
      </sheetData>
      <sheetData sheetId="11765">
        <row r="4">
          <cell r="I4">
            <v>0</v>
          </cell>
        </row>
      </sheetData>
      <sheetData sheetId="11766">
        <row r="4">
          <cell r="I4">
            <v>0</v>
          </cell>
        </row>
      </sheetData>
      <sheetData sheetId="11767">
        <row r="4">
          <cell r="I4">
            <v>0</v>
          </cell>
        </row>
      </sheetData>
      <sheetData sheetId="11768">
        <row r="4">
          <cell r="I4">
            <v>0</v>
          </cell>
        </row>
      </sheetData>
      <sheetData sheetId="11769">
        <row r="4">
          <cell r="I4">
            <v>0</v>
          </cell>
        </row>
      </sheetData>
      <sheetData sheetId="11770">
        <row r="4">
          <cell r="I4">
            <v>0</v>
          </cell>
        </row>
      </sheetData>
      <sheetData sheetId="11771">
        <row r="4">
          <cell r="I4">
            <v>0</v>
          </cell>
        </row>
      </sheetData>
      <sheetData sheetId="11772">
        <row r="4">
          <cell r="I4">
            <v>0</v>
          </cell>
        </row>
      </sheetData>
      <sheetData sheetId="11773">
        <row r="4">
          <cell r="I4">
            <v>0</v>
          </cell>
        </row>
      </sheetData>
      <sheetData sheetId="11774">
        <row r="4">
          <cell r="I4">
            <v>0</v>
          </cell>
        </row>
      </sheetData>
      <sheetData sheetId="11775">
        <row r="4">
          <cell r="I4">
            <v>0</v>
          </cell>
        </row>
      </sheetData>
      <sheetData sheetId="11776">
        <row r="4">
          <cell r="I4">
            <v>0</v>
          </cell>
        </row>
      </sheetData>
      <sheetData sheetId="11777">
        <row r="4">
          <cell r="I4">
            <v>0</v>
          </cell>
        </row>
      </sheetData>
      <sheetData sheetId="11778">
        <row r="4">
          <cell r="I4">
            <v>0</v>
          </cell>
        </row>
      </sheetData>
      <sheetData sheetId="11779">
        <row r="4">
          <cell r="I4">
            <v>0</v>
          </cell>
        </row>
      </sheetData>
      <sheetData sheetId="11780">
        <row r="4">
          <cell r="I4">
            <v>0</v>
          </cell>
        </row>
      </sheetData>
      <sheetData sheetId="11781">
        <row r="4">
          <cell r="I4">
            <v>0</v>
          </cell>
        </row>
      </sheetData>
      <sheetData sheetId="11782">
        <row r="4">
          <cell r="I4">
            <v>0</v>
          </cell>
        </row>
      </sheetData>
      <sheetData sheetId="11783">
        <row r="4">
          <cell r="I4">
            <v>0</v>
          </cell>
        </row>
      </sheetData>
      <sheetData sheetId="11784">
        <row r="4">
          <cell r="I4">
            <v>0</v>
          </cell>
        </row>
      </sheetData>
      <sheetData sheetId="11785">
        <row r="4">
          <cell r="I4">
            <v>0</v>
          </cell>
        </row>
      </sheetData>
      <sheetData sheetId="11786">
        <row r="4">
          <cell r="I4">
            <v>0</v>
          </cell>
        </row>
      </sheetData>
      <sheetData sheetId="11787">
        <row r="4">
          <cell r="I4">
            <v>0</v>
          </cell>
        </row>
      </sheetData>
      <sheetData sheetId="11788">
        <row r="4">
          <cell r="I4">
            <v>0</v>
          </cell>
        </row>
      </sheetData>
      <sheetData sheetId="11789">
        <row r="4">
          <cell r="I4">
            <v>0</v>
          </cell>
        </row>
      </sheetData>
      <sheetData sheetId="11790">
        <row r="4">
          <cell r="I4">
            <v>0</v>
          </cell>
        </row>
      </sheetData>
      <sheetData sheetId="11791">
        <row r="4">
          <cell r="I4">
            <v>0</v>
          </cell>
        </row>
      </sheetData>
      <sheetData sheetId="11792">
        <row r="4">
          <cell r="I4">
            <v>0</v>
          </cell>
        </row>
      </sheetData>
      <sheetData sheetId="11793">
        <row r="4">
          <cell r="I4">
            <v>0</v>
          </cell>
        </row>
      </sheetData>
      <sheetData sheetId="11794">
        <row r="4">
          <cell r="I4">
            <v>0</v>
          </cell>
        </row>
      </sheetData>
      <sheetData sheetId="11795">
        <row r="4">
          <cell r="I4">
            <v>0</v>
          </cell>
        </row>
      </sheetData>
      <sheetData sheetId="11796">
        <row r="4">
          <cell r="I4">
            <v>0</v>
          </cell>
        </row>
      </sheetData>
      <sheetData sheetId="11797">
        <row r="4">
          <cell r="I4">
            <v>0</v>
          </cell>
        </row>
      </sheetData>
      <sheetData sheetId="11798">
        <row r="4">
          <cell r="I4">
            <v>0</v>
          </cell>
        </row>
      </sheetData>
      <sheetData sheetId="11799">
        <row r="4">
          <cell r="I4">
            <v>0</v>
          </cell>
        </row>
      </sheetData>
      <sheetData sheetId="11800">
        <row r="4">
          <cell r="I4">
            <v>0</v>
          </cell>
        </row>
      </sheetData>
      <sheetData sheetId="11801">
        <row r="4">
          <cell r="I4">
            <v>0</v>
          </cell>
        </row>
      </sheetData>
      <sheetData sheetId="11802">
        <row r="4">
          <cell r="I4">
            <v>0</v>
          </cell>
        </row>
      </sheetData>
      <sheetData sheetId="11803">
        <row r="4">
          <cell r="I4">
            <v>0</v>
          </cell>
        </row>
      </sheetData>
      <sheetData sheetId="11804">
        <row r="4">
          <cell r="I4">
            <v>0</v>
          </cell>
        </row>
      </sheetData>
      <sheetData sheetId="11805">
        <row r="4">
          <cell r="I4">
            <v>0</v>
          </cell>
        </row>
      </sheetData>
      <sheetData sheetId="11806">
        <row r="4">
          <cell r="I4">
            <v>0</v>
          </cell>
        </row>
      </sheetData>
      <sheetData sheetId="11807">
        <row r="4">
          <cell r="I4">
            <v>0</v>
          </cell>
        </row>
      </sheetData>
      <sheetData sheetId="11808">
        <row r="4">
          <cell r="I4">
            <v>0</v>
          </cell>
        </row>
      </sheetData>
      <sheetData sheetId="11809">
        <row r="4">
          <cell r="I4">
            <v>0</v>
          </cell>
        </row>
      </sheetData>
      <sheetData sheetId="11810">
        <row r="4">
          <cell r="I4">
            <v>0</v>
          </cell>
        </row>
      </sheetData>
      <sheetData sheetId="11811">
        <row r="4">
          <cell r="I4">
            <v>0</v>
          </cell>
        </row>
      </sheetData>
      <sheetData sheetId="11812">
        <row r="4">
          <cell r="I4">
            <v>0</v>
          </cell>
        </row>
      </sheetData>
      <sheetData sheetId="11813">
        <row r="4">
          <cell r="I4">
            <v>0</v>
          </cell>
        </row>
      </sheetData>
      <sheetData sheetId="11814">
        <row r="4">
          <cell r="I4">
            <v>0</v>
          </cell>
        </row>
      </sheetData>
      <sheetData sheetId="11815">
        <row r="4">
          <cell r="I4">
            <v>0</v>
          </cell>
        </row>
      </sheetData>
      <sheetData sheetId="11816">
        <row r="4">
          <cell r="I4">
            <v>0</v>
          </cell>
        </row>
      </sheetData>
      <sheetData sheetId="11817">
        <row r="4">
          <cell r="I4">
            <v>0</v>
          </cell>
        </row>
      </sheetData>
      <sheetData sheetId="11818">
        <row r="4">
          <cell r="I4">
            <v>0</v>
          </cell>
        </row>
      </sheetData>
      <sheetData sheetId="11819">
        <row r="4">
          <cell r="I4">
            <v>0</v>
          </cell>
        </row>
      </sheetData>
      <sheetData sheetId="11820">
        <row r="4">
          <cell r="I4">
            <v>0</v>
          </cell>
        </row>
      </sheetData>
      <sheetData sheetId="11821">
        <row r="4">
          <cell r="I4">
            <v>0</v>
          </cell>
        </row>
      </sheetData>
      <sheetData sheetId="11822">
        <row r="4">
          <cell r="I4">
            <v>0</v>
          </cell>
        </row>
      </sheetData>
      <sheetData sheetId="11823">
        <row r="4">
          <cell r="I4">
            <v>0</v>
          </cell>
        </row>
      </sheetData>
      <sheetData sheetId="11824">
        <row r="4">
          <cell r="I4">
            <v>0</v>
          </cell>
        </row>
      </sheetData>
      <sheetData sheetId="11825">
        <row r="4">
          <cell r="I4">
            <v>0</v>
          </cell>
        </row>
      </sheetData>
      <sheetData sheetId="11826">
        <row r="4">
          <cell r="I4">
            <v>0</v>
          </cell>
        </row>
      </sheetData>
      <sheetData sheetId="11827">
        <row r="4">
          <cell r="I4">
            <v>0</v>
          </cell>
        </row>
      </sheetData>
      <sheetData sheetId="11828">
        <row r="4">
          <cell r="I4">
            <v>0</v>
          </cell>
        </row>
      </sheetData>
      <sheetData sheetId="11829">
        <row r="4">
          <cell r="I4">
            <v>0</v>
          </cell>
        </row>
      </sheetData>
      <sheetData sheetId="11830">
        <row r="4">
          <cell r="I4">
            <v>0</v>
          </cell>
        </row>
      </sheetData>
      <sheetData sheetId="11831">
        <row r="4">
          <cell r="I4">
            <v>0</v>
          </cell>
        </row>
      </sheetData>
      <sheetData sheetId="11832">
        <row r="4">
          <cell r="I4">
            <v>0</v>
          </cell>
        </row>
      </sheetData>
      <sheetData sheetId="11833">
        <row r="4">
          <cell r="I4">
            <v>0</v>
          </cell>
        </row>
      </sheetData>
      <sheetData sheetId="11834">
        <row r="4">
          <cell r="I4">
            <v>0</v>
          </cell>
        </row>
      </sheetData>
      <sheetData sheetId="11835">
        <row r="4">
          <cell r="I4">
            <v>0</v>
          </cell>
        </row>
      </sheetData>
      <sheetData sheetId="11836">
        <row r="4">
          <cell r="I4">
            <v>0</v>
          </cell>
        </row>
      </sheetData>
      <sheetData sheetId="11837">
        <row r="4">
          <cell r="I4">
            <v>0</v>
          </cell>
        </row>
      </sheetData>
      <sheetData sheetId="11838">
        <row r="4">
          <cell r="I4">
            <v>0</v>
          </cell>
        </row>
      </sheetData>
      <sheetData sheetId="11839">
        <row r="4">
          <cell r="I4">
            <v>0</v>
          </cell>
        </row>
      </sheetData>
      <sheetData sheetId="11840">
        <row r="4">
          <cell r="I4">
            <v>0</v>
          </cell>
        </row>
      </sheetData>
      <sheetData sheetId="11841">
        <row r="4">
          <cell r="I4">
            <v>0</v>
          </cell>
        </row>
      </sheetData>
      <sheetData sheetId="11842">
        <row r="4">
          <cell r="I4">
            <v>0</v>
          </cell>
        </row>
      </sheetData>
      <sheetData sheetId="11843">
        <row r="4">
          <cell r="I4">
            <v>0</v>
          </cell>
        </row>
      </sheetData>
      <sheetData sheetId="11844">
        <row r="4">
          <cell r="I4">
            <v>0</v>
          </cell>
        </row>
      </sheetData>
      <sheetData sheetId="11845">
        <row r="4">
          <cell r="I4">
            <v>0</v>
          </cell>
        </row>
      </sheetData>
      <sheetData sheetId="11846">
        <row r="4">
          <cell r="I4">
            <v>0</v>
          </cell>
        </row>
      </sheetData>
      <sheetData sheetId="11847">
        <row r="4">
          <cell r="I4">
            <v>0</v>
          </cell>
        </row>
      </sheetData>
      <sheetData sheetId="11848">
        <row r="4">
          <cell r="I4">
            <v>0</v>
          </cell>
        </row>
      </sheetData>
      <sheetData sheetId="11849">
        <row r="4">
          <cell r="I4">
            <v>0</v>
          </cell>
        </row>
      </sheetData>
      <sheetData sheetId="11850">
        <row r="4">
          <cell r="I4">
            <v>0</v>
          </cell>
        </row>
      </sheetData>
      <sheetData sheetId="11851">
        <row r="4">
          <cell r="I4">
            <v>0</v>
          </cell>
        </row>
      </sheetData>
      <sheetData sheetId="11852">
        <row r="4">
          <cell r="I4">
            <v>0</v>
          </cell>
        </row>
      </sheetData>
      <sheetData sheetId="11853">
        <row r="4">
          <cell r="I4">
            <v>0</v>
          </cell>
        </row>
      </sheetData>
      <sheetData sheetId="11854">
        <row r="4">
          <cell r="I4">
            <v>0</v>
          </cell>
        </row>
      </sheetData>
      <sheetData sheetId="11855">
        <row r="4">
          <cell r="I4">
            <v>0</v>
          </cell>
        </row>
      </sheetData>
      <sheetData sheetId="11856">
        <row r="4">
          <cell r="I4">
            <v>0</v>
          </cell>
        </row>
      </sheetData>
      <sheetData sheetId="11857">
        <row r="4">
          <cell r="I4">
            <v>0</v>
          </cell>
        </row>
      </sheetData>
      <sheetData sheetId="11858">
        <row r="4">
          <cell r="I4">
            <v>0</v>
          </cell>
        </row>
      </sheetData>
      <sheetData sheetId="11859">
        <row r="4">
          <cell r="I4">
            <v>0</v>
          </cell>
        </row>
      </sheetData>
      <sheetData sheetId="11860">
        <row r="4">
          <cell r="I4">
            <v>0</v>
          </cell>
        </row>
      </sheetData>
      <sheetData sheetId="11861">
        <row r="4">
          <cell r="I4">
            <v>0</v>
          </cell>
        </row>
      </sheetData>
      <sheetData sheetId="11862">
        <row r="4">
          <cell r="I4">
            <v>0</v>
          </cell>
        </row>
      </sheetData>
      <sheetData sheetId="11863">
        <row r="4">
          <cell r="I4">
            <v>0</v>
          </cell>
        </row>
      </sheetData>
      <sheetData sheetId="11864">
        <row r="4">
          <cell r="I4">
            <v>0</v>
          </cell>
        </row>
      </sheetData>
      <sheetData sheetId="11865">
        <row r="4">
          <cell r="I4">
            <v>0</v>
          </cell>
        </row>
      </sheetData>
      <sheetData sheetId="11866">
        <row r="4">
          <cell r="I4">
            <v>0</v>
          </cell>
        </row>
      </sheetData>
      <sheetData sheetId="11867">
        <row r="4">
          <cell r="I4">
            <v>0</v>
          </cell>
        </row>
      </sheetData>
      <sheetData sheetId="11868">
        <row r="4">
          <cell r="I4">
            <v>0</v>
          </cell>
        </row>
      </sheetData>
      <sheetData sheetId="11869">
        <row r="4">
          <cell r="I4">
            <v>0</v>
          </cell>
        </row>
      </sheetData>
      <sheetData sheetId="11870">
        <row r="4">
          <cell r="I4">
            <v>0</v>
          </cell>
        </row>
      </sheetData>
      <sheetData sheetId="11871">
        <row r="4">
          <cell r="I4">
            <v>0</v>
          </cell>
        </row>
      </sheetData>
      <sheetData sheetId="11872">
        <row r="4">
          <cell r="I4">
            <v>0</v>
          </cell>
        </row>
      </sheetData>
      <sheetData sheetId="11873">
        <row r="4">
          <cell r="I4">
            <v>0</v>
          </cell>
        </row>
      </sheetData>
      <sheetData sheetId="11874">
        <row r="4">
          <cell r="I4">
            <v>0</v>
          </cell>
        </row>
      </sheetData>
      <sheetData sheetId="11875">
        <row r="4">
          <cell r="I4">
            <v>0</v>
          </cell>
        </row>
      </sheetData>
      <sheetData sheetId="11876">
        <row r="4">
          <cell r="I4">
            <v>0</v>
          </cell>
        </row>
      </sheetData>
      <sheetData sheetId="11877">
        <row r="4">
          <cell r="I4">
            <v>0</v>
          </cell>
        </row>
      </sheetData>
      <sheetData sheetId="11878">
        <row r="4">
          <cell r="I4">
            <v>0</v>
          </cell>
        </row>
      </sheetData>
      <sheetData sheetId="11879">
        <row r="4">
          <cell r="I4">
            <v>0</v>
          </cell>
        </row>
      </sheetData>
      <sheetData sheetId="11880">
        <row r="4">
          <cell r="I4">
            <v>0</v>
          </cell>
        </row>
      </sheetData>
      <sheetData sheetId="11881">
        <row r="4">
          <cell r="I4">
            <v>0</v>
          </cell>
        </row>
      </sheetData>
      <sheetData sheetId="11882">
        <row r="4">
          <cell r="I4">
            <v>0</v>
          </cell>
        </row>
      </sheetData>
      <sheetData sheetId="11883">
        <row r="4">
          <cell r="I4">
            <v>0</v>
          </cell>
        </row>
      </sheetData>
      <sheetData sheetId="11884">
        <row r="4">
          <cell r="I4">
            <v>0</v>
          </cell>
        </row>
      </sheetData>
      <sheetData sheetId="11885">
        <row r="4">
          <cell r="I4">
            <v>0</v>
          </cell>
        </row>
      </sheetData>
      <sheetData sheetId="11886">
        <row r="4">
          <cell r="I4">
            <v>0</v>
          </cell>
        </row>
      </sheetData>
      <sheetData sheetId="11887">
        <row r="4">
          <cell r="I4">
            <v>0</v>
          </cell>
        </row>
      </sheetData>
      <sheetData sheetId="11888">
        <row r="4">
          <cell r="I4">
            <v>0</v>
          </cell>
        </row>
      </sheetData>
      <sheetData sheetId="11889">
        <row r="4">
          <cell r="I4">
            <v>0</v>
          </cell>
        </row>
      </sheetData>
      <sheetData sheetId="11890">
        <row r="4">
          <cell r="I4">
            <v>0</v>
          </cell>
        </row>
      </sheetData>
      <sheetData sheetId="11891">
        <row r="4">
          <cell r="I4">
            <v>0</v>
          </cell>
        </row>
      </sheetData>
      <sheetData sheetId="11892">
        <row r="4">
          <cell r="I4">
            <v>0</v>
          </cell>
        </row>
      </sheetData>
      <sheetData sheetId="11893">
        <row r="4">
          <cell r="I4">
            <v>0</v>
          </cell>
        </row>
      </sheetData>
      <sheetData sheetId="11894">
        <row r="4">
          <cell r="I4">
            <v>0</v>
          </cell>
        </row>
      </sheetData>
      <sheetData sheetId="11895">
        <row r="4">
          <cell r="I4">
            <v>0</v>
          </cell>
        </row>
      </sheetData>
      <sheetData sheetId="11896">
        <row r="4">
          <cell r="I4">
            <v>0</v>
          </cell>
        </row>
      </sheetData>
      <sheetData sheetId="11897">
        <row r="4">
          <cell r="I4">
            <v>0</v>
          </cell>
        </row>
      </sheetData>
      <sheetData sheetId="11898">
        <row r="4">
          <cell r="I4">
            <v>0</v>
          </cell>
        </row>
      </sheetData>
      <sheetData sheetId="11899">
        <row r="4">
          <cell r="I4">
            <v>0</v>
          </cell>
        </row>
      </sheetData>
      <sheetData sheetId="11900">
        <row r="4">
          <cell r="I4">
            <v>0</v>
          </cell>
        </row>
      </sheetData>
      <sheetData sheetId="11901">
        <row r="4">
          <cell r="I4">
            <v>0</v>
          </cell>
        </row>
      </sheetData>
      <sheetData sheetId="11902">
        <row r="4">
          <cell r="I4">
            <v>0</v>
          </cell>
        </row>
      </sheetData>
      <sheetData sheetId="11903">
        <row r="4">
          <cell r="I4">
            <v>0</v>
          </cell>
        </row>
      </sheetData>
      <sheetData sheetId="11904">
        <row r="4">
          <cell r="I4">
            <v>0</v>
          </cell>
        </row>
      </sheetData>
      <sheetData sheetId="11905">
        <row r="4">
          <cell r="I4">
            <v>0</v>
          </cell>
        </row>
      </sheetData>
      <sheetData sheetId="11906">
        <row r="4">
          <cell r="I4">
            <v>0</v>
          </cell>
        </row>
      </sheetData>
      <sheetData sheetId="11907">
        <row r="4">
          <cell r="I4">
            <v>0</v>
          </cell>
        </row>
      </sheetData>
      <sheetData sheetId="11908">
        <row r="4">
          <cell r="I4">
            <v>0</v>
          </cell>
        </row>
      </sheetData>
      <sheetData sheetId="11909">
        <row r="4">
          <cell r="I4">
            <v>0</v>
          </cell>
        </row>
      </sheetData>
      <sheetData sheetId="11910">
        <row r="4">
          <cell r="I4">
            <v>0</v>
          </cell>
        </row>
      </sheetData>
      <sheetData sheetId="11911">
        <row r="4">
          <cell r="I4">
            <v>0</v>
          </cell>
        </row>
      </sheetData>
      <sheetData sheetId="11912">
        <row r="4">
          <cell r="I4">
            <v>0</v>
          </cell>
        </row>
      </sheetData>
      <sheetData sheetId="11913">
        <row r="4">
          <cell r="I4">
            <v>0</v>
          </cell>
        </row>
      </sheetData>
      <sheetData sheetId="11914">
        <row r="4">
          <cell r="I4">
            <v>0</v>
          </cell>
        </row>
      </sheetData>
      <sheetData sheetId="11915">
        <row r="4">
          <cell r="I4">
            <v>0</v>
          </cell>
        </row>
      </sheetData>
      <sheetData sheetId="11916">
        <row r="4">
          <cell r="I4">
            <v>0</v>
          </cell>
        </row>
      </sheetData>
      <sheetData sheetId="11917">
        <row r="4">
          <cell r="I4">
            <v>0</v>
          </cell>
        </row>
      </sheetData>
      <sheetData sheetId="11918">
        <row r="4">
          <cell r="I4">
            <v>0</v>
          </cell>
        </row>
      </sheetData>
      <sheetData sheetId="11919">
        <row r="4">
          <cell r="I4">
            <v>0</v>
          </cell>
        </row>
      </sheetData>
      <sheetData sheetId="11920">
        <row r="4">
          <cell r="I4">
            <v>0</v>
          </cell>
        </row>
      </sheetData>
      <sheetData sheetId="11921">
        <row r="4">
          <cell r="I4">
            <v>0</v>
          </cell>
        </row>
      </sheetData>
      <sheetData sheetId="11922">
        <row r="4">
          <cell r="I4">
            <v>0</v>
          </cell>
        </row>
      </sheetData>
      <sheetData sheetId="11923">
        <row r="4">
          <cell r="I4">
            <v>0</v>
          </cell>
        </row>
      </sheetData>
      <sheetData sheetId="11924">
        <row r="4">
          <cell r="I4">
            <v>0</v>
          </cell>
        </row>
      </sheetData>
      <sheetData sheetId="11925">
        <row r="4">
          <cell r="I4">
            <v>0</v>
          </cell>
        </row>
      </sheetData>
      <sheetData sheetId="11926">
        <row r="4">
          <cell r="I4">
            <v>0</v>
          </cell>
        </row>
      </sheetData>
      <sheetData sheetId="11927">
        <row r="4">
          <cell r="I4">
            <v>0</v>
          </cell>
        </row>
      </sheetData>
      <sheetData sheetId="11928">
        <row r="4">
          <cell r="I4">
            <v>0</v>
          </cell>
        </row>
      </sheetData>
      <sheetData sheetId="11929">
        <row r="4">
          <cell r="I4">
            <v>0</v>
          </cell>
        </row>
      </sheetData>
      <sheetData sheetId="11930">
        <row r="4">
          <cell r="I4">
            <v>0</v>
          </cell>
        </row>
      </sheetData>
      <sheetData sheetId="11931">
        <row r="4">
          <cell r="I4">
            <v>0</v>
          </cell>
        </row>
      </sheetData>
      <sheetData sheetId="11932">
        <row r="4">
          <cell r="I4">
            <v>0</v>
          </cell>
        </row>
      </sheetData>
      <sheetData sheetId="11933">
        <row r="4">
          <cell r="I4">
            <v>0</v>
          </cell>
        </row>
      </sheetData>
      <sheetData sheetId="11934">
        <row r="4">
          <cell r="I4">
            <v>0</v>
          </cell>
        </row>
      </sheetData>
      <sheetData sheetId="11935">
        <row r="4">
          <cell r="I4">
            <v>0</v>
          </cell>
        </row>
      </sheetData>
      <sheetData sheetId="11936">
        <row r="4">
          <cell r="I4">
            <v>0</v>
          </cell>
        </row>
      </sheetData>
      <sheetData sheetId="11937">
        <row r="4">
          <cell r="I4">
            <v>0</v>
          </cell>
        </row>
      </sheetData>
      <sheetData sheetId="11938">
        <row r="4">
          <cell r="I4">
            <v>0</v>
          </cell>
        </row>
      </sheetData>
      <sheetData sheetId="11939">
        <row r="4">
          <cell r="I4">
            <v>0</v>
          </cell>
        </row>
      </sheetData>
      <sheetData sheetId="11940">
        <row r="4">
          <cell r="I4">
            <v>0</v>
          </cell>
        </row>
      </sheetData>
      <sheetData sheetId="11941">
        <row r="4">
          <cell r="I4">
            <v>0</v>
          </cell>
        </row>
      </sheetData>
      <sheetData sheetId="11942">
        <row r="4">
          <cell r="I4">
            <v>0</v>
          </cell>
        </row>
      </sheetData>
      <sheetData sheetId="11943">
        <row r="4">
          <cell r="I4">
            <v>0</v>
          </cell>
        </row>
      </sheetData>
      <sheetData sheetId="11944">
        <row r="4">
          <cell r="I4">
            <v>0</v>
          </cell>
        </row>
      </sheetData>
      <sheetData sheetId="11945">
        <row r="4">
          <cell r="I4">
            <v>0</v>
          </cell>
        </row>
      </sheetData>
      <sheetData sheetId="11946">
        <row r="4">
          <cell r="I4">
            <v>0</v>
          </cell>
        </row>
      </sheetData>
      <sheetData sheetId="11947">
        <row r="4">
          <cell r="I4">
            <v>0</v>
          </cell>
        </row>
      </sheetData>
      <sheetData sheetId="11948">
        <row r="4">
          <cell r="I4">
            <v>0</v>
          </cell>
        </row>
      </sheetData>
      <sheetData sheetId="11949">
        <row r="4">
          <cell r="I4">
            <v>0</v>
          </cell>
        </row>
      </sheetData>
      <sheetData sheetId="11950">
        <row r="4">
          <cell r="I4">
            <v>0</v>
          </cell>
        </row>
      </sheetData>
      <sheetData sheetId="11951">
        <row r="4">
          <cell r="I4">
            <v>0</v>
          </cell>
        </row>
      </sheetData>
      <sheetData sheetId="11952">
        <row r="4">
          <cell r="I4">
            <v>0</v>
          </cell>
        </row>
      </sheetData>
      <sheetData sheetId="11953">
        <row r="4">
          <cell r="I4">
            <v>0</v>
          </cell>
        </row>
      </sheetData>
      <sheetData sheetId="11954">
        <row r="4">
          <cell r="I4">
            <v>0</v>
          </cell>
        </row>
      </sheetData>
      <sheetData sheetId="11955">
        <row r="4">
          <cell r="I4">
            <v>0</v>
          </cell>
        </row>
      </sheetData>
      <sheetData sheetId="11956">
        <row r="4">
          <cell r="I4">
            <v>0</v>
          </cell>
        </row>
      </sheetData>
      <sheetData sheetId="11957">
        <row r="4">
          <cell r="I4">
            <v>0</v>
          </cell>
        </row>
      </sheetData>
      <sheetData sheetId="11958">
        <row r="4">
          <cell r="I4">
            <v>0</v>
          </cell>
        </row>
      </sheetData>
      <sheetData sheetId="11959">
        <row r="4">
          <cell r="I4">
            <v>0</v>
          </cell>
        </row>
      </sheetData>
      <sheetData sheetId="11960">
        <row r="4">
          <cell r="I4">
            <v>0</v>
          </cell>
        </row>
      </sheetData>
      <sheetData sheetId="11961">
        <row r="4">
          <cell r="I4">
            <v>0</v>
          </cell>
        </row>
      </sheetData>
      <sheetData sheetId="11962">
        <row r="4">
          <cell r="I4">
            <v>0</v>
          </cell>
        </row>
      </sheetData>
      <sheetData sheetId="11963">
        <row r="4">
          <cell r="I4">
            <v>0</v>
          </cell>
        </row>
      </sheetData>
      <sheetData sheetId="11964">
        <row r="4">
          <cell r="I4">
            <v>0</v>
          </cell>
        </row>
      </sheetData>
      <sheetData sheetId="11965">
        <row r="4">
          <cell r="I4">
            <v>0</v>
          </cell>
        </row>
      </sheetData>
      <sheetData sheetId="11966">
        <row r="4">
          <cell r="I4">
            <v>0</v>
          </cell>
        </row>
      </sheetData>
      <sheetData sheetId="11967">
        <row r="4">
          <cell r="I4">
            <v>0</v>
          </cell>
        </row>
      </sheetData>
      <sheetData sheetId="11968">
        <row r="4">
          <cell r="I4">
            <v>0</v>
          </cell>
        </row>
      </sheetData>
      <sheetData sheetId="11969">
        <row r="4">
          <cell r="I4">
            <v>0</v>
          </cell>
        </row>
      </sheetData>
      <sheetData sheetId="11970">
        <row r="4">
          <cell r="I4">
            <v>0</v>
          </cell>
        </row>
      </sheetData>
      <sheetData sheetId="11971">
        <row r="4">
          <cell r="I4">
            <v>0</v>
          </cell>
        </row>
      </sheetData>
      <sheetData sheetId="11972">
        <row r="4">
          <cell r="I4">
            <v>0</v>
          </cell>
        </row>
      </sheetData>
      <sheetData sheetId="11973">
        <row r="4">
          <cell r="I4">
            <v>0</v>
          </cell>
        </row>
      </sheetData>
      <sheetData sheetId="11974">
        <row r="4">
          <cell r="I4">
            <v>0</v>
          </cell>
        </row>
      </sheetData>
      <sheetData sheetId="11975">
        <row r="4">
          <cell r="I4">
            <v>0</v>
          </cell>
        </row>
      </sheetData>
      <sheetData sheetId="11976">
        <row r="4">
          <cell r="I4">
            <v>0</v>
          </cell>
        </row>
      </sheetData>
      <sheetData sheetId="11977">
        <row r="4">
          <cell r="I4">
            <v>0</v>
          </cell>
        </row>
      </sheetData>
      <sheetData sheetId="11978">
        <row r="4">
          <cell r="I4">
            <v>0</v>
          </cell>
        </row>
      </sheetData>
      <sheetData sheetId="11979">
        <row r="4">
          <cell r="I4">
            <v>0</v>
          </cell>
        </row>
      </sheetData>
      <sheetData sheetId="11980">
        <row r="4">
          <cell r="I4">
            <v>0</v>
          </cell>
        </row>
      </sheetData>
      <sheetData sheetId="11981">
        <row r="4">
          <cell r="I4">
            <v>0</v>
          </cell>
        </row>
      </sheetData>
      <sheetData sheetId="11982">
        <row r="4">
          <cell r="I4">
            <v>0</v>
          </cell>
        </row>
      </sheetData>
      <sheetData sheetId="11983">
        <row r="4">
          <cell r="I4">
            <v>0</v>
          </cell>
        </row>
      </sheetData>
      <sheetData sheetId="11984">
        <row r="4">
          <cell r="I4">
            <v>0</v>
          </cell>
        </row>
      </sheetData>
      <sheetData sheetId="11985">
        <row r="4">
          <cell r="I4">
            <v>0</v>
          </cell>
        </row>
      </sheetData>
      <sheetData sheetId="11986">
        <row r="4">
          <cell r="I4">
            <v>0</v>
          </cell>
        </row>
      </sheetData>
      <sheetData sheetId="11987">
        <row r="4">
          <cell r="I4">
            <v>0</v>
          </cell>
        </row>
      </sheetData>
      <sheetData sheetId="11988">
        <row r="4">
          <cell r="I4">
            <v>0</v>
          </cell>
        </row>
      </sheetData>
      <sheetData sheetId="11989">
        <row r="4">
          <cell r="I4">
            <v>0</v>
          </cell>
        </row>
      </sheetData>
      <sheetData sheetId="11990">
        <row r="4">
          <cell r="I4">
            <v>0</v>
          </cell>
        </row>
      </sheetData>
      <sheetData sheetId="11991">
        <row r="4">
          <cell r="I4">
            <v>0</v>
          </cell>
        </row>
      </sheetData>
      <sheetData sheetId="11992">
        <row r="4">
          <cell r="I4">
            <v>0</v>
          </cell>
        </row>
      </sheetData>
      <sheetData sheetId="11993">
        <row r="4">
          <cell r="I4">
            <v>0</v>
          </cell>
        </row>
      </sheetData>
      <sheetData sheetId="11994">
        <row r="4">
          <cell r="I4">
            <v>0</v>
          </cell>
        </row>
      </sheetData>
      <sheetData sheetId="11995">
        <row r="4">
          <cell r="I4">
            <v>0</v>
          </cell>
        </row>
      </sheetData>
      <sheetData sheetId="11996">
        <row r="4">
          <cell r="I4">
            <v>0</v>
          </cell>
        </row>
      </sheetData>
      <sheetData sheetId="11997">
        <row r="4">
          <cell r="I4">
            <v>0</v>
          </cell>
        </row>
      </sheetData>
      <sheetData sheetId="11998">
        <row r="4">
          <cell r="I4">
            <v>0</v>
          </cell>
        </row>
      </sheetData>
      <sheetData sheetId="11999">
        <row r="4">
          <cell r="I4">
            <v>0</v>
          </cell>
        </row>
      </sheetData>
      <sheetData sheetId="12000">
        <row r="4">
          <cell r="I4">
            <v>0</v>
          </cell>
        </row>
      </sheetData>
      <sheetData sheetId="12001">
        <row r="4">
          <cell r="I4">
            <v>0</v>
          </cell>
        </row>
      </sheetData>
      <sheetData sheetId="12002">
        <row r="4">
          <cell r="I4">
            <v>0</v>
          </cell>
        </row>
      </sheetData>
      <sheetData sheetId="12003">
        <row r="4">
          <cell r="I4">
            <v>0</v>
          </cell>
        </row>
      </sheetData>
      <sheetData sheetId="12004">
        <row r="4">
          <cell r="I4">
            <v>0</v>
          </cell>
        </row>
      </sheetData>
      <sheetData sheetId="12005">
        <row r="4">
          <cell r="I4">
            <v>0</v>
          </cell>
        </row>
      </sheetData>
      <sheetData sheetId="12006">
        <row r="4">
          <cell r="I4">
            <v>0</v>
          </cell>
        </row>
      </sheetData>
      <sheetData sheetId="12007">
        <row r="4">
          <cell r="I4">
            <v>0</v>
          </cell>
        </row>
      </sheetData>
      <sheetData sheetId="12008">
        <row r="4">
          <cell r="I4">
            <v>0</v>
          </cell>
        </row>
      </sheetData>
      <sheetData sheetId="12009">
        <row r="4">
          <cell r="I4">
            <v>0</v>
          </cell>
        </row>
      </sheetData>
      <sheetData sheetId="12010">
        <row r="4">
          <cell r="I4">
            <v>0</v>
          </cell>
        </row>
      </sheetData>
      <sheetData sheetId="12011">
        <row r="4">
          <cell r="I4">
            <v>0</v>
          </cell>
        </row>
      </sheetData>
      <sheetData sheetId="12012">
        <row r="4">
          <cell r="I4">
            <v>0</v>
          </cell>
        </row>
      </sheetData>
      <sheetData sheetId="12013">
        <row r="4">
          <cell r="I4">
            <v>0</v>
          </cell>
        </row>
      </sheetData>
      <sheetData sheetId="12014">
        <row r="4">
          <cell r="I4">
            <v>0</v>
          </cell>
        </row>
      </sheetData>
      <sheetData sheetId="12015">
        <row r="4">
          <cell r="I4">
            <v>0</v>
          </cell>
        </row>
      </sheetData>
      <sheetData sheetId="12016">
        <row r="4">
          <cell r="I4">
            <v>0</v>
          </cell>
        </row>
      </sheetData>
      <sheetData sheetId="12017">
        <row r="4">
          <cell r="I4">
            <v>0</v>
          </cell>
        </row>
      </sheetData>
      <sheetData sheetId="12018">
        <row r="4">
          <cell r="I4">
            <v>0</v>
          </cell>
        </row>
      </sheetData>
      <sheetData sheetId="12019">
        <row r="4">
          <cell r="I4">
            <v>0</v>
          </cell>
        </row>
      </sheetData>
      <sheetData sheetId="12020">
        <row r="4">
          <cell r="I4">
            <v>0</v>
          </cell>
        </row>
      </sheetData>
      <sheetData sheetId="12021">
        <row r="4">
          <cell r="I4">
            <v>0</v>
          </cell>
        </row>
      </sheetData>
      <sheetData sheetId="12022">
        <row r="4">
          <cell r="I4">
            <v>0</v>
          </cell>
        </row>
      </sheetData>
      <sheetData sheetId="12023">
        <row r="4">
          <cell r="I4">
            <v>0</v>
          </cell>
        </row>
      </sheetData>
      <sheetData sheetId="12024">
        <row r="4">
          <cell r="I4">
            <v>0</v>
          </cell>
        </row>
      </sheetData>
      <sheetData sheetId="12025">
        <row r="4">
          <cell r="I4">
            <v>0</v>
          </cell>
        </row>
      </sheetData>
      <sheetData sheetId="12026">
        <row r="4">
          <cell r="I4">
            <v>0</v>
          </cell>
        </row>
      </sheetData>
      <sheetData sheetId="12027">
        <row r="4">
          <cell r="I4">
            <v>0</v>
          </cell>
        </row>
      </sheetData>
      <sheetData sheetId="12028">
        <row r="4">
          <cell r="I4">
            <v>0</v>
          </cell>
        </row>
      </sheetData>
      <sheetData sheetId="12029">
        <row r="4">
          <cell r="I4">
            <v>0</v>
          </cell>
        </row>
      </sheetData>
      <sheetData sheetId="12030">
        <row r="4">
          <cell r="I4">
            <v>0</v>
          </cell>
        </row>
      </sheetData>
      <sheetData sheetId="12031">
        <row r="4">
          <cell r="I4">
            <v>0</v>
          </cell>
        </row>
      </sheetData>
      <sheetData sheetId="12032">
        <row r="4">
          <cell r="I4">
            <v>0</v>
          </cell>
        </row>
      </sheetData>
      <sheetData sheetId="12033">
        <row r="4">
          <cell r="I4">
            <v>0</v>
          </cell>
        </row>
      </sheetData>
      <sheetData sheetId="12034">
        <row r="4">
          <cell r="I4">
            <v>0</v>
          </cell>
        </row>
      </sheetData>
      <sheetData sheetId="12035">
        <row r="4">
          <cell r="I4">
            <v>0</v>
          </cell>
        </row>
      </sheetData>
      <sheetData sheetId="12036">
        <row r="4">
          <cell r="I4">
            <v>0</v>
          </cell>
        </row>
      </sheetData>
      <sheetData sheetId="12037">
        <row r="4">
          <cell r="I4">
            <v>0</v>
          </cell>
        </row>
      </sheetData>
      <sheetData sheetId="12038">
        <row r="4">
          <cell r="I4">
            <v>0</v>
          </cell>
        </row>
      </sheetData>
      <sheetData sheetId="12039">
        <row r="4">
          <cell r="I4">
            <v>0</v>
          </cell>
        </row>
      </sheetData>
      <sheetData sheetId="12040">
        <row r="4">
          <cell r="I4">
            <v>0</v>
          </cell>
        </row>
      </sheetData>
      <sheetData sheetId="12041">
        <row r="4">
          <cell r="I4">
            <v>0</v>
          </cell>
        </row>
      </sheetData>
      <sheetData sheetId="12042">
        <row r="4">
          <cell r="I4">
            <v>0</v>
          </cell>
        </row>
      </sheetData>
      <sheetData sheetId="12043">
        <row r="4">
          <cell r="I4">
            <v>0</v>
          </cell>
        </row>
      </sheetData>
      <sheetData sheetId="12044">
        <row r="4">
          <cell r="I4">
            <v>0</v>
          </cell>
        </row>
      </sheetData>
      <sheetData sheetId="12045">
        <row r="4">
          <cell r="I4">
            <v>0</v>
          </cell>
        </row>
      </sheetData>
      <sheetData sheetId="12046">
        <row r="4">
          <cell r="I4">
            <v>0</v>
          </cell>
        </row>
      </sheetData>
      <sheetData sheetId="12047">
        <row r="4">
          <cell r="I4">
            <v>0</v>
          </cell>
        </row>
      </sheetData>
      <sheetData sheetId="12048">
        <row r="4">
          <cell r="I4">
            <v>0</v>
          </cell>
        </row>
      </sheetData>
      <sheetData sheetId="12049">
        <row r="4">
          <cell r="I4">
            <v>0</v>
          </cell>
        </row>
      </sheetData>
      <sheetData sheetId="12050">
        <row r="4">
          <cell r="I4">
            <v>0</v>
          </cell>
        </row>
      </sheetData>
      <sheetData sheetId="12051">
        <row r="4">
          <cell r="I4">
            <v>0</v>
          </cell>
        </row>
      </sheetData>
      <sheetData sheetId="12052">
        <row r="4">
          <cell r="I4">
            <v>0</v>
          </cell>
        </row>
      </sheetData>
      <sheetData sheetId="12053">
        <row r="4">
          <cell r="I4">
            <v>0</v>
          </cell>
        </row>
      </sheetData>
      <sheetData sheetId="12054">
        <row r="4">
          <cell r="I4">
            <v>0</v>
          </cell>
        </row>
      </sheetData>
      <sheetData sheetId="12055">
        <row r="4">
          <cell r="I4">
            <v>0</v>
          </cell>
        </row>
      </sheetData>
      <sheetData sheetId="12056">
        <row r="4">
          <cell r="I4">
            <v>0</v>
          </cell>
        </row>
      </sheetData>
      <sheetData sheetId="12057">
        <row r="4">
          <cell r="I4">
            <v>0</v>
          </cell>
        </row>
      </sheetData>
      <sheetData sheetId="12058">
        <row r="4">
          <cell r="I4">
            <v>0</v>
          </cell>
        </row>
      </sheetData>
      <sheetData sheetId="12059">
        <row r="4">
          <cell r="I4">
            <v>0</v>
          </cell>
        </row>
      </sheetData>
      <sheetData sheetId="12060">
        <row r="4">
          <cell r="I4">
            <v>0</v>
          </cell>
        </row>
      </sheetData>
      <sheetData sheetId="12061">
        <row r="4">
          <cell r="I4">
            <v>0</v>
          </cell>
        </row>
      </sheetData>
      <sheetData sheetId="12062">
        <row r="4">
          <cell r="I4">
            <v>0</v>
          </cell>
        </row>
      </sheetData>
      <sheetData sheetId="12063">
        <row r="4">
          <cell r="I4">
            <v>0</v>
          </cell>
        </row>
      </sheetData>
      <sheetData sheetId="12064">
        <row r="4">
          <cell r="I4">
            <v>0</v>
          </cell>
        </row>
      </sheetData>
      <sheetData sheetId="12065">
        <row r="4">
          <cell r="I4">
            <v>0</v>
          </cell>
        </row>
      </sheetData>
      <sheetData sheetId="12066">
        <row r="4">
          <cell r="I4">
            <v>0</v>
          </cell>
        </row>
      </sheetData>
      <sheetData sheetId="12067">
        <row r="4">
          <cell r="I4">
            <v>0</v>
          </cell>
        </row>
      </sheetData>
      <sheetData sheetId="12068">
        <row r="4">
          <cell r="I4">
            <v>0</v>
          </cell>
        </row>
      </sheetData>
      <sheetData sheetId="12069">
        <row r="4">
          <cell r="I4">
            <v>0</v>
          </cell>
        </row>
      </sheetData>
      <sheetData sheetId="12070">
        <row r="4">
          <cell r="I4">
            <v>0</v>
          </cell>
        </row>
      </sheetData>
      <sheetData sheetId="12071">
        <row r="4">
          <cell r="I4">
            <v>0</v>
          </cell>
        </row>
      </sheetData>
      <sheetData sheetId="12072">
        <row r="4">
          <cell r="I4">
            <v>0</v>
          </cell>
        </row>
      </sheetData>
      <sheetData sheetId="12073">
        <row r="4">
          <cell r="I4">
            <v>0</v>
          </cell>
        </row>
      </sheetData>
      <sheetData sheetId="12074">
        <row r="4">
          <cell r="I4">
            <v>0</v>
          </cell>
        </row>
      </sheetData>
      <sheetData sheetId="12075">
        <row r="4">
          <cell r="I4">
            <v>0</v>
          </cell>
        </row>
      </sheetData>
      <sheetData sheetId="12076">
        <row r="4">
          <cell r="I4">
            <v>0</v>
          </cell>
        </row>
      </sheetData>
      <sheetData sheetId="12077">
        <row r="4">
          <cell r="I4">
            <v>0</v>
          </cell>
        </row>
      </sheetData>
      <sheetData sheetId="12078">
        <row r="4">
          <cell r="I4">
            <v>0</v>
          </cell>
        </row>
      </sheetData>
      <sheetData sheetId="12079">
        <row r="4">
          <cell r="I4">
            <v>0</v>
          </cell>
        </row>
      </sheetData>
      <sheetData sheetId="12080">
        <row r="4">
          <cell r="I4">
            <v>0</v>
          </cell>
        </row>
      </sheetData>
      <sheetData sheetId="12081">
        <row r="4">
          <cell r="I4">
            <v>0</v>
          </cell>
        </row>
      </sheetData>
      <sheetData sheetId="12082">
        <row r="4">
          <cell r="I4">
            <v>0</v>
          </cell>
        </row>
      </sheetData>
      <sheetData sheetId="12083">
        <row r="4">
          <cell r="I4">
            <v>0</v>
          </cell>
        </row>
      </sheetData>
      <sheetData sheetId="12084">
        <row r="4">
          <cell r="I4">
            <v>0</v>
          </cell>
        </row>
      </sheetData>
      <sheetData sheetId="12085">
        <row r="4">
          <cell r="I4">
            <v>0</v>
          </cell>
        </row>
      </sheetData>
      <sheetData sheetId="12086">
        <row r="4">
          <cell r="I4">
            <v>0</v>
          </cell>
        </row>
      </sheetData>
      <sheetData sheetId="12087">
        <row r="4">
          <cell r="I4">
            <v>0</v>
          </cell>
        </row>
      </sheetData>
      <sheetData sheetId="12088">
        <row r="4">
          <cell r="I4">
            <v>0</v>
          </cell>
        </row>
      </sheetData>
      <sheetData sheetId="12089">
        <row r="4">
          <cell r="I4">
            <v>0</v>
          </cell>
        </row>
      </sheetData>
      <sheetData sheetId="12090">
        <row r="4">
          <cell r="I4">
            <v>0</v>
          </cell>
        </row>
      </sheetData>
      <sheetData sheetId="12091">
        <row r="4">
          <cell r="I4">
            <v>0</v>
          </cell>
        </row>
      </sheetData>
      <sheetData sheetId="12092">
        <row r="4">
          <cell r="I4">
            <v>0</v>
          </cell>
        </row>
      </sheetData>
      <sheetData sheetId="12093">
        <row r="4">
          <cell r="I4">
            <v>0</v>
          </cell>
        </row>
      </sheetData>
      <sheetData sheetId="12094">
        <row r="4">
          <cell r="I4">
            <v>0</v>
          </cell>
        </row>
      </sheetData>
      <sheetData sheetId="12095">
        <row r="4">
          <cell r="I4">
            <v>0</v>
          </cell>
        </row>
      </sheetData>
      <sheetData sheetId="12096">
        <row r="4">
          <cell r="I4">
            <v>0</v>
          </cell>
        </row>
      </sheetData>
      <sheetData sheetId="12097">
        <row r="4">
          <cell r="I4">
            <v>0</v>
          </cell>
        </row>
      </sheetData>
      <sheetData sheetId="12098">
        <row r="4">
          <cell r="I4">
            <v>0</v>
          </cell>
        </row>
      </sheetData>
      <sheetData sheetId="12099">
        <row r="4">
          <cell r="I4">
            <v>0</v>
          </cell>
        </row>
      </sheetData>
      <sheetData sheetId="12100">
        <row r="4">
          <cell r="I4">
            <v>0</v>
          </cell>
        </row>
      </sheetData>
      <sheetData sheetId="12101">
        <row r="4">
          <cell r="I4">
            <v>0</v>
          </cell>
        </row>
      </sheetData>
      <sheetData sheetId="12102">
        <row r="4">
          <cell r="I4">
            <v>0</v>
          </cell>
        </row>
      </sheetData>
      <sheetData sheetId="12103">
        <row r="4">
          <cell r="I4">
            <v>0</v>
          </cell>
        </row>
      </sheetData>
      <sheetData sheetId="12104">
        <row r="4">
          <cell r="I4">
            <v>0</v>
          </cell>
        </row>
      </sheetData>
      <sheetData sheetId="12105">
        <row r="4">
          <cell r="I4">
            <v>0</v>
          </cell>
        </row>
      </sheetData>
      <sheetData sheetId="12106">
        <row r="4">
          <cell r="I4">
            <v>0</v>
          </cell>
        </row>
      </sheetData>
      <sheetData sheetId="12107">
        <row r="4">
          <cell r="I4">
            <v>0</v>
          </cell>
        </row>
      </sheetData>
      <sheetData sheetId="12108">
        <row r="4">
          <cell r="I4">
            <v>0</v>
          </cell>
        </row>
      </sheetData>
      <sheetData sheetId="12109">
        <row r="4">
          <cell r="I4">
            <v>0</v>
          </cell>
        </row>
      </sheetData>
      <sheetData sheetId="12110">
        <row r="4">
          <cell r="I4">
            <v>0</v>
          </cell>
        </row>
      </sheetData>
      <sheetData sheetId="12111">
        <row r="4">
          <cell r="I4">
            <v>0</v>
          </cell>
        </row>
      </sheetData>
      <sheetData sheetId="12112">
        <row r="4">
          <cell r="I4">
            <v>0</v>
          </cell>
        </row>
      </sheetData>
      <sheetData sheetId="12113">
        <row r="4">
          <cell r="I4">
            <v>0</v>
          </cell>
        </row>
      </sheetData>
      <sheetData sheetId="12114">
        <row r="4">
          <cell r="I4">
            <v>0</v>
          </cell>
        </row>
      </sheetData>
      <sheetData sheetId="12115">
        <row r="4">
          <cell r="I4">
            <v>0</v>
          </cell>
        </row>
      </sheetData>
      <sheetData sheetId="12116">
        <row r="4">
          <cell r="I4">
            <v>0</v>
          </cell>
        </row>
      </sheetData>
      <sheetData sheetId="12117">
        <row r="4">
          <cell r="I4">
            <v>0</v>
          </cell>
        </row>
      </sheetData>
      <sheetData sheetId="12118">
        <row r="4">
          <cell r="I4">
            <v>0</v>
          </cell>
        </row>
      </sheetData>
      <sheetData sheetId="12119">
        <row r="4">
          <cell r="I4">
            <v>0</v>
          </cell>
        </row>
      </sheetData>
      <sheetData sheetId="12120">
        <row r="4">
          <cell r="I4">
            <v>0</v>
          </cell>
        </row>
      </sheetData>
      <sheetData sheetId="12121">
        <row r="4">
          <cell r="I4">
            <v>0</v>
          </cell>
        </row>
      </sheetData>
      <sheetData sheetId="12122">
        <row r="4">
          <cell r="I4">
            <v>0</v>
          </cell>
        </row>
      </sheetData>
      <sheetData sheetId="12123">
        <row r="4">
          <cell r="I4">
            <v>0</v>
          </cell>
        </row>
      </sheetData>
      <sheetData sheetId="12124">
        <row r="4">
          <cell r="I4">
            <v>0</v>
          </cell>
        </row>
      </sheetData>
      <sheetData sheetId="12125">
        <row r="4">
          <cell r="I4">
            <v>0</v>
          </cell>
        </row>
      </sheetData>
      <sheetData sheetId="12126">
        <row r="4">
          <cell r="I4">
            <v>0</v>
          </cell>
        </row>
      </sheetData>
      <sheetData sheetId="12127">
        <row r="4">
          <cell r="I4">
            <v>0</v>
          </cell>
        </row>
      </sheetData>
      <sheetData sheetId="12128">
        <row r="4">
          <cell r="I4">
            <v>0</v>
          </cell>
        </row>
      </sheetData>
      <sheetData sheetId="12129">
        <row r="4">
          <cell r="I4">
            <v>0</v>
          </cell>
        </row>
      </sheetData>
      <sheetData sheetId="12130">
        <row r="4">
          <cell r="I4">
            <v>0</v>
          </cell>
        </row>
      </sheetData>
      <sheetData sheetId="12131">
        <row r="4">
          <cell r="I4">
            <v>0</v>
          </cell>
        </row>
      </sheetData>
      <sheetData sheetId="12132">
        <row r="4">
          <cell r="I4">
            <v>0</v>
          </cell>
        </row>
      </sheetData>
      <sheetData sheetId="12133">
        <row r="4">
          <cell r="I4">
            <v>0</v>
          </cell>
        </row>
      </sheetData>
      <sheetData sheetId="12134">
        <row r="4">
          <cell r="I4">
            <v>0</v>
          </cell>
        </row>
      </sheetData>
      <sheetData sheetId="12135">
        <row r="4">
          <cell r="I4">
            <v>0</v>
          </cell>
        </row>
      </sheetData>
      <sheetData sheetId="12136">
        <row r="4">
          <cell r="I4">
            <v>0</v>
          </cell>
        </row>
      </sheetData>
      <sheetData sheetId="12137">
        <row r="4">
          <cell r="I4">
            <v>0</v>
          </cell>
        </row>
      </sheetData>
      <sheetData sheetId="12138">
        <row r="4">
          <cell r="I4">
            <v>0</v>
          </cell>
        </row>
      </sheetData>
      <sheetData sheetId="12139">
        <row r="4">
          <cell r="I4">
            <v>0</v>
          </cell>
        </row>
      </sheetData>
      <sheetData sheetId="12140">
        <row r="4">
          <cell r="I4">
            <v>0</v>
          </cell>
        </row>
      </sheetData>
      <sheetData sheetId="12141">
        <row r="4">
          <cell r="I4">
            <v>0</v>
          </cell>
        </row>
      </sheetData>
      <sheetData sheetId="12142">
        <row r="4">
          <cell r="I4">
            <v>0</v>
          </cell>
        </row>
      </sheetData>
      <sheetData sheetId="12143">
        <row r="4">
          <cell r="I4">
            <v>0</v>
          </cell>
        </row>
      </sheetData>
      <sheetData sheetId="12144">
        <row r="4">
          <cell r="I4">
            <v>0</v>
          </cell>
        </row>
      </sheetData>
      <sheetData sheetId="12145">
        <row r="4">
          <cell r="I4">
            <v>0</v>
          </cell>
        </row>
      </sheetData>
      <sheetData sheetId="12146">
        <row r="4">
          <cell r="I4">
            <v>0</v>
          </cell>
        </row>
      </sheetData>
      <sheetData sheetId="12147">
        <row r="4">
          <cell r="I4">
            <v>0</v>
          </cell>
        </row>
      </sheetData>
      <sheetData sheetId="12148">
        <row r="4">
          <cell r="I4">
            <v>0</v>
          </cell>
        </row>
      </sheetData>
      <sheetData sheetId="12149">
        <row r="4">
          <cell r="I4">
            <v>0</v>
          </cell>
        </row>
      </sheetData>
      <sheetData sheetId="12150">
        <row r="4">
          <cell r="I4">
            <v>0</v>
          </cell>
        </row>
      </sheetData>
      <sheetData sheetId="12151">
        <row r="4">
          <cell r="I4">
            <v>0</v>
          </cell>
        </row>
      </sheetData>
      <sheetData sheetId="12152">
        <row r="4">
          <cell r="I4">
            <v>0</v>
          </cell>
        </row>
      </sheetData>
      <sheetData sheetId="12153">
        <row r="4">
          <cell r="I4">
            <v>0</v>
          </cell>
        </row>
      </sheetData>
      <sheetData sheetId="12154">
        <row r="4">
          <cell r="I4">
            <v>0</v>
          </cell>
        </row>
      </sheetData>
      <sheetData sheetId="12155">
        <row r="4">
          <cell r="I4">
            <v>0</v>
          </cell>
        </row>
      </sheetData>
      <sheetData sheetId="12156">
        <row r="4">
          <cell r="I4">
            <v>0</v>
          </cell>
        </row>
      </sheetData>
      <sheetData sheetId="12157">
        <row r="4">
          <cell r="I4">
            <v>0</v>
          </cell>
        </row>
      </sheetData>
      <sheetData sheetId="12158">
        <row r="4">
          <cell r="I4">
            <v>0</v>
          </cell>
        </row>
      </sheetData>
      <sheetData sheetId="12159">
        <row r="4">
          <cell r="I4">
            <v>0</v>
          </cell>
        </row>
      </sheetData>
      <sheetData sheetId="12160">
        <row r="4">
          <cell r="I4">
            <v>0</v>
          </cell>
        </row>
      </sheetData>
      <sheetData sheetId="12161">
        <row r="4">
          <cell r="I4">
            <v>0</v>
          </cell>
        </row>
      </sheetData>
      <sheetData sheetId="12162">
        <row r="4">
          <cell r="I4">
            <v>0</v>
          </cell>
        </row>
      </sheetData>
      <sheetData sheetId="12163">
        <row r="4">
          <cell r="I4">
            <v>0</v>
          </cell>
        </row>
      </sheetData>
      <sheetData sheetId="12164">
        <row r="4">
          <cell r="I4">
            <v>0</v>
          </cell>
        </row>
      </sheetData>
      <sheetData sheetId="12165"/>
      <sheetData sheetId="12166">
        <row r="4">
          <cell r="I4">
            <v>0</v>
          </cell>
        </row>
      </sheetData>
      <sheetData sheetId="12167"/>
      <sheetData sheetId="12168">
        <row r="4">
          <cell r="I4">
            <v>0</v>
          </cell>
        </row>
      </sheetData>
      <sheetData sheetId="12169">
        <row r="4">
          <cell r="I4">
            <v>0</v>
          </cell>
        </row>
      </sheetData>
      <sheetData sheetId="12170">
        <row r="4">
          <cell r="I4">
            <v>0</v>
          </cell>
        </row>
      </sheetData>
      <sheetData sheetId="12171">
        <row r="4">
          <cell r="I4">
            <v>0</v>
          </cell>
        </row>
      </sheetData>
      <sheetData sheetId="12172">
        <row r="4">
          <cell r="I4">
            <v>0</v>
          </cell>
        </row>
      </sheetData>
      <sheetData sheetId="12173">
        <row r="4">
          <cell r="I4">
            <v>0</v>
          </cell>
        </row>
      </sheetData>
      <sheetData sheetId="12174">
        <row r="4">
          <cell r="I4">
            <v>0</v>
          </cell>
        </row>
      </sheetData>
      <sheetData sheetId="12175">
        <row r="4">
          <cell r="I4">
            <v>0</v>
          </cell>
        </row>
      </sheetData>
      <sheetData sheetId="12176">
        <row r="4">
          <cell r="I4">
            <v>0</v>
          </cell>
        </row>
      </sheetData>
      <sheetData sheetId="12177">
        <row r="4">
          <cell r="I4">
            <v>0</v>
          </cell>
        </row>
      </sheetData>
      <sheetData sheetId="12178">
        <row r="4">
          <cell r="I4">
            <v>0</v>
          </cell>
        </row>
      </sheetData>
      <sheetData sheetId="12179">
        <row r="4">
          <cell r="I4">
            <v>0</v>
          </cell>
        </row>
      </sheetData>
      <sheetData sheetId="12180">
        <row r="4">
          <cell r="I4">
            <v>0</v>
          </cell>
        </row>
      </sheetData>
      <sheetData sheetId="12181">
        <row r="4">
          <cell r="I4">
            <v>0</v>
          </cell>
        </row>
      </sheetData>
      <sheetData sheetId="12182">
        <row r="4">
          <cell r="I4">
            <v>0</v>
          </cell>
        </row>
      </sheetData>
      <sheetData sheetId="12183">
        <row r="4">
          <cell r="I4">
            <v>0</v>
          </cell>
        </row>
      </sheetData>
      <sheetData sheetId="12184">
        <row r="4">
          <cell r="I4">
            <v>0</v>
          </cell>
        </row>
      </sheetData>
      <sheetData sheetId="12185">
        <row r="4">
          <cell r="I4">
            <v>0</v>
          </cell>
        </row>
      </sheetData>
      <sheetData sheetId="12186">
        <row r="4">
          <cell r="I4">
            <v>0</v>
          </cell>
        </row>
      </sheetData>
      <sheetData sheetId="12187">
        <row r="4">
          <cell r="I4">
            <v>0</v>
          </cell>
        </row>
      </sheetData>
      <sheetData sheetId="12188">
        <row r="4">
          <cell r="I4">
            <v>0</v>
          </cell>
        </row>
      </sheetData>
      <sheetData sheetId="12189">
        <row r="4">
          <cell r="I4">
            <v>0</v>
          </cell>
        </row>
      </sheetData>
      <sheetData sheetId="12190" refreshError="1"/>
      <sheetData sheetId="12191" refreshError="1"/>
      <sheetData sheetId="12192" refreshError="1"/>
      <sheetData sheetId="12193" refreshError="1"/>
      <sheetData sheetId="12194" refreshError="1"/>
      <sheetData sheetId="12195" refreshError="1"/>
      <sheetData sheetId="12196" refreshError="1"/>
      <sheetData sheetId="12197" refreshError="1"/>
      <sheetData sheetId="12198" refreshError="1"/>
      <sheetData sheetId="12199" refreshError="1"/>
      <sheetData sheetId="12200" refreshError="1"/>
      <sheetData sheetId="12201" refreshError="1"/>
      <sheetData sheetId="12202">
        <row r="4">
          <cell r="I4">
            <v>0</v>
          </cell>
        </row>
      </sheetData>
      <sheetData sheetId="12203" refreshError="1"/>
      <sheetData sheetId="12204" refreshError="1"/>
      <sheetData sheetId="12205" refreshError="1"/>
      <sheetData sheetId="12206" refreshError="1"/>
      <sheetData sheetId="12207" refreshError="1"/>
      <sheetData sheetId="12208" refreshError="1"/>
      <sheetData sheetId="12209" refreshError="1"/>
      <sheetData sheetId="12210" refreshError="1"/>
      <sheetData sheetId="12211" refreshError="1"/>
      <sheetData sheetId="12212">
        <row r="4">
          <cell r="I4">
            <v>0</v>
          </cell>
        </row>
      </sheetData>
      <sheetData sheetId="12213">
        <row r="4">
          <cell r="I4">
            <v>0</v>
          </cell>
        </row>
      </sheetData>
      <sheetData sheetId="12214">
        <row r="4">
          <cell r="I4">
            <v>0</v>
          </cell>
        </row>
      </sheetData>
      <sheetData sheetId="12215">
        <row r="4">
          <cell r="I4">
            <v>0</v>
          </cell>
        </row>
      </sheetData>
      <sheetData sheetId="12216">
        <row r="4">
          <cell r="I4">
            <v>0</v>
          </cell>
        </row>
      </sheetData>
      <sheetData sheetId="12217">
        <row r="4">
          <cell r="I4">
            <v>0</v>
          </cell>
        </row>
      </sheetData>
      <sheetData sheetId="12218">
        <row r="4">
          <cell r="I4">
            <v>0</v>
          </cell>
        </row>
      </sheetData>
      <sheetData sheetId="12219">
        <row r="4">
          <cell r="I4">
            <v>0</v>
          </cell>
        </row>
      </sheetData>
      <sheetData sheetId="12220">
        <row r="4">
          <cell r="I4">
            <v>0</v>
          </cell>
        </row>
      </sheetData>
      <sheetData sheetId="12221">
        <row r="4">
          <cell r="I4">
            <v>0</v>
          </cell>
        </row>
      </sheetData>
      <sheetData sheetId="12222">
        <row r="4">
          <cell r="I4">
            <v>0</v>
          </cell>
        </row>
      </sheetData>
      <sheetData sheetId="12223">
        <row r="4">
          <cell r="I4">
            <v>0</v>
          </cell>
        </row>
      </sheetData>
      <sheetData sheetId="12224">
        <row r="4">
          <cell r="I4">
            <v>0</v>
          </cell>
        </row>
      </sheetData>
      <sheetData sheetId="12225">
        <row r="4">
          <cell r="I4">
            <v>0</v>
          </cell>
        </row>
      </sheetData>
      <sheetData sheetId="12226">
        <row r="4">
          <cell r="I4">
            <v>0</v>
          </cell>
        </row>
      </sheetData>
      <sheetData sheetId="12227">
        <row r="4">
          <cell r="I4">
            <v>0</v>
          </cell>
        </row>
      </sheetData>
      <sheetData sheetId="12228">
        <row r="4">
          <cell r="I4">
            <v>0</v>
          </cell>
        </row>
      </sheetData>
      <sheetData sheetId="12229">
        <row r="4">
          <cell r="I4">
            <v>0</v>
          </cell>
        </row>
      </sheetData>
      <sheetData sheetId="12230">
        <row r="4">
          <cell r="I4">
            <v>0</v>
          </cell>
        </row>
      </sheetData>
      <sheetData sheetId="12231">
        <row r="4">
          <cell r="I4">
            <v>0</v>
          </cell>
        </row>
      </sheetData>
      <sheetData sheetId="12232">
        <row r="4">
          <cell r="I4">
            <v>0</v>
          </cell>
        </row>
      </sheetData>
      <sheetData sheetId="12233">
        <row r="4">
          <cell r="I4">
            <v>0</v>
          </cell>
        </row>
      </sheetData>
      <sheetData sheetId="12234">
        <row r="4">
          <cell r="I4">
            <v>0</v>
          </cell>
        </row>
      </sheetData>
      <sheetData sheetId="12235">
        <row r="4">
          <cell r="I4">
            <v>0</v>
          </cell>
        </row>
      </sheetData>
      <sheetData sheetId="12236">
        <row r="4">
          <cell r="I4">
            <v>0</v>
          </cell>
        </row>
      </sheetData>
      <sheetData sheetId="12237">
        <row r="4">
          <cell r="I4">
            <v>0</v>
          </cell>
        </row>
      </sheetData>
      <sheetData sheetId="12238">
        <row r="4">
          <cell r="I4">
            <v>0</v>
          </cell>
        </row>
      </sheetData>
      <sheetData sheetId="12239">
        <row r="4">
          <cell r="I4">
            <v>0</v>
          </cell>
        </row>
      </sheetData>
      <sheetData sheetId="12240">
        <row r="4">
          <cell r="I4">
            <v>0</v>
          </cell>
        </row>
      </sheetData>
      <sheetData sheetId="12241">
        <row r="4">
          <cell r="I4">
            <v>0</v>
          </cell>
        </row>
      </sheetData>
      <sheetData sheetId="12242">
        <row r="4">
          <cell r="I4">
            <v>0</v>
          </cell>
        </row>
      </sheetData>
      <sheetData sheetId="12243">
        <row r="4">
          <cell r="I4">
            <v>0</v>
          </cell>
        </row>
      </sheetData>
      <sheetData sheetId="12244">
        <row r="4">
          <cell r="I4">
            <v>0</v>
          </cell>
        </row>
      </sheetData>
      <sheetData sheetId="12245">
        <row r="4">
          <cell r="I4">
            <v>0</v>
          </cell>
        </row>
      </sheetData>
      <sheetData sheetId="12246">
        <row r="4">
          <cell r="I4">
            <v>0</v>
          </cell>
        </row>
      </sheetData>
      <sheetData sheetId="12247">
        <row r="4">
          <cell r="I4">
            <v>0</v>
          </cell>
        </row>
      </sheetData>
      <sheetData sheetId="12248">
        <row r="4">
          <cell r="I4">
            <v>0</v>
          </cell>
        </row>
      </sheetData>
      <sheetData sheetId="12249">
        <row r="4">
          <cell r="I4">
            <v>0</v>
          </cell>
        </row>
      </sheetData>
      <sheetData sheetId="12250">
        <row r="4">
          <cell r="I4">
            <v>0</v>
          </cell>
        </row>
      </sheetData>
      <sheetData sheetId="12251">
        <row r="4">
          <cell r="I4">
            <v>0</v>
          </cell>
        </row>
      </sheetData>
      <sheetData sheetId="12252">
        <row r="4">
          <cell r="I4">
            <v>0</v>
          </cell>
        </row>
      </sheetData>
      <sheetData sheetId="12253">
        <row r="4">
          <cell r="I4">
            <v>0</v>
          </cell>
        </row>
      </sheetData>
      <sheetData sheetId="12254" refreshError="1"/>
      <sheetData sheetId="12255" refreshError="1"/>
      <sheetData sheetId="12256" refreshError="1"/>
      <sheetData sheetId="12257" refreshError="1"/>
      <sheetData sheetId="12258" refreshError="1"/>
      <sheetData sheetId="12259" refreshError="1"/>
      <sheetData sheetId="12260" refreshError="1"/>
      <sheetData sheetId="12261" refreshError="1"/>
      <sheetData sheetId="12262" refreshError="1"/>
      <sheetData sheetId="12263" refreshError="1"/>
      <sheetData sheetId="12264" refreshError="1"/>
      <sheetData sheetId="12265">
        <row r="4">
          <cell r="I4">
            <v>0</v>
          </cell>
        </row>
      </sheetData>
      <sheetData sheetId="12266"/>
      <sheetData sheetId="12267" refreshError="1"/>
      <sheetData sheetId="12268" refreshError="1"/>
      <sheetData sheetId="12269" refreshError="1"/>
      <sheetData sheetId="12270" refreshError="1"/>
      <sheetData sheetId="12271" refreshError="1"/>
      <sheetData sheetId="12272" refreshError="1"/>
      <sheetData sheetId="12273" refreshError="1"/>
      <sheetData sheetId="12274" refreshError="1"/>
      <sheetData sheetId="12275" refreshError="1"/>
      <sheetData sheetId="12276" refreshError="1"/>
      <sheetData sheetId="12277" refreshError="1"/>
      <sheetData sheetId="12278" refreshError="1"/>
      <sheetData sheetId="12279" refreshError="1"/>
      <sheetData sheetId="12280" refreshError="1"/>
      <sheetData sheetId="12281" refreshError="1"/>
      <sheetData sheetId="12282" refreshError="1"/>
      <sheetData sheetId="12283" refreshError="1"/>
      <sheetData sheetId="12284" refreshError="1"/>
      <sheetData sheetId="12285" refreshError="1"/>
      <sheetData sheetId="12286" refreshError="1"/>
      <sheetData sheetId="12287" refreshError="1"/>
      <sheetData sheetId="12288" refreshError="1"/>
      <sheetData sheetId="12289" refreshError="1"/>
      <sheetData sheetId="12290" refreshError="1"/>
      <sheetData sheetId="12291" refreshError="1"/>
      <sheetData sheetId="12292" refreshError="1"/>
      <sheetData sheetId="12293" refreshError="1"/>
      <sheetData sheetId="12294" refreshError="1"/>
      <sheetData sheetId="12295" refreshError="1"/>
      <sheetData sheetId="12296" refreshError="1"/>
      <sheetData sheetId="12297" refreshError="1"/>
      <sheetData sheetId="12298" refreshError="1"/>
      <sheetData sheetId="12299" refreshError="1"/>
      <sheetData sheetId="12300" refreshError="1"/>
      <sheetData sheetId="12301" refreshError="1"/>
      <sheetData sheetId="12302" refreshError="1"/>
      <sheetData sheetId="12303" refreshError="1"/>
      <sheetData sheetId="12304" refreshError="1"/>
      <sheetData sheetId="12305" refreshError="1"/>
      <sheetData sheetId="12306" refreshError="1"/>
      <sheetData sheetId="12307" refreshError="1"/>
      <sheetData sheetId="12308" refreshError="1"/>
      <sheetData sheetId="12309">
        <row r="4">
          <cell r="I4">
            <v>0</v>
          </cell>
        </row>
      </sheetData>
      <sheetData sheetId="12310">
        <row r="4">
          <cell r="I4">
            <v>0</v>
          </cell>
        </row>
      </sheetData>
      <sheetData sheetId="12311">
        <row r="4">
          <cell r="I4">
            <v>0</v>
          </cell>
        </row>
      </sheetData>
      <sheetData sheetId="12312">
        <row r="4">
          <cell r="I4">
            <v>0</v>
          </cell>
        </row>
      </sheetData>
      <sheetData sheetId="12313">
        <row r="4">
          <cell r="I4">
            <v>0</v>
          </cell>
        </row>
      </sheetData>
      <sheetData sheetId="12314">
        <row r="4">
          <cell r="I4">
            <v>0</v>
          </cell>
        </row>
      </sheetData>
      <sheetData sheetId="12315">
        <row r="4">
          <cell r="I4">
            <v>0</v>
          </cell>
        </row>
      </sheetData>
      <sheetData sheetId="12316">
        <row r="4">
          <cell r="I4">
            <v>0</v>
          </cell>
        </row>
      </sheetData>
      <sheetData sheetId="12317">
        <row r="4">
          <cell r="I4">
            <v>0</v>
          </cell>
        </row>
      </sheetData>
      <sheetData sheetId="12318">
        <row r="4">
          <cell r="I4">
            <v>0</v>
          </cell>
        </row>
      </sheetData>
      <sheetData sheetId="12319">
        <row r="4">
          <cell r="I4">
            <v>0</v>
          </cell>
        </row>
      </sheetData>
      <sheetData sheetId="12320">
        <row r="4">
          <cell r="I4">
            <v>0</v>
          </cell>
        </row>
      </sheetData>
      <sheetData sheetId="12321">
        <row r="4">
          <cell r="I4">
            <v>0</v>
          </cell>
        </row>
      </sheetData>
      <sheetData sheetId="12322">
        <row r="4">
          <cell r="I4">
            <v>0</v>
          </cell>
        </row>
      </sheetData>
      <sheetData sheetId="12323">
        <row r="4">
          <cell r="I4">
            <v>0</v>
          </cell>
        </row>
      </sheetData>
      <sheetData sheetId="12324">
        <row r="4">
          <cell r="I4">
            <v>0</v>
          </cell>
        </row>
      </sheetData>
      <sheetData sheetId="12325">
        <row r="4">
          <cell r="I4">
            <v>0</v>
          </cell>
        </row>
      </sheetData>
      <sheetData sheetId="12326">
        <row r="4">
          <cell r="I4">
            <v>0</v>
          </cell>
        </row>
      </sheetData>
      <sheetData sheetId="12327">
        <row r="4">
          <cell r="I4">
            <v>0</v>
          </cell>
        </row>
      </sheetData>
      <sheetData sheetId="12328">
        <row r="4">
          <cell r="I4">
            <v>0</v>
          </cell>
        </row>
      </sheetData>
      <sheetData sheetId="12329">
        <row r="4">
          <cell r="I4">
            <v>0</v>
          </cell>
        </row>
      </sheetData>
      <sheetData sheetId="12330">
        <row r="4">
          <cell r="I4">
            <v>0</v>
          </cell>
        </row>
      </sheetData>
      <sheetData sheetId="12331">
        <row r="4">
          <cell r="I4">
            <v>0</v>
          </cell>
        </row>
      </sheetData>
      <sheetData sheetId="12332">
        <row r="4">
          <cell r="I4">
            <v>0</v>
          </cell>
        </row>
      </sheetData>
      <sheetData sheetId="12333">
        <row r="4">
          <cell r="I4">
            <v>0</v>
          </cell>
        </row>
      </sheetData>
      <sheetData sheetId="12334">
        <row r="4">
          <cell r="I4">
            <v>0</v>
          </cell>
        </row>
      </sheetData>
      <sheetData sheetId="12335">
        <row r="4">
          <cell r="I4">
            <v>0</v>
          </cell>
        </row>
      </sheetData>
      <sheetData sheetId="12336">
        <row r="4">
          <cell r="I4">
            <v>0</v>
          </cell>
        </row>
      </sheetData>
      <sheetData sheetId="12337">
        <row r="4">
          <cell r="I4">
            <v>0</v>
          </cell>
        </row>
      </sheetData>
      <sheetData sheetId="12338">
        <row r="4">
          <cell r="I4">
            <v>0</v>
          </cell>
        </row>
      </sheetData>
      <sheetData sheetId="12339">
        <row r="4">
          <cell r="I4">
            <v>0</v>
          </cell>
        </row>
      </sheetData>
      <sheetData sheetId="12340" refreshError="1"/>
      <sheetData sheetId="12341" refreshError="1"/>
      <sheetData sheetId="12342" refreshError="1"/>
      <sheetData sheetId="12343" refreshError="1"/>
      <sheetData sheetId="12344" refreshError="1"/>
      <sheetData sheetId="12345" refreshError="1"/>
      <sheetData sheetId="12346" refreshError="1"/>
      <sheetData sheetId="12347" refreshError="1"/>
      <sheetData sheetId="12348" refreshError="1"/>
      <sheetData sheetId="12349" refreshError="1"/>
      <sheetData sheetId="12350" refreshError="1"/>
      <sheetData sheetId="12351" refreshError="1"/>
      <sheetData sheetId="12352" refreshError="1"/>
      <sheetData sheetId="12353" refreshError="1"/>
      <sheetData sheetId="12354" refreshError="1"/>
      <sheetData sheetId="12355" refreshError="1"/>
      <sheetData sheetId="12356" refreshError="1"/>
      <sheetData sheetId="12357" refreshError="1"/>
      <sheetData sheetId="12358" refreshError="1"/>
      <sheetData sheetId="12359" refreshError="1"/>
      <sheetData sheetId="12360" refreshError="1"/>
      <sheetData sheetId="12361">
        <row r="4">
          <cell r="I4">
            <v>0</v>
          </cell>
        </row>
      </sheetData>
      <sheetData sheetId="12362">
        <row r="4">
          <cell r="I4">
            <v>0</v>
          </cell>
        </row>
      </sheetData>
      <sheetData sheetId="12363" refreshError="1"/>
      <sheetData sheetId="12364" refreshError="1"/>
      <sheetData sheetId="12365" refreshError="1"/>
      <sheetData sheetId="12366" refreshError="1"/>
      <sheetData sheetId="12367" refreshError="1"/>
      <sheetData sheetId="12368" refreshError="1"/>
      <sheetData sheetId="12369" refreshError="1"/>
      <sheetData sheetId="12370" refreshError="1"/>
      <sheetData sheetId="12371" refreshError="1"/>
      <sheetData sheetId="12372" refreshError="1"/>
      <sheetData sheetId="12373" refreshError="1"/>
      <sheetData sheetId="12374" refreshError="1"/>
      <sheetData sheetId="12375" refreshError="1"/>
      <sheetData sheetId="12376" refreshError="1"/>
      <sheetData sheetId="12377" refreshError="1"/>
      <sheetData sheetId="12378" refreshError="1"/>
      <sheetData sheetId="12379" refreshError="1"/>
      <sheetData sheetId="12380" refreshError="1"/>
      <sheetData sheetId="12381" refreshError="1"/>
      <sheetData sheetId="12382" refreshError="1"/>
      <sheetData sheetId="12383" refreshError="1"/>
      <sheetData sheetId="12384" refreshError="1"/>
      <sheetData sheetId="12385">
        <row r="4">
          <cell r="I4">
            <v>0</v>
          </cell>
        </row>
      </sheetData>
      <sheetData sheetId="12386" refreshError="1"/>
      <sheetData sheetId="12387" refreshError="1"/>
      <sheetData sheetId="12388" refreshError="1"/>
      <sheetData sheetId="12389" refreshError="1"/>
      <sheetData sheetId="12390" refreshError="1"/>
      <sheetData sheetId="12391" refreshError="1"/>
      <sheetData sheetId="12392" refreshError="1"/>
      <sheetData sheetId="12393" refreshError="1"/>
      <sheetData sheetId="12394" refreshError="1"/>
      <sheetData sheetId="12395">
        <row r="4">
          <cell r="I4">
            <v>0</v>
          </cell>
        </row>
      </sheetData>
      <sheetData sheetId="12396" refreshError="1"/>
      <sheetData sheetId="12397" refreshError="1"/>
      <sheetData sheetId="12398" refreshError="1"/>
      <sheetData sheetId="12399" refreshError="1"/>
      <sheetData sheetId="12400" refreshError="1"/>
      <sheetData sheetId="12401" refreshError="1"/>
      <sheetData sheetId="12402" refreshError="1"/>
      <sheetData sheetId="12403" refreshError="1"/>
      <sheetData sheetId="12404" refreshError="1"/>
      <sheetData sheetId="12405" refreshError="1"/>
      <sheetData sheetId="12406" refreshError="1"/>
      <sheetData sheetId="12407" refreshError="1"/>
      <sheetData sheetId="12408" refreshError="1"/>
      <sheetData sheetId="12409" refreshError="1"/>
      <sheetData sheetId="12410" refreshError="1"/>
      <sheetData sheetId="12411" refreshError="1"/>
      <sheetData sheetId="12412" refreshError="1"/>
      <sheetData sheetId="12413" refreshError="1"/>
      <sheetData sheetId="12414" refreshError="1"/>
      <sheetData sheetId="12415" refreshError="1"/>
      <sheetData sheetId="12416" refreshError="1"/>
      <sheetData sheetId="12417" refreshError="1"/>
      <sheetData sheetId="12418" refreshError="1"/>
      <sheetData sheetId="12419" refreshError="1"/>
      <sheetData sheetId="12420" refreshError="1"/>
      <sheetData sheetId="12421" refreshError="1"/>
      <sheetData sheetId="12422" refreshError="1"/>
      <sheetData sheetId="12423" refreshError="1"/>
      <sheetData sheetId="12424" refreshError="1"/>
      <sheetData sheetId="12425" refreshError="1"/>
      <sheetData sheetId="12426" refreshError="1"/>
      <sheetData sheetId="12427" refreshError="1"/>
      <sheetData sheetId="12428" refreshError="1"/>
      <sheetData sheetId="12429">
        <row r="4">
          <cell r="I4">
            <v>0</v>
          </cell>
        </row>
      </sheetData>
      <sheetData sheetId="12430">
        <row r="4">
          <cell r="I4">
            <v>0</v>
          </cell>
        </row>
      </sheetData>
      <sheetData sheetId="12431">
        <row r="4">
          <cell r="I4">
            <v>0</v>
          </cell>
        </row>
      </sheetData>
      <sheetData sheetId="12432">
        <row r="4">
          <cell r="I4">
            <v>0</v>
          </cell>
        </row>
      </sheetData>
      <sheetData sheetId="12433">
        <row r="4">
          <cell r="I4">
            <v>0</v>
          </cell>
        </row>
      </sheetData>
      <sheetData sheetId="12434">
        <row r="4">
          <cell r="I4">
            <v>0</v>
          </cell>
        </row>
      </sheetData>
      <sheetData sheetId="12435">
        <row r="4">
          <cell r="I4">
            <v>0</v>
          </cell>
        </row>
      </sheetData>
      <sheetData sheetId="12436">
        <row r="4">
          <cell r="I4">
            <v>0</v>
          </cell>
        </row>
      </sheetData>
      <sheetData sheetId="12437" refreshError="1"/>
      <sheetData sheetId="12438" refreshError="1"/>
      <sheetData sheetId="12439" refreshError="1"/>
      <sheetData sheetId="12440">
        <row r="4">
          <cell r="I4">
            <v>0</v>
          </cell>
        </row>
      </sheetData>
      <sheetData sheetId="12441">
        <row r="4">
          <cell r="I4">
            <v>0</v>
          </cell>
        </row>
      </sheetData>
      <sheetData sheetId="12442">
        <row r="4">
          <cell r="I4">
            <v>0</v>
          </cell>
        </row>
      </sheetData>
      <sheetData sheetId="12443">
        <row r="4">
          <cell r="I4">
            <v>0</v>
          </cell>
        </row>
      </sheetData>
      <sheetData sheetId="12444">
        <row r="4">
          <cell r="I4">
            <v>0</v>
          </cell>
        </row>
      </sheetData>
      <sheetData sheetId="12445">
        <row r="4">
          <cell r="I4">
            <v>0</v>
          </cell>
        </row>
      </sheetData>
      <sheetData sheetId="12446">
        <row r="4">
          <cell r="I4">
            <v>0</v>
          </cell>
        </row>
      </sheetData>
      <sheetData sheetId="12447">
        <row r="4">
          <cell r="I4">
            <v>0</v>
          </cell>
        </row>
      </sheetData>
      <sheetData sheetId="12448">
        <row r="4">
          <cell r="I4">
            <v>0</v>
          </cell>
        </row>
      </sheetData>
      <sheetData sheetId="12449">
        <row r="4">
          <cell r="I4">
            <v>0</v>
          </cell>
        </row>
      </sheetData>
      <sheetData sheetId="12450">
        <row r="4">
          <cell r="I4">
            <v>0</v>
          </cell>
        </row>
      </sheetData>
      <sheetData sheetId="12451">
        <row r="4">
          <cell r="I4">
            <v>0</v>
          </cell>
        </row>
      </sheetData>
      <sheetData sheetId="12452">
        <row r="4">
          <cell r="I4">
            <v>0</v>
          </cell>
        </row>
      </sheetData>
      <sheetData sheetId="12453">
        <row r="4">
          <cell r="I4">
            <v>0</v>
          </cell>
        </row>
      </sheetData>
      <sheetData sheetId="12454" refreshError="1"/>
      <sheetData sheetId="12455" refreshError="1"/>
      <sheetData sheetId="12456" refreshError="1"/>
      <sheetData sheetId="12457" refreshError="1"/>
      <sheetData sheetId="12458" refreshError="1"/>
      <sheetData sheetId="12459" refreshError="1"/>
      <sheetData sheetId="12460" refreshError="1"/>
      <sheetData sheetId="12461" refreshError="1"/>
      <sheetData sheetId="12462" refreshError="1"/>
      <sheetData sheetId="12463" refreshError="1"/>
      <sheetData sheetId="12464" refreshError="1"/>
      <sheetData sheetId="12465" refreshError="1"/>
      <sheetData sheetId="12466" refreshError="1"/>
      <sheetData sheetId="12467" refreshError="1"/>
      <sheetData sheetId="12468" refreshError="1"/>
      <sheetData sheetId="12469" refreshError="1"/>
      <sheetData sheetId="12470" refreshError="1"/>
      <sheetData sheetId="12471" refreshError="1"/>
      <sheetData sheetId="12472" refreshError="1"/>
      <sheetData sheetId="12473">
        <row r="4">
          <cell r="I4">
            <v>0</v>
          </cell>
        </row>
      </sheetData>
      <sheetData sheetId="12474">
        <row r="4">
          <cell r="I4">
            <v>0</v>
          </cell>
        </row>
      </sheetData>
      <sheetData sheetId="12475">
        <row r="4">
          <cell r="I4">
            <v>0</v>
          </cell>
        </row>
      </sheetData>
      <sheetData sheetId="12476" refreshError="1"/>
      <sheetData sheetId="12477" refreshError="1"/>
      <sheetData sheetId="12478" refreshError="1"/>
      <sheetData sheetId="12479" refreshError="1"/>
      <sheetData sheetId="12480" refreshError="1"/>
      <sheetData sheetId="12481" refreshError="1"/>
      <sheetData sheetId="12482" refreshError="1"/>
      <sheetData sheetId="12483" refreshError="1"/>
      <sheetData sheetId="12484" refreshError="1"/>
      <sheetData sheetId="12485" refreshError="1"/>
      <sheetData sheetId="12486" refreshError="1"/>
      <sheetData sheetId="12487" refreshError="1"/>
      <sheetData sheetId="12488" refreshError="1"/>
      <sheetData sheetId="12489" refreshError="1"/>
      <sheetData sheetId="12490" refreshError="1"/>
      <sheetData sheetId="12491" refreshError="1"/>
      <sheetData sheetId="12492" refreshError="1"/>
      <sheetData sheetId="12493" refreshError="1"/>
      <sheetData sheetId="12494" refreshError="1"/>
      <sheetData sheetId="12495" refreshError="1"/>
      <sheetData sheetId="12496" refreshError="1"/>
      <sheetData sheetId="12497" refreshError="1"/>
      <sheetData sheetId="12498" refreshError="1"/>
      <sheetData sheetId="12499" refreshError="1"/>
      <sheetData sheetId="12500" refreshError="1"/>
      <sheetData sheetId="12501" refreshError="1"/>
      <sheetData sheetId="12502" refreshError="1"/>
      <sheetData sheetId="12503" refreshError="1"/>
      <sheetData sheetId="12504" refreshError="1"/>
      <sheetData sheetId="12505" refreshError="1"/>
      <sheetData sheetId="12506" refreshError="1"/>
      <sheetData sheetId="12507" refreshError="1"/>
      <sheetData sheetId="12508" refreshError="1"/>
      <sheetData sheetId="12509" refreshError="1"/>
      <sheetData sheetId="12510" refreshError="1"/>
      <sheetData sheetId="12511" refreshError="1"/>
      <sheetData sheetId="12512" refreshError="1"/>
      <sheetData sheetId="12513" refreshError="1"/>
      <sheetData sheetId="12514" refreshError="1"/>
      <sheetData sheetId="12515" refreshError="1"/>
      <sheetData sheetId="12516" refreshError="1"/>
      <sheetData sheetId="12517" refreshError="1"/>
      <sheetData sheetId="12518" refreshError="1"/>
      <sheetData sheetId="12519" refreshError="1"/>
      <sheetData sheetId="12520" refreshError="1"/>
      <sheetData sheetId="12521" refreshError="1"/>
      <sheetData sheetId="12522" refreshError="1"/>
      <sheetData sheetId="12523" refreshError="1"/>
      <sheetData sheetId="12524" refreshError="1"/>
      <sheetData sheetId="12525" refreshError="1"/>
      <sheetData sheetId="12526" refreshError="1"/>
      <sheetData sheetId="12527" refreshError="1"/>
      <sheetData sheetId="12528" refreshError="1"/>
      <sheetData sheetId="12529" refreshError="1"/>
      <sheetData sheetId="12530" refreshError="1"/>
      <sheetData sheetId="12531" refreshError="1"/>
      <sheetData sheetId="12532" refreshError="1"/>
      <sheetData sheetId="12533" refreshError="1"/>
      <sheetData sheetId="12534" refreshError="1"/>
      <sheetData sheetId="12535" refreshError="1"/>
      <sheetData sheetId="12536" refreshError="1"/>
      <sheetData sheetId="12537" refreshError="1"/>
      <sheetData sheetId="12538" refreshError="1"/>
      <sheetData sheetId="12539" refreshError="1"/>
      <sheetData sheetId="12540" refreshError="1"/>
      <sheetData sheetId="12541" refreshError="1"/>
      <sheetData sheetId="12542" refreshError="1"/>
      <sheetData sheetId="12543" refreshError="1"/>
      <sheetData sheetId="12544" refreshError="1"/>
      <sheetData sheetId="12545" refreshError="1"/>
      <sheetData sheetId="12546" refreshError="1"/>
      <sheetData sheetId="12547" refreshError="1"/>
      <sheetData sheetId="12548" refreshError="1"/>
      <sheetData sheetId="12549" refreshError="1"/>
      <sheetData sheetId="12550" refreshError="1"/>
      <sheetData sheetId="12551" refreshError="1"/>
      <sheetData sheetId="12552" refreshError="1"/>
      <sheetData sheetId="12553" refreshError="1"/>
      <sheetData sheetId="12554" refreshError="1"/>
      <sheetData sheetId="12555" refreshError="1"/>
      <sheetData sheetId="12556" refreshError="1"/>
      <sheetData sheetId="12557" refreshError="1"/>
      <sheetData sheetId="12558" refreshError="1"/>
      <sheetData sheetId="12559" refreshError="1"/>
      <sheetData sheetId="12560" refreshError="1"/>
      <sheetData sheetId="12561" refreshError="1"/>
      <sheetData sheetId="12562" refreshError="1"/>
      <sheetData sheetId="12563">
        <row r="4">
          <cell r="I4">
            <v>0</v>
          </cell>
        </row>
      </sheetData>
      <sheetData sheetId="12564">
        <row r="4">
          <cell r="I4">
            <v>0</v>
          </cell>
        </row>
      </sheetData>
      <sheetData sheetId="12565" refreshError="1"/>
      <sheetData sheetId="12566" refreshError="1"/>
      <sheetData sheetId="12567" refreshError="1"/>
      <sheetData sheetId="12568" refreshError="1"/>
      <sheetData sheetId="12569" refreshError="1"/>
      <sheetData sheetId="12570" refreshError="1"/>
      <sheetData sheetId="12571" refreshError="1"/>
      <sheetData sheetId="12572" refreshError="1"/>
      <sheetData sheetId="12573" refreshError="1"/>
      <sheetData sheetId="12574" refreshError="1"/>
      <sheetData sheetId="12575" refreshError="1"/>
      <sheetData sheetId="12576" refreshError="1"/>
      <sheetData sheetId="12577" refreshError="1"/>
      <sheetData sheetId="12578" refreshError="1"/>
      <sheetData sheetId="12579" refreshError="1"/>
      <sheetData sheetId="12580" refreshError="1"/>
      <sheetData sheetId="12581" refreshError="1"/>
      <sheetData sheetId="12582" refreshError="1"/>
      <sheetData sheetId="12583" refreshError="1"/>
      <sheetData sheetId="12584" refreshError="1"/>
      <sheetData sheetId="12585" refreshError="1"/>
      <sheetData sheetId="12586" refreshError="1"/>
      <sheetData sheetId="12587" refreshError="1"/>
      <sheetData sheetId="12588"/>
      <sheetData sheetId="12589"/>
      <sheetData sheetId="12590"/>
      <sheetData sheetId="12591" refreshError="1"/>
      <sheetData sheetId="12592" refreshError="1"/>
      <sheetData sheetId="12593" refreshError="1"/>
      <sheetData sheetId="12594" refreshError="1"/>
      <sheetData sheetId="12595" refreshError="1"/>
      <sheetData sheetId="12596" refreshError="1"/>
      <sheetData sheetId="12597" refreshError="1"/>
      <sheetData sheetId="12598" refreshError="1"/>
      <sheetData sheetId="12599" refreshError="1"/>
      <sheetData sheetId="12600" refreshError="1"/>
      <sheetData sheetId="12601" refreshError="1"/>
      <sheetData sheetId="12602" refreshError="1"/>
      <sheetData sheetId="12603" refreshError="1"/>
      <sheetData sheetId="12604" refreshError="1"/>
      <sheetData sheetId="12605" refreshError="1"/>
      <sheetData sheetId="12606"/>
      <sheetData sheetId="12607"/>
      <sheetData sheetId="12608">
        <row r="4">
          <cell r="I4">
            <v>0</v>
          </cell>
        </row>
      </sheetData>
      <sheetData sheetId="12609">
        <row r="4">
          <cell r="M4">
            <v>100</v>
          </cell>
        </row>
      </sheetData>
      <sheetData sheetId="12610">
        <row r="4">
          <cell r="I4">
            <v>0</v>
          </cell>
        </row>
      </sheetData>
      <sheetData sheetId="12611">
        <row r="4">
          <cell r="M4">
            <v>100</v>
          </cell>
        </row>
      </sheetData>
      <sheetData sheetId="12612">
        <row r="4">
          <cell r="I4">
            <v>0</v>
          </cell>
        </row>
      </sheetData>
      <sheetData sheetId="12613" refreshError="1"/>
      <sheetData sheetId="12614" refreshError="1"/>
      <sheetData sheetId="12615" refreshError="1"/>
      <sheetData sheetId="12616" refreshError="1"/>
      <sheetData sheetId="12617">
        <row r="4">
          <cell r="I4">
            <v>0</v>
          </cell>
        </row>
      </sheetData>
      <sheetData sheetId="12618" refreshError="1"/>
      <sheetData sheetId="12619" refreshError="1"/>
      <sheetData sheetId="12620" refreshError="1"/>
      <sheetData sheetId="12621" refreshError="1"/>
      <sheetData sheetId="12622" refreshError="1"/>
      <sheetData sheetId="12623" refreshError="1"/>
      <sheetData sheetId="12624" refreshError="1"/>
      <sheetData sheetId="12625" refreshError="1"/>
      <sheetData sheetId="12626" refreshError="1"/>
      <sheetData sheetId="12627" refreshError="1"/>
      <sheetData sheetId="12628">
        <row r="4">
          <cell r="I4">
            <v>0</v>
          </cell>
        </row>
      </sheetData>
      <sheetData sheetId="12629">
        <row r="4">
          <cell r="I4">
            <v>0</v>
          </cell>
        </row>
      </sheetData>
      <sheetData sheetId="12630">
        <row r="4">
          <cell r="I4">
            <v>0</v>
          </cell>
        </row>
      </sheetData>
      <sheetData sheetId="12631">
        <row r="4">
          <cell r="I4">
            <v>0</v>
          </cell>
        </row>
      </sheetData>
      <sheetData sheetId="12632">
        <row r="4">
          <cell r="I4">
            <v>0</v>
          </cell>
        </row>
      </sheetData>
      <sheetData sheetId="12633">
        <row r="4">
          <cell r="I4">
            <v>0</v>
          </cell>
        </row>
      </sheetData>
      <sheetData sheetId="12634">
        <row r="4">
          <cell r="I4">
            <v>0</v>
          </cell>
        </row>
      </sheetData>
      <sheetData sheetId="12635">
        <row r="4">
          <cell r="I4">
            <v>0</v>
          </cell>
        </row>
      </sheetData>
      <sheetData sheetId="12636">
        <row r="4">
          <cell r="I4">
            <v>0</v>
          </cell>
        </row>
      </sheetData>
      <sheetData sheetId="12637">
        <row r="4">
          <cell r="I4">
            <v>0</v>
          </cell>
        </row>
      </sheetData>
      <sheetData sheetId="12638">
        <row r="4">
          <cell r="I4">
            <v>0</v>
          </cell>
        </row>
      </sheetData>
      <sheetData sheetId="12639">
        <row r="4">
          <cell r="I4">
            <v>0</v>
          </cell>
        </row>
      </sheetData>
      <sheetData sheetId="12640">
        <row r="4">
          <cell r="I4">
            <v>0</v>
          </cell>
        </row>
      </sheetData>
      <sheetData sheetId="12641">
        <row r="4">
          <cell r="I4">
            <v>0</v>
          </cell>
        </row>
      </sheetData>
      <sheetData sheetId="12642">
        <row r="4">
          <cell r="I4">
            <v>0</v>
          </cell>
        </row>
      </sheetData>
      <sheetData sheetId="12643">
        <row r="4">
          <cell r="I4">
            <v>0</v>
          </cell>
        </row>
      </sheetData>
      <sheetData sheetId="12644">
        <row r="4">
          <cell r="I4">
            <v>0</v>
          </cell>
        </row>
      </sheetData>
      <sheetData sheetId="12645">
        <row r="4">
          <cell r="I4">
            <v>0</v>
          </cell>
        </row>
      </sheetData>
      <sheetData sheetId="12646">
        <row r="4">
          <cell r="I4">
            <v>0</v>
          </cell>
        </row>
      </sheetData>
      <sheetData sheetId="12647">
        <row r="4">
          <cell r="I4">
            <v>0</v>
          </cell>
        </row>
      </sheetData>
      <sheetData sheetId="12648">
        <row r="4">
          <cell r="I4">
            <v>0</v>
          </cell>
        </row>
      </sheetData>
      <sheetData sheetId="12649">
        <row r="4">
          <cell r="I4">
            <v>0</v>
          </cell>
        </row>
      </sheetData>
      <sheetData sheetId="12650">
        <row r="4">
          <cell r="I4">
            <v>0</v>
          </cell>
        </row>
      </sheetData>
      <sheetData sheetId="12651">
        <row r="4">
          <cell r="I4">
            <v>0</v>
          </cell>
        </row>
      </sheetData>
      <sheetData sheetId="12652">
        <row r="4">
          <cell r="I4">
            <v>0</v>
          </cell>
        </row>
      </sheetData>
      <sheetData sheetId="12653">
        <row r="4">
          <cell r="I4">
            <v>0</v>
          </cell>
        </row>
      </sheetData>
      <sheetData sheetId="12654">
        <row r="4">
          <cell r="I4">
            <v>0</v>
          </cell>
        </row>
      </sheetData>
      <sheetData sheetId="12655">
        <row r="4">
          <cell r="I4">
            <v>0</v>
          </cell>
        </row>
      </sheetData>
      <sheetData sheetId="12656">
        <row r="4">
          <cell r="I4">
            <v>0</v>
          </cell>
        </row>
      </sheetData>
      <sheetData sheetId="12657">
        <row r="4">
          <cell r="I4">
            <v>0</v>
          </cell>
        </row>
      </sheetData>
      <sheetData sheetId="12658">
        <row r="4">
          <cell r="I4">
            <v>0</v>
          </cell>
        </row>
      </sheetData>
      <sheetData sheetId="12659">
        <row r="4">
          <cell r="I4">
            <v>0</v>
          </cell>
        </row>
      </sheetData>
      <sheetData sheetId="12660">
        <row r="4">
          <cell r="I4">
            <v>0</v>
          </cell>
        </row>
      </sheetData>
      <sheetData sheetId="12661">
        <row r="4">
          <cell r="I4">
            <v>0</v>
          </cell>
        </row>
      </sheetData>
      <sheetData sheetId="12662">
        <row r="4">
          <cell r="I4">
            <v>0</v>
          </cell>
        </row>
      </sheetData>
      <sheetData sheetId="12663">
        <row r="4">
          <cell r="I4">
            <v>0</v>
          </cell>
        </row>
      </sheetData>
      <sheetData sheetId="12664">
        <row r="4">
          <cell r="I4">
            <v>0</v>
          </cell>
        </row>
      </sheetData>
      <sheetData sheetId="12665">
        <row r="4">
          <cell r="I4">
            <v>0</v>
          </cell>
        </row>
      </sheetData>
      <sheetData sheetId="12666">
        <row r="4">
          <cell r="I4">
            <v>0</v>
          </cell>
        </row>
      </sheetData>
      <sheetData sheetId="12667">
        <row r="4">
          <cell r="I4">
            <v>0</v>
          </cell>
        </row>
      </sheetData>
      <sheetData sheetId="12668">
        <row r="4">
          <cell r="I4">
            <v>0</v>
          </cell>
        </row>
      </sheetData>
      <sheetData sheetId="12669">
        <row r="4">
          <cell r="I4">
            <v>0</v>
          </cell>
        </row>
      </sheetData>
      <sheetData sheetId="12670">
        <row r="4">
          <cell r="I4">
            <v>0</v>
          </cell>
        </row>
      </sheetData>
      <sheetData sheetId="12671">
        <row r="4">
          <cell r="I4">
            <v>0</v>
          </cell>
        </row>
      </sheetData>
      <sheetData sheetId="12672">
        <row r="4">
          <cell r="I4">
            <v>0</v>
          </cell>
        </row>
      </sheetData>
      <sheetData sheetId="12673">
        <row r="4">
          <cell r="I4">
            <v>0</v>
          </cell>
        </row>
      </sheetData>
      <sheetData sheetId="12674">
        <row r="4">
          <cell r="I4">
            <v>0</v>
          </cell>
        </row>
      </sheetData>
      <sheetData sheetId="12675">
        <row r="4">
          <cell r="I4">
            <v>0</v>
          </cell>
        </row>
      </sheetData>
      <sheetData sheetId="12676">
        <row r="4">
          <cell r="I4">
            <v>0</v>
          </cell>
        </row>
      </sheetData>
      <sheetData sheetId="12677">
        <row r="4">
          <cell r="I4">
            <v>0</v>
          </cell>
        </row>
      </sheetData>
      <sheetData sheetId="12678">
        <row r="4">
          <cell r="I4">
            <v>0</v>
          </cell>
        </row>
      </sheetData>
      <sheetData sheetId="12679">
        <row r="4">
          <cell r="I4">
            <v>0</v>
          </cell>
        </row>
      </sheetData>
      <sheetData sheetId="12680">
        <row r="4">
          <cell r="I4">
            <v>0</v>
          </cell>
        </row>
      </sheetData>
      <sheetData sheetId="12681">
        <row r="4">
          <cell r="I4">
            <v>0</v>
          </cell>
        </row>
      </sheetData>
      <sheetData sheetId="12682">
        <row r="4">
          <cell r="I4">
            <v>0</v>
          </cell>
        </row>
      </sheetData>
      <sheetData sheetId="12683">
        <row r="4">
          <cell r="I4">
            <v>0</v>
          </cell>
        </row>
      </sheetData>
      <sheetData sheetId="12684">
        <row r="4">
          <cell r="I4">
            <v>0</v>
          </cell>
        </row>
      </sheetData>
      <sheetData sheetId="12685">
        <row r="4">
          <cell r="I4">
            <v>0</v>
          </cell>
        </row>
      </sheetData>
      <sheetData sheetId="12686">
        <row r="4">
          <cell r="I4">
            <v>0</v>
          </cell>
        </row>
      </sheetData>
      <sheetData sheetId="12687">
        <row r="4">
          <cell r="I4">
            <v>0</v>
          </cell>
        </row>
      </sheetData>
      <sheetData sheetId="12688">
        <row r="4">
          <cell r="I4">
            <v>0</v>
          </cell>
        </row>
      </sheetData>
      <sheetData sheetId="12689">
        <row r="4">
          <cell r="I4">
            <v>0</v>
          </cell>
        </row>
      </sheetData>
      <sheetData sheetId="12690">
        <row r="4">
          <cell r="I4">
            <v>0</v>
          </cell>
        </row>
      </sheetData>
      <sheetData sheetId="12691">
        <row r="4">
          <cell r="I4">
            <v>0</v>
          </cell>
        </row>
      </sheetData>
      <sheetData sheetId="12692">
        <row r="4">
          <cell r="I4">
            <v>0</v>
          </cell>
        </row>
      </sheetData>
      <sheetData sheetId="12693">
        <row r="4">
          <cell r="I4">
            <v>0</v>
          </cell>
        </row>
      </sheetData>
      <sheetData sheetId="12694">
        <row r="4">
          <cell r="I4">
            <v>0</v>
          </cell>
        </row>
      </sheetData>
      <sheetData sheetId="12695">
        <row r="4">
          <cell r="I4">
            <v>0</v>
          </cell>
        </row>
      </sheetData>
      <sheetData sheetId="12696">
        <row r="4">
          <cell r="I4">
            <v>0</v>
          </cell>
        </row>
      </sheetData>
      <sheetData sheetId="12697">
        <row r="4">
          <cell r="I4">
            <v>0</v>
          </cell>
        </row>
      </sheetData>
      <sheetData sheetId="12698">
        <row r="4">
          <cell r="I4">
            <v>0</v>
          </cell>
        </row>
      </sheetData>
      <sheetData sheetId="12699">
        <row r="4">
          <cell r="I4">
            <v>0</v>
          </cell>
        </row>
      </sheetData>
      <sheetData sheetId="12700">
        <row r="4">
          <cell r="I4">
            <v>0</v>
          </cell>
        </row>
      </sheetData>
      <sheetData sheetId="12701">
        <row r="4">
          <cell r="I4">
            <v>0</v>
          </cell>
        </row>
      </sheetData>
      <sheetData sheetId="12702">
        <row r="4">
          <cell r="I4">
            <v>0</v>
          </cell>
        </row>
      </sheetData>
      <sheetData sheetId="12703">
        <row r="4">
          <cell r="I4">
            <v>0</v>
          </cell>
        </row>
      </sheetData>
      <sheetData sheetId="12704">
        <row r="4">
          <cell r="I4">
            <v>0</v>
          </cell>
        </row>
      </sheetData>
      <sheetData sheetId="12705">
        <row r="4">
          <cell r="I4">
            <v>0</v>
          </cell>
        </row>
      </sheetData>
      <sheetData sheetId="12706">
        <row r="4">
          <cell r="I4">
            <v>0</v>
          </cell>
        </row>
      </sheetData>
      <sheetData sheetId="12707"/>
      <sheetData sheetId="12708"/>
      <sheetData sheetId="12709"/>
      <sheetData sheetId="12710"/>
      <sheetData sheetId="12711"/>
      <sheetData sheetId="12712"/>
      <sheetData sheetId="12713"/>
      <sheetData sheetId="12714"/>
      <sheetData sheetId="12715"/>
      <sheetData sheetId="12716">
        <row r="4">
          <cell r="I4">
            <v>0</v>
          </cell>
        </row>
      </sheetData>
      <sheetData sheetId="12717">
        <row r="4">
          <cell r="I4">
            <v>0</v>
          </cell>
        </row>
      </sheetData>
      <sheetData sheetId="12718">
        <row r="4">
          <cell r="I4">
            <v>0</v>
          </cell>
        </row>
      </sheetData>
      <sheetData sheetId="12719">
        <row r="4">
          <cell r="I4">
            <v>0</v>
          </cell>
        </row>
      </sheetData>
      <sheetData sheetId="12720">
        <row r="4">
          <cell r="I4">
            <v>0</v>
          </cell>
        </row>
      </sheetData>
      <sheetData sheetId="12721">
        <row r="4">
          <cell r="I4">
            <v>0</v>
          </cell>
        </row>
      </sheetData>
      <sheetData sheetId="12722"/>
      <sheetData sheetId="12723">
        <row r="4">
          <cell r="I4">
            <v>0</v>
          </cell>
        </row>
      </sheetData>
      <sheetData sheetId="12724">
        <row r="4">
          <cell r="I4">
            <v>0</v>
          </cell>
        </row>
      </sheetData>
      <sheetData sheetId="12725">
        <row r="4">
          <cell r="I4">
            <v>0</v>
          </cell>
        </row>
      </sheetData>
      <sheetData sheetId="12726">
        <row r="4">
          <cell r="I4">
            <v>0</v>
          </cell>
        </row>
      </sheetData>
      <sheetData sheetId="12727">
        <row r="4">
          <cell r="I4">
            <v>0</v>
          </cell>
        </row>
      </sheetData>
      <sheetData sheetId="12728">
        <row r="4">
          <cell r="I4">
            <v>0</v>
          </cell>
        </row>
      </sheetData>
      <sheetData sheetId="12729">
        <row r="4">
          <cell r="I4">
            <v>0</v>
          </cell>
        </row>
      </sheetData>
      <sheetData sheetId="12730"/>
      <sheetData sheetId="12731">
        <row r="4">
          <cell r="I4">
            <v>0</v>
          </cell>
        </row>
      </sheetData>
      <sheetData sheetId="12732">
        <row r="4">
          <cell r="I4">
            <v>0</v>
          </cell>
        </row>
      </sheetData>
      <sheetData sheetId="12733">
        <row r="4">
          <cell r="I4">
            <v>0</v>
          </cell>
        </row>
      </sheetData>
      <sheetData sheetId="12734">
        <row r="4">
          <cell r="I4">
            <v>0</v>
          </cell>
        </row>
      </sheetData>
      <sheetData sheetId="12735">
        <row r="4">
          <cell r="I4">
            <v>0</v>
          </cell>
        </row>
      </sheetData>
      <sheetData sheetId="12736">
        <row r="4">
          <cell r="I4">
            <v>0</v>
          </cell>
        </row>
      </sheetData>
      <sheetData sheetId="12737">
        <row r="4">
          <cell r="I4">
            <v>0</v>
          </cell>
        </row>
      </sheetData>
      <sheetData sheetId="12738">
        <row r="4">
          <cell r="I4">
            <v>0</v>
          </cell>
        </row>
      </sheetData>
      <sheetData sheetId="12739">
        <row r="4">
          <cell r="I4">
            <v>0</v>
          </cell>
        </row>
      </sheetData>
      <sheetData sheetId="12740">
        <row r="4">
          <cell r="I4">
            <v>0</v>
          </cell>
        </row>
      </sheetData>
      <sheetData sheetId="12741"/>
      <sheetData sheetId="12742"/>
      <sheetData sheetId="12743"/>
      <sheetData sheetId="12744"/>
      <sheetData sheetId="12745">
        <row r="4">
          <cell r="I4">
            <v>0</v>
          </cell>
        </row>
      </sheetData>
      <sheetData sheetId="12746">
        <row r="4">
          <cell r="I4">
            <v>0</v>
          </cell>
        </row>
      </sheetData>
      <sheetData sheetId="12747">
        <row r="4">
          <cell r="I4">
            <v>0</v>
          </cell>
        </row>
      </sheetData>
      <sheetData sheetId="12748">
        <row r="4">
          <cell r="I4">
            <v>0</v>
          </cell>
        </row>
      </sheetData>
      <sheetData sheetId="12749">
        <row r="4">
          <cell r="I4">
            <v>0</v>
          </cell>
        </row>
      </sheetData>
      <sheetData sheetId="12750">
        <row r="4">
          <cell r="I4">
            <v>0</v>
          </cell>
        </row>
      </sheetData>
      <sheetData sheetId="12751">
        <row r="4">
          <cell r="I4">
            <v>0</v>
          </cell>
        </row>
      </sheetData>
      <sheetData sheetId="12752">
        <row r="4">
          <cell r="I4">
            <v>0</v>
          </cell>
        </row>
      </sheetData>
      <sheetData sheetId="12753">
        <row r="4">
          <cell r="I4">
            <v>0</v>
          </cell>
        </row>
      </sheetData>
      <sheetData sheetId="12754">
        <row r="4">
          <cell r="I4">
            <v>0</v>
          </cell>
        </row>
      </sheetData>
      <sheetData sheetId="12755">
        <row r="4">
          <cell r="I4">
            <v>0</v>
          </cell>
        </row>
      </sheetData>
      <sheetData sheetId="12756">
        <row r="4">
          <cell r="I4">
            <v>0</v>
          </cell>
        </row>
      </sheetData>
      <sheetData sheetId="12757">
        <row r="4">
          <cell r="I4">
            <v>0</v>
          </cell>
        </row>
      </sheetData>
      <sheetData sheetId="12758">
        <row r="4">
          <cell r="I4">
            <v>0</v>
          </cell>
        </row>
      </sheetData>
      <sheetData sheetId="12759">
        <row r="4">
          <cell r="I4">
            <v>0</v>
          </cell>
        </row>
      </sheetData>
      <sheetData sheetId="12760">
        <row r="4">
          <cell r="I4">
            <v>0</v>
          </cell>
        </row>
      </sheetData>
      <sheetData sheetId="12761">
        <row r="4">
          <cell r="I4">
            <v>0</v>
          </cell>
        </row>
      </sheetData>
      <sheetData sheetId="12762">
        <row r="4">
          <cell r="I4">
            <v>0</v>
          </cell>
        </row>
      </sheetData>
      <sheetData sheetId="12763">
        <row r="4">
          <cell r="I4">
            <v>0</v>
          </cell>
        </row>
      </sheetData>
      <sheetData sheetId="12764">
        <row r="4">
          <cell r="I4">
            <v>0</v>
          </cell>
        </row>
      </sheetData>
      <sheetData sheetId="12765">
        <row r="4">
          <cell r="I4">
            <v>0</v>
          </cell>
        </row>
      </sheetData>
      <sheetData sheetId="12766">
        <row r="4">
          <cell r="I4">
            <v>0</v>
          </cell>
        </row>
      </sheetData>
      <sheetData sheetId="12767">
        <row r="4">
          <cell r="I4">
            <v>0</v>
          </cell>
        </row>
      </sheetData>
      <sheetData sheetId="12768">
        <row r="4">
          <cell r="I4">
            <v>0</v>
          </cell>
        </row>
      </sheetData>
      <sheetData sheetId="12769">
        <row r="4">
          <cell r="I4">
            <v>0</v>
          </cell>
        </row>
      </sheetData>
      <sheetData sheetId="12770">
        <row r="4">
          <cell r="I4">
            <v>0</v>
          </cell>
        </row>
      </sheetData>
      <sheetData sheetId="12771">
        <row r="4">
          <cell r="I4">
            <v>0</v>
          </cell>
        </row>
      </sheetData>
      <sheetData sheetId="12772">
        <row r="4">
          <cell r="I4">
            <v>0</v>
          </cell>
        </row>
      </sheetData>
      <sheetData sheetId="12773">
        <row r="4">
          <cell r="I4">
            <v>0</v>
          </cell>
        </row>
      </sheetData>
      <sheetData sheetId="12774">
        <row r="4">
          <cell r="I4">
            <v>0</v>
          </cell>
        </row>
      </sheetData>
      <sheetData sheetId="12775">
        <row r="4">
          <cell r="I4">
            <v>0</v>
          </cell>
        </row>
      </sheetData>
      <sheetData sheetId="12776"/>
      <sheetData sheetId="12777"/>
      <sheetData sheetId="12778"/>
      <sheetData sheetId="12779"/>
      <sheetData sheetId="12780"/>
      <sheetData sheetId="12781"/>
      <sheetData sheetId="12782"/>
      <sheetData sheetId="12783"/>
      <sheetData sheetId="12784"/>
      <sheetData sheetId="12785"/>
      <sheetData sheetId="12786"/>
      <sheetData sheetId="12787"/>
      <sheetData sheetId="12788"/>
      <sheetData sheetId="12789"/>
      <sheetData sheetId="12790"/>
      <sheetData sheetId="12791"/>
      <sheetData sheetId="12792"/>
      <sheetData sheetId="12793"/>
      <sheetData sheetId="12794"/>
      <sheetData sheetId="12795"/>
      <sheetData sheetId="12796"/>
      <sheetData sheetId="12797"/>
      <sheetData sheetId="12798"/>
      <sheetData sheetId="12799"/>
      <sheetData sheetId="12800"/>
      <sheetData sheetId="12801"/>
      <sheetData sheetId="12802"/>
      <sheetData sheetId="12803"/>
      <sheetData sheetId="12804"/>
      <sheetData sheetId="12805"/>
      <sheetData sheetId="12806"/>
      <sheetData sheetId="12807"/>
      <sheetData sheetId="12808"/>
      <sheetData sheetId="12809"/>
      <sheetData sheetId="12810"/>
      <sheetData sheetId="12811"/>
      <sheetData sheetId="12812"/>
      <sheetData sheetId="12813"/>
      <sheetData sheetId="12814" refreshError="1"/>
      <sheetData sheetId="12815" refreshError="1"/>
      <sheetData sheetId="12816" refreshError="1"/>
      <sheetData sheetId="12817" refreshError="1"/>
      <sheetData sheetId="12818"/>
      <sheetData sheetId="12819" refreshError="1"/>
      <sheetData sheetId="12820" refreshError="1"/>
      <sheetData sheetId="12821" refreshError="1"/>
      <sheetData sheetId="12822">
        <row r="4">
          <cell r="M4">
            <v>100</v>
          </cell>
        </row>
      </sheetData>
      <sheetData sheetId="12823">
        <row r="4">
          <cell r="I4">
            <v>0</v>
          </cell>
        </row>
      </sheetData>
      <sheetData sheetId="12824" refreshError="1"/>
      <sheetData sheetId="12825" refreshError="1"/>
      <sheetData sheetId="12826" refreshError="1"/>
      <sheetData sheetId="12827" refreshError="1"/>
      <sheetData sheetId="12828" refreshError="1"/>
      <sheetData sheetId="12829" refreshError="1"/>
      <sheetData sheetId="12830" refreshError="1"/>
      <sheetData sheetId="12831" refreshError="1"/>
      <sheetData sheetId="12832" refreshError="1"/>
      <sheetData sheetId="12833" refreshError="1"/>
      <sheetData sheetId="12834" refreshError="1"/>
      <sheetData sheetId="12835" refreshError="1"/>
      <sheetData sheetId="12836" refreshError="1"/>
      <sheetData sheetId="12837" refreshError="1"/>
      <sheetData sheetId="12838" refreshError="1"/>
      <sheetData sheetId="12839" refreshError="1"/>
      <sheetData sheetId="12840" refreshError="1"/>
      <sheetData sheetId="12841" refreshError="1"/>
      <sheetData sheetId="12842" refreshError="1"/>
      <sheetData sheetId="12843" refreshError="1"/>
      <sheetData sheetId="12844" refreshError="1"/>
      <sheetData sheetId="12845" refreshError="1"/>
      <sheetData sheetId="12846" refreshError="1"/>
      <sheetData sheetId="12847" refreshError="1"/>
      <sheetData sheetId="12848" refreshError="1"/>
      <sheetData sheetId="12849" refreshError="1"/>
      <sheetData sheetId="12850" refreshError="1"/>
      <sheetData sheetId="12851" refreshError="1"/>
      <sheetData sheetId="12852" refreshError="1"/>
      <sheetData sheetId="12853" refreshError="1"/>
      <sheetData sheetId="12854" refreshError="1"/>
      <sheetData sheetId="12855" refreshError="1"/>
      <sheetData sheetId="12856" refreshError="1"/>
      <sheetData sheetId="12857" refreshError="1"/>
      <sheetData sheetId="12858" refreshError="1"/>
      <sheetData sheetId="12859" refreshError="1"/>
      <sheetData sheetId="12860" refreshError="1"/>
      <sheetData sheetId="12861" refreshError="1"/>
      <sheetData sheetId="12862" refreshError="1"/>
      <sheetData sheetId="12863" refreshError="1"/>
      <sheetData sheetId="12864" refreshError="1"/>
      <sheetData sheetId="12865" refreshError="1"/>
      <sheetData sheetId="12866" refreshError="1"/>
      <sheetData sheetId="12867" refreshError="1"/>
      <sheetData sheetId="12868" refreshError="1"/>
      <sheetData sheetId="12869" refreshError="1"/>
      <sheetData sheetId="12870" refreshError="1"/>
      <sheetData sheetId="12871" refreshError="1"/>
      <sheetData sheetId="12872" refreshError="1"/>
      <sheetData sheetId="12873" refreshError="1"/>
      <sheetData sheetId="12874" refreshError="1"/>
      <sheetData sheetId="12875" refreshError="1"/>
      <sheetData sheetId="12876" refreshError="1"/>
      <sheetData sheetId="12877" refreshError="1"/>
      <sheetData sheetId="12878" refreshError="1"/>
      <sheetData sheetId="12879" refreshError="1"/>
      <sheetData sheetId="12880" refreshError="1"/>
      <sheetData sheetId="12881" refreshError="1"/>
      <sheetData sheetId="12882" refreshError="1"/>
      <sheetData sheetId="12883" refreshError="1"/>
      <sheetData sheetId="12884" refreshError="1"/>
      <sheetData sheetId="12885" refreshError="1"/>
      <sheetData sheetId="12886" refreshError="1"/>
      <sheetData sheetId="12887" refreshError="1"/>
      <sheetData sheetId="12888" refreshError="1"/>
      <sheetData sheetId="12889" refreshError="1"/>
      <sheetData sheetId="12890" refreshError="1"/>
      <sheetData sheetId="12891" refreshError="1"/>
      <sheetData sheetId="12892" refreshError="1"/>
      <sheetData sheetId="12893" refreshError="1"/>
      <sheetData sheetId="12894" refreshError="1"/>
      <sheetData sheetId="12895" refreshError="1"/>
      <sheetData sheetId="12896" refreshError="1"/>
      <sheetData sheetId="12897" refreshError="1"/>
      <sheetData sheetId="12898" refreshError="1"/>
      <sheetData sheetId="12899" refreshError="1"/>
      <sheetData sheetId="12900" refreshError="1"/>
      <sheetData sheetId="12901" refreshError="1"/>
      <sheetData sheetId="12902" refreshError="1"/>
      <sheetData sheetId="12903" refreshError="1"/>
      <sheetData sheetId="12904" refreshError="1"/>
      <sheetData sheetId="12905" refreshError="1"/>
      <sheetData sheetId="12906" refreshError="1"/>
      <sheetData sheetId="12907" refreshError="1"/>
      <sheetData sheetId="12908" refreshError="1"/>
      <sheetData sheetId="12909" refreshError="1"/>
      <sheetData sheetId="12910" refreshError="1"/>
      <sheetData sheetId="12911" refreshError="1"/>
      <sheetData sheetId="12912" refreshError="1"/>
      <sheetData sheetId="12913" refreshError="1"/>
      <sheetData sheetId="12914" refreshError="1"/>
      <sheetData sheetId="12915" refreshError="1"/>
      <sheetData sheetId="12916" refreshError="1"/>
      <sheetData sheetId="12917" refreshError="1"/>
      <sheetData sheetId="12918" refreshError="1"/>
      <sheetData sheetId="12919" refreshError="1"/>
      <sheetData sheetId="12920" refreshError="1"/>
      <sheetData sheetId="12921" refreshError="1"/>
      <sheetData sheetId="12922" refreshError="1"/>
      <sheetData sheetId="12923" refreshError="1"/>
      <sheetData sheetId="12924" refreshError="1"/>
      <sheetData sheetId="12925" refreshError="1"/>
      <sheetData sheetId="12926" refreshError="1"/>
      <sheetData sheetId="12927" refreshError="1"/>
      <sheetData sheetId="12928" refreshError="1"/>
      <sheetData sheetId="12929" refreshError="1"/>
      <sheetData sheetId="12930" refreshError="1"/>
      <sheetData sheetId="12931" refreshError="1"/>
      <sheetData sheetId="12932" refreshError="1"/>
      <sheetData sheetId="12933" refreshError="1"/>
      <sheetData sheetId="12934" refreshError="1"/>
      <sheetData sheetId="12935" refreshError="1"/>
      <sheetData sheetId="12936" refreshError="1"/>
      <sheetData sheetId="12937" refreshError="1"/>
      <sheetData sheetId="12938" refreshError="1"/>
      <sheetData sheetId="12939" refreshError="1"/>
      <sheetData sheetId="12940" refreshError="1"/>
      <sheetData sheetId="12941"/>
      <sheetData sheetId="12942"/>
      <sheetData sheetId="12943" refreshError="1"/>
      <sheetData sheetId="12944" refreshError="1"/>
      <sheetData sheetId="12945" refreshError="1"/>
      <sheetData sheetId="12946" refreshError="1"/>
      <sheetData sheetId="12947" refreshError="1"/>
      <sheetData sheetId="12948" refreshError="1"/>
      <sheetData sheetId="12949" refreshError="1"/>
      <sheetData sheetId="12950" refreshError="1"/>
      <sheetData sheetId="12951" refreshError="1"/>
      <sheetData sheetId="12952" refreshError="1"/>
      <sheetData sheetId="12953" refreshError="1"/>
      <sheetData sheetId="12954" refreshError="1"/>
      <sheetData sheetId="12955" refreshError="1"/>
      <sheetData sheetId="12956" refreshError="1"/>
      <sheetData sheetId="12957" refreshError="1"/>
      <sheetData sheetId="12958" refreshError="1"/>
      <sheetData sheetId="12959" refreshError="1"/>
      <sheetData sheetId="12960"/>
      <sheetData sheetId="12961" refreshError="1"/>
      <sheetData sheetId="12962" refreshError="1"/>
      <sheetData sheetId="12963" refreshError="1"/>
      <sheetData sheetId="12964" refreshError="1"/>
      <sheetData sheetId="12965" refreshError="1"/>
      <sheetData sheetId="12966" refreshError="1"/>
      <sheetData sheetId="12967" refreshError="1"/>
      <sheetData sheetId="12968" refreshError="1"/>
      <sheetData sheetId="12969" refreshError="1"/>
      <sheetData sheetId="12970" refreshError="1"/>
      <sheetData sheetId="12971" refreshError="1"/>
      <sheetData sheetId="12972" refreshError="1"/>
      <sheetData sheetId="12973" refreshError="1"/>
      <sheetData sheetId="12974" refreshError="1"/>
      <sheetData sheetId="12975" refreshError="1"/>
      <sheetData sheetId="12976" refreshError="1"/>
      <sheetData sheetId="12977" refreshError="1"/>
      <sheetData sheetId="12978" refreshError="1"/>
      <sheetData sheetId="12979" refreshError="1"/>
      <sheetData sheetId="12980" refreshError="1"/>
      <sheetData sheetId="12981" refreshError="1"/>
      <sheetData sheetId="12982"/>
      <sheetData sheetId="12983"/>
      <sheetData sheetId="12984"/>
      <sheetData sheetId="12985"/>
      <sheetData sheetId="12986">
        <row r="4">
          <cell r="I4">
            <v>0</v>
          </cell>
        </row>
      </sheetData>
      <sheetData sheetId="12987">
        <row r="4">
          <cell r="I4">
            <v>0</v>
          </cell>
        </row>
      </sheetData>
      <sheetData sheetId="12988">
        <row r="4">
          <cell r="I4">
            <v>0</v>
          </cell>
        </row>
      </sheetData>
      <sheetData sheetId="12989">
        <row r="4">
          <cell r="I4">
            <v>0</v>
          </cell>
        </row>
      </sheetData>
      <sheetData sheetId="12990">
        <row r="4">
          <cell r="I4">
            <v>0</v>
          </cell>
        </row>
      </sheetData>
      <sheetData sheetId="12991">
        <row r="4">
          <cell r="I4">
            <v>0</v>
          </cell>
        </row>
      </sheetData>
      <sheetData sheetId="12992">
        <row r="4">
          <cell r="I4">
            <v>0</v>
          </cell>
        </row>
      </sheetData>
      <sheetData sheetId="12993">
        <row r="4">
          <cell r="I4">
            <v>0</v>
          </cell>
        </row>
      </sheetData>
      <sheetData sheetId="12994">
        <row r="4">
          <cell r="I4">
            <v>0</v>
          </cell>
        </row>
      </sheetData>
      <sheetData sheetId="12995"/>
      <sheetData sheetId="12996">
        <row r="4">
          <cell r="I4">
            <v>0</v>
          </cell>
        </row>
      </sheetData>
      <sheetData sheetId="12997"/>
      <sheetData sheetId="12998"/>
      <sheetData sheetId="12999"/>
      <sheetData sheetId="13000"/>
      <sheetData sheetId="13001"/>
      <sheetData sheetId="13002"/>
      <sheetData sheetId="13003"/>
      <sheetData sheetId="13004"/>
      <sheetData sheetId="13005"/>
      <sheetData sheetId="13006"/>
      <sheetData sheetId="13007"/>
      <sheetData sheetId="13008" refreshError="1"/>
      <sheetData sheetId="13009"/>
      <sheetData sheetId="13010"/>
      <sheetData sheetId="13011"/>
      <sheetData sheetId="13012"/>
      <sheetData sheetId="13013"/>
      <sheetData sheetId="13014" refreshError="1"/>
      <sheetData sheetId="13015" refreshError="1"/>
      <sheetData sheetId="13016" refreshError="1"/>
      <sheetData sheetId="13017" refreshError="1"/>
      <sheetData sheetId="13018" refreshError="1"/>
      <sheetData sheetId="13019" refreshError="1"/>
      <sheetData sheetId="13020" refreshError="1"/>
      <sheetData sheetId="13021" refreshError="1"/>
      <sheetData sheetId="13022" refreshError="1"/>
      <sheetData sheetId="13023" refreshError="1"/>
      <sheetData sheetId="13024" refreshError="1"/>
      <sheetData sheetId="13025" refreshError="1"/>
      <sheetData sheetId="13026" refreshError="1"/>
      <sheetData sheetId="13027" refreshError="1"/>
      <sheetData sheetId="13028" refreshError="1"/>
      <sheetData sheetId="13029" refreshError="1"/>
      <sheetData sheetId="13030" refreshError="1"/>
      <sheetData sheetId="13031" refreshError="1"/>
      <sheetData sheetId="13032" refreshError="1"/>
      <sheetData sheetId="13033" refreshError="1"/>
      <sheetData sheetId="13034" refreshError="1"/>
      <sheetData sheetId="13035" refreshError="1"/>
      <sheetData sheetId="13036" refreshError="1"/>
      <sheetData sheetId="13037" refreshError="1"/>
      <sheetData sheetId="13038" refreshError="1"/>
      <sheetData sheetId="13039" refreshError="1"/>
      <sheetData sheetId="13040" refreshError="1"/>
      <sheetData sheetId="13041" refreshError="1"/>
      <sheetData sheetId="13042" refreshError="1"/>
      <sheetData sheetId="13043" refreshError="1"/>
      <sheetData sheetId="13044" refreshError="1"/>
      <sheetData sheetId="13045" refreshError="1"/>
      <sheetData sheetId="13046" refreshError="1"/>
      <sheetData sheetId="13047" refreshError="1"/>
      <sheetData sheetId="13048" refreshError="1"/>
      <sheetData sheetId="13049" refreshError="1"/>
      <sheetData sheetId="13050" refreshError="1"/>
      <sheetData sheetId="13051" refreshError="1"/>
      <sheetData sheetId="13052" refreshError="1"/>
      <sheetData sheetId="13053" refreshError="1"/>
      <sheetData sheetId="13054" refreshError="1"/>
      <sheetData sheetId="13055" refreshError="1"/>
      <sheetData sheetId="13056"/>
      <sheetData sheetId="13057" refreshError="1"/>
      <sheetData sheetId="13058"/>
      <sheetData sheetId="13059"/>
      <sheetData sheetId="13060"/>
      <sheetData sheetId="13061"/>
      <sheetData sheetId="13062" refreshError="1"/>
      <sheetData sheetId="13063" refreshError="1"/>
      <sheetData sheetId="13064" refreshError="1"/>
      <sheetData sheetId="13065"/>
      <sheetData sheetId="13066"/>
      <sheetData sheetId="13067" refreshError="1"/>
      <sheetData sheetId="13068" refreshError="1"/>
      <sheetData sheetId="13069" refreshError="1"/>
      <sheetData sheetId="13070" refreshError="1"/>
      <sheetData sheetId="13071" refreshError="1"/>
      <sheetData sheetId="13072" refreshError="1"/>
      <sheetData sheetId="13073" refreshError="1"/>
      <sheetData sheetId="13074" refreshError="1"/>
      <sheetData sheetId="13075" refreshError="1"/>
      <sheetData sheetId="13076" refreshError="1"/>
      <sheetData sheetId="13077" refreshError="1"/>
      <sheetData sheetId="13078" refreshError="1"/>
      <sheetData sheetId="13079" refreshError="1"/>
      <sheetData sheetId="13080" refreshError="1"/>
      <sheetData sheetId="13081" refreshError="1"/>
      <sheetData sheetId="13082" refreshError="1"/>
      <sheetData sheetId="13083" refreshError="1"/>
      <sheetData sheetId="13084" refreshError="1"/>
      <sheetData sheetId="13085" refreshError="1"/>
      <sheetData sheetId="13086" refreshError="1"/>
      <sheetData sheetId="13087" refreshError="1"/>
      <sheetData sheetId="13088" refreshError="1"/>
      <sheetData sheetId="13089" refreshError="1"/>
      <sheetData sheetId="13090" refreshError="1"/>
      <sheetData sheetId="13091" refreshError="1"/>
      <sheetData sheetId="13092" refreshError="1"/>
      <sheetData sheetId="13093" refreshError="1"/>
      <sheetData sheetId="13094" refreshError="1"/>
      <sheetData sheetId="13095" refreshError="1"/>
      <sheetData sheetId="13096" refreshError="1"/>
      <sheetData sheetId="13097" refreshError="1"/>
      <sheetData sheetId="13098" refreshError="1"/>
      <sheetData sheetId="13099" refreshError="1"/>
      <sheetData sheetId="13100" refreshError="1"/>
      <sheetData sheetId="13101" refreshError="1"/>
      <sheetData sheetId="13102" refreshError="1"/>
      <sheetData sheetId="13103" refreshError="1"/>
      <sheetData sheetId="13104" refreshError="1"/>
      <sheetData sheetId="13105" refreshError="1"/>
      <sheetData sheetId="13106" refreshError="1"/>
      <sheetData sheetId="13107" refreshError="1"/>
      <sheetData sheetId="13108" refreshError="1"/>
      <sheetData sheetId="13109" refreshError="1"/>
      <sheetData sheetId="13110" refreshError="1"/>
      <sheetData sheetId="13111" refreshError="1"/>
      <sheetData sheetId="13112" refreshError="1"/>
      <sheetData sheetId="13113" refreshError="1"/>
      <sheetData sheetId="13114" refreshError="1"/>
      <sheetData sheetId="13115" refreshError="1"/>
      <sheetData sheetId="13116" refreshError="1"/>
      <sheetData sheetId="13117" refreshError="1"/>
      <sheetData sheetId="13118" refreshError="1"/>
      <sheetData sheetId="13119" refreshError="1"/>
      <sheetData sheetId="13120" refreshError="1"/>
      <sheetData sheetId="13121" refreshError="1"/>
      <sheetData sheetId="13122" refreshError="1"/>
      <sheetData sheetId="13123" refreshError="1"/>
      <sheetData sheetId="13124" refreshError="1"/>
      <sheetData sheetId="13125" refreshError="1"/>
      <sheetData sheetId="13126" refreshError="1"/>
      <sheetData sheetId="13127" refreshError="1"/>
      <sheetData sheetId="13128" refreshError="1"/>
      <sheetData sheetId="13129" refreshError="1"/>
      <sheetData sheetId="13130" refreshError="1"/>
      <sheetData sheetId="13131" refreshError="1"/>
      <sheetData sheetId="13132" refreshError="1"/>
      <sheetData sheetId="13133" refreshError="1"/>
      <sheetData sheetId="13134" refreshError="1"/>
      <sheetData sheetId="13135" refreshError="1"/>
      <sheetData sheetId="13136" refreshError="1"/>
      <sheetData sheetId="13137" refreshError="1"/>
      <sheetData sheetId="13138" refreshError="1"/>
      <sheetData sheetId="13139" refreshError="1"/>
      <sheetData sheetId="13140" refreshError="1"/>
      <sheetData sheetId="13141" refreshError="1"/>
      <sheetData sheetId="13142" refreshError="1"/>
      <sheetData sheetId="13143" refreshError="1"/>
      <sheetData sheetId="13144" refreshError="1"/>
      <sheetData sheetId="13145" refreshError="1"/>
      <sheetData sheetId="13146" refreshError="1"/>
      <sheetData sheetId="13147" refreshError="1"/>
      <sheetData sheetId="13148" refreshError="1"/>
      <sheetData sheetId="13149" refreshError="1"/>
      <sheetData sheetId="13150" refreshError="1"/>
      <sheetData sheetId="13151" refreshError="1"/>
      <sheetData sheetId="13152" refreshError="1"/>
      <sheetData sheetId="13153" refreshError="1"/>
      <sheetData sheetId="13154" refreshError="1"/>
      <sheetData sheetId="13155" refreshError="1"/>
      <sheetData sheetId="13156" refreshError="1"/>
      <sheetData sheetId="13157" refreshError="1"/>
      <sheetData sheetId="13158" refreshError="1"/>
      <sheetData sheetId="13159" refreshError="1"/>
      <sheetData sheetId="13160" refreshError="1"/>
      <sheetData sheetId="13161" refreshError="1"/>
      <sheetData sheetId="13162" refreshError="1"/>
      <sheetData sheetId="13163" refreshError="1"/>
      <sheetData sheetId="13164" refreshError="1"/>
      <sheetData sheetId="13165" refreshError="1"/>
      <sheetData sheetId="13166" refreshError="1"/>
      <sheetData sheetId="13167" refreshError="1"/>
      <sheetData sheetId="13168" refreshError="1"/>
      <sheetData sheetId="13169" refreshError="1"/>
      <sheetData sheetId="13170" refreshError="1"/>
      <sheetData sheetId="13171" refreshError="1"/>
      <sheetData sheetId="13172" refreshError="1"/>
      <sheetData sheetId="13173" refreshError="1"/>
      <sheetData sheetId="13174" refreshError="1"/>
      <sheetData sheetId="13175" refreshError="1"/>
      <sheetData sheetId="13176" refreshError="1"/>
      <sheetData sheetId="13177" refreshError="1"/>
      <sheetData sheetId="13178" refreshError="1"/>
      <sheetData sheetId="13179" refreshError="1"/>
      <sheetData sheetId="13180" refreshError="1"/>
      <sheetData sheetId="13181" refreshError="1"/>
      <sheetData sheetId="13182" refreshError="1"/>
      <sheetData sheetId="13183" refreshError="1"/>
      <sheetData sheetId="13184" refreshError="1"/>
      <sheetData sheetId="13185" refreshError="1"/>
      <sheetData sheetId="13186" refreshError="1"/>
      <sheetData sheetId="13187" refreshError="1"/>
      <sheetData sheetId="13188" refreshError="1"/>
      <sheetData sheetId="13189" refreshError="1"/>
      <sheetData sheetId="13190" refreshError="1"/>
      <sheetData sheetId="13191" refreshError="1"/>
      <sheetData sheetId="13192" refreshError="1"/>
      <sheetData sheetId="13193" refreshError="1"/>
      <sheetData sheetId="13194" refreshError="1"/>
      <sheetData sheetId="13195" refreshError="1"/>
      <sheetData sheetId="13196" refreshError="1"/>
      <sheetData sheetId="13197" refreshError="1"/>
      <sheetData sheetId="13198" refreshError="1"/>
      <sheetData sheetId="13199" refreshError="1"/>
      <sheetData sheetId="13200" refreshError="1"/>
      <sheetData sheetId="13201" refreshError="1"/>
      <sheetData sheetId="13202" refreshError="1"/>
      <sheetData sheetId="13203" refreshError="1"/>
      <sheetData sheetId="13204" refreshError="1"/>
      <sheetData sheetId="13205" refreshError="1"/>
      <sheetData sheetId="13206" refreshError="1"/>
      <sheetData sheetId="13207" refreshError="1"/>
      <sheetData sheetId="13208" refreshError="1"/>
      <sheetData sheetId="13209" refreshError="1"/>
      <sheetData sheetId="13210" refreshError="1"/>
      <sheetData sheetId="13211" refreshError="1"/>
      <sheetData sheetId="13212" refreshError="1"/>
      <sheetData sheetId="13213" refreshError="1"/>
      <sheetData sheetId="13214" refreshError="1"/>
      <sheetData sheetId="13215" refreshError="1"/>
      <sheetData sheetId="13216" refreshError="1"/>
      <sheetData sheetId="13217" refreshError="1"/>
      <sheetData sheetId="13218" refreshError="1"/>
      <sheetData sheetId="13219" refreshError="1"/>
      <sheetData sheetId="13220" refreshError="1"/>
      <sheetData sheetId="13221" refreshError="1"/>
      <sheetData sheetId="13222" refreshError="1"/>
      <sheetData sheetId="13223" refreshError="1"/>
      <sheetData sheetId="13224" refreshError="1"/>
      <sheetData sheetId="13225" refreshError="1"/>
      <sheetData sheetId="13226" refreshError="1"/>
      <sheetData sheetId="13227" refreshError="1"/>
      <sheetData sheetId="13228" refreshError="1"/>
      <sheetData sheetId="13229" refreshError="1"/>
      <sheetData sheetId="13230" refreshError="1"/>
      <sheetData sheetId="13231" refreshError="1"/>
      <sheetData sheetId="13232" refreshError="1"/>
      <sheetData sheetId="13233" refreshError="1"/>
      <sheetData sheetId="13234" refreshError="1"/>
      <sheetData sheetId="13235" refreshError="1"/>
      <sheetData sheetId="13236" refreshError="1"/>
      <sheetData sheetId="13237" refreshError="1"/>
      <sheetData sheetId="13238" refreshError="1"/>
      <sheetData sheetId="13239" refreshError="1"/>
      <sheetData sheetId="13240" refreshError="1"/>
      <sheetData sheetId="13241" refreshError="1"/>
      <sheetData sheetId="13242" refreshError="1"/>
      <sheetData sheetId="13243" refreshError="1"/>
      <sheetData sheetId="13244" refreshError="1"/>
      <sheetData sheetId="13245" refreshError="1"/>
      <sheetData sheetId="13246" refreshError="1"/>
      <sheetData sheetId="13247" refreshError="1"/>
      <sheetData sheetId="13248" refreshError="1"/>
      <sheetData sheetId="13249" refreshError="1"/>
      <sheetData sheetId="13250" refreshError="1"/>
      <sheetData sheetId="13251" refreshError="1"/>
      <sheetData sheetId="13252" refreshError="1"/>
      <sheetData sheetId="13253" refreshError="1"/>
      <sheetData sheetId="13254" refreshError="1"/>
      <sheetData sheetId="13255" refreshError="1"/>
      <sheetData sheetId="13256" refreshError="1"/>
      <sheetData sheetId="13257" refreshError="1"/>
      <sheetData sheetId="13258" refreshError="1"/>
      <sheetData sheetId="13259" refreshError="1"/>
      <sheetData sheetId="13260" refreshError="1"/>
      <sheetData sheetId="13261" refreshError="1"/>
      <sheetData sheetId="13262" refreshError="1"/>
      <sheetData sheetId="13263" refreshError="1"/>
      <sheetData sheetId="13264" refreshError="1"/>
      <sheetData sheetId="13265" refreshError="1"/>
      <sheetData sheetId="13266" refreshError="1"/>
      <sheetData sheetId="13267" refreshError="1"/>
      <sheetData sheetId="13268" refreshError="1"/>
      <sheetData sheetId="13269" refreshError="1"/>
      <sheetData sheetId="13270" refreshError="1"/>
      <sheetData sheetId="13271" refreshError="1"/>
      <sheetData sheetId="13272" refreshError="1"/>
      <sheetData sheetId="13273" refreshError="1"/>
      <sheetData sheetId="13274" refreshError="1"/>
      <sheetData sheetId="13275" refreshError="1"/>
      <sheetData sheetId="13276" refreshError="1"/>
      <sheetData sheetId="13277" refreshError="1"/>
      <sheetData sheetId="13278" refreshError="1"/>
      <sheetData sheetId="13279" refreshError="1"/>
      <sheetData sheetId="13280" refreshError="1"/>
      <sheetData sheetId="13281" refreshError="1"/>
      <sheetData sheetId="13282" refreshError="1"/>
      <sheetData sheetId="13283" refreshError="1"/>
      <sheetData sheetId="13284" refreshError="1"/>
      <sheetData sheetId="13285" refreshError="1"/>
      <sheetData sheetId="13286" refreshError="1"/>
      <sheetData sheetId="13287" refreshError="1"/>
      <sheetData sheetId="13288" refreshError="1"/>
      <sheetData sheetId="13289" refreshError="1"/>
      <sheetData sheetId="13290" refreshError="1"/>
      <sheetData sheetId="13291" refreshError="1"/>
      <sheetData sheetId="13292" refreshError="1"/>
      <sheetData sheetId="13293" refreshError="1"/>
      <sheetData sheetId="13294" refreshError="1"/>
      <sheetData sheetId="13295" refreshError="1"/>
      <sheetData sheetId="13296" refreshError="1"/>
      <sheetData sheetId="13297" refreshError="1"/>
      <sheetData sheetId="13298" refreshError="1"/>
      <sheetData sheetId="13299" refreshError="1"/>
      <sheetData sheetId="13300" refreshError="1"/>
      <sheetData sheetId="13301" refreshError="1"/>
      <sheetData sheetId="13302" refreshError="1"/>
      <sheetData sheetId="13303" refreshError="1"/>
      <sheetData sheetId="13304" refreshError="1"/>
      <sheetData sheetId="13305" refreshError="1"/>
      <sheetData sheetId="13306" refreshError="1"/>
      <sheetData sheetId="13307" refreshError="1"/>
      <sheetData sheetId="13308" refreshError="1"/>
      <sheetData sheetId="13309" refreshError="1"/>
      <sheetData sheetId="13310" refreshError="1"/>
      <sheetData sheetId="13311" refreshError="1"/>
      <sheetData sheetId="13312" refreshError="1"/>
      <sheetData sheetId="13313" refreshError="1"/>
      <sheetData sheetId="13314" refreshError="1"/>
      <sheetData sheetId="13315" refreshError="1"/>
      <sheetData sheetId="13316" refreshError="1"/>
      <sheetData sheetId="13317" refreshError="1"/>
      <sheetData sheetId="13318" refreshError="1"/>
      <sheetData sheetId="13319" refreshError="1"/>
      <sheetData sheetId="13320" refreshError="1"/>
      <sheetData sheetId="13321" refreshError="1"/>
      <sheetData sheetId="13322" refreshError="1"/>
      <sheetData sheetId="13323" refreshError="1"/>
      <sheetData sheetId="13324" refreshError="1"/>
      <sheetData sheetId="13325" refreshError="1"/>
      <sheetData sheetId="13326" refreshError="1"/>
      <sheetData sheetId="13327" refreshError="1"/>
      <sheetData sheetId="13328" refreshError="1"/>
      <sheetData sheetId="13329"/>
      <sheetData sheetId="13330"/>
      <sheetData sheetId="13331"/>
      <sheetData sheetId="13332"/>
      <sheetData sheetId="13333"/>
      <sheetData sheetId="13334"/>
      <sheetData sheetId="13335"/>
      <sheetData sheetId="13336"/>
      <sheetData sheetId="13337"/>
      <sheetData sheetId="13338"/>
      <sheetData sheetId="13339"/>
      <sheetData sheetId="13340"/>
      <sheetData sheetId="13341"/>
      <sheetData sheetId="13342"/>
      <sheetData sheetId="13343"/>
      <sheetData sheetId="13344"/>
      <sheetData sheetId="13345"/>
      <sheetData sheetId="13346"/>
      <sheetData sheetId="13347"/>
      <sheetData sheetId="13348"/>
      <sheetData sheetId="13349"/>
      <sheetData sheetId="13350"/>
      <sheetData sheetId="13351"/>
      <sheetData sheetId="13352" refreshError="1"/>
      <sheetData sheetId="13353" refreshError="1"/>
      <sheetData sheetId="13354" refreshError="1"/>
      <sheetData sheetId="13355" refreshError="1"/>
      <sheetData sheetId="13356" refreshError="1"/>
      <sheetData sheetId="13357" refreshError="1"/>
      <sheetData sheetId="13358" refreshError="1"/>
      <sheetData sheetId="13359" refreshError="1"/>
      <sheetData sheetId="13360" refreshError="1"/>
      <sheetData sheetId="13361" refreshError="1"/>
      <sheetData sheetId="13362" refreshError="1"/>
      <sheetData sheetId="13363" refreshError="1"/>
      <sheetData sheetId="13364" refreshError="1"/>
      <sheetData sheetId="13365" refreshError="1"/>
      <sheetData sheetId="13366" refreshError="1"/>
      <sheetData sheetId="13367" refreshError="1"/>
      <sheetData sheetId="13368" refreshError="1"/>
      <sheetData sheetId="13369" refreshError="1"/>
      <sheetData sheetId="13370" refreshError="1"/>
      <sheetData sheetId="13371" refreshError="1"/>
      <sheetData sheetId="13372" refreshError="1"/>
      <sheetData sheetId="13373" refreshError="1"/>
      <sheetData sheetId="13374" refreshError="1"/>
      <sheetData sheetId="13375" refreshError="1"/>
      <sheetData sheetId="13376" refreshError="1"/>
      <sheetData sheetId="13377" refreshError="1"/>
      <sheetData sheetId="13378" refreshError="1"/>
      <sheetData sheetId="13379">
        <row r="4">
          <cell r="I4">
            <v>0</v>
          </cell>
        </row>
      </sheetData>
      <sheetData sheetId="13380">
        <row r="4">
          <cell r="I4">
            <v>0</v>
          </cell>
        </row>
      </sheetData>
      <sheetData sheetId="13381">
        <row r="4">
          <cell r="I4">
            <v>0</v>
          </cell>
        </row>
      </sheetData>
      <sheetData sheetId="13382">
        <row r="4">
          <cell r="I4">
            <v>0</v>
          </cell>
        </row>
      </sheetData>
      <sheetData sheetId="13383">
        <row r="4">
          <cell r="I4">
            <v>0</v>
          </cell>
        </row>
      </sheetData>
      <sheetData sheetId="13384">
        <row r="4">
          <cell r="I4">
            <v>0</v>
          </cell>
        </row>
      </sheetData>
      <sheetData sheetId="13385">
        <row r="4">
          <cell r="I4">
            <v>0</v>
          </cell>
        </row>
      </sheetData>
      <sheetData sheetId="13386">
        <row r="4">
          <cell r="I4">
            <v>0</v>
          </cell>
        </row>
      </sheetData>
      <sheetData sheetId="13387">
        <row r="4">
          <cell r="I4">
            <v>0</v>
          </cell>
        </row>
      </sheetData>
      <sheetData sheetId="13388">
        <row r="4">
          <cell r="I4">
            <v>0</v>
          </cell>
        </row>
      </sheetData>
      <sheetData sheetId="13389">
        <row r="4">
          <cell r="I4">
            <v>0</v>
          </cell>
        </row>
      </sheetData>
      <sheetData sheetId="13390">
        <row r="4">
          <cell r="I4">
            <v>0</v>
          </cell>
        </row>
      </sheetData>
      <sheetData sheetId="13391">
        <row r="4">
          <cell r="I4">
            <v>0</v>
          </cell>
        </row>
      </sheetData>
      <sheetData sheetId="13392">
        <row r="4">
          <cell r="I4">
            <v>0</v>
          </cell>
        </row>
      </sheetData>
      <sheetData sheetId="13393">
        <row r="4">
          <cell r="I4">
            <v>0</v>
          </cell>
        </row>
      </sheetData>
      <sheetData sheetId="13394">
        <row r="4">
          <cell r="I4">
            <v>0</v>
          </cell>
        </row>
      </sheetData>
      <sheetData sheetId="13395">
        <row r="4">
          <cell r="I4">
            <v>0</v>
          </cell>
        </row>
      </sheetData>
      <sheetData sheetId="13396">
        <row r="4">
          <cell r="I4">
            <v>0</v>
          </cell>
        </row>
      </sheetData>
      <sheetData sheetId="13397">
        <row r="4">
          <cell r="I4">
            <v>0</v>
          </cell>
        </row>
      </sheetData>
      <sheetData sheetId="13398">
        <row r="4">
          <cell r="I4">
            <v>0</v>
          </cell>
        </row>
      </sheetData>
      <sheetData sheetId="13399">
        <row r="4">
          <cell r="I4">
            <v>0</v>
          </cell>
        </row>
      </sheetData>
      <sheetData sheetId="13400">
        <row r="4">
          <cell r="I4">
            <v>0</v>
          </cell>
        </row>
      </sheetData>
      <sheetData sheetId="13401">
        <row r="4">
          <cell r="I4">
            <v>0</v>
          </cell>
        </row>
      </sheetData>
      <sheetData sheetId="13402">
        <row r="4">
          <cell r="I4">
            <v>0</v>
          </cell>
        </row>
      </sheetData>
      <sheetData sheetId="13403">
        <row r="4">
          <cell r="I4">
            <v>0</v>
          </cell>
        </row>
      </sheetData>
      <sheetData sheetId="13404">
        <row r="4">
          <cell r="I4">
            <v>0</v>
          </cell>
        </row>
      </sheetData>
      <sheetData sheetId="13405">
        <row r="4">
          <cell r="I4">
            <v>0</v>
          </cell>
        </row>
      </sheetData>
      <sheetData sheetId="13406">
        <row r="4">
          <cell r="I4">
            <v>0</v>
          </cell>
        </row>
      </sheetData>
      <sheetData sheetId="13407">
        <row r="4">
          <cell r="I4">
            <v>0</v>
          </cell>
        </row>
      </sheetData>
      <sheetData sheetId="13408">
        <row r="4">
          <cell r="I4">
            <v>0</v>
          </cell>
        </row>
      </sheetData>
      <sheetData sheetId="13409">
        <row r="4">
          <cell r="I4">
            <v>0</v>
          </cell>
        </row>
      </sheetData>
      <sheetData sheetId="13410">
        <row r="4">
          <cell r="I4">
            <v>0</v>
          </cell>
        </row>
      </sheetData>
      <sheetData sheetId="13411">
        <row r="4">
          <cell r="I4">
            <v>0</v>
          </cell>
        </row>
      </sheetData>
      <sheetData sheetId="13412">
        <row r="4">
          <cell r="I4">
            <v>0</v>
          </cell>
        </row>
      </sheetData>
      <sheetData sheetId="13413">
        <row r="4">
          <cell r="I4">
            <v>0</v>
          </cell>
        </row>
      </sheetData>
      <sheetData sheetId="13414">
        <row r="4">
          <cell r="I4">
            <v>0</v>
          </cell>
        </row>
      </sheetData>
      <sheetData sheetId="13415">
        <row r="4">
          <cell r="I4">
            <v>0</v>
          </cell>
        </row>
      </sheetData>
      <sheetData sheetId="13416">
        <row r="4">
          <cell r="I4">
            <v>0</v>
          </cell>
        </row>
      </sheetData>
      <sheetData sheetId="13417">
        <row r="4">
          <cell r="I4">
            <v>0</v>
          </cell>
        </row>
      </sheetData>
      <sheetData sheetId="13418">
        <row r="4">
          <cell r="I4">
            <v>0</v>
          </cell>
        </row>
      </sheetData>
      <sheetData sheetId="13419">
        <row r="4">
          <cell r="I4">
            <v>0</v>
          </cell>
        </row>
      </sheetData>
      <sheetData sheetId="13420">
        <row r="4">
          <cell r="I4">
            <v>0</v>
          </cell>
        </row>
      </sheetData>
      <sheetData sheetId="13421">
        <row r="4">
          <cell r="I4">
            <v>0</v>
          </cell>
        </row>
      </sheetData>
      <sheetData sheetId="13422">
        <row r="4">
          <cell r="I4">
            <v>0</v>
          </cell>
        </row>
      </sheetData>
      <sheetData sheetId="13423">
        <row r="4">
          <cell r="I4">
            <v>0</v>
          </cell>
        </row>
      </sheetData>
      <sheetData sheetId="13424">
        <row r="4">
          <cell r="I4">
            <v>0</v>
          </cell>
        </row>
      </sheetData>
      <sheetData sheetId="13425">
        <row r="4">
          <cell r="I4">
            <v>0</v>
          </cell>
        </row>
      </sheetData>
      <sheetData sheetId="13426">
        <row r="4">
          <cell r="I4">
            <v>0</v>
          </cell>
        </row>
      </sheetData>
      <sheetData sheetId="13427">
        <row r="4">
          <cell r="I4">
            <v>0</v>
          </cell>
        </row>
      </sheetData>
      <sheetData sheetId="13428">
        <row r="4">
          <cell r="I4">
            <v>0</v>
          </cell>
        </row>
      </sheetData>
      <sheetData sheetId="13429">
        <row r="4">
          <cell r="I4">
            <v>0</v>
          </cell>
        </row>
      </sheetData>
      <sheetData sheetId="13430">
        <row r="4">
          <cell r="I4">
            <v>0</v>
          </cell>
        </row>
      </sheetData>
      <sheetData sheetId="13431">
        <row r="4">
          <cell r="I4">
            <v>0</v>
          </cell>
        </row>
      </sheetData>
      <sheetData sheetId="13432">
        <row r="4">
          <cell r="I4">
            <v>0</v>
          </cell>
        </row>
      </sheetData>
      <sheetData sheetId="13433">
        <row r="4">
          <cell r="I4">
            <v>0</v>
          </cell>
        </row>
      </sheetData>
      <sheetData sheetId="13434">
        <row r="4">
          <cell r="I4">
            <v>0</v>
          </cell>
        </row>
      </sheetData>
      <sheetData sheetId="13435">
        <row r="4">
          <cell r="I4">
            <v>0</v>
          </cell>
        </row>
      </sheetData>
      <sheetData sheetId="13436">
        <row r="4">
          <cell r="I4">
            <v>0</v>
          </cell>
        </row>
      </sheetData>
      <sheetData sheetId="13437">
        <row r="4">
          <cell r="I4">
            <v>0</v>
          </cell>
        </row>
      </sheetData>
      <sheetData sheetId="13438">
        <row r="4">
          <cell r="I4">
            <v>0</v>
          </cell>
        </row>
      </sheetData>
      <sheetData sheetId="13439">
        <row r="4">
          <cell r="I4">
            <v>0</v>
          </cell>
        </row>
      </sheetData>
      <sheetData sheetId="13440">
        <row r="4">
          <cell r="I4">
            <v>0</v>
          </cell>
        </row>
      </sheetData>
      <sheetData sheetId="13441">
        <row r="4">
          <cell r="I4">
            <v>0</v>
          </cell>
        </row>
      </sheetData>
      <sheetData sheetId="13442">
        <row r="4">
          <cell r="I4">
            <v>0</v>
          </cell>
        </row>
      </sheetData>
      <sheetData sheetId="13443">
        <row r="4">
          <cell r="I4">
            <v>0</v>
          </cell>
        </row>
      </sheetData>
      <sheetData sheetId="13444">
        <row r="4">
          <cell r="I4">
            <v>0</v>
          </cell>
        </row>
      </sheetData>
      <sheetData sheetId="13445">
        <row r="4">
          <cell r="I4">
            <v>0</v>
          </cell>
        </row>
      </sheetData>
      <sheetData sheetId="13446">
        <row r="4">
          <cell r="I4">
            <v>0</v>
          </cell>
        </row>
      </sheetData>
      <sheetData sheetId="13447">
        <row r="4">
          <cell r="I4">
            <v>0</v>
          </cell>
        </row>
      </sheetData>
      <sheetData sheetId="13448">
        <row r="4">
          <cell r="I4">
            <v>0</v>
          </cell>
        </row>
      </sheetData>
      <sheetData sheetId="13449">
        <row r="4">
          <cell r="I4">
            <v>0</v>
          </cell>
        </row>
      </sheetData>
      <sheetData sheetId="13450">
        <row r="4">
          <cell r="I4">
            <v>0</v>
          </cell>
        </row>
      </sheetData>
      <sheetData sheetId="13451">
        <row r="4">
          <cell r="I4">
            <v>0</v>
          </cell>
        </row>
      </sheetData>
      <sheetData sheetId="13452">
        <row r="4">
          <cell r="I4">
            <v>0</v>
          </cell>
        </row>
      </sheetData>
      <sheetData sheetId="13453">
        <row r="4">
          <cell r="I4">
            <v>0</v>
          </cell>
        </row>
      </sheetData>
      <sheetData sheetId="13454">
        <row r="4">
          <cell r="I4">
            <v>0</v>
          </cell>
        </row>
      </sheetData>
      <sheetData sheetId="13455">
        <row r="4">
          <cell r="I4">
            <v>0</v>
          </cell>
        </row>
      </sheetData>
      <sheetData sheetId="13456">
        <row r="4">
          <cell r="I4">
            <v>0</v>
          </cell>
        </row>
      </sheetData>
      <sheetData sheetId="13457">
        <row r="4">
          <cell r="I4">
            <v>0</v>
          </cell>
        </row>
      </sheetData>
      <sheetData sheetId="13458">
        <row r="4">
          <cell r="I4">
            <v>0</v>
          </cell>
        </row>
      </sheetData>
      <sheetData sheetId="13459">
        <row r="4">
          <cell r="I4">
            <v>0</v>
          </cell>
        </row>
      </sheetData>
      <sheetData sheetId="13460">
        <row r="4">
          <cell r="I4">
            <v>0</v>
          </cell>
        </row>
      </sheetData>
      <sheetData sheetId="13461">
        <row r="4">
          <cell r="I4">
            <v>0</v>
          </cell>
        </row>
      </sheetData>
      <sheetData sheetId="13462">
        <row r="4">
          <cell r="I4">
            <v>0</v>
          </cell>
        </row>
      </sheetData>
      <sheetData sheetId="13463">
        <row r="4">
          <cell r="I4">
            <v>0</v>
          </cell>
        </row>
      </sheetData>
      <sheetData sheetId="13464">
        <row r="4">
          <cell r="I4">
            <v>0</v>
          </cell>
        </row>
      </sheetData>
      <sheetData sheetId="13465">
        <row r="4">
          <cell r="I4">
            <v>0</v>
          </cell>
        </row>
      </sheetData>
      <sheetData sheetId="13466">
        <row r="4">
          <cell r="I4">
            <v>0</v>
          </cell>
        </row>
      </sheetData>
      <sheetData sheetId="13467">
        <row r="4">
          <cell r="I4">
            <v>0</v>
          </cell>
        </row>
      </sheetData>
      <sheetData sheetId="13468">
        <row r="4">
          <cell r="I4">
            <v>0</v>
          </cell>
        </row>
      </sheetData>
      <sheetData sheetId="13469">
        <row r="4">
          <cell r="I4">
            <v>0</v>
          </cell>
        </row>
      </sheetData>
      <sheetData sheetId="13470">
        <row r="4">
          <cell r="I4">
            <v>0</v>
          </cell>
        </row>
      </sheetData>
      <sheetData sheetId="13471">
        <row r="4">
          <cell r="I4">
            <v>0</v>
          </cell>
        </row>
      </sheetData>
      <sheetData sheetId="13472" refreshError="1"/>
      <sheetData sheetId="13473">
        <row r="4">
          <cell r="I4">
            <v>0</v>
          </cell>
        </row>
      </sheetData>
      <sheetData sheetId="13474">
        <row r="4">
          <cell r="I4">
            <v>0</v>
          </cell>
        </row>
      </sheetData>
      <sheetData sheetId="13475" refreshError="1"/>
      <sheetData sheetId="13476" refreshError="1"/>
      <sheetData sheetId="13477" refreshError="1"/>
      <sheetData sheetId="13478" refreshError="1"/>
      <sheetData sheetId="13479" refreshError="1"/>
      <sheetData sheetId="13480" refreshError="1"/>
      <sheetData sheetId="13481" refreshError="1"/>
      <sheetData sheetId="13482" refreshError="1"/>
      <sheetData sheetId="13483">
        <row r="4">
          <cell r="I4">
            <v>0</v>
          </cell>
        </row>
      </sheetData>
      <sheetData sheetId="13484">
        <row r="4">
          <cell r="I4">
            <v>0</v>
          </cell>
        </row>
      </sheetData>
      <sheetData sheetId="13485" refreshError="1"/>
      <sheetData sheetId="13486" refreshError="1"/>
      <sheetData sheetId="13487" refreshError="1"/>
      <sheetData sheetId="13488" refreshError="1"/>
      <sheetData sheetId="13489" refreshError="1"/>
      <sheetData sheetId="13490" refreshError="1"/>
      <sheetData sheetId="13491" refreshError="1"/>
      <sheetData sheetId="13492" refreshError="1"/>
      <sheetData sheetId="13493" refreshError="1"/>
      <sheetData sheetId="13494" refreshError="1"/>
      <sheetData sheetId="13495" refreshError="1"/>
      <sheetData sheetId="13496" refreshError="1"/>
      <sheetData sheetId="13497" refreshError="1"/>
      <sheetData sheetId="13498" refreshError="1"/>
      <sheetData sheetId="13499" refreshError="1"/>
      <sheetData sheetId="13500" refreshError="1"/>
      <sheetData sheetId="13501" refreshError="1"/>
      <sheetData sheetId="13502" refreshError="1"/>
      <sheetData sheetId="13503" refreshError="1"/>
      <sheetData sheetId="13504" refreshError="1"/>
      <sheetData sheetId="13505" refreshError="1"/>
      <sheetData sheetId="13506" refreshError="1"/>
      <sheetData sheetId="13507" refreshError="1"/>
      <sheetData sheetId="13508" refreshError="1"/>
      <sheetData sheetId="13509" refreshError="1"/>
      <sheetData sheetId="13510" refreshError="1"/>
      <sheetData sheetId="13511" refreshError="1"/>
      <sheetData sheetId="13512" refreshError="1"/>
      <sheetData sheetId="13513" refreshError="1"/>
      <sheetData sheetId="13514" refreshError="1"/>
      <sheetData sheetId="13515" refreshError="1"/>
      <sheetData sheetId="13516" refreshError="1"/>
      <sheetData sheetId="13517" refreshError="1"/>
      <sheetData sheetId="13518" refreshError="1"/>
      <sheetData sheetId="13519" refreshError="1"/>
      <sheetData sheetId="13520" refreshError="1"/>
      <sheetData sheetId="13521" refreshError="1"/>
      <sheetData sheetId="13522" refreshError="1"/>
      <sheetData sheetId="13523" refreshError="1"/>
      <sheetData sheetId="13524" refreshError="1"/>
      <sheetData sheetId="13525" refreshError="1"/>
      <sheetData sheetId="13526" refreshError="1"/>
      <sheetData sheetId="13527" refreshError="1"/>
      <sheetData sheetId="13528" refreshError="1"/>
      <sheetData sheetId="13529" refreshError="1"/>
      <sheetData sheetId="13530" refreshError="1"/>
      <sheetData sheetId="13531" refreshError="1"/>
      <sheetData sheetId="13532" refreshError="1"/>
      <sheetData sheetId="13533" refreshError="1"/>
      <sheetData sheetId="13534" refreshError="1"/>
      <sheetData sheetId="13535" refreshError="1"/>
      <sheetData sheetId="13536" refreshError="1"/>
      <sheetData sheetId="13537" refreshError="1"/>
      <sheetData sheetId="13538" refreshError="1"/>
      <sheetData sheetId="13539" refreshError="1"/>
      <sheetData sheetId="13540" refreshError="1"/>
      <sheetData sheetId="13541" refreshError="1"/>
      <sheetData sheetId="13542" refreshError="1"/>
      <sheetData sheetId="13543" refreshError="1"/>
      <sheetData sheetId="13544" refreshError="1"/>
      <sheetData sheetId="13545" refreshError="1"/>
      <sheetData sheetId="13546" refreshError="1"/>
      <sheetData sheetId="13547" refreshError="1"/>
      <sheetData sheetId="13548" refreshError="1"/>
      <sheetData sheetId="13549" refreshError="1"/>
      <sheetData sheetId="13550" refreshError="1"/>
      <sheetData sheetId="13551" refreshError="1"/>
      <sheetData sheetId="13552" refreshError="1"/>
      <sheetData sheetId="13553" refreshError="1"/>
      <sheetData sheetId="13554" refreshError="1"/>
      <sheetData sheetId="13555" refreshError="1"/>
      <sheetData sheetId="13556" refreshError="1"/>
      <sheetData sheetId="13557" refreshError="1"/>
      <sheetData sheetId="13558" refreshError="1"/>
      <sheetData sheetId="13559" refreshError="1"/>
      <sheetData sheetId="13560" refreshError="1"/>
      <sheetData sheetId="13561" refreshError="1"/>
      <sheetData sheetId="13562" refreshError="1"/>
      <sheetData sheetId="13563" refreshError="1"/>
      <sheetData sheetId="13564" refreshError="1"/>
      <sheetData sheetId="13565" refreshError="1"/>
      <sheetData sheetId="13566" refreshError="1"/>
      <sheetData sheetId="13567" refreshError="1"/>
      <sheetData sheetId="13568" refreshError="1"/>
      <sheetData sheetId="13569" refreshError="1"/>
      <sheetData sheetId="13570" refreshError="1"/>
      <sheetData sheetId="13571" refreshError="1"/>
      <sheetData sheetId="13572" refreshError="1"/>
      <sheetData sheetId="13573" refreshError="1"/>
      <sheetData sheetId="13574" refreshError="1"/>
      <sheetData sheetId="13575" refreshError="1"/>
      <sheetData sheetId="13576" refreshError="1"/>
      <sheetData sheetId="13577" refreshError="1"/>
      <sheetData sheetId="13578" refreshError="1"/>
      <sheetData sheetId="13579" refreshError="1"/>
      <sheetData sheetId="13580" refreshError="1"/>
      <sheetData sheetId="13581" refreshError="1"/>
      <sheetData sheetId="13582" refreshError="1"/>
      <sheetData sheetId="13583" refreshError="1"/>
      <sheetData sheetId="13584" refreshError="1"/>
      <sheetData sheetId="13585" refreshError="1"/>
      <sheetData sheetId="13586" refreshError="1"/>
      <sheetData sheetId="13587" refreshError="1"/>
      <sheetData sheetId="13588" refreshError="1"/>
      <sheetData sheetId="13589" refreshError="1"/>
      <sheetData sheetId="13590" refreshError="1"/>
      <sheetData sheetId="13591" refreshError="1"/>
      <sheetData sheetId="13592" refreshError="1"/>
      <sheetData sheetId="13593" refreshError="1"/>
      <sheetData sheetId="13594" refreshError="1"/>
      <sheetData sheetId="13595" refreshError="1"/>
      <sheetData sheetId="13596" refreshError="1"/>
      <sheetData sheetId="13597" refreshError="1"/>
      <sheetData sheetId="13598" refreshError="1"/>
      <sheetData sheetId="13599" refreshError="1"/>
      <sheetData sheetId="13600" refreshError="1"/>
      <sheetData sheetId="13601" refreshError="1"/>
      <sheetData sheetId="13602" refreshError="1"/>
      <sheetData sheetId="13603" refreshError="1"/>
      <sheetData sheetId="13604" refreshError="1"/>
      <sheetData sheetId="13605" refreshError="1"/>
      <sheetData sheetId="13606" refreshError="1"/>
      <sheetData sheetId="13607" refreshError="1"/>
      <sheetData sheetId="13608" refreshError="1"/>
      <sheetData sheetId="13609" refreshError="1"/>
      <sheetData sheetId="13610" refreshError="1"/>
      <sheetData sheetId="13611" refreshError="1"/>
      <sheetData sheetId="13612" refreshError="1"/>
      <sheetData sheetId="13613" refreshError="1"/>
      <sheetData sheetId="13614" refreshError="1"/>
      <sheetData sheetId="13615" refreshError="1"/>
      <sheetData sheetId="13616" refreshError="1"/>
      <sheetData sheetId="13617" refreshError="1"/>
      <sheetData sheetId="13618" refreshError="1"/>
      <sheetData sheetId="13619" refreshError="1"/>
      <sheetData sheetId="13620" refreshError="1"/>
      <sheetData sheetId="13621" refreshError="1"/>
      <sheetData sheetId="13622" refreshError="1"/>
      <sheetData sheetId="13623" refreshError="1"/>
      <sheetData sheetId="13624" refreshError="1"/>
      <sheetData sheetId="13625" refreshError="1"/>
      <sheetData sheetId="13626" refreshError="1"/>
      <sheetData sheetId="13627" refreshError="1"/>
      <sheetData sheetId="13628" refreshError="1"/>
      <sheetData sheetId="13629" refreshError="1"/>
      <sheetData sheetId="13630" refreshError="1"/>
      <sheetData sheetId="13631" refreshError="1"/>
      <sheetData sheetId="13632" refreshError="1"/>
      <sheetData sheetId="13633" refreshError="1"/>
      <sheetData sheetId="13634" refreshError="1"/>
      <sheetData sheetId="13635" refreshError="1"/>
      <sheetData sheetId="13636" refreshError="1"/>
      <sheetData sheetId="13637" refreshError="1"/>
      <sheetData sheetId="13638" refreshError="1"/>
      <sheetData sheetId="13639" refreshError="1"/>
      <sheetData sheetId="13640" refreshError="1"/>
      <sheetData sheetId="13641" refreshError="1"/>
      <sheetData sheetId="13642" refreshError="1"/>
      <sheetData sheetId="13643" refreshError="1"/>
      <sheetData sheetId="13644" refreshError="1"/>
      <sheetData sheetId="13645" refreshError="1"/>
      <sheetData sheetId="13646" refreshError="1"/>
      <sheetData sheetId="13647" refreshError="1"/>
      <sheetData sheetId="13648" refreshError="1"/>
      <sheetData sheetId="13649" refreshError="1"/>
      <sheetData sheetId="13650" refreshError="1"/>
      <sheetData sheetId="13651" refreshError="1"/>
      <sheetData sheetId="13652" refreshError="1"/>
      <sheetData sheetId="13653" refreshError="1"/>
      <sheetData sheetId="13654" refreshError="1"/>
      <sheetData sheetId="13655" refreshError="1"/>
      <sheetData sheetId="13656" refreshError="1"/>
      <sheetData sheetId="13657" refreshError="1"/>
      <sheetData sheetId="13658" refreshError="1"/>
      <sheetData sheetId="13659" refreshError="1"/>
      <sheetData sheetId="13660" refreshError="1"/>
      <sheetData sheetId="13661" refreshError="1"/>
      <sheetData sheetId="13662" refreshError="1"/>
      <sheetData sheetId="13663" refreshError="1"/>
      <sheetData sheetId="13664" refreshError="1"/>
      <sheetData sheetId="13665" refreshError="1"/>
      <sheetData sheetId="13666" refreshError="1"/>
      <sheetData sheetId="13667" refreshError="1"/>
      <sheetData sheetId="13668" refreshError="1"/>
      <sheetData sheetId="13669" refreshError="1"/>
      <sheetData sheetId="13670" refreshError="1"/>
      <sheetData sheetId="13671" refreshError="1"/>
      <sheetData sheetId="13672" refreshError="1"/>
      <sheetData sheetId="13673" refreshError="1"/>
      <sheetData sheetId="13674" refreshError="1"/>
      <sheetData sheetId="13675" refreshError="1"/>
      <sheetData sheetId="13676" refreshError="1"/>
      <sheetData sheetId="13677" refreshError="1"/>
      <sheetData sheetId="13678" refreshError="1"/>
      <sheetData sheetId="13679" refreshError="1"/>
      <sheetData sheetId="13680" refreshError="1"/>
      <sheetData sheetId="13681" refreshError="1"/>
      <sheetData sheetId="13682" refreshError="1"/>
      <sheetData sheetId="13683" refreshError="1"/>
      <sheetData sheetId="13684" refreshError="1"/>
      <sheetData sheetId="13685" refreshError="1"/>
      <sheetData sheetId="13686" refreshError="1"/>
      <sheetData sheetId="13687" refreshError="1"/>
      <sheetData sheetId="13688" refreshError="1"/>
      <sheetData sheetId="13689" refreshError="1"/>
      <sheetData sheetId="13690" refreshError="1"/>
      <sheetData sheetId="13691" refreshError="1"/>
      <sheetData sheetId="13692" refreshError="1"/>
      <sheetData sheetId="13693" refreshError="1"/>
      <sheetData sheetId="13694" refreshError="1"/>
      <sheetData sheetId="13695" refreshError="1"/>
      <sheetData sheetId="13696" refreshError="1"/>
      <sheetData sheetId="13697" refreshError="1"/>
      <sheetData sheetId="13698" refreshError="1"/>
      <sheetData sheetId="13699" refreshError="1"/>
      <sheetData sheetId="13700" refreshError="1"/>
      <sheetData sheetId="13701" refreshError="1"/>
      <sheetData sheetId="13702" refreshError="1"/>
      <sheetData sheetId="13703" refreshError="1"/>
      <sheetData sheetId="13704" refreshError="1"/>
      <sheetData sheetId="13705" refreshError="1"/>
      <sheetData sheetId="13706" refreshError="1"/>
      <sheetData sheetId="13707" refreshError="1"/>
      <sheetData sheetId="13708" refreshError="1"/>
      <sheetData sheetId="13709" refreshError="1"/>
      <sheetData sheetId="13710" refreshError="1"/>
      <sheetData sheetId="13711" refreshError="1"/>
      <sheetData sheetId="13712" refreshError="1"/>
      <sheetData sheetId="13713" refreshError="1"/>
      <sheetData sheetId="13714" refreshError="1"/>
      <sheetData sheetId="13715" refreshError="1"/>
      <sheetData sheetId="13716" refreshError="1"/>
      <sheetData sheetId="13717" refreshError="1"/>
      <sheetData sheetId="13718" refreshError="1"/>
      <sheetData sheetId="13719" refreshError="1"/>
      <sheetData sheetId="13720" refreshError="1"/>
      <sheetData sheetId="13721" refreshError="1"/>
      <sheetData sheetId="13722" refreshError="1"/>
      <sheetData sheetId="13723" refreshError="1"/>
      <sheetData sheetId="13724" refreshError="1"/>
      <sheetData sheetId="13725" refreshError="1"/>
      <sheetData sheetId="13726" refreshError="1"/>
      <sheetData sheetId="13727" refreshError="1"/>
      <sheetData sheetId="13728" refreshError="1"/>
      <sheetData sheetId="13729" refreshError="1"/>
      <sheetData sheetId="13730" refreshError="1"/>
      <sheetData sheetId="13731" refreshError="1"/>
      <sheetData sheetId="13732" refreshError="1"/>
      <sheetData sheetId="13733" refreshError="1"/>
      <sheetData sheetId="13734" refreshError="1"/>
      <sheetData sheetId="13735" refreshError="1"/>
      <sheetData sheetId="13736" refreshError="1"/>
      <sheetData sheetId="13737" refreshError="1"/>
      <sheetData sheetId="13738" refreshError="1"/>
      <sheetData sheetId="13739" refreshError="1"/>
      <sheetData sheetId="13740" refreshError="1"/>
      <sheetData sheetId="13741" refreshError="1"/>
      <sheetData sheetId="13742" refreshError="1"/>
      <sheetData sheetId="13743" refreshError="1"/>
      <sheetData sheetId="13744" refreshError="1"/>
      <sheetData sheetId="13745" refreshError="1"/>
      <sheetData sheetId="13746" refreshError="1"/>
      <sheetData sheetId="13747" refreshError="1"/>
      <sheetData sheetId="13748" refreshError="1"/>
      <sheetData sheetId="13749" refreshError="1"/>
      <sheetData sheetId="13750" refreshError="1"/>
      <sheetData sheetId="13751" refreshError="1"/>
      <sheetData sheetId="13752" refreshError="1"/>
      <sheetData sheetId="13753" refreshError="1"/>
      <sheetData sheetId="13754" refreshError="1"/>
      <sheetData sheetId="13755" refreshError="1"/>
      <sheetData sheetId="13756" refreshError="1"/>
      <sheetData sheetId="13757" refreshError="1"/>
      <sheetData sheetId="13758" refreshError="1"/>
      <sheetData sheetId="13759" refreshError="1"/>
      <sheetData sheetId="13760" refreshError="1"/>
      <sheetData sheetId="13761" refreshError="1"/>
      <sheetData sheetId="13762" refreshError="1"/>
      <sheetData sheetId="13763" refreshError="1"/>
      <sheetData sheetId="13764" refreshError="1"/>
      <sheetData sheetId="13765" refreshError="1"/>
      <sheetData sheetId="13766" refreshError="1"/>
      <sheetData sheetId="13767" refreshError="1"/>
      <sheetData sheetId="13768" refreshError="1"/>
      <sheetData sheetId="13769" refreshError="1"/>
      <sheetData sheetId="13770" refreshError="1"/>
      <sheetData sheetId="13771" refreshError="1"/>
      <sheetData sheetId="13772" refreshError="1"/>
      <sheetData sheetId="13773" refreshError="1"/>
      <sheetData sheetId="13774" refreshError="1"/>
      <sheetData sheetId="13775" refreshError="1"/>
      <sheetData sheetId="13776" refreshError="1"/>
      <sheetData sheetId="13777" refreshError="1"/>
      <sheetData sheetId="13778" refreshError="1"/>
      <sheetData sheetId="13779" refreshError="1"/>
      <sheetData sheetId="13780" refreshError="1"/>
      <sheetData sheetId="13781" refreshError="1"/>
      <sheetData sheetId="13782" refreshError="1"/>
      <sheetData sheetId="13783" refreshError="1"/>
      <sheetData sheetId="13784" refreshError="1"/>
      <sheetData sheetId="13785" refreshError="1"/>
      <sheetData sheetId="13786" refreshError="1"/>
      <sheetData sheetId="13787" refreshError="1"/>
      <sheetData sheetId="13788" refreshError="1"/>
      <sheetData sheetId="13789" refreshError="1"/>
      <sheetData sheetId="13790" refreshError="1"/>
      <sheetData sheetId="13791" refreshError="1"/>
      <sheetData sheetId="13792" refreshError="1"/>
      <sheetData sheetId="13793" refreshError="1"/>
      <sheetData sheetId="13794" refreshError="1"/>
      <sheetData sheetId="13795" refreshError="1"/>
      <sheetData sheetId="13796" refreshError="1"/>
      <sheetData sheetId="13797" refreshError="1"/>
      <sheetData sheetId="13798" refreshError="1"/>
      <sheetData sheetId="13799" refreshError="1"/>
      <sheetData sheetId="13800" refreshError="1"/>
      <sheetData sheetId="13801" refreshError="1"/>
      <sheetData sheetId="13802" refreshError="1"/>
      <sheetData sheetId="13803" refreshError="1"/>
      <sheetData sheetId="13804" refreshError="1"/>
      <sheetData sheetId="13805" refreshError="1"/>
      <sheetData sheetId="13806" refreshError="1"/>
      <sheetData sheetId="13807" refreshError="1"/>
      <sheetData sheetId="13808" refreshError="1"/>
      <sheetData sheetId="13809" refreshError="1"/>
      <sheetData sheetId="13810" refreshError="1"/>
      <sheetData sheetId="13811" refreshError="1"/>
      <sheetData sheetId="13812" refreshError="1"/>
      <sheetData sheetId="13813" refreshError="1"/>
      <sheetData sheetId="13814" refreshError="1"/>
      <sheetData sheetId="13815" refreshError="1"/>
      <sheetData sheetId="13816" refreshError="1"/>
      <sheetData sheetId="13817" refreshError="1"/>
      <sheetData sheetId="13818" refreshError="1"/>
      <sheetData sheetId="13819" refreshError="1"/>
      <sheetData sheetId="13820" refreshError="1"/>
      <sheetData sheetId="13821" refreshError="1"/>
      <sheetData sheetId="13822" refreshError="1"/>
      <sheetData sheetId="13823" refreshError="1"/>
      <sheetData sheetId="13824" refreshError="1"/>
      <sheetData sheetId="13825" refreshError="1"/>
      <sheetData sheetId="13826" refreshError="1"/>
      <sheetData sheetId="13827" refreshError="1"/>
      <sheetData sheetId="13828" refreshError="1"/>
      <sheetData sheetId="13829" refreshError="1"/>
      <sheetData sheetId="13830" refreshError="1"/>
      <sheetData sheetId="13831" refreshError="1"/>
      <sheetData sheetId="13832" refreshError="1"/>
      <sheetData sheetId="13833" refreshError="1"/>
      <sheetData sheetId="13834" refreshError="1"/>
      <sheetData sheetId="13835" refreshError="1"/>
      <sheetData sheetId="13836" refreshError="1"/>
      <sheetData sheetId="13837" refreshError="1"/>
      <sheetData sheetId="13838" refreshError="1"/>
      <sheetData sheetId="13839" refreshError="1"/>
      <sheetData sheetId="13840" refreshError="1"/>
      <sheetData sheetId="13841" refreshError="1"/>
      <sheetData sheetId="13842" refreshError="1"/>
      <sheetData sheetId="13843" refreshError="1"/>
      <sheetData sheetId="13844" refreshError="1"/>
      <sheetData sheetId="13845" refreshError="1"/>
      <sheetData sheetId="13846" refreshError="1"/>
      <sheetData sheetId="13847" refreshError="1"/>
      <sheetData sheetId="13848" refreshError="1"/>
      <sheetData sheetId="13849" refreshError="1"/>
      <sheetData sheetId="13850" refreshError="1"/>
      <sheetData sheetId="13851" refreshError="1"/>
      <sheetData sheetId="13852" refreshError="1"/>
      <sheetData sheetId="13853" refreshError="1"/>
      <sheetData sheetId="13854" refreshError="1"/>
      <sheetData sheetId="13855" refreshError="1"/>
      <sheetData sheetId="13856" refreshError="1"/>
      <sheetData sheetId="13857" refreshError="1"/>
      <sheetData sheetId="13858" refreshError="1"/>
      <sheetData sheetId="13859" refreshError="1"/>
      <sheetData sheetId="13860" refreshError="1"/>
      <sheetData sheetId="13861" refreshError="1"/>
      <sheetData sheetId="13862" refreshError="1"/>
      <sheetData sheetId="13863" refreshError="1"/>
      <sheetData sheetId="13864" refreshError="1"/>
      <sheetData sheetId="13865" refreshError="1"/>
      <sheetData sheetId="13866" refreshError="1"/>
      <sheetData sheetId="13867" refreshError="1"/>
      <sheetData sheetId="13868" refreshError="1"/>
      <sheetData sheetId="13869" refreshError="1"/>
      <sheetData sheetId="13870" refreshError="1"/>
      <sheetData sheetId="13871" refreshError="1"/>
      <sheetData sheetId="13872" refreshError="1"/>
      <sheetData sheetId="13873" refreshError="1"/>
      <sheetData sheetId="13874" refreshError="1"/>
      <sheetData sheetId="13875" refreshError="1"/>
      <sheetData sheetId="13876" refreshError="1"/>
      <sheetData sheetId="13877" refreshError="1"/>
      <sheetData sheetId="13878" refreshError="1"/>
      <sheetData sheetId="13879" refreshError="1"/>
      <sheetData sheetId="13880" refreshError="1"/>
      <sheetData sheetId="13881" refreshError="1"/>
      <sheetData sheetId="13882" refreshError="1"/>
      <sheetData sheetId="13883" refreshError="1"/>
      <sheetData sheetId="13884" refreshError="1"/>
      <sheetData sheetId="13885" refreshError="1"/>
      <sheetData sheetId="13886" refreshError="1"/>
      <sheetData sheetId="13887" refreshError="1"/>
      <sheetData sheetId="13888" refreshError="1"/>
      <sheetData sheetId="13889" refreshError="1"/>
      <sheetData sheetId="13890" refreshError="1"/>
      <sheetData sheetId="13891" refreshError="1"/>
      <sheetData sheetId="13892" refreshError="1"/>
      <sheetData sheetId="13893" refreshError="1"/>
      <sheetData sheetId="13894" refreshError="1"/>
      <sheetData sheetId="13895" refreshError="1"/>
      <sheetData sheetId="13896" refreshError="1"/>
      <sheetData sheetId="13897" refreshError="1"/>
      <sheetData sheetId="13898" refreshError="1"/>
      <sheetData sheetId="13899" refreshError="1"/>
      <sheetData sheetId="13900" refreshError="1"/>
      <sheetData sheetId="13901" refreshError="1"/>
      <sheetData sheetId="13902" refreshError="1"/>
      <sheetData sheetId="13903" refreshError="1"/>
      <sheetData sheetId="13904" refreshError="1"/>
      <sheetData sheetId="13905" refreshError="1"/>
      <sheetData sheetId="13906" refreshError="1"/>
      <sheetData sheetId="13907" refreshError="1"/>
      <sheetData sheetId="13908" refreshError="1"/>
      <sheetData sheetId="13909" refreshError="1"/>
      <sheetData sheetId="13910" refreshError="1"/>
      <sheetData sheetId="13911" refreshError="1"/>
      <sheetData sheetId="13912" refreshError="1"/>
      <sheetData sheetId="13913" refreshError="1"/>
      <sheetData sheetId="13914" refreshError="1"/>
      <sheetData sheetId="13915" refreshError="1"/>
      <sheetData sheetId="13916" refreshError="1"/>
      <sheetData sheetId="13917" refreshError="1"/>
      <sheetData sheetId="13918" refreshError="1"/>
      <sheetData sheetId="13919" refreshError="1"/>
      <sheetData sheetId="13920" refreshError="1"/>
      <sheetData sheetId="13921" refreshError="1"/>
      <sheetData sheetId="13922" refreshError="1"/>
      <sheetData sheetId="13923" refreshError="1"/>
      <sheetData sheetId="13924" refreshError="1"/>
      <sheetData sheetId="13925" refreshError="1"/>
      <sheetData sheetId="13926" refreshError="1"/>
      <sheetData sheetId="13927" refreshError="1"/>
      <sheetData sheetId="13928" refreshError="1"/>
      <sheetData sheetId="13929" refreshError="1"/>
      <sheetData sheetId="13930" refreshError="1"/>
      <sheetData sheetId="13931" refreshError="1"/>
      <sheetData sheetId="13932" refreshError="1"/>
      <sheetData sheetId="13933" refreshError="1"/>
      <sheetData sheetId="13934" refreshError="1"/>
      <sheetData sheetId="13935" refreshError="1"/>
      <sheetData sheetId="13936" refreshError="1"/>
      <sheetData sheetId="13937" refreshError="1"/>
      <sheetData sheetId="13938" refreshError="1"/>
      <sheetData sheetId="13939" refreshError="1"/>
      <sheetData sheetId="13940" refreshError="1"/>
      <sheetData sheetId="13941" refreshError="1"/>
      <sheetData sheetId="13942" refreshError="1"/>
      <sheetData sheetId="13943" refreshError="1"/>
      <sheetData sheetId="13944" refreshError="1"/>
      <sheetData sheetId="13945" refreshError="1"/>
      <sheetData sheetId="13946" refreshError="1"/>
      <sheetData sheetId="13947" refreshError="1"/>
      <sheetData sheetId="13948" refreshError="1"/>
      <sheetData sheetId="13949" refreshError="1"/>
      <sheetData sheetId="13950" refreshError="1"/>
      <sheetData sheetId="13951" refreshError="1"/>
      <sheetData sheetId="13952" refreshError="1"/>
      <sheetData sheetId="13953" refreshError="1"/>
      <sheetData sheetId="13954" refreshError="1"/>
      <sheetData sheetId="13955" refreshError="1"/>
      <sheetData sheetId="13956" refreshError="1"/>
      <sheetData sheetId="13957" refreshError="1"/>
      <sheetData sheetId="13958" refreshError="1"/>
      <sheetData sheetId="13959" refreshError="1"/>
      <sheetData sheetId="13960" refreshError="1"/>
      <sheetData sheetId="13961" refreshError="1"/>
      <sheetData sheetId="13962" refreshError="1"/>
      <sheetData sheetId="13963" refreshError="1"/>
      <sheetData sheetId="13964" refreshError="1"/>
      <sheetData sheetId="13965" refreshError="1"/>
      <sheetData sheetId="13966" refreshError="1"/>
      <sheetData sheetId="13967" refreshError="1"/>
      <sheetData sheetId="13968" refreshError="1"/>
      <sheetData sheetId="13969" refreshError="1"/>
      <sheetData sheetId="13970" refreshError="1"/>
      <sheetData sheetId="13971" refreshError="1"/>
      <sheetData sheetId="13972" refreshError="1"/>
      <sheetData sheetId="13973" refreshError="1"/>
      <sheetData sheetId="13974" refreshError="1"/>
      <sheetData sheetId="13975" refreshError="1"/>
      <sheetData sheetId="13976" refreshError="1"/>
      <sheetData sheetId="13977" refreshError="1"/>
      <sheetData sheetId="13978" refreshError="1"/>
      <sheetData sheetId="13979" refreshError="1"/>
      <sheetData sheetId="13980" refreshError="1"/>
      <sheetData sheetId="13981" refreshError="1"/>
      <sheetData sheetId="13982" refreshError="1"/>
      <sheetData sheetId="13983" refreshError="1"/>
      <sheetData sheetId="13984" refreshError="1"/>
      <sheetData sheetId="13985" refreshError="1"/>
      <sheetData sheetId="13986" refreshError="1"/>
      <sheetData sheetId="13987" refreshError="1"/>
      <sheetData sheetId="13988" refreshError="1"/>
      <sheetData sheetId="13989" refreshError="1"/>
      <sheetData sheetId="13990" refreshError="1"/>
      <sheetData sheetId="13991" refreshError="1"/>
      <sheetData sheetId="13992" refreshError="1"/>
      <sheetData sheetId="13993" refreshError="1"/>
      <sheetData sheetId="13994" refreshError="1"/>
      <sheetData sheetId="13995" refreshError="1"/>
      <sheetData sheetId="13996" refreshError="1"/>
      <sheetData sheetId="13997" refreshError="1"/>
      <sheetData sheetId="13998" refreshError="1"/>
      <sheetData sheetId="13999" refreshError="1"/>
      <sheetData sheetId="14000" refreshError="1"/>
      <sheetData sheetId="14001" refreshError="1"/>
      <sheetData sheetId="14002" refreshError="1"/>
      <sheetData sheetId="14003" refreshError="1"/>
      <sheetData sheetId="14004" refreshError="1"/>
      <sheetData sheetId="14005" refreshError="1"/>
      <sheetData sheetId="14006" refreshError="1"/>
      <sheetData sheetId="14007" refreshError="1"/>
      <sheetData sheetId="14008" refreshError="1"/>
      <sheetData sheetId="14009" refreshError="1"/>
      <sheetData sheetId="14010" refreshError="1"/>
      <sheetData sheetId="14011" refreshError="1"/>
      <sheetData sheetId="14012" refreshError="1"/>
      <sheetData sheetId="14013" refreshError="1"/>
      <sheetData sheetId="14014" refreshError="1"/>
      <sheetData sheetId="14015" refreshError="1"/>
      <sheetData sheetId="14016" refreshError="1"/>
      <sheetData sheetId="14017" refreshError="1"/>
      <sheetData sheetId="14018" refreshError="1"/>
      <sheetData sheetId="14019" refreshError="1"/>
      <sheetData sheetId="14020" refreshError="1"/>
      <sheetData sheetId="14021" refreshError="1"/>
      <sheetData sheetId="14022" refreshError="1"/>
      <sheetData sheetId="14023" refreshError="1"/>
      <sheetData sheetId="14024" refreshError="1"/>
      <sheetData sheetId="14025" refreshError="1"/>
      <sheetData sheetId="14026" refreshError="1"/>
      <sheetData sheetId="14027" refreshError="1"/>
      <sheetData sheetId="14028" refreshError="1"/>
      <sheetData sheetId="14029" refreshError="1"/>
      <sheetData sheetId="14030" refreshError="1"/>
      <sheetData sheetId="14031" refreshError="1"/>
      <sheetData sheetId="14032" refreshError="1"/>
      <sheetData sheetId="14033" refreshError="1"/>
      <sheetData sheetId="14034" refreshError="1"/>
      <sheetData sheetId="14035" refreshError="1"/>
      <sheetData sheetId="14036" refreshError="1"/>
      <sheetData sheetId="14037" refreshError="1"/>
      <sheetData sheetId="14038" refreshError="1"/>
      <sheetData sheetId="14039" refreshError="1"/>
      <sheetData sheetId="14040" refreshError="1"/>
      <sheetData sheetId="14041" refreshError="1"/>
      <sheetData sheetId="14042" refreshError="1"/>
      <sheetData sheetId="14043" refreshError="1"/>
      <sheetData sheetId="14044" refreshError="1"/>
      <sheetData sheetId="14045" refreshError="1"/>
      <sheetData sheetId="14046" refreshError="1"/>
      <sheetData sheetId="14047" refreshError="1"/>
      <sheetData sheetId="14048" refreshError="1"/>
      <sheetData sheetId="14049" refreshError="1"/>
      <sheetData sheetId="14050" refreshError="1"/>
      <sheetData sheetId="14051" refreshError="1"/>
      <sheetData sheetId="14052" refreshError="1"/>
      <sheetData sheetId="14053" refreshError="1"/>
      <sheetData sheetId="14054" refreshError="1"/>
      <sheetData sheetId="14055" refreshError="1"/>
      <sheetData sheetId="14056" refreshError="1"/>
      <sheetData sheetId="14057" refreshError="1"/>
      <sheetData sheetId="14058" refreshError="1"/>
      <sheetData sheetId="14059" refreshError="1"/>
      <sheetData sheetId="14060" refreshError="1"/>
      <sheetData sheetId="14061" refreshError="1"/>
      <sheetData sheetId="14062" refreshError="1"/>
      <sheetData sheetId="14063" refreshError="1"/>
      <sheetData sheetId="14064" refreshError="1"/>
      <sheetData sheetId="14065" refreshError="1"/>
      <sheetData sheetId="14066" refreshError="1"/>
      <sheetData sheetId="14067" refreshError="1"/>
      <sheetData sheetId="14068" refreshError="1"/>
      <sheetData sheetId="14069" refreshError="1"/>
      <sheetData sheetId="14070" refreshError="1"/>
      <sheetData sheetId="14071" refreshError="1"/>
      <sheetData sheetId="14072" refreshError="1"/>
      <sheetData sheetId="14073" refreshError="1"/>
      <sheetData sheetId="14074" refreshError="1"/>
      <sheetData sheetId="14075" refreshError="1"/>
      <sheetData sheetId="14076" refreshError="1"/>
      <sheetData sheetId="14077" refreshError="1"/>
      <sheetData sheetId="14078" refreshError="1"/>
      <sheetData sheetId="14079" refreshError="1"/>
      <sheetData sheetId="14080" refreshError="1"/>
      <sheetData sheetId="14081" refreshError="1"/>
      <sheetData sheetId="14082" refreshError="1"/>
      <sheetData sheetId="14083" refreshError="1"/>
      <sheetData sheetId="14084" refreshError="1"/>
      <sheetData sheetId="14085" refreshError="1"/>
      <sheetData sheetId="14086" refreshError="1"/>
      <sheetData sheetId="14087" refreshError="1"/>
      <sheetData sheetId="14088" refreshError="1"/>
      <sheetData sheetId="14089" refreshError="1"/>
      <sheetData sheetId="14090" refreshError="1"/>
      <sheetData sheetId="14091" refreshError="1"/>
      <sheetData sheetId="14092" refreshError="1"/>
      <sheetData sheetId="14093" refreshError="1"/>
      <sheetData sheetId="14094" refreshError="1"/>
      <sheetData sheetId="14095" refreshError="1"/>
      <sheetData sheetId="14096" refreshError="1"/>
      <sheetData sheetId="14097" refreshError="1"/>
      <sheetData sheetId="14098" refreshError="1"/>
      <sheetData sheetId="14099" refreshError="1"/>
      <sheetData sheetId="14100" refreshError="1"/>
      <sheetData sheetId="14101" refreshError="1"/>
      <sheetData sheetId="14102" refreshError="1"/>
      <sheetData sheetId="14103" refreshError="1"/>
      <sheetData sheetId="14104" refreshError="1"/>
      <sheetData sheetId="14105" refreshError="1"/>
      <sheetData sheetId="14106" refreshError="1"/>
      <sheetData sheetId="14107" refreshError="1"/>
      <sheetData sheetId="14108" refreshError="1"/>
      <sheetData sheetId="14109" refreshError="1"/>
      <sheetData sheetId="14110" refreshError="1"/>
      <sheetData sheetId="14111" refreshError="1"/>
      <sheetData sheetId="14112" refreshError="1"/>
      <sheetData sheetId="14113" refreshError="1"/>
      <sheetData sheetId="14114" refreshError="1"/>
      <sheetData sheetId="14115" refreshError="1"/>
      <sheetData sheetId="14116" refreshError="1"/>
      <sheetData sheetId="14117" refreshError="1"/>
      <sheetData sheetId="14118" refreshError="1"/>
      <sheetData sheetId="14119" refreshError="1"/>
      <sheetData sheetId="14120" refreshError="1"/>
      <sheetData sheetId="14121" refreshError="1"/>
      <sheetData sheetId="14122" refreshError="1"/>
      <sheetData sheetId="14123" refreshError="1"/>
      <sheetData sheetId="14124" refreshError="1"/>
      <sheetData sheetId="14125" refreshError="1"/>
      <sheetData sheetId="14126" refreshError="1"/>
      <sheetData sheetId="14127" refreshError="1"/>
      <sheetData sheetId="14128" refreshError="1"/>
      <sheetData sheetId="14129" refreshError="1"/>
      <sheetData sheetId="14130" refreshError="1"/>
      <sheetData sheetId="14131" refreshError="1"/>
      <sheetData sheetId="14132" refreshError="1"/>
      <sheetData sheetId="14133" refreshError="1"/>
      <sheetData sheetId="14134" refreshError="1"/>
      <sheetData sheetId="14135" refreshError="1"/>
      <sheetData sheetId="14136" refreshError="1"/>
      <sheetData sheetId="14137" refreshError="1"/>
      <sheetData sheetId="14138" refreshError="1"/>
      <sheetData sheetId="14139" refreshError="1"/>
      <sheetData sheetId="14140" refreshError="1"/>
      <sheetData sheetId="14141" refreshError="1"/>
      <sheetData sheetId="14142" refreshError="1"/>
      <sheetData sheetId="14143" refreshError="1"/>
      <sheetData sheetId="14144" refreshError="1"/>
      <sheetData sheetId="14145" refreshError="1"/>
      <sheetData sheetId="14146" refreshError="1"/>
      <sheetData sheetId="14147" refreshError="1"/>
      <sheetData sheetId="14148" refreshError="1"/>
      <sheetData sheetId="14149" refreshError="1"/>
      <sheetData sheetId="14150" refreshError="1"/>
      <sheetData sheetId="14151" refreshError="1"/>
      <sheetData sheetId="14152" refreshError="1"/>
      <sheetData sheetId="14153" refreshError="1"/>
      <sheetData sheetId="14154" refreshError="1"/>
      <sheetData sheetId="14155" refreshError="1"/>
      <sheetData sheetId="14156" refreshError="1"/>
      <sheetData sheetId="14157" refreshError="1"/>
      <sheetData sheetId="14158" refreshError="1"/>
      <sheetData sheetId="14159" refreshError="1"/>
      <sheetData sheetId="14160" refreshError="1"/>
      <sheetData sheetId="14161" refreshError="1"/>
      <sheetData sheetId="14162" refreshError="1"/>
      <sheetData sheetId="14163" refreshError="1"/>
      <sheetData sheetId="14164" refreshError="1"/>
      <sheetData sheetId="14165" refreshError="1"/>
      <sheetData sheetId="14166" refreshError="1"/>
      <sheetData sheetId="14167" refreshError="1"/>
      <sheetData sheetId="14168" refreshError="1"/>
      <sheetData sheetId="14169" refreshError="1"/>
      <sheetData sheetId="14170" refreshError="1"/>
      <sheetData sheetId="14171" refreshError="1"/>
      <sheetData sheetId="14172" refreshError="1"/>
      <sheetData sheetId="14173" refreshError="1"/>
      <sheetData sheetId="14174" refreshError="1"/>
      <sheetData sheetId="14175" refreshError="1"/>
      <sheetData sheetId="14176" refreshError="1"/>
      <sheetData sheetId="14177" refreshError="1"/>
      <sheetData sheetId="14178" refreshError="1"/>
      <sheetData sheetId="14179" refreshError="1"/>
      <sheetData sheetId="14180" refreshError="1"/>
      <sheetData sheetId="14181" refreshError="1"/>
      <sheetData sheetId="14182" refreshError="1"/>
      <sheetData sheetId="14183" refreshError="1"/>
      <sheetData sheetId="14184" refreshError="1"/>
      <sheetData sheetId="14185" refreshError="1"/>
      <sheetData sheetId="14186" refreshError="1"/>
      <sheetData sheetId="14187" refreshError="1"/>
      <sheetData sheetId="14188" refreshError="1"/>
      <sheetData sheetId="14189" refreshError="1"/>
      <sheetData sheetId="14190" refreshError="1"/>
      <sheetData sheetId="14191" refreshError="1"/>
      <sheetData sheetId="14192" refreshError="1"/>
      <sheetData sheetId="14193" refreshError="1"/>
      <sheetData sheetId="14194" refreshError="1"/>
      <sheetData sheetId="14195" refreshError="1"/>
      <sheetData sheetId="14196" refreshError="1"/>
      <sheetData sheetId="14197" refreshError="1"/>
      <sheetData sheetId="14198" refreshError="1"/>
      <sheetData sheetId="14199" refreshError="1"/>
      <sheetData sheetId="14200" refreshError="1"/>
      <sheetData sheetId="14201" refreshError="1"/>
      <sheetData sheetId="14202" refreshError="1"/>
      <sheetData sheetId="14203" refreshError="1"/>
      <sheetData sheetId="14204" refreshError="1"/>
      <sheetData sheetId="14205" refreshError="1"/>
      <sheetData sheetId="14206" refreshError="1"/>
      <sheetData sheetId="14207" refreshError="1"/>
      <sheetData sheetId="14208" refreshError="1"/>
      <sheetData sheetId="14209" refreshError="1"/>
      <sheetData sheetId="14210" refreshError="1"/>
      <sheetData sheetId="14211" refreshError="1"/>
      <sheetData sheetId="14212" refreshError="1"/>
      <sheetData sheetId="14213" refreshError="1"/>
      <sheetData sheetId="14214" refreshError="1"/>
      <sheetData sheetId="14215" refreshError="1"/>
      <sheetData sheetId="14216" refreshError="1"/>
      <sheetData sheetId="14217" refreshError="1"/>
      <sheetData sheetId="14218" refreshError="1"/>
      <sheetData sheetId="14219" refreshError="1"/>
      <sheetData sheetId="14220" refreshError="1"/>
      <sheetData sheetId="14221" refreshError="1"/>
      <sheetData sheetId="14222" refreshError="1"/>
      <sheetData sheetId="14223" refreshError="1"/>
      <sheetData sheetId="14224" refreshError="1"/>
      <sheetData sheetId="14225" refreshError="1"/>
      <sheetData sheetId="14226" refreshError="1"/>
      <sheetData sheetId="14227" refreshError="1"/>
      <sheetData sheetId="14228" refreshError="1"/>
      <sheetData sheetId="14229" refreshError="1"/>
      <sheetData sheetId="14230" refreshError="1"/>
      <sheetData sheetId="14231" refreshError="1"/>
      <sheetData sheetId="14232" refreshError="1"/>
      <sheetData sheetId="14233" refreshError="1"/>
      <sheetData sheetId="14234" refreshError="1"/>
      <sheetData sheetId="14235" refreshError="1"/>
      <sheetData sheetId="14236" refreshError="1"/>
      <sheetData sheetId="14237" refreshError="1"/>
      <sheetData sheetId="14238" refreshError="1"/>
      <sheetData sheetId="14239" refreshError="1"/>
      <sheetData sheetId="14240" refreshError="1"/>
      <sheetData sheetId="14241" refreshError="1"/>
      <sheetData sheetId="14242" refreshError="1"/>
      <sheetData sheetId="14243" refreshError="1"/>
      <sheetData sheetId="14244" refreshError="1"/>
      <sheetData sheetId="14245" refreshError="1"/>
      <sheetData sheetId="14246" refreshError="1"/>
      <sheetData sheetId="14247" refreshError="1"/>
      <sheetData sheetId="14248" refreshError="1"/>
      <sheetData sheetId="14249" refreshError="1"/>
      <sheetData sheetId="14250" refreshError="1"/>
      <sheetData sheetId="14251" refreshError="1"/>
      <sheetData sheetId="14252" refreshError="1"/>
      <sheetData sheetId="14253" refreshError="1"/>
      <sheetData sheetId="14254" refreshError="1"/>
      <sheetData sheetId="14255" refreshError="1"/>
      <sheetData sheetId="14256" refreshError="1"/>
      <sheetData sheetId="14257" refreshError="1"/>
      <sheetData sheetId="14258" refreshError="1"/>
      <sheetData sheetId="14259" refreshError="1"/>
      <sheetData sheetId="14260" refreshError="1"/>
      <sheetData sheetId="14261" refreshError="1"/>
      <sheetData sheetId="14262" refreshError="1"/>
      <sheetData sheetId="14263" refreshError="1"/>
      <sheetData sheetId="14264" refreshError="1"/>
      <sheetData sheetId="14265" refreshError="1"/>
      <sheetData sheetId="14266" refreshError="1"/>
      <sheetData sheetId="14267" refreshError="1"/>
      <sheetData sheetId="14268" refreshError="1"/>
      <sheetData sheetId="14269" refreshError="1"/>
      <sheetData sheetId="14270" refreshError="1"/>
      <sheetData sheetId="14271" refreshError="1"/>
      <sheetData sheetId="14272" refreshError="1"/>
      <sheetData sheetId="14273" refreshError="1"/>
      <sheetData sheetId="14274" refreshError="1"/>
      <sheetData sheetId="14275" refreshError="1"/>
      <sheetData sheetId="14276" refreshError="1"/>
      <sheetData sheetId="14277" refreshError="1"/>
      <sheetData sheetId="14278" refreshError="1"/>
      <sheetData sheetId="14279" refreshError="1"/>
      <sheetData sheetId="14280" refreshError="1"/>
      <sheetData sheetId="14281" refreshError="1"/>
      <sheetData sheetId="14282" refreshError="1"/>
      <sheetData sheetId="14283" refreshError="1"/>
      <sheetData sheetId="14284" refreshError="1"/>
      <sheetData sheetId="14285" refreshError="1"/>
      <sheetData sheetId="14286" refreshError="1"/>
      <sheetData sheetId="14287" refreshError="1"/>
      <sheetData sheetId="14288" refreshError="1"/>
      <sheetData sheetId="14289" refreshError="1"/>
      <sheetData sheetId="14290" refreshError="1"/>
      <sheetData sheetId="14291" refreshError="1"/>
      <sheetData sheetId="14292" refreshError="1"/>
      <sheetData sheetId="14293" refreshError="1"/>
      <sheetData sheetId="14294" refreshError="1"/>
      <sheetData sheetId="14295" refreshError="1"/>
      <sheetData sheetId="14296" refreshError="1"/>
      <sheetData sheetId="14297" refreshError="1"/>
      <sheetData sheetId="14298" refreshError="1"/>
      <sheetData sheetId="14299" refreshError="1"/>
      <sheetData sheetId="14300" refreshError="1"/>
      <sheetData sheetId="14301" refreshError="1"/>
      <sheetData sheetId="14302" refreshError="1"/>
      <sheetData sheetId="14303" refreshError="1"/>
      <sheetData sheetId="14304" refreshError="1"/>
      <sheetData sheetId="14305" refreshError="1"/>
      <sheetData sheetId="14306" refreshError="1"/>
      <sheetData sheetId="14307" refreshError="1"/>
      <sheetData sheetId="14308" refreshError="1"/>
      <sheetData sheetId="14309" refreshError="1"/>
      <sheetData sheetId="14310" refreshError="1"/>
      <sheetData sheetId="14311" refreshError="1"/>
      <sheetData sheetId="14312" refreshError="1"/>
      <sheetData sheetId="14313" refreshError="1"/>
      <sheetData sheetId="14314" refreshError="1"/>
      <sheetData sheetId="14315" refreshError="1"/>
      <sheetData sheetId="14316" refreshError="1"/>
      <sheetData sheetId="14317" refreshError="1"/>
      <sheetData sheetId="14318" refreshError="1"/>
      <sheetData sheetId="14319" refreshError="1"/>
      <sheetData sheetId="14320" refreshError="1"/>
      <sheetData sheetId="14321" refreshError="1"/>
      <sheetData sheetId="14322" refreshError="1"/>
      <sheetData sheetId="14323" refreshError="1"/>
      <sheetData sheetId="14324" refreshError="1"/>
      <sheetData sheetId="14325" refreshError="1"/>
      <sheetData sheetId="14326" refreshError="1"/>
      <sheetData sheetId="14327" refreshError="1"/>
      <sheetData sheetId="14328" refreshError="1"/>
      <sheetData sheetId="14329" refreshError="1"/>
      <sheetData sheetId="14330" refreshError="1"/>
      <sheetData sheetId="14331" refreshError="1"/>
      <sheetData sheetId="14332" refreshError="1"/>
      <sheetData sheetId="14333" refreshError="1"/>
      <sheetData sheetId="14334" refreshError="1"/>
      <sheetData sheetId="14335" refreshError="1"/>
      <sheetData sheetId="14336" refreshError="1"/>
      <sheetData sheetId="14337" refreshError="1"/>
      <sheetData sheetId="14338" refreshError="1"/>
      <sheetData sheetId="14339" refreshError="1"/>
      <sheetData sheetId="14340" refreshError="1"/>
      <sheetData sheetId="14341" refreshError="1"/>
      <sheetData sheetId="14342" refreshError="1"/>
      <sheetData sheetId="14343" refreshError="1"/>
      <sheetData sheetId="14344" refreshError="1"/>
      <sheetData sheetId="14345" refreshError="1"/>
      <sheetData sheetId="14346" refreshError="1"/>
      <sheetData sheetId="14347" refreshError="1"/>
      <sheetData sheetId="14348" refreshError="1"/>
      <sheetData sheetId="14349" refreshError="1"/>
      <sheetData sheetId="14350" refreshError="1"/>
      <sheetData sheetId="14351" refreshError="1"/>
      <sheetData sheetId="14352" refreshError="1"/>
      <sheetData sheetId="14353" refreshError="1"/>
      <sheetData sheetId="14354" refreshError="1"/>
      <sheetData sheetId="14355" refreshError="1"/>
      <sheetData sheetId="14356" refreshError="1"/>
      <sheetData sheetId="14357" refreshError="1"/>
      <sheetData sheetId="14358" refreshError="1"/>
      <sheetData sheetId="14359" refreshError="1"/>
      <sheetData sheetId="14360" refreshError="1"/>
      <sheetData sheetId="14361" refreshError="1"/>
      <sheetData sheetId="14362" refreshError="1"/>
      <sheetData sheetId="14363" refreshError="1"/>
      <sheetData sheetId="14364" refreshError="1"/>
      <sheetData sheetId="14365" refreshError="1"/>
      <sheetData sheetId="14366" refreshError="1"/>
      <sheetData sheetId="14367" refreshError="1"/>
      <sheetData sheetId="14368" refreshError="1"/>
      <sheetData sheetId="14369" refreshError="1"/>
      <sheetData sheetId="14370" refreshError="1"/>
      <sheetData sheetId="14371" refreshError="1"/>
      <sheetData sheetId="14372" refreshError="1"/>
      <sheetData sheetId="14373" refreshError="1"/>
      <sheetData sheetId="14374" refreshError="1"/>
      <sheetData sheetId="14375" refreshError="1"/>
      <sheetData sheetId="14376" refreshError="1"/>
      <sheetData sheetId="14377" refreshError="1"/>
      <sheetData sheetId="14378" refreshError="1"/>
      <sheetData sheetId="14379" refreshError="1"/>
      <sheetData sheetId="14380" refreshError="1"/>
      <sheetData sheetId="14381" refreshError="1"/>
      <sheetData sheetId="14382" refreshError="1"/>
      <sheetData sheetId="14383" refreshError="1"/>
      <sheetData sheetId="14384" refreshError="1"/>
      <sheetData sheetId="14385" refreshError="1"/>
      <sheetData sheetId="14386" refreshError="1"/>
      <sheetData sheetId="14387" refreshError="1"/>
      <sheetData sheetId="14388" refreshError="1"/>
      <sheetData sheetId="14389" refreshError="1"/>
      <sheetData sheetId="14390" refreshError="1"/>
      <sheetData sheetId="14391" refreshError="1"/>
      <sheetData sheetId="14392" refreshError="1"/>
      <sheetData sheetId="14393" refreshError="1"/>
      <sheetData sheetId="14394" refreshError="1"/>
      <sheetData sheetId="14395" refreshError="1"/>
      <sheetData sheetId="14396" refreshError="1"/>
      <sheetData sheetId="14397" refreshError="1"/>
      <sheetData sheetId="14398" refreshError="1"/>
      <sheetData sheetId="14399" refreshError="1"/>
      <sheetData sheetId="14400" refreshError="1"/>
      <sheetData sheetId="14401" refreshError="1"/>
      <sheetData sheetId="14402" refreshError="1"/>
      <sheetData sheetId="14403" refreshError="1"/>
      <sheetData sheetId="14404" refreshError="1"/>
      <sheetData sheetId="14405" refreshError="1"/>
      <sheetData sheetId="14406" refreshError="1"/>
      <sheetData sheetId="14407" refreshError="1"/>
      <sheetData sheetId="14408" refreshError="1"/>
      <sheetData sheetId="14409" refreshError="1"/>
      <sheetData sheetId="14410" refreshError="1"/>
      <sheetData sheetId="14411" refreshError="1"/>
      <sheetData sheetId="14412" refreshError="1"/>
      <sheetData sheetId="14413" refreshError="1"/>
      <sheetData sheetId="14414" refreshError="1"/>
      <sheetData sheetId="14415" refreshError="1"/>
      <sheetData sheetId="14416" refreshError="1"/>
      <sheetData sheetId="14417" refreshError="1"/>
      <sheetData sheetId="14418" refreshError="1"/>
      <sheetData sheetId="14419" refreshError="1"/>
      <sheetData sheetId="14420" refreshError="1"/>
      <sheetData sheetId="14421" refreshError="1"/>
      <sheetData sheetId="14422" refreshError="1"/>
      <sheetData sheetId="14423" refreshError="1"/>
      <sheetData sheetId="14424" refreshError="1"/>
      <sheetData sheetId="14425" refreshError="1"/>
      <sheetData sheetId="14426" refreshError="1"/>
      <sheetData sheetId="14427" refreshError="1"/>
      <sheetData sheetId="14428" refreshError="1"/>
      <sheetData sheetId="14429"/>
      <sheetData sheetId="14430"/>
      <sheetData sheetId="14431"/>
      <sheetData sheetId="14432"/>
      <sheetData sheetId="14433"/>
      <sheetData sheetId="14434"/>
      <sheetData sheetId="14435" refreshError="1"/>
      <sheetData sheetId="14436"/>
      <sheetData sheetId="14437">
        <row r="4">
          <cell r="I4">
            <v>0</v>
          </cell>
        </row>
      </sheetData>
      <sheetData sheetId="14438"/>
      <sheetData sheetId="14439"/>
      <sheetData sheetId="14440" refreshError="1"/>
      <sheetData sheetId="14441" refreshError="1"/>
      <sheetData sheetId="14442" refreshError="1"/>
      <sheetData sheetId="14443" refreshError="1"/>
      <sheetData sheetId="14444" refreshError="1"/>
      <sheetData sheetId="14445" refreshError="1"/>
      <sheetData sheetId="14446" refreshError="1"/>
      <sheetData sheetId="14447" refreshError="1"/>
      <sheetData sheetId="14448" refreshError="1"/>
      <sheetData sheetId="14449" refreshError="1"/>
      <sheetData sheetId="14450" refreshError="1"/>
      <sheetData sheetId="14451" refreshError="1"/>
      <sheetData sheetId="14452" refreshError="1"/>
      <sheetData sheetId="14453" refreshError="1"/>
      <sheetData sheetId="14454" refreshError="1"/>
      <sheetData sheetId="14455" refreshError="1"/>
      <sheetData sheetId="14456" refreshError="1"/>
      <sheetData sheetId="14457" refreshError="1"/>
      <sheetData sheetId="14458" refreshError="1"/>
      <sheetData sheetId="14459" refreshError="1"/>
      <sheetData sheetId="14460" refreshError="1"/>
      <sheetData sheetId="14461" refreshError="1"/>
      <sheetData sheetId="14462" refreshError="1"/>
      <sheetData sheetId="14463" refreshError="1"/>
      <sheetData sheetId="14464" refreshError="1"/>
      <sheetData sheetId="14465" refreshError="1"/>
      <sheetData sheetId="14466" refreshError="1"/>
      <sheetData sheetId="14467" refreshError="1"/>
      <sheetData sheetId="14468" refreshError="1"/>
      <sheetData sheetId="14469" refreshError="1"/>
      <sheetData sheetId="14470" refreshError="1"/>
      <sheetData sheetId="14471"/>
      <sheetData sheetId="14472"/>
      <sheetData sheetId="14473" refreshError="1"/>
      <sheetData sheetId="14474"/>
      <sheetData sheetId="14475"/>
      <sheetData sheetId="14476" refreshError="1"/>
      <sheetData sheetId="14477" refreshError="1"/>
      <sheetData sheetId="14478" refreshError="1"/>
      <sheetData sheetId="14479" refreshError="1"/>
      <sheetData sheetId="14480" refreshError="1"/>
      <sheetData sheetId="14481" refreshError="1"/>
      <sheetData sheetId="14482" refreshError="1"/>
      <sheetData sheetId="14483" refreshError="1"/>
      <sheetData sheetId="14484" refreshError="1"/>
      <sheetData sheetId="14485" refreshError="1"/>
      <sheetData sheetId="14486" refreshError="1"/>
      <sheetData sheetId="14487" refreshError="1"/>
      <sheetData sheetId="14488" refreshError="1"/>
      <sheetData sheetId="14489" refreshError="1"/>
      <sheetData sheetId="14490" refreshError="1"/>
      <sheetData sheetId="14491" refreshError="1"/>
      <sheetData sheetId="14492"/>
      <sheetData sheetId="14493" refreshError="1"/>
      <sheetData sheetId="14494" refreshError="1"/>
      <sheetData sheetId="14495" refreshError="1"/>
      <sheetData sheetId="14496" refreshError="1"/>
      <sheetData sheetId="14497" refreshError="1"/>
      <sheetData sheetId="14498" refreshError="1"/>
      <sheetData sheetId="14499" refreshError="1"/>
      <sheetData sheetId="14500" refreshError="1"/>
      <sheetData sheetId="14501" refreshError="1"/>
      <sheetData sheetId="14502" refreshError="1"/>
      <sheetData sheetId="14503" refreshError="1"/>
      <sheetData sheetId="14504" refreshError="1"/>
      <sheetData sheetId="14505"/>
      <sheetData sheetId="14506"/>
      <sheetData sheetId="14507"/>
      <sheetData sheetId="14508"/>
      <sheetData sheetId="14509"/>
      <sheetData sheetId="14510" refreshError="1"/>
      <sheetData sheetId="14511" refreshError="1"/>
      <sheetData sheetId="14512" refreshError="1"/>
      <sheetData sheetId="14513" refreshError="1"/>
      <sheetData sheetId="14514" refreshError="1"/>
      <sheetData sheetId="14515" refreshError="1"/>
      <sheetData sheetId="14516" refreshError="1"/>
      <sheetData sheetId="14517" refreshError="1"/>
      <sheetData sheetId="14518" refreshError="1"/>
      <sheetData sheetId="14519" refreshError="1"/>
      <sheetData sheetId="14520" refreshError="1"/>
      <sheetData sheetId="14521" refreshError="1"/>
      <sheetData sheetId="14522" refreshError="1"/>
      <sheetData sheetId="14523" refreshError="1"/>
      <sheetData sheetId="14524" refreshError="1"/>
      <sheetData sheetId="14525" refreshError="1"/>
      <sheetData sheetId="14526" refreshError="1"/>
      <sheetData sheetId="14527" refreshError="1"/>
      <sheetData sheetId="14528" refreshError="1"/>
      <sheetData sheetId="14529" refreshError="1"/>
      <sheetData sheetId="14530" refreshError="1"/>
      <sheetData sheetId="14531" refreshError="1"/>
      <sheetData sheetId="14532" refreshError="1"/>
      <sheetData sheetId="14533" refreshError="1"/>
      <sheetData sheetId="14534" refreshError="1"/>
      <sheetData sheetId="14535" refreshError="1"/>
      <sheetData sheetId="14536" refreshError="1"/>
      <sheetData sheetId="14537" refreshError="1"/>
      <sheetData sheetId="14538" refreshError="1"/>
      <sheetData sheetId="14539" refreshError="1"/>
      <sheetData sheetId="14540" refreshError="1"/>
      <sheetData sheetId="14541" refreshError="1"/>
      <sheetData sheetId="14542" refreshError="1"/>
      <sheetData sheetId="14543" refreshError="1"/>
      <sheetData sheetId="14544" refreshError="1"/>
      <sheetData sheetId="14545" refreshError="1"/>
      <sheetData sheetId="14546" refreshError="1"/>
      <sheetData sheetId="14547" refreshError="1"/>
      <sheetData sheetId="14548" refreshError="1"/>
      <sheetData sheetId="14549" refreshError="1"/>
      <sheetData sheetId="14550" refreshError="1"/>
      <sheetData sheetId="14551" refreshError="1"/>
      <sheetData sheetId="14552" refreshError="1"/>
      <sheetData sheetId="14553" refreshError="1"/>
      <sheetData sheetId="14554" refreshError="1"/>
      <sheetData sheetId="14555" refreshError="1"/>
      <sheetData sheetId="14556" refreshError="1"/>
      <sheetData sheetId="14557" refreshError="1"/>
      <sheetData sheetId="14558" refreshError="1"/>
      <sheetData sheetId="14559" refreshError="1"/>
      <sheetData sheetId="14560" refreshError="1"/>
      <sheetData sheetId="14561" refreshError="1"/>
      <sheetData sheetId="14562" refreshError="1"/>
      <sheetData sheetId="14563" refreshError="1"/>
      <sheetData sheetId="14564" refreshError="1"/>
      <sheetData sheetId="14565" refreshError="1"/>
      <sheetData sheetId="14566" refreshError="1"/>
      <sheetData sheetId="14567" refreshError="1"/>
      <sheetData sheetId="14568" refreshError="1"/>
      <sheetData sheetId="14569" refreshError="1"/>
      <sheetData sheetId="14570" refreshError="1"/>
      <sheetData sheetId="14571" refreshError="1"/>
      <sheetData sheetId="14572" refreshError="1"/>
      <sheetData sheetId="14573" refreshError="1"/>
      <sheetData sheetId="14574" refreshError="1"/>
      <sheetData sheetId="14575" refreshError="1"/>
      <sheetData sheetId="14576" refreshError="1"/>
      <sheetData sheetId="14577" refreshError="1"/>
      <sheetData sheetId="14578" refreshError="1"/>
      <sheetData sheetId="14579" refreshError="1"/>
      <sheetData sheetId="14580" refreshError="1"/>
      <sheetData sheetId="14581" refreshError="1"/>
      <sheetData sheetId="14582" refreshError="1"/>
      <sheetData sheetId="14583" refreshError="1"/>
      <sheetData sheetId="14584" refreshError="1"/>
      <sheetData sheetId="14585" refreshError="1"/>
      <sheetData sheetId="14586" refreshError="1"/>
      <sheetData sheetId="14587" refreshError="1"/>
      <sheetData sheetId="14588" refreshError="1"/>
      <sheetData sheetId="14589" refreshError="1"/>
      <sheetData sheetId="14590" refreshError="1"/>
      <sheetData sheetId="14591" refreshError="1"/>
      <sheetData sheetId="14592" refreshError="1"/>
      <sheetData sheetId="14593" refreshError="1"/>
      <sheetData sheetId="14594" refreshError="1"/>
      <sheetData sheetId="14595" refreshError="1"/>
      <sheetData sheetId="14596" refreshError="1"/>
      <sheetData sheetId="14597" refreshError="1"/>
      <sheetData sheetId="14598" refreshError="1"/>
      <sheetData sheetId="14599" refreshError="1"/>
      <sheetData sheetId="14600" refreshError="1"/>
      <sheetData sheetId="14601" refreshError="1"/>
      <sheetData sheetId="14602" refreshError="1"/>
      <sheetData sheetId="14603" refreshError="1"/>
      <sheetData sheetId="14604" refreshError="1"/>
      <sheetData sheetId="14605" refreshError="1"/>
      <sheetData sheetId="14606" refreshError="1"/>
      <sheetData sheetId="14607" refreshError="1"/>
      <sheetData sheetId="14608" refreshError="1"/>
      <sheetData sheetId="14609" refreshError="1"/>
      <sheetData sheetId="14610" refreshError="1"/>
      <sheetData sheetId="14611" refreshError="1"/>
      <sheetData sheetId="14612" refreshError="1"/>
      <sheetData sheetId="14613" refreshError="1"/>
      <sheetData sheetId="14614" refreshError="1"/>
      <sheetData sheetId="14615" refreshError="1"/>
      <sheetData sheetId="14616" refreshError="1"/>
      <sheetData sheetId="14617" refreshError="1"/>
      <sheetData sheetId="14618" refreshError="1"/>
      <sheetData sheetId="14619" refreshError="1"/>
      <sheetData sheetId="14620" refreshError="1"/>
      <sheetData sheetId="14621" refreshError="1"/>
      <sheetData sheetId="14622" refreshError="1"/>
      <sheetData sheetId="14623" refreshError="1"/>
      <sheetData sheetId="14624" refreshError="1"/>
      <sheetData sheetId="14625" refreshError="1"/>
      <sheetData sheetId="14626" refreshError="1"/>
      <sheetData sheetId="14627" refreshError="1"/>
      <sheetData sheetId="14628" refreshError="1"/>
      <sheetData sheetId="14629" refreshError="1"/>
      <sheetData sheetId="14630" refreshError="1"/>
      <sheetData sheetId="14631" refreshError="1"/>
      <sheetData sheetId="14632" refreshError="1"/>
      <sheetData sheetId="14633" refreshError="1"/>
      <sheetData sheetId="14634" refreshError="1"/>
      <sheetData sheetId="14635" refreshError="1"/>
      <sheetData sheetId="14636" refreshError="1"/>
      <sheetData sheetId="14637" refreshError="1"/>
      <sheetData sheetId="14638" refreshError="1"/>
      <sheetData sheetId="14639" refreshError="1"/>
      <sheetData sheetId="14640" refreshError="1"/>
      <sheetData sheetId="14641" refreshError="1"/>
      <sheetData sheetId="14642" refreshError="1"/>
      <sheetData sheetId="14643" refreshError="1"/>
      <sheetData sheetId="14644" refreshError="1"/>
      <sheetData sheetId="14645" refreshError="1"/>
      <sheetData sheetId="14646" refreshError="1"/>
      <sheetData sheetId="14647" refreshError="1"/>
      <sheetData sheetId="14648" refreshError="1"/>
      <sheetData sheetId="14649" refreshError="1"/>
      <sheetData sheetId="14650" refreshError="1"/>
      <sheetData sheetId="14651" refreshError="1"/>
      <sheetData sheetId="14652" refreshError="1"/>
      <sheetData sheetId="14653" refreshError="1"/>
      <sheetData sheetId="14654" refreshError="1"/>
      <sheetData sheetId="14655" refreshError="1"/>
      <sheetData sheetId="14656" refreshError="1"/>
      <sheetData sheetId="14657" refreshError="1"/>
      <sheetData sheetId="14658" refreshError="1"/>
      <sheetData sheetId="14659" refreshError="1"/>
      <sheetData sheetId="14660" refreshError="1"/>
      <sheetData sheetId="14661" refreshError="1"/>
      <sheetData sheetId="14662" refreshError="1"/>
      <sheetData sheetId="14663" refreshError="1"/>
      <sheetData sheetId="14664" refreshError="1"/>
      <sheetData sheetId="14665" refreshError="1"/>
      <sheetData sheetId="14666" refreshError="1"/>
      <sheetData sheetId="14667" refreshError="1"/>
      <sheetData sheetId="14668" refreshError="1"/>
      <sheetData sheetId="14669" refreshError="1"/>
      <sheetData sheetId="14670" refreshError="1"/>
      <sheetData sheetId="14671" refreshError="1"/>
      <sheetData sheetId="14672" refreshError="1"/>
      <sheetData sheetId="14673" refreshError="1"/>
      <sheetData sheetId="14674" refreshError="1"/>
      <sheetData sheetId="14675" refreshError="1"/>
      <sheetData sheetId="14676" refreshError="1"/>
      <sheetData sheetId="14677" refreshError="1"/>
      <sheetData sheetId="14678" refreshError="1"/>
      <sheetData sheetId="14679" refreshError="1"/>
      <sheetData sheetId="14680" refreshError="1"/>
      <sheetData sheetId="14681" refreshError="1"/>
      <sheetData sheetId="14682" refreshError="1"/>
      <sheetData sheetId="14683" refreshError="1"/>
      <sheetData sheetId="14684" refreshError="1"/>
      <sheetData sheetId="14685" refreshError="1"/>
      <sheetData sheetId="14686" refreshError="1"/>
      <sheetData sheetId="14687" refreshError="1"/>
      <sheetData sheetId="14688" refreshError="1"/>
      <sheetData sheetId="14689" refreshError="1"/>
      <sheetData sheetId="14690" refreshError="1"/>
      <sheetData sheetId="14691" refreshError="1"/>
      <sheetData sheetId="14692" refreshError="1"/>
      <sheetData sheetId="14693" refreshError="1"/>
      <sheetData sheetId="14694" refreshError="1"/>
      <sheetData sheetId="14695" refreshError="1"/>
      <sheetData sheetId="14696" refreshError="1"/>
      <sheetData sheetId="14697" refreshError="1"/>
      <sheetData sheetId="14698" refreshError="1"/>
      <sheetData sheetId="14699" refreshError="1"/>
      <sheetData sheetId="14700" refreshError="1"/>
      <sheetData sheetId="14701" refreshError="1"/>
      <sheetData sheetId="14702" refreshError="1"/>
      <sheetData sheetId="14703" refreshError="1"/>
      <sheetData sheetId="14704" refreshError="1"/>
      <sheetData sheetId="14705" refreshError="1"/>
      <sheetData sheetId="14706" refreshError="1"/>
      <sheetData sheetId="14707" refreshError="1"/>
      <sheetData sheetId="14708" refreshError="1"/>
      <sheetData sheetId="14709" refreshError="1"/>
      <sheetData sheetId="14710" refreshError="1"/>
      <sheetData sheetId="14711" refreshError="1"/>
      <sheetData sheetId="14712" refreshError="1"/>
      <sheetData sheetId="14713" refreshError="1"/>
      <sheetData sheetId="14714" refreshError="1"/>
      <sheetData sheetId="14715" refreshError="1"/>
      <sheetData sheetId="14716" refreshError="1"/>
      <sheetData sheetId="14717" refreshError="1"/>
      <sheetData sheetId="14718" refreshError="1"/>
      <sheetData sheetId="14719" refreshError="1"/>
      <sheetData sheetId="14720" refreshError="1"/>
      <sheetData sheetId="14721" refreshError="1"/>
      <sheetData sheetId="14722" refreshError="1"/>
      <sheetData sheetId="14723" refreshError="1"/>
      <sheetData sheetId="14724" refreshError="1"/>
      <sheetData sheetId="14725" refreshError="1"/>
      <sheetData sheetId="14726" refreshError="1"/>
      <sheetData sheetId="14727" refreshError="1"/>
      <sheetData sheetId="14728" refreshError="1"/>
      <sheetData sheetId="14729"/>
      <sheetData sheetId="14730"/>
      <sheetData sheetId="14731"/>
      <sheetData sheetId="14732"/>
      <sheetData sheetId="14733"/>
      <sheetData sheetId="14734"/>
      <sheetData sheetId="14735"/>
      <sheetData sheetId="14736"/>
      <sheetData sheetId="14737"/>
      <sheetData sheetId="14738"/>
      <sheetData sheetId="14739"/>
      <sheetData sheetId="14740"/>
      <sheetData sheetId="14741"/>
      <sheetData sheetId="14742"/>
      <sheetData sheetId="14743"/>
      <sheetData sheetId="14744"/>
      <sheetData sheetId="14745"/>
      <sheetData sheetId="14746"/>
      <sheetData sheetId="14747"/>
      <sheetData sheetId="14748"/>
      <sheetData sheetId="14749"/>
      <sheetData sheetId="14750"/>
      <sheetData sheetId="14751"/>
      <sheetData sheetId="14752"/>
      <sheetData sheetId="14753">
        <row r="4">
          <cell r="I4">
            <v>0</v>
          </cell>
        </row>
      </sheetData>
      <sheetData sheetId="14754"/>
      <sheetData sheetId="14755"/>
      <sheetData sheetId="14756"/>
      <sheetData sheetId="14757"/>
      <sheetData sheetId="14758"/>
      <sheetData sheetId="14759"/>
      <sheetData sheetId="14760"/>
      <sheetData sheetId="14761"/>
      <sheetData sheetId="14762"/>
      <sheetData sheetId="14763"/>
      <sheetData sheetId="14764"/>
      <sheetData sheetId="14765"/>
      <sheetData sheetId="14766"/>
      <sheetData sheetId="14767"/>
      <sheetData sheetId="14768"/>
      <sheetData sheetId="14769"/>
      <sheetData sheetId="14770"/>
      <sheetData sheetId="14771"/>
      <sheetData sheetId="14772"/>
      <sheetData sheetId="14773"/>
      <sheetData sheetId="14774"/>
      <sheetData sheetId="14775"/>
      <sheetData sheetId="14776"/>
      <sheetData sheetId="14777"/>
      <sheetData sheetId="14778"/>
      <sheetData sheetId="14779"/>
      <sheetData sheetId="14780"/>
      <sheetData sheetId="14781"/>
      <sheetData sheetId="14782"/>
      <sheetData sheetId="14783"/>
      <sheetData sheetId="14784"/>
      <sheetData sheetId="14785"/>
      <sheetData sheetId="14786"/>
      <sheetData sheetId="14787"/>
      <sheetData sheetId="14788"/>
      <sheetData sheetId="14789"/>
      <sheetData sheetId="14790"/>
      <sheetData sheetId="14791"/>
      <sheetData sheetId="14792"/>
      <sheetData sheetId="14793"/>
      <sheetData sheetId="14794"/>
      <sheetData sheetId="14795"/>
      <sheetData sheetId="14796"/>
      <sheetData sheetId="14797"/>
      <sheetData sheetId="14798"/>
      <sheetData sheetId="14799"/>
      <sheetData sheetId="14800"/>
      <sheetData sheetId="14801"/>
      <sheetData sheetId="14802"/>
      <sheetData sheetId="14803"/>
      <sheetData sheetId="14804"/>
      <sheetData sheetId="14805"/>
      <sheetData sheetId="14806"/>
      <sheetData sheetId="14807"/>
      <sheetData sheetId="14808"/>
      <sheetData sheetId="14809"/>
      <sheetData sheetId="14810"/>
      <sheetData sheetId="14811"/>
      <sheetData sheetId="14812"/>
      <sheetData sheetId="14813"/>
      <sheetData sheetId="14814"/>
      <sheetData sheetId="14815"/>
      <sheetData sheetId="14816"/>
      <sheetData sheetId="14817"/>
      <sheetData sheetId="14818"/>
      <sheetData sheetId="14819"/>
      <sheetData sheetId="14820"/>
      <sheetData sheetId="14821"/>
      <sheetData sheetId="14822"/>
      <sheetData sheetId="14823"/>
      <sheetData sheetId="14824"/>
      <sheetData sheetId="14825"/>
      <sheetData sheetId="14826"/>
      <sheetData sheetId="14827"/>
      <sheetData sheetId="14828"/>
      <sheetData sheetId="14829"/>
      <sheetData sheetId="14830"/>
      <sheetData sheetId="14831"/>
      <sheetData sheetId="14832"/>
      <sheetData sheetId="14833"/>
      <sheetData sheetId="14834"/>
      <sheetData sheetId="14835"/>
      <sheetData sheetId="14836"/>
      <sheetData sheetId="14837"/>
      <sheetData sheetId="14838"/>
      <sheetData sheetId="14839"/>
      <sheetData sheetId="14840"/>
      <sheetData sheetId="14841"/>
      <sheetData sheetId="14842"/>
      <sheetData sheetId="14843"/>
      <sheetData sheetId="14844"/>
      <sheetData sheetId="14845"/>
      <sheetData sheetId="14846"/>
      <sheetData sheetId="14847"/>
      <sheetData sheetId="14848"/>
      <sheetData sheetId="14849"/>
      <sheetData sheetId="14850"/>
      <sheetData sheetId="14851"/>
      <sheetData sheetId="14852"/>
      <sheetData sheetId="14853"/>
      <sheetData sheetId="14854"/>
      <sheetData sheetId="14855"/>
      <sheetData sheetId="14856"/>
      <sheetData sheetId="14857"/>
      <sheetData sheetId="14858"/>
      <sheetData sheetId="14859"/>
      <sheetData sheetId="14860"/>
      <sheetData sheetId="14861"/>
      <sheetData sheetId="14862"/>
      <sheetData sheetId="14863"/>
      <sheetData sheetId="14864"/>
      <sheetData sheetId="14865"/>
      <sheetData sheetId="14866"/>
      <sheetData sheetId="14867"/>
      <sheetData sheetId="14868"/>
      <sheetData sheetId="14869"/>
      <sheetData sheetId="14870"/>
      <sheetData sheetId="14871"/>
      <sheetData sheetId="14872"/>
      <sheetData sheetId="14873"/>
      <sheetData sheetId="14874"/>
      <sheetData sheetId="14875"/>
      <sheetData sheetId="14876"/>
      <sheetData sheetId="14877"/>
      <sheetData sheetId="14878"/>
      <sheetData sheetId="14879"/>
      <sheetData sheetId="14880"/>
      <sheetData sheetId="14881"/>
      <sheetData sheetId="14882"/>
      <sheetData sheetId="14883"/>
      <sheetData sheetId="14884">
        <row r="4">
          <cell r="I4">
            <v>0</v>
          </cell>
        </row>
      </sheetData>
      <sheetData sheetId="14885">
        <row r="4">
          <cell r="I4">
            <v>0</v>
          </cell>
        </row>
      </sheetData>
      <sheetData sheetId="14886">
        <row r="4">
          <cell r="I4">
            <v>0</v>
          </cell>
        </row>
      </sheetData>
      <sheetData sheetId="14887"/>
      <sheetData sheetId="14888"/>
      <sheetData sheetId="14889"/>
      <sheetData sheetId="14890"/>
      <sheetData sheetId="14891"/>
      <sheetData sheetId="14892"/>
      <sheetData sheetId="14893"/>
      <sheetData sheetId="14894"/>
      <sheetData sheetId="14895"/>
      <sheetData sheetId="14896"/>
      <sheetData sheetId="14897"/>
      <sheetData sheetId="14898"/>
      <sheetData sheetId="14899"/>
      <sheetData sheetId="14900"/>
      <sheetData sheetId="14901"/>
      <sheetData sheetId="14902"/>
      <sheetData sheetId="14903"/>
      <sheetData sheetId="14904"/>
      <sheetData sheetId="14905"/>
      <sheetData sheetId="14906"/>
      <sheetData sheetId="14907"/>
      <sheetData sheetId="14908"/>
      <sheetData sheetId="14909"/>
      <sheetData sheetId="14910">
        <row r="4">
          <cell r="I4">
            <v>0</v>
          </cell>
        </row>
      </sheetData>
      <sheetData sheetId="14911"/>
      <sheetData sheetId="14912"/>
      <sheetData sheetId="14913"/>
      <sheetData sheetId="14914"/>
      <sheetData sheetId="14915"/>
      <sheetData sheetId="14916"/>
      <sheetData sheetId="14917"/>
      <sheetData sheetId="14918"/>
      <sheetData sheetId="14919"/>
      <sheetData sheetId="14920"/>
      <sheetData sheetId="14921"/>
      <sheetData sheetId="14922"/>
      <sheetData sheetId="14923"/>
      <sheetData sheetId="14924"/>
      <sheetData sheetId="14925"/>
      <sheetData sheetId="14926"/>
      <sheetData sheetId="14927"/>
      <sheetData sheetId="14928"/>
      <sheetData sheetId="14929"/>
      <sheetData sheetId="14930"/>
      <sheetData sheetId="14931"/>
      <sheetData sheetId="14932"/>
      <sheetData sheetId="14933"/>
      <sheetData sheetId="14934"/>
      <sheetData sheetId="14935"/>
      <sheetData sheetId="14936"/>
      <sheetData sheetId="14937"/>
      <sheetData sheetId="14938"/>
      <sheetData sheetId="14939"/>
      <sheetData sheetId="14940"/>
      <sheetData sheetId="14941"/>
      <sheetData sheetId="14942"/>
      <sheetData sheetId="14943"/>
      <sheetData sheetId="14944"/>
      <sheetData sheetId="14945"/>
      <sheetData sheetId="14946"/>
      <sheetData sheetId="14947"/>
      <sheetData sheetId="14948"/>
      <sheetData sheetId="14949"/>
      <sheetData sheetId="14950"/>
      <sheetData sheetId="14951"/>
      <sheetData sheetId="14952"/>
      <sheetData sheetId="14953"/>
      <sheetData sheetId="14954"/>
      <sheetData sheetId="14955"/>
      <sheetData sheetId="14956"/>
      <sheetData sheetId="14957"/>
      <sheetData sheetId="14958"/>
      <sheetData sheetId="14959"/>
      <sheetData sheetId="14960"/>
      <sheetData sheetId="14961"/>
      <sheetData sheetId="14962"/>
      <sheetData sheetId="14963"/>
      <sheetData sheetId="14964"/>
      <sheetData sheetId="14965"/>
      <sheetData sheetId="14966"/>
      <sheetData sheetId="14967"/>
      <sheetData sheetId="14968"/>
      <sheetData sheetId="14969"/>
      <sheetData sheetId="14970"/>
      <sheetData sheetId="14971"/>
      <sheetData sheetId="14972"/>
      <sheetData sheetId="14973"/>
      <sheetData sheetId="14974"/>
      <sheetData sheetId="14975"/>
      <sheetData sheetId="14976"/>
      <sheetData sheetId="14977"/>
      <sheetData sheetId="14978"/>
      <sheetData sheetId="14979"/>
      <sheetData sheetId="14980"/>
      <sheetData sheetId="14981"/>
      <sheetData sheetId="14982"/>
      <sheetData sheetId="14983"/>
      <sheetData sheetId="14984"/>
      <sheetData sheetId="14985"/>
      <sheetData sheetId="14986"/>
      <sheetData sheetId="14987"/>
      <sheetData sheetId="14988"/>
      <sheetData sheetId="14989"/>
      <sheetData sheetId="14990"/>
      <sheetData sheetId="14991"/>
      <sheetData sheetId="14992"/>
      <sheetData sheetId="14993"/>
      <sheetData sheetId="14994"/>
      <sheetData sheetId="14995"/>
      <sheetData sheetId="14996"/>
      <sheetData sheetId="14997"/>
      <sheetData sheetId="14998"/>
      <sheetData sheetId="14999"/>
      <sheetData sheetId="15000"/>
      <sheetData sheetId="15001"/>
      <sheetData sheetId="15002"/>
      <sheetData sheetId="15003"/>
      <sheetData sheetId="15004"/>
      <sheetData sheetId="15005"/>
      <sheetData sheetId="15006"/>
      <sheetData sheetId="15007"/>
      <sheetData sheetId="15008"/>
      <sheetData sheetId="15009"/>
      <sheetData sheetId="15010"/>
      <sheetData sheetId="15011"/>
      <sheetData sheetId="15012"/>
      <sheetData sheetId="15013"/>
      <sheetData sheetId="15014"/>
      <sheetData sheetId="15015"/>
      <sheetData sheetId="15016"/>
      <sheetData sheetId="15017"/>
      <sheetData sheetId="15018"/>
      <sheetData sheetId="15019"/>
      <sheetData sheetId="15020"/>
      <sheetData sheetId="15021"/>
      <sheetData sheetId="15022"/>
      <sheetData sheetId="15023"/>
      <sheetData sheetId="15024"/>
      <sheetData sheetId="15025"/>
      <sheetData sheetId="15026"/>
      <sheetData sheetId="15027"/>
      <sheetData sheetId="15028"/>
      <sheetData sheetId="15029"/>
      <sheetData sheetId="15030"/>
      <sheetData sheetId="15031"/>
      <sheetData sheetId="15032"/>
      <sheetData sheetId="15033"/>
      <sheetData sheetId="15034"/>
      <sheetData sheetId="15035"/>
      <sheetData sheetId="15036"/>
      <sheetData sheetId="15037"/>
      <sheetData sheetId="15038"/>
      <sheetData sheetId="15039"/>
      <sheetData sheetId="15040"/>
      <sheetData sheetId="15041"/>
      <sheetData sheetId="15042"/>
      <sheetData sheetId="15043"/>
      <sheetData sheetId="15044"/>
      <sheetData sheetId="15045"/>
      <sheetData sheetId="15046"/>
      <sheetData sheetId="15047"/>
      <sheetData sheetId="15048"/>
      <sheetData sheetId="15049"/>
      <sheetData sheetId="15050"/>
      <sheetData sheetId="15051"/>
      <sheetData sheetId="15052"/>
      <sheetData sheetId="15053"/>
      <sheetData sheetId="15054"/>
      <sheetData sheetId="15055"/>
      <sheetData sheetId="15056"/>
      <sheetData sheetId="15057"/>
      <sheetData sheetId="15058"/>
      <sheetData sheetId="15059"/>
      <sheetData sheetId="15060"/>
      <sheetData sheetId="15061">
        <row r="4">
          <cell r="I4">
            <v>0</v>
          </cell>
        </row>
      </sheetData>
      <sheetData sheetId="15062"/>
      <sheetData sheetId="15063">
        <row r="4">
          <cell r="I4">
            <v>0</v>
          </cell>
        </row>
      </sheetData>
      <sheetData sheetId="15064"/>
      <sheetData sheetId="15065"/>
      <sheetData sheetId="15066"/>
      <sheetData sheetId="15067"/>
      <sheetData sheetId="15068"/>
      <sheetData sheetId="15069"/>
      <sheetData sheetId="15070"/>
      <sheetData sheetId="15071"/>
      <sheetData sheetId="15072"/>
      <sheetData sheetId="15073"/>
      <sheetData sheetId="15074"/>
      <sheetData sheetId="15075"/>
      <sheetData sheetId="15076"/>
      <sheetData sheetId="15077"/>
      <sheetData sheetId="15078"/>
      <sheetData sheetId="15079"/>
      <sheetData sheetId="15080"/>
      <sheetData sheetId="15081"/>
      <sheetData sheetId="15082"/>
      <sheetData sheetId="15083"/>
      <sheetData sheetId="15084"/>
      <sheetData sheetId="15085"/>
      <sheetData sheetId="15086"/>
      <sheetData sheetId="15087"/>
      <sheetData sheetId="15088"/>
      <sheetData sheetId="15089"/>
      <sheetData sheetId="15090"/>
      <sheetData sheetId="15091"/>
      <sheetData sheetId="15092"/>
      <sheetData sheetId="15093"/>
      <sheetData sheetId="15094"/>
      <sheetData sheetId="15095"/>
      <sheetData sheetId="15096"/>
      <sheetData sheetId="15097"/>
      <sheetData sheetId="15098"/>
      <sheetData sheetId="15099"/>
      <sheetData sheetId="15100"/>
      <sheetData sheetId="15101"/>
      <sheetData sheetId="15102"/>
      <sheetData sheetId="15103">
        <row r="4">
          <cell r="I4">
            <v>0</v>
          </cell>
        </row>
      </sheetData>
      <sheetData sheetId="15104">
        <row r="4">
          <cell r="I4">
            <v>0</v>
          </cell>
        </row>
      </sheetData>
      <sheetData sheetId="15105">
        <row r="4">
          <cell r="I4">
            <v>0</v>
          </cell>
        </row>
      </sheetData>
      <sheetData sheetId="15106">
        <row r="4">
          <cell r="I4">
            <v>0</v>
          </cell>
        </row>
      </sheetData>
      <sheetData sheetId="15107">
        <row r="4">
          <cell r="I4">
            <v>0</v>
          </cell>
        </row>
      </sheetData>
      <sheetData sheetId="15108"/>
      <sheetData sheetId="15109"/>
      <sheetData sheetId="15110"/>
      <sheetData sheetId="15111"/>
      <sheetData sheetId="15112"/>
      <sheetData sheetId="15113"/>
      <sheetData sheetId="15114"/>
      <sheetData sheetId="15115"/>
      <sheetData sheetId="15116"/>
      <sheetData sheetId="15117"/>
      <sheetData sheetId="15118"/>
      <sheetData sheetId="15119"/>
      <sheetData sheetId="15120"/>
      <sheetData sheetId="15121"/>
      <sheetData sheetId="15122"/>
      <sheetData sheetId="15123"/>
      <sheetData sheetId="15124"/>
      <sheetData sheetId="15125">
        <row r="4">
          <cell r="I4">
            <v>0</v>
          </cell>
        </row>
      </sheetData>
      <sheetData sheetId="15126"/>
      <sheetData sheetId="15127"/>
      <sheetData sheetId="15128"/>
      <sheetData sheetId="15129"/>
      <sheetData sheetId="15130"/>
      <sheetData sheetId="15131"/>
      <sheetData sheetId="15132"/>
      <sheetData sheetId="15133"/>
      <sheetData sheetId="15134"/>
      <sheetData sheetId="15135"/>
      <sheetData sheetId="15136"/>
      <sheetData sheetId="15137"/>
      <sheetData sheetId="15138"/>
      <sheetData sheetId="15139"/>
      <sheetData sheetId="15140"/>
      <sheetData sheetId="15141"/>
      <sheetData sheetId="15142"/>
      <sheetData sheetId="15143"/>
      <sheetData sheetId="15144"/>
      <sheetData sheetId="15145"/>
      <sheetData sheetId="15146"/>
      <sheetData sheetId="15147"/>
      <sheetData sheetId="15148"/>
      <sheetData sheetId="15149"/>
      <sheetData sheetId="15150"/>
      <sheetData sheetId="15151"/>
      <sheetData sheetId="15152"/>
      <sheetData sheetId="15153"/>
      <sheetData sheetId="15154"/>
      <sheetData sheetId="15155"/>
      <sheetData sheetId="15156"/>
      <sheetData sheetId="15157"/>
      <sheetData sheetId="15158"/>
      <sheetData sheetId="15159"/>
      <sheetData sheetId="15160">
        <row r="4">
          <cell r="I4">
            <v>0</v>
          </cell>
        </row>
      </sheetData>
      <sheetData sheetId="15161">
        <row r="4">
          <cell r="I4">
            <v>0</v>
          </cell>
        </row>
      </sheetData>
      <sheetData sheetId="15162">
        <row r="4">
          <cell r="I4">
            <v>0</v>
          </cell>
        </row>
      </sheetData>
      <sheetData sheetId="15163">
        <row r="4">
          <cell r="I4">
            <v>0</v>
          </cell>
        </row>
      </sheetData>
      <sheetData sheetId="15164">
        <row r="4">
          <cell r="I4">
            <v>0</v>
          </cell>
        </row>
      </sheetData>
      <sheetData sheetId="15165">
        <row r="4">
          <cell r="I4">
            <v>0</v>
          </cell>
        </row>
      </sheetData>
      <sheetData sheetId="15166">
        <row r="4">
          <cell r="I4">
            <v>0</v>
          </cell>
        </row>
      </sheetData>
      <sheetData sheetId="15167">
        <row r="4">
          <cell r="I4">
            <v>0</v>
          </cell>
        </row>
      </sheetData>
      <sheetData sheetId="15168">
        <row r="4">
          <cell r="I4">
            <v>0</v>
          </cell>
        </row>
      </sheetData>
      <sheetData sheetId="15169">
        <row r="4">
          <cell r="I4">
            <v>0</v>
          </cell>
        </row>
      </sheetData>
      <sheetData sheetId="15170">
        <row r="4">
          <cell r="I4">
            <v>0</v>
          </cell>
        </row>
      </sheetData>
      <sheetData sheetId="15171"/>
      <sheetData sheetId="15172">
        <row r="4">
          <cell r="I4">
            <v>0</v>
          </cell>
        </row>
      </sheetData>
      <sheetData sheetId="15173">
        <row r="4">
          <cell r="I4">
            <v>0</v>
          </cell>
        </row>
      </sheetData>
      <sheetData sheetId="15174">
        <row r="4">
          <cell r="I4">
            <v>0</v>
          </cell>
        </row>
      </sheetData>
      <sheetData sheetId="15175">
        <row r="4">
          <cell r="I4">
            <v>0</v>
          </cell>
        </row>
      </sheetData>
      <sheetData sheetId="15176">
        <row r="4">
          <cell r="I4">
            <v>0</v>
          </cell>
        </row>
      </sheetData>
      <sheetData sheetId="15177">
        <row r="4">
          <cell r="I4">
            <v>0</v>
          </cell>
        </row>
      </sheetData>
      <sheetData sheetId="15178">
        <row r="4">
          <cell r="I4">
            <v>0</v>
          </cell>
        </row>
      </sheetData>
      <sheetData sheetId="15179"/>
      <sheetData sheetId="15180"/>
      <sheetData sheetId="15181">
        <row r="4">
          <cell r="I4">
            <v>0</v>
          </cell>
        </row>
      </sheetData>
      <sheetData sheetId="15182">
        <row r="4">
          <cell r="I4">
            <v>0</v>
          </cell>
        </row>
      </sheetData>
      <sheetData sheetId="15183">
        <row r="4">
          <cell r="I4">
            <v>0</v>
          </cell>
        </row>
      </sheetData>
      <sheetData sheetId="15184">
        <row r="4">
          <cell r="I4">
            <v>0</v>
          </cell>
        </row>
      </sheetData>
      <sheetData sheetId="15185"/>
      <sheetData sheetId="15186"/>
      <sheetData sheetId="15187"/>
      <sheetData sheetId="15188"/>
      <sheetData sheetId="15189">
        <row r="4">
          <cell r="I4">
            <v>0</v>
          </cell>
        </row>
      </sheetData>
      <sheetData sheetId="15190">
        <row r="4">
          <cell r="I4">
            <v>0</v>
          </cell>
        </row>
      </sheetData>
      <sheetData sheetId="15191"/>
      <sheetData sheetId="15192"/>
      <sheetData sheetId="15193">
        <row r="4">
          <cell r="I4">
            <v>0</v>
          </cell>
        </row>
      </sheetData>
      <sheetData sheetId="15194"/>
      <sheetData sheetId="15195"/>
      <sheetData sheetId="15196"/>
      <sheetData sheetId="15197"/>
      <sheetData sheetId="15198">
        <row r="4">
          <cell r="I4">
            <v>0</v>
          </cell>
        </row>
      </sheetData>
      <sheetData sheetId="15199">
        <row r="4">
          <cell r="I4">
            <v>0</v>
          </cell>
        </row>
      </sheetData>
      <sheetData sheetId="15200">
        <row r="4">
          <cell r="I4">
            <v>0</v>
          </cell>
        </row>
      </sheetData>
      <sheetData sheetId="15201">
        <row r="4">
          <cell r="I4">
            <v>0</v>
          </cell>
        </row>
      </sheetData>
      <sheetData sheetId="15202">
        <row r="4">
          <cell r="I4">
            <v>0</v>
          </cell>
        </row>
      </sheetData>
      <sheetData sheetId="15203">
        <row r="4">
          <cell r="I4">
            <v>0</v>
          </cell>
        </row>
      </sheetData>
      <sheetData sheetId="15204">
        <row r="4">
          <cell r="I4">
            <v>0</v>
          </cell>
        </row>
      </sheetData>
      <sheetData sheetId="15205">
        <row r="4">
          <cell r="I4">
            <v>0</v>
          </cell>
        </row>
      </sheetData>
      <sheetData sheetId="15206"/>
      <sheetData sheetId="15207"/>
      <sheetData sheetId="15208"/>
      <sheetData sheetId="15209"/>
      <sheetData sheetId="15210"/>
      <sheetData sheetId="15211"/>
      <sheetData sheetId="15212"/>
      <sheetData sheetId="15213"/>
      <sheetData sheetId="15214"/>
      <sheetData sheetId="15215"/>
      <sheetData sheetId="15216"/>
      <sheetData sheetId="15217"/>
      <sheetData sheetId="15218"/>
      <sheetData sheetId="15219"/>
      <sheetData sheetId="15220"/>
      <sheetData sheetId="15221"/>
      <sheetData sheetId="15222"/>
      <sheetData sheetId="15223"/>
      <sheetData sheetId="15224"/>
      <sheetData sheetId="15225">
        <row r="4">
          <cell r="I4">
            <v>0</v>
          </cell>
        </row>
      </sheetData>
      <sheetData sheetId="15226">
        <row r="4">
          <cell r="I4">
            <v>0</v>
          </cell>
        </row>
      </sheetData>
      <sheetData sheetId="15227">
        <row r="4">
          <cell r="I4">
            <v>0</v>
          </cell>
        </row>
      </sheetData>
      <sheetData sheetId="15228">
        <row r="4">
          <cell r="I4">
            <v>0</v>
          </cell>
        </row>
      </sheetData>
      <sheetData sheetId="15229">
        <row r="4">
          <cell r="I4">
            <v>0</v>
          </cell>
        </row>
      </sheetData>
      <sheetData sheetId="15230">
        <row r="4">
          <cell r="I4">
            <v>0</v>
          </cell>
        </row>
      </sheetData>
      <sheetData sheetId="15231">
        <row r="4">
          <cell r="I4">
            <v>0</v>
          </cell>
        </row>
      </sheetData>
      <sheetData sheetId="15232">
        <row r="4">
          <cell r="I4">
            <v>0</v>
          </cell>
        </row>
      </sheetData>
      <sheetData sheetId="15233">
        <row r="4">
          <cell r="I4">
            <v>0</v>
          </cell>
        </row>
      </sheetData>
      <sheetData sheetId="15234">
        <row r="4">
          <cell r="I4">
            <v>0</v>
          </cell>
        </row>
      </sheetData>
      <sheetData sheetId="15235">
        <row r="4">
          <cell r="I4">
            <v>0</v>
          </cell>
        </row>
      </sheetData>
      <sheetData sheetId="15236">
        <row r="4">
          <cell r="I4">
            <v>0</v>
          </cell>
        </row>
      </sheetData>
      <sheetData sheetId="15237">
        <row r="4">
          <cell r="I4">
            <v>0</v>
          </cell>
        </row>
      </sheetData>
      <sheetData sheetId="15238">
        <row r="4">
          <cell r="I4">
            <v>0</v>
          </cell>
        </row>
      </sheetData>
      <sheetData sheetId="15239">
        <row r="4">
          <cell r="I4">
            <v>0</v>
          </cell>
        </row>
      </sheetData>
      <sheetData sheetId="15240">
        <row r="4">
          <cell r="I4">
            <v>0</v>
          </cell>
        </row>
      </sheetData>
      <sheetData sheetId="15241">
        <row r="4">
          <cell r="I4">
            <v>0</v>
          </cell>
        </row>
      </sheetData>
      <sheetData sheetId="15242">
        <row r="4">
          <cell r="I4">
            <v>0</v>
          </cell>
        </row>
      </sheetData>
      <sheetData sheetId="15243">
        <row r="4">
          <cell r="I4">
            <v>0</v>
          </cell>
        </row>
      </sheetData>
      <sheetData sheetId="15244"/>
      <sheetData sheetId="15245"/>
      <sheetData sheetId="15246">
        <row r="4">
          <cell r="I4">
            <v>0</v>
          </cell>
        </row>
      </sheetData>
      <sheetData sheetId="15247">
        <row r="4">
          <cell r="I4">
            <v>0</v>
          </cell>
        </row>
      </sheetData>
      <sheetData sheetId="15248">
        <row r="4">
          <cell r="I4">
            <v>0</v>
          </cell>
        </row>
      </sheetData>
      <sheetData sheetId="15249">
        <row r="4">
          <cell r="I4">
            <v>0</v>
          </cell>
        </row>
      </sheetData>
      <sheetData sheetId="15250">
        <row r="4">
          <cell r="I4">
            <v>0</v>
          </cell>
        </row>
      </sheetData>
      <sheetData sheetId="15251">
        <row r="4">
          <cell r="I4">
            <v>0</v>
          </cell>
        </row>
      </sheetData>
      <sheetData sheetId="15252">
        <row r="4">
          <cell r="I4">
            <v>0</v>
          </cell>
        </row>
      </sheetData>
      <sheetData sheetId="15253">
        <row r="4">
          <cell r="I4">
            <v>0</v>
          </cell>
        </row>
      </sheetData>
      <sheetData sheetId="15254">
        <row r="4">
          <cell r="I4">
            <v>0</v>
          </cell>
        </row>
      </sheetData>
      <sheetData sheetId="15255">
        <row r="4">
          <cell r="I4">
            <v>0</v>
          </cell>
        </row>
      </sheetData>
      <sheetData sheetId="15256">
        <row r="4">
          <cell r="I4">
            <v>0</v>
          </cell>
        </row>
      </sheetData>
      <sheetData sheetId="15257">
        <row r="4">
          <cell r="I4">
            <v>0</v>
          </cell>
        </row>
      </sheetData>
      <sheetData sheetId="15258">
        <row r="4">
          <cell r="I4">
            <v>0</v>
          </cell>
        </row>
      </sheetData>
      <sheetData sheetId="15259">
        <row r="4">
          <cell r="I4">
            <v>0</v>
          </cell>
        </row>
      </sheetData>
      <sheetData sheetId="15260">
        <row r="4">
          <cell r="I4">
            <v>0</v>
          </cell>
        </row>
      </sheetData>
      <sheetData sheetId="15261">
        <row r="4">
          <cell r="I4">
            <v>0</v>
          </cell>
        </row>
      </sheetData>
      <sheetData sheetId="15262">
        <row r="4">
          <cell r="I4">
            <v>0</v>
          </cell>
        </row>
      </sheetData>
      <sheetData sheetId="15263">
        <row r="4">
          <cell r="I4">
            <v>0</v>
          </cell>
        </row>
      </sheetData>
      <sheetData sheetId="15264">
        <row r="4">
          <cell r="I4">
            <v>0</v>
          </cell>
        </row>
      </sheetData>
      <sheetData sheetId="15265">
        <row r="4">
          <cell r="I4">
            <v>0</v>
          </cell>
        </row>
      </sheetData>
      <sheetData sheetId="15266">
        <row r="4">
          <cell r="I4">
            <v>0</v>
          </cell>
        </row>
      </sheetData>
      <sheetData sheetId="15267"/>
      <sheetData sheetId="15268"/>
      <sheetData sheetId="15269"/>
      <sheetData sheetId="15270"/>
      <sheetData sheetId="15271"/>
      <sheetData sheetId="15272"/>
      <sheetData sheetId="15273"/>
      <sheetData sheetId="15274"/>
      <sheetData sheetId="15275"/>
      <sheetData sheetId="15276"/>
      <sheetData sheetId="15277"/>
      <sheetData sheetId="15278"/>
      <sheetData sheetId="15279"/>
      <sheetData sheetId="15280"/>
      <sheetData sheetId="15281"/>
      <sheetData sheetId="15282"/>
      <sheetData sheetId="15283"/>
      <sheetData sheetId="15284"/>
      <sheetData sheetId="15285"/>
      <sheetData sheetId="15286"/>
      <sheetData sheetId="15287"/>
      <sheetData sheetId="15288"/>
      <sheetData sheetId="15289"/>
      <sheetData sheetId="15290"/>
      <sheetData sheetId="15291"/>
      <sheetData sheetId="15292"/>
      <sheetData sheetId="15293"/>
      <sheetData sheetId="15294"/>
      <sheetData sheetId="15295"/>
      <sheetData sheetId="15296"/>
      <sheetData sheetId="15297"/>
      <sheetData sheetId="15298"/>
      <sheetData sheetId="15299"/>
      <sheetData sheetId="15300"/>
      <sheetData sheetId="15301"/>
      <sheetData sheetId="15302"/>
      <sheetData sheetId="15303"/>
      <sheetData sheetId="15304"/>
      <sheetData sheetId="15305"/>
      <sheetData sheetId="15306"/>
      <sheetData sheetId="15307"/>
      <sheetData sheetId="15308"/>
      <sheetData sheetId="15309"/>
      <sheetData sheetId="15310"/>
      <sheetData sheetId="15311"/>
      <sheetData sheetId="15312"/>
      <sheetData sheetId="15313"/>
      <sheetData sheetId="15314"/>
      <sheetData sheetId="15315"/>
      <sheetData sheetId="15316"/>
      <sheetData sheetId="15317"/>
      <sheetData sheetId="15318"/>
      <sheetData sheetId="15319"/>
      <sheetData sheetId="15320"/>
      <sheetData sheetId="15321"/>
      <sheetData sheetId="15322"/>
      <sheetData sheetId="15323"/>
      <sheetData sheetId="15324"/>
      <sheetData sheetId="15325"/>
      <sheetData sheetId="15326"/>
      <sheetData sheetId="15327"/>
      <sheetData sheetId="15328"/>
      <sheetData sheetId="15329"/>
      <sheetData sheetId="15330"/>
      <sheetData sheetId="15331"/>
      <sheetData sheetId="15332"/>
      <sheetData sheetId="15333"/>
      <sheetData sheetId="15334"/>
      <sheetData sheetId="15335"/>
      <sheetData sheetId="15336"/>
      <sheetData sheetId="15337"/>
      <sheetData sheetId="15338"/>
      <sheetData sheetId="15339"/>
      <sheetData sheetId="15340"/>
      <sheetData sheetId="15341"/>
      <sheetData sheetId="15342"/>
      <sheetData sheetId="15343"/>
      <sheetData sheetId="15344"/>
      <sheetData sheetId="15345"/>
      <sheetData sheetId="15346"/>
      <sheetData sheetId="15347"/>
      <sheetData sheetId="15348">
        <row r="4">
          <cell r="I4">
            <v>0</v>
          </cell>
        </row>
      </sheetData>
      <sheetData sheetId="15349">
        <row r="4">
          <cell r="I4">
            <v>0</v>
          </cell>
        </row>
      </sheetData>
      <sheetData sheetId="15350">
        <row r="4">
          <cell r="I4">
            <v>0</v>
          </cell>
        </row>
      </sheetData>
      <sheetData sheetId="15351">
        <row r="4">
          <cell r="I4">
            <v>0</v>
          </cell>
        </row>
      </sheetData>
      <sheetData sheetId="15352">
        <row r="4">
          <cell r="I4">
            <v>0</v>
          </cell>
        </row>
      </sheetData>
      <sheetData sheetId="15353">
        <row r="4">
          <cell r="I4">
            <v>0</v>
          </cell>
        </row>
      </sheetData>
      <sheetData sheetId="15354">
        <row r="4">
          <cell r="I4">
            <v>0</v>
          </cell>
        </row>
      </sheetData>
      <sheetData sheetId="15355">
        <row r="4">
          <cell r="I4">
            <v>0</v>
          </cell>
        </row>
      </sheetData>
      <sheetData sheetId="15356">
        <row r="4">
          <cell r="I4">
            <v>0</v>
          </cell>
        </row>
      </sheetData>
      <sheetData sheetId="15357"/>
      <sheetData sheetId="15358">
        <row r="4">
          <cell r="I4">
            <v>0</v>
          </cell>
        </row>
      </sheetData>
      <sheetData sheetId="15359"/>
      <sheetData sheetId="15360"/>
      <sheetData sheetId="15361"/>
      <sheetData sheetId="15362"/>
      <sheetData sheetId="15363"/>
      <sheetData sheetId="15364">
        <row r="4">
          <cell r="I4">
            <v>0</v>
          </cell>
        </row>
      </sheetData>
      <sheetData sheetId="15365">
        <row r="4">
          <cell r="I4">
            <v>0</v>
          </cell>
        </row>
      </sheetData>
      <sheetData sheetId="15366">
        <row r="4">
          <cell r="I4">
            <v>0</v>
          </cell>
        </row>
      </sheetData>
      <sheetData sheetId="15367">
        <row r="4">
          <cell r="I4">
            <v>0</v>
          </cell>
        </row>
      </sheetData>
      <sheetData sheetId="15368">
        <row r="4">
          <cell r="I4">
            <v>0</v>
          </cell>
        </row>
      </sheetData>
      <sheetData sheetId="15369">
        <row r="4">
          <cell r="I4">
            <v>0</v>
          </cell>
        </row>
      </sheetData>
      <sheetData sheetId="15370">
        <row r="4">
          <cell r="I4">
            <v>0</v>
          </cell>
        </row>
      </sheetData>
      <sheetData sheetId="15371">
        <row r="4">
          <cell r="I4">
            <v>0</v>
          </cell>
        </row>
      </sheetData>
      <sheetData sheetId="15372">
        <row r="4">
          <cell r="I4">
            <v>0</v>
          </cell>
        </row>
      </sheetData>
      <sheetData sheetId="15373"/>
      <sheetData sheetId="15374">
        <row r="4">
          <cell r="I4">
            <v>0</v>
          </cell>
        </row>
      </sheetData>
      <sheetData sheetId="15375">
        <row r="4">
          <cell r="I4">
            <v>0</v>
          </cell>
        </row>
      </sheetData>
      <sheetData sheetId="15376">
        <row r="4">
          <cell r="I4">
            <v>0</v>
          </cell>
        </row>
      </sheetData>
      <sheetData sheetId="15377">
        <row r="4">
          <cell r="I4">
            <v>0</v>
          </cell>
        </row>
      </sheetData>
      <sheetData sheetId="15378">
        <row r="4">
          <cell r="I4">
            <v>0</v>
          </cell>
        </row>
      </sheetData>
      <sheetData sheetId="15379">
        <row r="4">
          <cell r="I4">
            <v>0</v>
          </cell>
        </row>
      </sheetData>
      <sheetData sheetId="15380">
        <row r="4">
          <cell r="I4">
            <v>0</v>
          </cell>
        </row>
      </sheetData>
      <sheetData sheetId="15381">
        <row r="4">
          <cell r="I4">
            <v>0</v>
          </cell>
        </row>
      </sheetData>
      <sheetData sheetId="15382">
        <row r="4">
          <cell r="I4">
            <v>0</v>
          </cell>
        </row>
      </sheetData>
      <sheetData sheetId="15383">
        <row r="4">
          <cell r="I4">
            <v>0</v>
          </cell>
        </row>
      </sheetData>
      <sheetData sheetId="15384"/>
      <sheetData sheetId="15385">
        <row r="4">
          <cell r="I4">
            <v>0</v>
          </cell>
        </row>
      </sheetData>
      <sheetData sheetId="15386">
        <row r="4">
          <cell r="I4">
            <v>0</v>
          </cell>
        </row>
      </sheetData>
      <sheetData sheetId="15387">
        <row r="4">
          <cell r="I4">
            <v>0</v>
          </cell>
        </row>
      </sheetData>
      <sheetData sheetId="15388">
        <row r="4">
          <cell r="I4">
            <v>0</v>
          </cell>
        </row>
      </sheetData>
      <sheetData sheetId="15389"/>
      <sheetData sheetId="15390"/>
      <sheetData sheetId="15391"/>
      <sheetData sheetId="15392"/>
      <sheetData sheetId="15393"/>
      <sheetData sheetId="15394"/>
      <sheetData sheetId="15395"/>
      <sheetData sheetId="15396"/>
      <sheetData sheetId="15397"/>
      <sheetData sheetId="15398"/>
      <sheetData sheetId="15399"/>
      <sheetData sheetId="15400"/>
      <sheetData sheetId="15401"/>
      <sheetData sheetId="15402"/>
      <sheetData sheetId="15403"/>
      <sheetData sheetId="15404"/>
      <sheetData sheetId="15405"/>
      <sheetData sheetId="15406"/>
      <sheetData sheetId="15407"/>
      <sheetData sheetId="15408"/>
      <sheetData sheetId="15409"/>
      <sheetData sheetId="15410"/>
      <sheetData sheetId="15411"/>
      <sheetData sheetId="15412"/>
      <sheetData sheetId="15413"/>
      <sheetData sheetId="15414"/>
      <sheetData sheetId="15415"/>
      <sheetData sheetId="15416"/>
      <sheetData sheetId="15417"/>
      <sheetData sheetId="15418"/>
      <sheetData sheetId="15419"/>
      <sheetData sheetId="15420"/>
      <sheetData sheetId="15421"/>
      <sheetData sheetId="15422"/>
      <sheetData sheetId="15423"/>
      <sheetData sheetId="15424"/>
      <sheetData sheetId="15425"/>
      <sheetData sheetId="15426"/>
      <sheetData sheetId="15427"/>
      <sheetData sheetId="15428"/>
      <sheetData sheetId="15429"/>
      <sheetData sheetId="15430"/>
      <sheetData sheetId="15431"/>
      <sheetData sheetId="15432"/>
      <sheetData sheetId="15433"/>
      <sheetData sheetId="15434"/>
      <sheetData sheetId="15435"/>
      <sheetData sheetId="15436"/>
      <sheetData sheetId="15437"/>
      <sheetData sheetId="15438"/>
      <sheetData sheetId="15439"/>
      <sheetData sheetId="15440"/>
      <sheetData sheetId="15441"/>
      <sheetData sheetId="15442"/>
      <sheetData sheetId="15443"/>
      <sheetData sheetId="15444"/>
      <sheetData sheetId="15445"/>
      <sheetData sheetId="15446"/>
      <sheetData sheetId="15447"/>
      <sheetData sheetId="15448"/>
      <sheetData sheetId="15449"/>
      <sheetData sheetId="15450"/>
      <sheetData sheetId="15451"/>
      <sheetData sheetId="15452"/>
      <sheetData sheetId="15453"/>
      <sheetData sheetId="15454">
        <row r="4">
          <cell r="I4">
            <v>0</v>
          </cell>
        </row>
      </sheetData>
      <sheetData sheetId="15455"/>
      <sheetData sheetId="15456"/>
      <sheetData sheetId="15457"/>
      <sheetData sheetId="15458"/>
      <sheetData sheetId="15459"/>
      <sheetData sheetId="15460"/>
      <sheetData sheetId="15461"/>
      <sheetData sheetId="15462"/>
      <sheetData sheetId="15463"/>
      <sheetData sheetId="15464"/>
      <sheetData sheetId="15465"/>
      <sheetData sheetId="15466"/>
      <sheetData sheetId="15467"/>
      <sheetData sheetId="15468"/>
      <sheetData sheetId="15469"/>
      <sheetData sheetId="15470"/>
      <sheetData sheetId="15471"/>
      <sheetData sheetId="15472"/>
      <sheetData sheetId="15473"/>
      <sheetData sheetId="15474"/>
      <sheetData sheetId="15475"/>
      <sheetData sheetId="15476"/>
      <sheetData sheetId="15477"/>
      <sheetData sheetId="15478"/>
      <sheetData sheetId="15479"/>
      <sheetData sheetId="15480"/>
      <sheetData sheetId="15481"/>
      <sheetData sheetId="15482"/>
      <sheetData sheetId="15483"/>
      <sheetData sheetId="15484"/>
      <sheetData sheetId="15485"/>
      <sheetData sheetId="15486"/>
      <sheetData sheetId="15487">
        <row r="4">
          <cell r="I4">
            <v>0</v>
          </cell>
        </row>
      </sheetData>
      <sheetData sheetId="15488"/>
      <sheetData sheetId="15489"/>
      <sheetData sheetId="15490"/>
      <sheetData sheetId="15491"/>
      <sheetData sheetId="15492"/>
      <sheetData sheetId="15493"/>
      <sheetData sheetId="15494"/>
      <sheetData sheetId="15495"/>
      <sheetData sheetId="15496"/>
      <sheetData sheetId="15497"/>
      <sheetData sheetId="15498"/>
      <sheetData sheetId="15499"/>
      <sheetData sheetId="15500"/>
      <sheetData sheetId="15501"/>
      <sheetData sheetId="15502"/>
      <sheetData sheetId="15503"/>
      <sheetData sheetId="15504"/>
      <sheetData sheetId="15505"/>
      <sheetData sheetId="15506"/>
      <sheetData sheetId="15507"/>
      <sheetData sheetId="15508"/>
      <sheetData sheetId="15509"/>
      <sheetData sheetId="15510"/>
      <sheetData sheetId="15511"/>
      <sheetData sheetId="15512"/>
      <sheetData sheetId="15513"/>
      <sheetData sheetId="15514"/>
      <sheetData sheetId="15515"/>
      <sheetData sheetId="15516">
        <row r="4">
          <cell r="I4">
            <v>0</v>
          </cell>
        </row>
      </sheetData>
      <sheetData sheetId="15517"/>
      <sheetData sheetId="15518"/>
      <sheetData sheetId="15519"/>
      <sheetData sheetId="15520"/>
      <sheetData sheetId="15521">
        <row r="4">
          <cell r="I4">
            <v>0</v>
          </cell>
        </row>
      </sheetData>
      <sheetData sheetId="15522">
        <row r="4">
          <cell r="I4">
            <v>0</v>
          </cell>
        </row>
      </sheetData>
      <sheetData sheetId="15523">
        <row r="4">
          <cell r="I4">
            <v>0</v>
          </cell>
        </row>
      </sheetData>
      <sheetData sheetId="15524">
        <row r="4">
          <cell r="I4">
            <v>0</v>
          </cell>
        </row>
      </sheetData>
      <sheetData sheetId="15525">
        <row r="4">
          <cell r="I4">
            <v>0</v>
          </cell>
        </row>
      </sheetData>
      <sheetData sheetId="15526">
        <row r="4">
          <cell r="I4">
            <v>0</v>
          </cell>
        </row>
      </sheetData>
      <sheetData sheetId="15527">
        <row r="4">
          <cell r="I4">
            <v>0</v>
          </cell>
        </row>
      </sheetData>
      <sheetData sheetId="15528"/>
      <sheetData sheetId="15529"/>
      <sheetData sheetId="15530"/>
      <sheetData sheetId="15531"/>
      <sheetData sheetId="15532"/>
      <sheetData sheetId="15533"/>
      <sheetData sheetId="15534"/>
      <sheetData sheetId="15535"/>
      <sheetData sheetId="15536"/>
      <sheetData sheetId="15537"/>
      <sheetData sheetId="15538"/>
      <sheetData sheetId="15539"/>
      <sheetData sheetId="15540"/>
      <sheetData sheetId="15541"/>
      <sheetData sheetId="15542"/>
      <sheetData sheetId="15543"/>
      <sheetData sheetId="15544"/>
      <sheetData sheetId="15545"/>
      <sheetData sheetId="15546"/>
      <sheetData sheetId="15547"/>
      <sheetData sheetId="15548"/>
      <sheetData sheetId="15549">
        <row r="4">
          <cell r="I4">
            <v>0</v>
          </cell>
        </row>
      </sheetData>
      <sheetData sheetId="15550"/>
      <sheetData sheetId="15551"/>
      <sheetData sheetId="15552"/>
      <sheetData sheetId="15553"/>
      <sheetData sheetId="15554"/>
      <sheetData sheetId="15555"/>
      <sheetData sheetId="15556"/>
      <sheetData sheetId="15557"/>
      <sheetData sheetId="15558"/>
      <sheetData sheetId="15559"/>
      <sheetData sheetId="15560"/>
      <sheetData sheetId="15561"/>
      <sheetData sheetId="15562"/>
      <sheetData sheetId="15563"/>
      <sheetData sheetId="15564"/>
      <sheetData sheetId="15565"/>
      <sheetData sheetId="15566">
        <row r="4">
          <cell r="I4">
            <v>0</v>
          </cell>
        </row>
      </sheetData>
      <sheetData sheetId="15567"/>
      <sheetData sheetId="15568"/>
      <sheetData sheetId="15569"/>
      <sheetData sheetId="15570"/>
      <sheetData sheetId="15571"/>
      <sheetData sheetId="15572"/>
      <sheetData sheetId="15573"/>
      <sheetData sheetId="15574"/>
      <sheetData sheetId="15575"/>
      <sheetData sheetId="15576"/>
      <sheetData sheetId="15577"/>
      <sheetData sheetId="15578"/>
      <sheetData sheetId="15579"/>
      <sheetData sheetId="15580"/>
      <sheetData sheetId="15581"/>
      <sheetData sheetId="15582"/>
      <sheetData sheetId="15583"/>
      <sheetData sheetId="15584"/>
      <sheetData sheetId="15585"/>
      <sheetData sheetId="15586"/>
      <sheetData sheetId="15587"/>
      <sheetData sheetId="15588"/>
      <sheetData sheetId="15589"/>
      <sheetData sheetId="15590"/>
      <sheetData sheetId="15591"/>
      <sheetData sheetId="15592"/>
      <sheetData sheetId="15593"/>
      <sheetData sheetId="15594"/>
      <sheetData sheetId="15595"/>
      <sheetData sheetId="15596"/>
      <sheetData sheetId="15597"/>
      <sheetData sheetId="15598"/>
      <sheetData sheetId="15599"/>
      <sheetData sheetId="15600"/>
      <sheetData sheetId="15601"/>
      <sheetData sheetId="15602"/>
      <sheetData sheetId="15603"/>
      <sheetData sheetId="15604"/>
      <sheetData sheetId="15605"/>
      <sheetData sheetId="15606"/>
      <sheetData sheetId="15607"/>
      <sheetData sheetId="15608"/>
      <sheetData sheetId="15609"/>
      <sheetData sheetId="15610"/>
      <sheetData sheetId="15611"/>
      <sheetData sheetId="15612"/>
      <sheetData sheetId="15613"/>
      <sheetData sheetId="15614"/>
      <sheetData sheetId="15615"/>
      <sheetData sheetId="15616"/>
      <sheetData sheetId="15617"/>
      <sheetData sheetId="15618"/>
      <sheetData sheetId="15619"/>
      <sheetData sheetId="15620"/>
      <sheetData sheetId="15621"/>
      <sheetData sheetId="15622">
        <row r="4">
          <cell r="I4">
            <v>0</v>
          </cell>
        </row>
      </sheetData>
      <sheetData sheetId="15623"/>
      <sheetData sheetId="15624"/>
      <sheetData sheetId="15625"/>
      <sheetData sheetId="15626"/>
      <sheetData sheetId="15627"/>
      <sheetData sheetId="15628">
        <row r="4">
          <cell r="I4">
            <v>0</v>
          </cell>
        </row>
      </sheetData>
      <sheetData sheetId="15629"/>
      <sheetData sheetId="15630"/>
      <sheetData sheetId="15631"/>
      <sheetData sheetId="15632"/>
      <sheetData sheetId="15633"/>
      <sheetData sheetId="15634">
        <row r="4">
          <cell r="I4">
            <v>0</v>
          </cell>
        </row>
      </sheetData>
      <sheetData sheetId="15635"/>
      <sheetData sheetId="15636">
        <row r="4">
          <cell r="I4">
            <v>0</v>
          </cell>
        </row>
      </sheetData>
      <sheetData sheetId="15637">
        <row r="4">
          <cell r="I4">
            <v>0</v>
          </cell>
        </row>
      </sheetData>
      <sheetData sheetId="15638">
        <row r="4">
          <cell r="I4">
            <v>0</v>
          </cell>
        </row>
      </sheetData>
      <sheetData sheetId="15639"/>
      <sheetData sheetId="15640"/>
      <sheetData sheetId="15641"/>
      <sheetData sheetId="15642">
        <row r="4">
          <cell r="I4">
            <v>0</v>
          </cell>
        </row>
      </sheetData>
      <sheetData sheetId="15643"/>
      <sheetData sheetId="15644"/>
      <sheetData sheetId="15645"/>
      <sheetData sheetId="15646"/>
      <sheetData sheetId="15647">
        <row r="4">
          <cell r="I4">
            <v>0</v>
          </cell>
        </row>
      </sheetData>
      <sheetData sheetId="15648"/>
      <sheetData sheetId="15649"/>
      <sheetData sheetId="15650"/>
      <sheetData sheetId="15651"/>
      <sheetData sheetId="15652"/>
      <sheetData sheetId="15653"/>
      <sheetData sheetId="15654"/>
      <sheetData sheetId="15655"/>
      <sheetData sheetId="15656"/>
      <sheetData sheetId="15657"/>
      <sheetData sheetId="15658"/>
      <sheetData sheetId="15659"/>
      <sheetData sheetId="15660"/>
      <sheetData sheetId="15661"/>
      <sheetData sheetId="15662"/>
      <sheetData sheetId="15663"/>
      <sheetData sheetId="15664"/>
      <sheetData sheetId="15665"/>
      <sheetData sheetId="15666"/>
      <sheetData sheetId="15667"/>
      <sheetData sheetId="15668"/>
      <sheetData sheetId="15669"/>
      <sheetData sheetId="15670"/>
      <sheetData sheetId="15671"/>
      <sheetData sheetId="15672"/>
      <sheetData sheetId="15673"/>
      <sheetData sheetId="15674">
        <row r="4">
          <cell r="I4">
            <v>0</v>
          </cell>
        </row>
      </sheetData>
      <sheetData sheetId="15675"/>
      <sheetData sheetId="15676"/>
      <sheetData sheetId="15677"/>
      <sheetData sheetId="15678"/>
      <sheetData sheetId="15679"/>
      <sheetData sheetId="15680"/>
      <sheetData sheetId="15681"/>
      <sheetData sheetId="15682"/>
      <sheetData sheetId="15683"/>
      <sheetData sheetId="15684"/>
      <sheetData sheetId="15685"/>
      <sheetData sheetId="15686"/>
      <sheetData sheetId="15687"/>
      <sheetData sheetId="15688"/>
      <sheetData sheetId="15689"/>
      <sheetData sheetId="15690"/>
      <sheetData sheetId="15691"/>
      <sheetData sheetId="15692"/>
      <sheetData sheetId="15693"/>
      <sheetData sheetId="15694"/>
      <sheetData sheetId="15695"/>
      <sheetData sheetId="15696"/>
      <sheetData sheetId="15697"/>
      <sheetData sheetId="15698"/>
      <sheetData sheetId="15699"/>
      <sheetData sheetId="15700"/>
      <sheetData sheetId="15701"/>
      <sheetData sheetId="15702"/>
      <sheetData sheetId="15703"/>
      <sheetData sheetId="15704"/>
      <sheetData sheetId="15705"/>
      <sheetData sheetId="15706"/>
      <sheetData sheetId="15707"/>
      <sheetData sheetId="15708"/>
      <sheetData sheetId="15709"/>
      <sheetData sheetId="15710"/>
      <sheetData sheetId="15711"/>
      <sheetData sheetId="15712"/>
      <sheetData sheetId="15713"/>
      <sheetData sheetId="15714"/>
      <sheetData sheetId="15715"/>
      <sheetData sheetId="15716"/>
      <sheetData sheetId="15717"/>
      <sheetData sheetId="15718"/>
      <sheetData sheetId="15719"/>
      <sheetData sheetId="15720"/>
      <sheetData sheetId="15721">
        <row r="4">
          <cell r="I4">
            <v>0</v>
          </cell>
        </row>
      </sheetData>
      <sheetData sheetId="15722"/>
      <sheetData sheetId="15723"/>
      <sheetData sheetId="15724"/>
      <sheetData sheetId="15725"/>
      <sheetData sheetId="15726"/>
      <sheetData sheetId="15727"/>
      <sheetData sheetId="15728"/>
      <sheetData sheetId="15729"/>
      <sheetData sheetId="15730"/>
      <sheetData sheetId="15731"/>
      <sheetData sheetId="15732"/>
      <sheetData sheetId="15733"/>
      <sheetData sheetId="15734"/>
      <sheetData sheetId="15735"/>
      <sheetData sheetId="15736"/>
      <sheetData sheetId="15737"/>
      <sheetData sheetId="15738"/>
      <sheetData sheetId="15739"/>
      <sheetData sheetId="15740"/>
      <sheetData sheetId="15741"/>
      <sheetData sheetId="15742"/>
      <sheetData sheetId="15743"/>
      <sheetData sheetId="15744"/>
      <sheetData sheetId="15745"/>
      <sheetData sheetId="15746">
        <row r="4">
          <cell r="I4">
            <v>0</v>
          </cell>
        </row>
      </sheetData>
      <sheetData sheetId="15747"/>
      <sheetData sheetId="15748"/>
      <sheetData sheetId="15749"/>
      <sheetData sheetId="15750"/>
      <sheetData sheetId="15751">
        <row r="4">
          <cell r="I4">
            <v>0</v>
          </cell>
        </row>
      </sheetData>
      <sheetData sheetId="15752">
        <row r="4">
          <cell r="I4">
            <v>0</v>
          </cell>
        </row>
      </sheetData>
      <sheetData sheetId="15753">
        <row r="4">
          <cell r="I4">
            <v>0</v>
          </cell>
        </row>
      </sheetData>
      <sheetData sheetId="15754">
        <row r="4">
          <cell r="I4">
            <v>0</v>
          </cell>
        </row>
      </sheetData>
      <sheetData sheetId="15755"/>
      <sheetData sheetId="15756">
        <row r="4">
          <cell r="I4">
            <v>0</v>
          </cell>
        </row>
      </sheetData>
      <sheetData sheetId="15757"/>
      <sheetData sheetId="15758"/>
      <sheetData sheetId="15759"/>
      <sheetData sheetId="15760"/>
      <sheetData sheetId="15761"/>
      <sheetData sheetId="15762"/>
      <sheetData sheetId="15763"/>
      <sheetData sheetId="15764"/>
      <sheetData sheetId="15765"/>
      <sheetData sheetId="15766"/>
      <sheetData sheetId="15767"/>
      <sheetData sheetId="15768"/>
      <sheetData sheetId="15769"/>
      <sheetData sheetId="15770"/>
      <sheetData sheetId="15771"/>
      <sheetData sheetId="15772"/>
      <sheetData sheetId="15773"/>
      <sheetData sheetId="15774"/>
      <sheetData sheetId="15775"/>
      <sheetData sheetId="15776"/>
      <sheetData sheetId="15777"/>
      <sheetData sheetId="15778"/>
      <sheetData sheetId="15779"/>
      <sheetData sheetId="15780"/>
      <sheetData sheetId="15781"/>
      <sheetData sheetId="15782"/>
      <sheetData sheetId="15783"/>
      <sheetData sheetId="15784"/>
      <sheetData sheetId="15785"/>
      <sheetData sheetId="15786"/>
      <sheetData sheetId="15787"/>
      <sheetData sheetId="15788"/>
      <sheetData sheetId="15789"/>
      <sheetData sheetId="15790"/>
      <sheetData sheetId="15791"/>
      <sheetData sheetId="15792"/>
      <sheetData sheetId="15793"/>
      <sheetData sheetId="15794"/>
      <sheetData sheetId="15795"/>
      <sheetData sheetId="15796"/>
      <sheetData sheetId="15797"/>
      <sheetData sheetId="15798"/>
      <sheetData sheetId="15799"/>
      <sheetData sheetId="15800"/>
      <sheetData sheetId="15801"/>
      <sheetData sheetId="15802"/>
      <sheetData sheetId="15803"/>
      <sheetData sheetId="15804"/>
      <sheetData sheetId="15805"/>
      <sheetData sheetId="15806"/>
      <sheetData sheetId="15807"/>
      <sheetData sheetId="15808"/>
      <sheetData sheetId="15809"/>
      <sheetData sheetId="15810"/>
      <sheetData sheetId="15811"/>
      <sheetData sheetId="15812"/>
      <sheetData sheetId="15813"/>
      <sheetData sheetId="15814"/>
      <sheetData sheetId="15815"/>
      <sheetData sheetId="15816"/>
      <sheetData sheetId="15817"/>
      <sheetData sheetId="15818"/>
      <sheetData sheetId="15819"/>
      <sheetData sheetId="15820"/>
      <sheetData sheetId="15821"/>
      <sheetData sheetId="15822"/>
      <sheetData sheetId="15823">
        <row r="4">
          <cell r="I4">
            <v>0</v>
          </cell>
        </row>
      </sheetData>
      <sheetData sheetId="15824">
        <row r="4">
          <cell r="I4">
            <v>0</v>
          </cell>
        </row>
      </sheetData>
      <sheetData sheetId="15825"/>
      <sheetData sheetId="15826"/>
      <sheetData sheetId="15827"/>
      <sheetData sheetId="15828"/>
      <sheetData sheetId="15829"/>
      <sheetData sheetId="15830"/>
      <sheetData sheetId="15831"/>
      <sheetData sheetId="15832"/>
      <sheetData sheetId="15833">
        <row r="4">
          <cell r="I4">
            <v>0</v>
          </cell>
        </row>
      </sheetData>
      <sheetData sheetId="15834">
        <row r="4">
          <cell r="I4">
            <v>0</v>
          </cell>
        </row>
      </sheetData>
      <sheetData sheetId="15835">
        <row r="4">
          <cell r="I4">
            <v>0</v>
          </cell>
        </row>
      </sheetData>
      <sheetData sheetId="15836"/>
      <sheetData sheetId="15837"/>
      <sheetData sheetId="15838"/>
      <sheetData sheetId="15839"/>
      <sheetData sheetId="15840"/>
      <sheetData sheetId="15841"/>
      <sheetData sheetId="15842"/>
      <sheetData sheetId="15843"/>
      <sheetData sheetId="15844"/>
      <sheetData sheetId="15845"/>
      <sheetData sheetId="15846"/>
      <sheetData sheetId="15847"/>
      <sheetData sheetId="15848"/>
      <sheetData sheetId="15849"/>
      <sheetData sheetId="15850"/>
      <sheetData sheetId="15851"/>
      <sheetData sheetId="15852"/>
      <sheetData sheetId="15853"/>
      <sheetData sheetId="15854">
        <row r="4">
          <cell r="I4">
            <v>0</v>
          </cell>
        </row>
      </sheetData>
      <sheetData sheetId="15855">
        <row r="4">
          <cell r="M4">
            <v>100</v>
          </cell>
        </row>
      </sheetData>
      <sheetData sheetId="15856">
        <row r="4">
          <cell r="I4">
            <v>0</v>
          </cell>
        </row>
      </sheetData>
      <sheetData sheetId="15857">
        <row r="4">
          <cell r="M4">
            <v>100</v>
          </cell>
        </row>
      </sheetData>
      <sheetData sheetId="15858">
        <row r="4">
          <cell r="I4">
            <v>0</v>
          </cell>
        </row>
      </sheetData>
      <sheetData sheetId="15859"/>
      <sheetData sheetId="15860"/>
      <sheetData sheetId="15861"/>
      <sheetData sheetId="15862"/>
      <sheetData sheetId="15863"/>
      <sheetData sheetId="15864"/>
      <sheetData sheetId="15865"/>
      <sheetData sheetId="15866"/>
      <sheetData sheetId="15867"/>
      <sheetData sheetId="15868"/>
      <sheetData sheetId="15869"/>
      <sheetData sheetId="15870"/>
      <sheetData sheetId="15871"/>
      <sheetData sheetId="15872"/>
      <sheetData sheetId="15873"/>
      <sheetData sheetId="15874"/>
      <sheetData sheetId="15875"/>
      <sheetData sheetId="15876"/>
      <sheetData sheetId="15877"/>
      <sheetData sheetId="15878"/>
      <sheetData sheetId="15879"/>
      <sheetData sheetId="15880"/>
      <sheetData sheetId="15881"/>
      <sheetData sheetId="15882"/>
      <sheetData sheetId="15883"/>
      <sheetData sheetId="15884"/>
      <sheetData sheetId="15885"/>
      <sheetData sheetId="15886"/>
      <sheetData sheetId="15887"/>
      <sheetData sheetId="15888"/>
      <sheetData sheetId="15889"/>
      <sheetData sheetId="15890"/>
      <sheetData sheetId="15891"/>
      <sheetData sheetId="15892"/>
      <sheetData sheetId="15893"/>
      <sheetData sheetId="15894"/>
      <sheetData sheetId="15895"/>
      <sheetData sheetId="15896"/>
      <sheetData sheetId="15897"/>
      <sheetData sheetId="15898"/>
      <sheetData sheetId="15899"/>
      <sheetData sheetId="15900"/>
      <sheetData sheetId="15901"/>
      <sheetData sheetId="15902"/>
      <sheetData sheetId="15903"/>
      <sheetData sheetId="15904"/>
      <sheetData sheetId="15905"/>
      <sheetData sheetId="15906"/>
      <sheetData sheetId="15907"/>
      <sheetData sheetId="15908"/>
      <sheetData sheetId="15909"/>
      <sheetData sheetId="15910"/>
      <sheetData sheetId="15911"/>
      <sheetData sheetId="15912"/>
      <sheetData sheetId="15913"/>
      <sheetData sheetId="15914"/>
      <sheetData sheetId="15915"/>
      <sheetData sheetId="15916"/>
      <sheetData sheetId="15917"/>
      <sheetData sheetId="15918"/>
      <sheetData sheetId="15919"/>
      <sheetData sheetId="15920"/>
      <sheetData sheetId="15921"/>
      <sheetData sheetId="15922"/>
      <sheetData sheetId="15923"/>
      <sheetData sheetId="15924"/>
      <sheetData sheetId="15925"/>
      <sheetData sheetId="15926"/>
      <sheetData sheetId="15927"/>
      <sheetData sheetId="15928"/>
      <sheetData sheetId="15929"/>
      <sheetData sheetId="15930"/>
      <sheetData sheetId="15931"/>
      <sheetData sheetId="15932"/>
      <sheetData sheetId="15933"/>
      <sheetData sheetId="15934"/>
      <sheetData sheetId="15935"/>
      <sheetData sheetId="15936"/>
      <sheetData sheetId="15937"/>
      <sheetData sheetId="15938"/>
      <sheetData sheetId="15939"/>
      <sheetData sheetId="15940"/>
      <sheetData sheetId="15941"/>
      <sheetData sheetId="15942"/>
      <sheetData sheetId="15943"/>
      <sheetData sheetId="15944"/>
      <sheetData sheetId="15945"/>
      <sheetData sheetId="15946"/>
      <sheetData sheetId="15947"/>
      <sheetData sheetId="15948"/>
      <sheetData sheetId="15949"/>
      <sheetData sheetId="15950"/>
      <sheetData sheetId="15951"/>
      <sheetData sheetId="15952"/>
      <sheetData sheetId="15953"/>
      <sheetData sheetId="15954"/>
      <sheetData sheetId="15955"/>
      <sheetData sheetId="15956"/>
      <sheetData sheetId="15957"/>
      <sheetData sheetId="15958"/>
      <sheetData sheetId="15959"/>
      <sheetData sheetId="15960"/>
      <sheetData sheetId="15961"/>
      <sheetData sheetId="15962"/>
      <sheetData sheetId="15963"/>
      <sheetData sheetId="15964"/>
      <sheetData sheetId="15965"/>
      <sheetData sheetId="15966"/>
      <sheetData sheetId="15967"/>
      <sheetData sheetId="15968"/>
      <sheetData sheetId="15969"/>
      <sheetData sheetId="15970"/>
      <sheetData sheetId="15971"/>
      <sheetData sheetId="15972"/>
      <sheetData sheetId="15973"/>
      <sheetData sheetId="15974"/>
      <sheetData sheetId="15975"/>
      <sheetData sheetId="15976"/>
      <sheetData sheetId="15977"/>
      <sheetData sheetId="15978"/>
      <sheetData sheetId="15979"/>
      <sheetData sheetId="15980"/>
      <sheetData sheetId="15981"/>
      <sheetData sheetId="15982"/>
      <sheetData sheetId="15983"/>
      <sheetData sheetId="15984"/>
      <sheetData sheetId="15985"/>
      <sheetData sheetId="15986"/>
      <sheetData sheetId="15987"/>
      <sheetData sheetId="15988"/>
      <sheetData sheetId="15989"/>
      <sheetData sheetId="15990"/>
      <sheetData sheetId="15991"/>
      <sheetData sheetId="15992"/>
      <sheetData sheetId="15993"/>
      <sheetData sheetId="15994"/>
      <sheetData sheetId="15995"/>
      <sheetData sheetId="15996"/>
      <sheetData sheetId="15997"/>
      <sheetData sheetId="15998"/>
      <sheetData sheetId="15999"/>
      <sheetData sheetId="16000"/>
      <sheetData sheetId="16001"/>
      <sheetData sheetId="16002"/>
      <sheetData sheetId="16003"/>
      <sheetData sheetId="16004"/>
      <sheetData sheetId="16005"/>
      <sheetData sheetId="16006"/>
      <sheetData sheetId="16007"/>
      <sheetData sheetId="16008"/>
      <sheetData sheetId="16009"/>
      <sheetData sheetId="16010"/>
      <sheetData sheetId="16011"/>
      <sheetData sheetId="16012"/>
      <sheetData sheetId="16013"/>
      <sheetData sheetId="16014"/>
      <sheetData sheetId="16015"/>
      <sheetData sheetId="16016"/>
      <sheetData sheetId="16017"/>
      <sheetData sheetId="16018"/>
      <sheetData sheetId="16019"/>
      <sheetData sheetId="16020"/>
      <sheetData sheetId="16021"/>
      <sheetData sheetId="16022"/>
      <sheetData sheetId="16023"/>
      <sheetData sheetId="16024"/>
      <sheetData sheetId="16025"/>
      <sheetData sheetId="16026"/>
      <sheetData sheetId="16027"/>
      <sheetData sheetId="16028"/>
      <sheetData sheetId="16029"/>
      <sheetData sheetId="16030"/>
      <sheetData sheetId="16031"/>
      <sheetData sheetId="16032"/>
      <sheetData sheetId="16033"/>
      <sheetData sheetId="16034"/>
      <sheetData sheetId="16035"/>
      <sheetData sheetId="16036"/>
      <sheetData sheetId="16037"/>
      <sheetData sheetId="16038"/>
      <sheetData sheetId="16039"/>
      <sheetData sheetId="16040"/>
      <sheetData sheetId="16041"/>
      <sheetData sheetId="16042"/>
      <sheetData sheetId="16043"/>
      <sheetData sheetId="16044"/>
      <sheetData sheetId="16045"/>
      <sheetData sheetId="16046"/>
      <sheetData sheetId="16047"/>
      <sheetData sheetId="16048"/>
      <sheetData sheetId="16049"/>
      <sheetData sheetId="16050"/>
      <sheetData sheetId="16051"/>
      <sheetData sheetId="16052"/>
      <sheetData sheetId="16053"/>
      <sheetData sheetId="16054"/>
      <sheetData sheetId="16055"/>
      <sheetData sheetId="16056"/>
      <sheetData sheetId="16057"/>
      <sheetData sheetId="16058"/>
      <sheetData sheetId="16059"/>
      <sheetData sheetId="16060"/>
      <sheetData sheetId="16061"/>
      <sheetData sheetId="16062"/>
      <sheetData sheetId="16063"/>
      <sheetData sheetId="16064"/>
      <sheetData sheetId="16065"/>
      <sheetData sheetId="16066"/>
      <sheetData sheetId="16067"/>
      <sheetData sheetId="16068"/>
      <sheetData sheetId="16069"/>
      <sheetData sheetId="16070"/>
      <sheetData sheetId="16071"/>
      <sheetData sheetId="16072"/>
      <sheetData sheetId="16073"/>
      <sheetData sheetId="16074"/>
      <sheetData sheetId="16075"/>
      <sheetData sheetId="16076"/>
      <sheetData sheetId="16077"/>
      <sheetData sheetId="16078"/>
      <sheetData sheetId="16079"/>
      <sheetData sheetId="16080"/>
      <sheetData sheetId="16081"/>
      <sheetData sheetId="16082" refreshError="1"/>
      <sheetData sheetId="16083" refreshError="1"/>
      <sheetData sheetId="16084" refreshError="1"/>
      <sheetData sheetId="16085" refreshError="1"/>
      <sheetData sheetId="16086" refreshError="1"/>
      <sheetData sheetId="16087" refreshError="1"/>
      <sheetData sheetId="16088" refreshError="1"/>
      <sheetData sheetId="16089" refreshError="1"/>
      <sheetData sheetId="16090" refreshError="1"/>
      <sheetData sheetId="16091" refreshError="1"/>
      <sheetData sheetId="16092" refreshError="1"/>
      <sheetData sheetId="16093" refreshError="1"/>
      <sheetData sheetId="16094" refreshError="1"/>
      <sheetData sheetId="16095" refreshError="1"/>
      <sheetData sheetId="16096" refreshError="1"/>
      <sheetData sheetId="16097" refreshError="1"/>
      <sheetData sheetId="16098" refreshError="1"/>
      <sheetData sheetId="16099" refreshError="1"/>
      <sheetData sheetId="16100" refreshError="1"/>
      <sheetData sheetId="16101" refreshError="1"/>
      <sheetData sheetId="16102" refreshError="1"/>
      <sheetData sheetId="16103" refreshError="1"/>
      <sheetData sheetId="16104" refreshError="1"/>
      <sheetData sheetId="16105" refreshError="1"/>
      <sheetData sheetId="16106" refreshError="1"/>
      <sheetData sheetId="16107" refreshError="1"/>
      <sheetData sheetId="16108" refreshError="1"/>
      <sheetData sheetId="16109" refreshError="1"/>
      <sheetData sheetId="16110" refreshError="1"/>
      <sheetData sheetId="16111" refreshError="1"/>
      <sheetData sheetId="16112" refreshError="1"/>
      <sheetData sheetId="16113" refreshError="1"/>
      <sheetData sheetId="16114" refreshError="1"/>
      <sheetData sheetId="16115" refreshError="1"/>
      <sheetData sheetId="16116" refreshError="1"/>
      <sheetData sheetId="16117" refreshError="1"/>
      <sheetData sheetId="16118" refreshError="1"/>
      <sheetData sheetId="16119" refreshError="1"/>
      <sheetData sheetId="16120" refreshError="1"/>
      <sheetData sheetId="16121" refreshError="1"/>
      <sheetData sheetId="16122" refreshError="1"/>
      <sheetData sheetId="16123" refreshError="1"/>
      <sheetData sheetId="16124" refreshError="1"/>
      <sheetData sheetId="16125" refreshError="1"/>
      <sheetData sheetId="16126" refreshError="1"/>
      <sheetData sheetId="16127" refreshError="1"/>
      <sheetData sheetId="16128" refreshError="1"/>
      <sheetData sheetId="16129" refreshError="1"/>
      <sheetData sheetId="16130" refreshError="1"/>
      <sheetData sheetId="16131" refreshError="1"/>
      <sheetData sheetId="16132"/>
      <sheetData sheetId="16133"/>
      <sheetData sheetId="16134" refreshError="1"/>
      <sheetData sheetId="16135"/>
      <sheetData sheetId="161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00-факт"/>
      <sheetName val="на 1 тут"/>
      <sheetName val="Воркута-99"/>
      <sheetName val="Воркута2000"/>
      <sheetName val="Воркута2002"/>
      <sheetName val="Лист1"/>
      <sheetName val="FES"/>
      <sheetName val="Позиция"/>
      <sheetName val="Кедровский"/>
      <sheetName val="Списки"/>
      <sheetName val="UGOL"/>
      <sheetName val="Перечень"/>
      <sheetName val="Список подразделений"/>
      <sheetName val="1.0"/>
      <sheetName val="1.1"/>
      <sheetName val="Список"/>
      <sheetName val="основа часы 51W 51 O"/>
      <sheetName val="основа часы CWP3-CWP3A"/>
      <sheetName val="Справочник"/>
      <sheetName val="Настройка"/>
      <sheetName val="Extrapolacija i interpolacija"/>
      <sheetName val="Настройка 1"/>
      <sheetName val="Справочник статей ДДС"/>
      <sheetName val="Параметры должностей"/>
      <sheetName val="Ввод"/>
      <sheetName val="Курсы_валют"/>
      <sheetName val="Раскрывающиеся списки"/>
      <sheetName val="на_1_тут"/>
      <sheetName val="Список_подразделений"/>
      <sheetName val="1_0"/>
      <sheetName val="1_1"/>
      <sheetName val="основа_часы_51W_51_O"/>
      <sheetName val="основа_часы_CWP3-CWP3A"/>
      <sheetName val="Extrapolacija_i_interpolacija"/>
      <sheetName val="Настройка_1"/>
      <sheetName val="Параметры_должностей"/>
      <sheetName val="Справочник_статей_ДДС"/>
      <sheetName val="Раскрывающиеся_списки"/>
      <sheetName val="УШР на текущую дату"/>
      <sheetName val="Доп. данные"/>
      <sheetName val="Настройки"/>
      <sheetName val="РС"/>
      <sheetName val="Parametri"/>
      <sheetName val="Cevi ukupno "/>
      <sheetName val="Условия"/>
      <sheetName val="График численности (2)"/>
      <sheetName val="на_1_тут1"/>
      <sheetName val="Список_подразделений1"/>
      <sheetName val="1_01"/>
      <sheetName val="1_11"/>
      <sheetName val="основа_часы_51W_51_O1"/>
      <sheetName val="основа_часы_CWP3-CWP3A1"/>
      <sheetName val="Extrapolacija_i_interpolacija1"/>
      <sheetName val="Настройка_11"/>
      <sheetName val="Параметры_должностей1"/>
      <sheetName val="Справочник_статей_ДДС1"/>
      <sheetName val="Раскрывающиеся_списки1"/>
      <sheetName val="УШР_на_текущую_дату"/>
      <sheetName val="Доп__данные"/>
      <sheetName val="Baza"/>
      <sheetName val="Расчет для Анализа"/>
      <sheetName val="РКЦ"/>
      <sheetName val="статьи"/>
      <sheetName val=" СУ ФНП"/>
      <sheetName val="Лист2"/>
      <sheetName val="БДР Ф1-АД"/>
      <sheetName val="Перечень значений"/>
      <sheetName val="на_1_тут2"/>
      <sheetName val="на_1_тут3"/>
      <sheetName val="на_1_тут4"/>
      <sheetName val="на_1_тут5"/>
      <sheetName val="на_1_тут6"/>
      <sheetName val="на_1_тут7"/>
      <sheetName val="Источник данных"/>
      <sheetName val="Стро"/>
      <sheetName val="Сотрудники"/>
      <sheetName val="1"/>
      <sheetName val="0"/>
      <sheetName val="ис.смета"/>
      <sheetName val="Ведомость объемов работ"/>
      <sheetName val="ВАРИАНТ 3 РАБОЧИЙ"/>
      <sheetName val="20"/>
      <sheetName val="23"/>
      <sheetName val="26"/>
      <sheetName val="27"/>
      <sheetName val="28"/>
      <sheetName val="21"/>
      <sheetName val="29"/>
      <sheetName val="Справочники"/>
      <sheetName val="25"/>
      <sheetName val="19"/>
      <sheetName val="22"/>
      <sheetName val="24"/>
      <sheetName val="TEHSHEET"/>
      <sheetName val="план 2000"/>
      <sheetName val="Перегруппировка"/>
      <sheetName val="ПрЭС"/>
      <sheetName val="Главная для ТП"/>
      <sheetName val="1.15 (д.б.)"/>
      <sheetName val="Заголовок"/>
      <sheetName val="EKDEB90"/>
      <sheetName val="Смета_"/>
      <sheetName val="ФОТ по месяцам"/>
      <sheetName val="Смета ДУ и ПД"/>
      <sheetName val="Главная"/>
      <sheetName val="ВАРИАНТ_3_РАБОЧИЙ"/>
      <sheetName val="план_2000"/>
      <sheetName val="Главная_для_ТП"/>
      <sheetName val="1_15_(д_б_)"/>
      <sheetName val="БДР"/>
      <sheetName val="прочие доходы"/>
      <sheetName val="ТЭП ТНС утв."/>
      <sheetName val="КПЭ"/>
      <sheetName val="ОНА,ОНО"/>
      <sheetName val="Т6"/>
      <sheetName val="1. свод филиалы"/>
      <sheetName val="1. ИА"/>
      <sheetName val="1. свод ЛЭ"/>
      <sheetName val="Смета2 проект. раб."/>
      <sheetName val="T0"/>
      <sheetName val="Drop down lists"/>
      <sheetName val="реестр сф 2012"/>
      <sheetName val="служебная"/>
      <sheetName val="Итоги"/>
      <sheetName val="Гр5(о)"/>
      <sheetName val="共機J"/>
      <sheetName val="Сводка - лизинг"/>
      <sheetName val="SET"/>
      <sheetName val="Сведения"/>
      <sheetName val="База"/>
      <sheetName val="Свод"/>
      <sheetName val="перекрестка"/>
      <sheetName val="16"/>
      <sheetName val="18.2"/>
      <sheetName val="4"/>
      <sheetName val="6"/>
      <sheetName val="6 Списки"/>
      <sheetName val="15"/>
      <sheetName val="17.1"/>
      <sheetName val="2.3"/>
      <sheetName val="P2.1"/>
      <sheetName val="control"/>
      <sheetName val="Регионы"/>
      <sheetName val="NEW-PANEL"/>
      <sheetName val="Свод сметы"/>
      <sheetName val="П.8."/>
      <sheetName val="Автозаполнение"/>
      <sheetName val="Handbook"/>
      <sheetName val="Информ-я о регулируемой орг-и"/>
      <sheetName val="Справочник коды"/>
      <sheetName val="база подразделение"/>
      <sheetName val="база статьи затрат"/>
      <sheetName val="Справочник подпроеков"/>
      <sheetName val="ВАРИАНТ_3_РАБОЧИЙ1"/>
      <sheetName val="план_20001"/>
      <sheetName val="Главная_для_ТП1"/>
      <sheetName val="1_15_(д_б_)1"/>
      <sheetName val="ФОТ_по_месяцам"/>
      <sheetName val="Смета_ДУ_и_ПД"/>
      <sheetName val="прочие_доходы"/>
      <sheetName val="ТЭП_ТНС_утв_"/>
      <sheetName val="1__свод_филиалы"/>
      <sheetName val="1__ИА"/>
      <sheetName val="1__свод_ЛЭ"/>
      <sheetName val="Смета2_проект__раб_"/>
      <sheetName val="Drop_down_lists"/>
      <sheetName val="реестр_сф_2012"/>
      <sheetName val="Сводка_-_лизинг"/>
      <sheetName val="18_2"/>
      <sheetName val="6_Списки"/>
      <sheetName val="17_1"/>
      <sheetName val="2_3"/>
      <sheetName val="P2_1"/>
      <sheetName val="СП"/>
      <sheetName val="справка"/>
      <sheetName val="Константы"/>
      <sheetName val="на_1_тут8"/>
      <sheetName val="Список_подразделений2"/>
      <sheetName val="1_02"/>
      <sheetName val="1_12"/>
      <sheetName val="основа_часы_51W_51_O2"/>
      <sheetName val="основа_часы_CWP3-CWP3A2"/>
      <sheetName val="Extrapolacija_i_interpolacija2"/>
      <sheetName val="Настройка_12"/>
      <sheetName val="Параметры_должностей2"/>
      <sheetName val="Справочник_статей_ДДС2"/>
      <sheetName val="Раскрывающиеся_списки2"/>
      <sheetName val="УШР_на_текущую_дату1"/>
      <sheetName val="Доп__данные1"/>
      <sheetName val="Cevi_ukupno_"/>
      <sheetName val="График_численности_(2)"/>
      <sheetName val="Расчет_для_Анализа"/>
      <sheetName val="_СУ_ФНП"/>
      <sheetName val="Перечень_значений"/>
      <sheetName val="БДР_Ф1-АД"/>
      <sheetName val="Источник_данных"/>
      <sheetName val="ис_смета"/>
      <sheetName val="Свод_сметы"/>
      <sheetName val="П_8_"/>
      <sheetName val="Информ-я_о_регулируемой_орг-и"/>
      <sheetName val="Справочник_коды"/>
      <sheetName val="база_подразделение"/>
      <sheetName val="база_статьи_затрат"/>
      <sheetName val="Ведомость_объемов_работ"/>
      <sheetName val="Справочник_подпроеков"/>
      <sheetName val="Статьи БДДС"/>
      <sheetName val="ВАРИАНТ_3_РАБОЧИЙ2"/>
      <sheetName val="план_20002"/>
      <sheetName val="Главная_для_ТП2"/>
      <sheetName val="1_15_(д_б_)2"/>
      <sheetName val="ФОТ_по_месяцам1"/>
      <sheetName val="Смета_ДУ_и_ПД1"/>
      <sheetName val="прочие_доходы1"/>
      <sheetName val="ТЭП_ТНС_утв_1"/>
      <sheetName val="1__свод_филиалы1"/>
      <sheetName val="1__ИА1"/>
      <sheetName val="1__свод_ЛЭ1"/>
      <sheetName val="Смета2_проект__раб_1"/>
      <sheetName val="Drop_down_lists1"/>
      <sheetName val="реестр_сф_20121"/>
      <sheetName val="Сводка_-_лизинг1"/>
      <sheetName val="18_21"/>
      <sheetName val="6_Списки1"/>
      <sheetName val="17_11"/>
      <sheetName val="2_31"/>
      <sheetName val="P2_11"/>
      <sheetName val="Справочник_2"/>
      <sheetName val="СправочникУМиТ"/>
      <sheetName val="Параметры"/>
      <sheetName val="Статусы"/>
      <sheetName val="Потр. щебня"/>
      <sheetName val="ГХ РД"/>
      <sheetName val="ГПР ТОФ"/>
      <sheetName val="БД"/>
      <sheetName val="ID ПС"/>
      <sheetName val="Нормы325"/>
      <sheetName val="TOPLIWO"/>
      <sheetName val="2018"/>
      <sheetName val="2019"/>
      <sheetName val="договора-ОТЧЕТутв.БП"/>
      <sheetName val="Справочно"/>
      <sheetName val="Типовые причины"/>
      <sheetName val="БЗ"/>
      <sheetName val="Классификатор"/>
      <sheetName val="ID_ПС"/>
      <sheetName val="Справочник ЦФО"/>
      <sheetName val="Отчет"/>
      <sheetName val="Пров_Знач"/>
      <sheetName val="01"/>
      <sheetName val="Расчет НВВ общий"/>
      <sheetName val="#ССЫЛКА"/>
      <sheetName val="на_1_тут9"/>
      <sheetName val="Список_подразделений3"/>
      <sheetName val="1_03"/>
      <sheetName val="1_13"/>
      <sheetName val="основа_часы_51W_51_O3"/>
      <sheetName val="основа_часы_CWP3-CWP3A3"/>
      <sheetName val="Параметры_должностей3"/>
      <sheetName val="Extrapolacija_i_interpolacija3"/>
      <sheetName val="Настройка_13"/>
      <sheetName val="Справочник_статей_ДДС3"/>
      <sheetName val="Раскрывающиеся_списки3"/>
      <sheetName val="УШР_на_текущую_дату2"/>
      <sheetName val="Доп__данные2"/>
      <sheetName val="Cevi_ukupno_1"/>
      <sheetName val="График_численности_(2)1"/>
      <sheetName val="Расчет_для_Анализа1"/>
      <sheetName val="_СУ_ФНП1"/>
      <sheetName val="Перечень_значений1"/>
      <sheetName val="БДР_Ф1-АД1"/>
      <sheetName val="Источник_данных1"/>
      <sheetName val="ис_смета1"/>
      <sheetName val="ВАРИАНТ_3_РАБОЧИЙ3"/>
      <sheetName val="план_20003"/>
      <sheetName val="Главная_для_ТП3"/>
      <sheetName val="1_15_(д_б_)3"/>
      <sheetName val="ФОТ_по_месяцам2"/>
      <sheetName val="Смета_ДУ_и_ПД2"/>
      <sheetName val="прочие_доходы2"/>
      <sheetName val="ТЭП_ТНС_утв_2"/>
      <sheetName val="1__свод_филиалы2"/>
      <sheetName val="1__ИА2"/>
      <sheetName val="1__свод_ЛЭ2"/>
      <sheetName val="Смета2_проект__раб_2"/>
      <sheetName val="Drop_down_lists2"/>
      <sheetName val="реестр_сф_20122"/>
      <sheetName val="Сводка_-_лизинг2"/>
      <sheetName val="18_22"/>
      <sheetName val="6_Списки2"/>
      <sheetName val="17_12"/>
      <sheetName val="2_32"/>
      <sheetName val="P2_12"/>
      <sheetName val="Свод_сметы1"/>
      <sheetName val="П_8_1"/>
      <sheetName val="Информ-я_о_регулируемой_орг-и1"/>
      <sheetName val="Справочник_коды1"/>
      <sheetName val="база_подразделение1"/>
      <sheetName val="база_статьи_затрат1"/>
      <sheetName val="Ведомость_объемов_работ1"/>
      <sheetName val="Справочник_подпроеков1"/>
      <sheetName val="Статьи_БДДС"/>
      <sheetName val="Потр__щебня"/>
      <sheetName val="ГХ_РД"/>
      <sheetName val="ГПР_ТОФ"/>
      <sheetName val="ID_ПС1"/>
      <sheetName val="договора-ОТЧЕТутв_БП"/>
      <sheetName val="Типовые_причины"/>
      <sheetName val="Справочник_ЦФО"/>
      <sheetName val="Расчет_НВВ_общий"/>
      <sheetName val="Вар.1"/>
      <sheetName val="Вар.2"/>
      <sheetName val="Вар.3"/>
      <sheetName val="Вар.3.1"/>
      <sheetName val="Шаг 3. расчет НУ"/>
      <sheetName val="ПР. 1 ТКП МЭСР"/>
      <sheetName val="А Форма ВОР"/>
      <sheetName val="B Перечень УЕР"/>
      <sheetName val="C Запрос"/>
      <sheetName val="D диапазон точности"/>
      <sheetName val="E Расчет капитальных затрат"/>
      <sheetName val="на_1_тут10"/>
      <sheetName val="Список_подразделений4"/>
      <sheetName val="1_04"/>
      <sheetName val="1_14"/>
      <sheetName val="основа_часы_51W_51_O4"/>
      <sheetName val="основа_часы_CWP3-CWP3A4"/>
      <sheetName val="Extrapolacija_i_interpolacija4"/>
      <sheetName val="Настройка_14"/>
      <sheetName val="Параметры_должностей4"/>
      <sheetName val="Справочник_статей_ДДС4"/>
      <sheetName val="Раскрывающиеся_списки4"/>
      <sheetName val="УШР_на_текущую_дату3"/>
      <sheetName val="Доп__данные3"/>
      <sheetName val="Cevi_ukupno_2"/>
      <sheetName val="График_численности_(2)2"/>
      <sheetName val="Расчет_для_Анализа2"/>
      <sheetName val="_СУ_ФНП2"/>
      <sheetName val="БДР_Ф1-АД2"/>
      <sheetName val="Источник_данных2"/>
      <sheetName val="Перечень_значений2"/>
      <sheetName val="ис_смета2"/>
      <sheetName val="ВАРИАНТ_3_РАБОЧИЙ4"/>
      <sheetName val="план_20004"/>
      <sheetName val="Главная_для_ТП4"/>
      <sheetName val="1_15_(д_б_)4"/>
      <sheetName val="ФОТ_по_месяцам3"/>
      <sheetName val="Смета_ДУ_и_ПД3"/>
      <sheetName val="прочие_доходы3"/>
      <sheetName val="ТЭП_ТНС_утв_3"/>
      <sheetName val="1__свод_филиалы3"/>
      <sheetName val="1__ИА3"/>
      <sheetName val="1__свод_ЛЭ3"/>
      <sheetName val="Смета2_проект__раб_3"/>
      <sheetName val="Drop_down_lists3"/>
      <sheetName val="реестр_сф_20123"/>
      <sheetName val="Сводка_-_лизинг3"/>
      <sheetName val="18_23"/>
      <sheetName val="6_Списки3"/>
      <sheetName val="17_13"/>
      <sheetName val="2_33"/>
      <sheetName val="P2_13"/>
      <sheetName val="Свод_сметы2"/>
      <sheetName val="П_8_2"/>
      <sheetName val="Информ-я_о_регулируемой_орг-и2"/>
      <sheetName val="Справочник_коды2"/>
      <sheetName val="база_подразделение2"/>
      <sheetName val="база_статьи_затрат2"/>
      <sheetName val="Справочник_подпроеков2"/>
      <sheetName val="Ведомость_объемов_работ2"/>
      <sheetName val="Статьи_БДДС1"/>
      <sheetName val="Потр__щебня1"/>
      <sheetName val="ГХ_РД1"/>
      <sheetName val="ГПР_ТОФ1"/>
      <sheetName val="ID_ПС2"/>
      <sheetName val="договора-ОТЧЕТутв_БП1"/>
      <sheetName val="Типовые_причины1"/>
      <sheetName val="Справочник_ЦФО1"/>
      <sheetName val="Расчет_НВВ_общий1"/>
      <sheetName val="Вар_1"/>
      <sheetName val="Вар_2"/>
      <sheetName val="Вар_3"/>
      <sheetName val="Вар_3_1"/>
      <sheetName val="Шаг_3__расчет_НУ"/>
      <sheetName val="Вып. списки"/>
      <sheetName val="09.12"/>
      <sheetName val="Справочник_НО"/>
      <sheetName val="Прил. В Перечень УЕР"/>
      <sheetName val="10. Поступления"/>
      <sheetName val="Мари"/>
      <sheetName val="Вып__списки"/>
      <sheetName val="ПР__1_ТКП_МЭСР"/>
      <sheetName val="ИТ-бюджет"/>
      <sheetName val="MAIN"/>
      <sheetName val="сводный бюджет КГМК"/>
      <sheetName val="бюджет_ОВЭ"/>
      <sheetName val="бюджет_ОРФ"/>
      <sheetName val="инструмент, расходники"/>
      <sheetName val="D Расчет капитальных затрат"/>
      <sheetName val="ОВЭ"/>
      <sheetName val="ОРФ (доп.)"/>
      <sheetName val="4 461"/>
      <sheetName val="API - Case 1"/>
      <sheetName val="Д"/>
      <sheetName val="Cashflow Analysis"/>
      <sheetName val="ﾏｼﾅﾘ強度比較"/>
      <sheetName val="A"/>
      <sheetName val="Металлоконструкции"/>
      <sheetName val="Денежный поток"/>
      <sheetName val="Инструкция"/>
      <sheetName val="Титульный"/>
      <sheetName val="1_411_1"/>
      <sheetName val="PD_5_2"/>
      <sheetName val="1_3 новая"/>
      <sheetName val="1,3 новая"/>
      <sheetName val="PD.5_1"/>
      <sheetName val="ИнвестицииСвод"/>
      <sheetName val="PD_5_1"/>
      <sheetName val="Понедельно"/>
      <sheetName val="Итог по НПО "/>
      <sheetName val="_ССЫЛКА"/>
      <sheetName val="PD_5_3"/>
      <sheetName val="Баланс _Ф1_"/>
      <sheetName val="1_401_2"/>
      <sheetName val="П"/>
      <sheetName val="3_3_31_"/>
      <sheetName val="формаДДС_пЛОХ_ЛОХЛкмесяц03_ДАШв"/>
      <sheetName val="К1_МП"/>
      <sheetName val="Т4,Т4а"/>
      <sheetName val="8. Инвестиции"/>
      <sheetName val="КПиГР_вар.2.1"/>
      <sheetName val="Затраты на субподряд"/>
      <sheetName val="ЛГСС"/>
      <sheetName val="系数516"/>
      <sheetName val="대비표"/>
      <sheetName val="выручка по годам"/>
      <sheetName val="10__Поступления"/>
      <sheetName val="XLR_NoRangeSheet"/>
      <sheetName val="Сводн. с расшир. ОВ и ОС"/>
      <sheetName val="21.3"/>
      <sheetName val="расчетный "/>
      <sheetName val="расшифровка"/>
      <sheetName val="산근"/>
      <sheetName val="BQMPALOC"/>
      <sheetName val="договора-ОТЧЕТутв_БП2"/>
      <sheetName val="Вып__списки1"/>
      <sheetName val="10__Поступления1"/>
      <sheetName val="17"/>
      <sheetName val="Часы свод"/>
      <sheetName val="Себес и админ_9м20"/>
      <sheetName val="KPIs VLS"/>
      <sheetName val="butubmf"/>
      <sheetName val="RSOILBAL"/>
      <sheetName val="Добыча-факт"/>
      <sheetName val="Константы_реестр"/>
      <sheetName val="2.Растановка людских ресурсов.."/>
      <sheetName val="Оборудование"/>
      <sheetName val="прогр"/>
      <sheetName val="W28"/>
      <sheetName val="Adjustment schedule"/>
      <sheetName val="Информация"/>
      <sheetName val="График Люди (3)"/>
      <sheetName val="сентябрь 18"/>
      <sheetName val="Часы"/>
      <sheetName val="Расчет_ПЛАН_Калькуль"/>
      <sheetName val="Finansal tamamlanma Eğrisi"/>
      <sheetName val="TABLO-3"/>
      <sheetName val="Proforma"/>
      <sheetName val="TIE-INS"/>
      <sheetName val="Assumptions"/>
      <sheetName val="总包合同"/>
      <sheetName val="BM"/>
      <sheetName val="Авансы по СНГ"/>
      <sheetName val="на_1_тут11"/>
      <sheetName val="Список_подразделений5"/>
      <sheetName val="1_05"/>
      <sheetName val="1_15"/>
      <sheetName val="основа_часы_51W_51_O5"/>
      <sheetName val="основа_часы_CWP3-CWP3A5"/>
      <sheetName val="Extrapolacija_i_interpolacija5"/>
      <sheetName val="Настройка_15"/>
      <sheetName val="Справочник_статей_ДДС5"/>
      <sheetName val="Параметры_должностей5"/>
      <sheetName val="Раскрывающиеся_списки5"/>
      <sheetName val="УШР_на_текущую_дату4"/>
      <sheetName val="Доп__данные4"/>
      <sheetName val="Cevi_ukupno_3"/>
      <sheetName val="График_численности_(2)3"/>
      <sheetName val="Расчет_для_Анализа3"/>
      <sheetName val="_СУ_ФНП3"/>
      <sheetName val="БДР_Ф1-АД3"/>
      <sheetName val="Перечень_значений3"/>
      <sheetName val="Источник_данных3"/>
      <sheetName val="ис_смета3"/>
      <sheetName val="ВАРИАНТ_3_РАБОЧИЙ5"/>
      <sheetName val="план_20005"/>
      <sheetName val="Главная_для_ТП5"/>
      <sheetName val="1_15_(д_б_)5"/>
      <sheetName val="ФОТ_по_месяцам4"/>
      <sheetName val="Смета_ДУ_и_ПД4"/>
      <sheetName val="прочие_доходы4"/>
      <sheetName val="ТЭП_ТНС_утв_4"/>
      <sheetName val="1__свод_филиалы4"/>
      <sheetName val="1__ИА4"/>
      <sheetName val="1__свод_ЛЭ4"/>
      <sheetName val="Смета2_проект__раб_4"/>
      <sheetName val="Drop_down_lists4"/>
      <sheetName val="реестр_сф_20124"/>
      <sheetName val="Сводка_-_лизинг4"/>
      <sheetName val="18_24"/>
      <sheetName val="6_Списки4"/>
      <sheetName val="17_14"/>
      <sheetName val="2_34"/>
      <sheetName val="P2_14"/>
      <sheetName val="Свод_сметы3"/>
      <sheetName val="П_8_3"/>
      <sheetName val="Информ-я_о_регулируемой_орг-и3"/>
      <sheetName val="Справочник_коды3"/>
      <sheetName val="база_подразделение3"/>
      <sheetName val="база_статьи_затрат3"/>
      <sheetName val="Справочник_подпроеков3"/>
      <sheetName val="Ведомость_объемов_работ3"/>
      <sheetName val="Статьи_БДДС2"/>
      <sheetName val="ID_ПС3"/>
      <sheetName val="договора-ОТЧЕТутв_БП3"/>
      <sheetName val="Справочник_ЦФО2"/>
      <sheetName val="Типовые_причины2"/>
      <sheetName val="Потр__щебня2"/>
      <sheetName val="ГХ_РД2"/>
      <sheetName val="ГПР_ТОФ2"/>
      <sheetName val="Расчет_НВВ_общий2"/>
      <sheetName val="Вар_11"/>
      <sheetName val="Вар_21"/>
      <sheetName val="Вар_31"/>
      <sheetName val="Вар_3_11"/>
      <sheetName val="Шаг_3__расчет_НУ1"/>
      <sheetName val="А_Форма_ВОР"/>
      <sheetName val="B_Перечень_УЕР"/>
      <sheetName val="C_Запрос"/>
      <sheetName val="D_диапазон_точности"/>
      <sheetName val="E_Расчет_капитальных_затрат"/>
      <sheetName val="ПР__1_ТКП_МЭСР1"/>
      <sheetName val="09_12"/>
      <sheetName val="Прил__В_Перечень_УЕР"/>
      <sheetName val="сводный_бюджет_КГМК"/>
      <sheetName val="инструмент,_расходники"/>
      <sheetName val="D_Расчет_капитальных_затрат"/>
      <sheetName val="ОРФ_(доп_)"/>
      <sheetName val="4_461"/>
      <sheetName val="Вып__списки2"/>
      <sheetName val="API_-_Case_1"/>
      <sheetName val="Cashflow_Analysis"/>
      <sheetName val="10__Поступления2"/>
      <sheetName val="Денежный_поток"/>
      <sheetName val="Затраты_на_субподряд"/>
      <sheetName val="1_3_новая"/>
      <sheetName val="1,3_новая"/>
      <sheetName val="PD_5_11"/>
      <sheetName val="Итог_по_НПО_"/>
      <sheetName val="Баланс__Ф1_"/>
      <sheetName val="8__Инвестиции"/>
      <sheetName val="КПиГР_вар_2_1"/>
      <sheetName val="выручка_по_годам"/>
      <sheetName val="21_3"/>
      <sheetName val="Часы_свод"/>
      <sheetName val="Сводн__с_расшир__ОВ_и_ОС"/>
      <sheetName val="расчетный_"/>
      <sheetName val="Себес_и_админ_9м20"/>
      <sheetName val="KPIs_VLS"/>
      <sheetName val="Adjustment_schedule"/>
      <sheetName val="2_Растановка_людских_ресурсов__"/>
      <sheetName val="График_Люди_(3)"/>
      <sheetName val="сентябрь_18"/>
      <sheetName val="Finansal_tamamlanma_Eğrisi"/>
      <sheetName val="GeneralFeedDevices_Labels"/>
      <sheetName val="CalmingSection_Labels"/>
      <sheetName val="Welcome"/>
      <sheetName val="Лист3"/>
      <sheetName val="5"/>
      <sheetName val="P2.2"/>
      <sheetName val="ИП"/>
      <sheetName val="Смета НВВ"/>
      <sheetName val="ИТОГ"/>
      <sheetName val="Энергоресурс "/>
      <sheetName val="Кт"/>
      <sheetName val=""/>
      <sheetName val="Здания"/>
      <sheetName val="котел 2023-2025 (Дымов)"/>
      <sheetName val="11 кв истч (2)"/>
      <sheetName val="УФ-61"/>
      <sheetName val="Справочники (2)"/>
      <sheetName val="表二"/>
      <sheetName val="建筑定额"/>
      <sheetName val="СВОДНАЯ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 refreshError="1"/>
      <sheetData sheetId="174" refreshError="1"/>
      <sheetData sheetId="175" refreshError="1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 refreshError="1"/>
      <sheetData sheetId="227" refreshError="1"/>
      <sheetData sheetId="228" refreshError="1"/>
      <sheetData sheetId="229" refreshError="1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 refreshError="1"/>
      <sheetData sheetId="384"/>
      <sheetData sheetId="385" refreshError="1"/>
      <sheetData sheetId="386" refreshError="1"/>
      <sheetData sheetId="387" refreshError="1"/>
      <sheetData sheetId="388" refreshError="1"/>
      <sheetData sheetId="389"/>
      <sheetData sheetId="390"/>
      <sheetData sheetId="391" refreshError="1"/>
      <sheetData sheetId="392" refreshError="1"/>
      <sheetData sheetId="393"/>
      <sheetData sheetId="394"/>
      <sheetData sheetId="395"/>
      <sheetData sheetId="396"/>
      <sheetData sheetId="397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/>
      <sheetData sheetId="453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/>
      <sheetData sheetId="591" refreshError="1"/>
      <sheetData sheetId="59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forma"/>
      <sheetName val="Assumptions"/>
      <sheetName val="Summary"/>
      <sheetName val="CF"/>
      <sheetName val="HC_ppt"/>
      <sheetName val="CSCCincSKR"/>
      <sheetName val="PFC-PYX1"/>
      <sheetName val="Lib"/>
      <sheetName val="Статьи"/>
      <sheetName val="current_balance"/>
      <sheetName val="MAIN"/>
      <sheetName val="Definitions"/>
      <sheetName val="REPORT"/>
      <sheetName val="SENSITIVITY"/>
      <sheetName val="Лист1"/>
      <sheetName val="#ССЫЛКА"/>
      <sheetName val="Degiskenler"/>
      <sheetName val="Finansal tamamlanma Eğrisi"/>
      <sheetName val="Ф.2"/>
      <sheetName val="Актив"/>
      <sheetName val="фа"/>
      <sheetName val="фаOIBDA"/>
      <sheetName val="данные для графика"/>
      <sheetName val="Бюджет"/>
      <sheetName val="PNL"/>
      <sheetName val="Структура расходов"/>
      <sheetName val="ф.29мес."/>
      <sheetName val="CREDIT STATS"/>
      <sheetName val="Списки"/>
      <sheetName val="Service"/>
      <sheetName val="Лист2"/>
      <sheetName val="01"/>
      <sheetName val="17.Налог"/>
      <sheetName val="Шаблоны"/>
      <sheetName val="Удм-3"/>
      <sheetName val="Удм-1"/>
      <sheetName val="Удм-2"/>
      <sheetName val="Ф-2 ЮССС"/>
      <sheetName val="Ф-1 ЮССС"/>
      <sheetName val="InpC"/>
      <sheetName val="Gen"/>
      <sheetName val="&lt;&lt;&lt;EXHIBITS&gt;&gt;&gt;"/>
      <sheetName val="Список"/>
      <sheetName val="Справочник статей"/>
      <sheetName val="Контрагент"/>
      <sheetName val="Щукино"/>
      <sheetName val="ДИН2014"/>
      <sheetName val="Проекты"/>
      <sheetName val="Справочники"/>
      <sheetName val="DIN"/>
      <sheetName val="Справочник"/>
      <sheetName val="организации"/>
      <sheetName val="Dropdown list"/>
      <sheetName val="Расчет VAS (руб.)"/>
      <sheetName val="Investments"/>
      <sheetName val="Классиф_1С"/>
      <sheetName val="Статьи затрат и ЦФО"/>
      <sheetName val="макропараметры"/>
      <sheetName val="Assum"/>
      <sheetName val="Настройка"/>
      <sheetName val="RSOILBAL"/>
      <sheetName val="БК"/>
      <sheetName val="Таблица"/>
      <sheetName val="Mapping"/>
      <sheetName val="INPUT EXPENSES"/>
      <sheetName val="Статьи БДДС"/>
      <sheetName val="Lists"/>
      <sheetName val="Лист4"/>
      <sheetName val="ИСХОДНИК"/>
      <sheetName val="Armix"/>
      <sheetName val="Central Market"/>
      <sheetName val="Dinvest"/>
      <sheetName val="Directway"/>
      <sheetName val="Dream"/>
      <sheetName val="ITS"/>
      <sheetName val="Jevosset"/>
      <sheetName val="Opal"/>
      <sheetName val="Ostozhie"/>
      <sheetName val="Otrada Ug"/>
      <sheetName val="ProfitInvest"/>
      <sheetName val="Project Bureau"/>
      <sheetName val="TCM"/>
      <sheetName val="Titan"/>
      <sheetName val="Armix ISR"/>
      <sheetName val="Elorietta"/>
      <sheetName val="Lemoriano"/>
      <sheetName val="Ling"/>
      <sheetName val="Parnita"/>
      <sheetName val="Raftia"/>
      <sheetName val="RGI Commercial"/>
      <sheetName val="RGI Residential"/>
      <sheetName val="Sucreti"/>
      <sheetName val="Toucho"/>
      <sheetName val="Tootie"/>
      <sheetName val="Tsvetnoy DS"/>
      <sheetName val="Yialoka"/>
      <sheetName val="RGI"/>
      <sheetName val="база"/>
      <sheetName val="Titles"/>
      <sheetName val="Filters"/>
      <sheetName val="Dashboard"/>
      <sheetName val="Tech"/>
      <sheetName val="Source"/>
      <sheetName val="Serv"/>
      <sheetName val="Графики"/>
      <sheetName val="Контрагент_1"/>
      <sheetName val="контрагенты"/>
      <sheetName val="Sheet2"/>
      <sheetName val="Прайс Лист"/>
      <sheetName val="вид"/>
      <sheetName val="Списки_и_цели"/>
      <sheetName val="Описание_полей_и_показателей"/>
      <sheetName val="ИЗ-2016"/>
      <sheetName val="проект - отдел"/>
      <sheetName val="инфо"/>
      <sheetName val="Лист6"/>
      <sheetName val="Списки_и_цели_МТС_РФ"/>
      <sheetName val="CAPEX"/>
      <sheetName val="CARDS"/>
      <sheetName val="CONTRIBUTION"/>
      <sheetName val="DELTA"/>
      <sheetName val="FIXED ASSETS"/>
      <sheetName val="SALARIES"/>
      <sheetName val="SETTL - RBL"/>
      <sheetName val="SETTL - USD"/>
      <sheetName val="SPARES - BOOTHS"/>
      <sheetName val="SPARES - PAYPHONES"/>
      <sheetName val="STAFF"/>
      <sheetName val="VAT"/>
      <sheetName val="Сотрудники"/>
      <sheetName val="List"/>
      <sheetName val="станция_Обьект"/>
      <sheetName val="Справочник ЦФО"/>
      <sheetName val="Факторы"/>
      <sheetName val="Номенклатура"/>
      <sheetName val="Cправочник"/>
      <sheetName val="DIR"/>
      <sheetName val="help"/>
      <sheetName val="I_ЗДМ_Процессы_операции"/>
      <sheetName val="Brif_zdanie"/>
      <sheetName val="Codes"/>
      <sheetName val="реестр_платежей"/>
      <sheetName val="Доходы_revenue + затраты"/>
      <sheetName val="ДДС"/>
      <sheetName val="ДЗО"/>
      <sheetName val="Лист3"/>
      <sheetName val="Нормативы_К"/>
      <sheetName val="Методология"/>
      <sheetName val="Подразделения"/>
      <sheetName val="Коды"/>
      <sheetName val="ЦФО_New"/>
      <sheetName val="Спр"/>
      <sheetName val="перечень статей затрат PNL"/>
      <sheetName val="ЦФО"/>
      <sheetName val="Справочник БКВ"/>
      <sheetName val="ТехСписки"/>
      <sheetName val="Список спец. критериев"/>
      <sheetName val="Код"/>
      <sheetName val="Филии"/>
      <sheetName val="МР"/>
      <sheetName val="Дата"/>
      <sheetName val="АТСи"/>
      <sheetName val="Специфікація"/>
      <sheetName val="Список_действ_клиент_договор"/>
      <sheetName val="Статьи ДДС 2017"/>
      <sheetName val="шаблон"/>
      <sheetName val="4.Справочник счетов затрат"/>
      <sheetName val="МВЗ имполнитель"/>
      <sheetName val="5.Справочник МВЗ"/>
      <sheetName val="Справочник фин.позиций"/>
      <sheetName val="Справочно"/>
      <sheetName val="Справочник БДР"/>
      <sheetName val="Структура_расходов"/>
      <sheetName val="данные_для_графика"/>
      <sheetName val="Ф_2"/>
      <sheetName val="ф_29мес_"/>
      <sheetName val="CREDIT_STATS"/>
      <sheetName val="Расчет_VAS_(руб_)"/>
      <sheetName val="17_Налог"/>
      <sheetName val="Статьи_затрат_и_ЦФО"/>
      <sheetName val="Ф-2_ЮССС"/>
      <sheetName val="Ф-1_ЮССС"/>
      <sheetName val="INPUT_EXPENSES"/>
      <sheetName val="Статьи_БДДС"/>
      <sheetName val="Справочник_статей"/>
      <sheetName val="Прайс_Лист"/>
      <sheetName val="Dropdown_list"/>
      <sheetName val="проект_-_отдел"/>
      <sheetName val="справочник магазинов"/>
      <sheetName val="support"/>
      <sheetName val="Лимиты"/>
      <sheetName val="Библиотека"/>
      <sheetName val="Питер"/>
      <sheetName val="Системный"/>
      <sheetName val="НС_3"/>
      <sheetName val="Квартал"/>
      <sheetName val="Свод"/>
      <sheetName val="DLL"/>
      <sheetName val="Расчёт"/>
      <sheetName val="Справочник-new_2"/>
      <sheetName val="CAMPAIGN AVERAGE F"/>
      <sheetName val="статьи БДР"/>
      <sheetName val="Ф_21"/>
      <sheetName val="данные_для_графика1"/>
      <sheetName val="Структура_расходов1"/>
      <sheetName val="ф_29мес_1"/>
      <sheetName val="CREDIT_STATS1"/>
      <sheetName val="Share"/>
      <sheetName val="Control"/>
      <sheetName val="ESCON"/>
      <sheetName val="LOADDAT"/>
      <sheetName val="Arbitrage"/>
      <sheetName val=" _Список"/>
      <sheetName val="допы"/>
      <sheetName val="Список Должностей"/>
      <sheetName val="Список Исполнителей"/>
      <sheetName val="Свод_нормализаций"/>
      <sheetName val="РПУ"/>
      <sheetName val="Категории"/>
      <sheetName val="Производственная функция"/>
      <sheetName val=" + ОСВ 43"/>
      <sheetName val="Презентация"/>
      <sheetName val="Прочие ДиР"/>
      <sheetName val="К-ДДС"/>
      <sheetName val="PL_Base"/>
      <sheetName val="1C_Base"/>
      <sheetName val="BS ГК МТ"/>
      <sheetName val="PL ГК МТ"/>
      <sheetName val="CF_Base"/>
      <sheetName val="Loans"/>
      <sheetName val="IFRS corr"/>
      <sheetName val="Свод &quot;К&quot;"/>
      <sheetName val="Feuil2"/>
      <sheetName val="Bridge_2009-2011_Corporate"/>
      <sheetName val="Langues"/>
      <sheetName val="2_1_1_-_Assumptions"/>
      <sheetName val="Retrofit1"/>
      <sheetName val="Blad1"/>
      <sheetName val="Bf3p1"/>
      <sheetName val="DTF_drop down list"/>
      <sheetName val="Sheet1"/>
      <sheetName val="Resumen"/>
      <sheetName val="ИНДЕКСЫ"/>
      <sheetName val="ВГО"/>
      <sheetName val="КФ"/>
      <sheetName val="Таксономия"/>
      <sheetName val="Revenue_comp"/>
      <sheetName val="Стать БУ"/>
      <sheetName val="счета  БУ"/>
      <sheetName val="BS PR"/>
      <sheetName val="Справочник ДДС"/>
      <sheetName val="Справочник код ИП"/>
      <sheetName val="контроль аналитик"/>
      <sheetName val="Фильтры"/>
      <sheetName val="Ставки"/>
      <sheetName val="RFElecMod"/>
      <sheetName val="справочник мвз"/>
      <sheetName val="List of CH"/>
      <sheetName val="КСВ_График слайд 11"/>
      <sheetName val="tech. list"/>
      <sheetName val="Прил. 3"/>
      <sheetName val="парам"/>
      <sheetName val="Finansal_tamamlanma_Eğrisi"/>
      <sheetName val="данные_для_графика2"/>
      <sheetName val="Структура_расходов2"/>
      <sheetName val="Ф_22"/>
      <sheetName val="ф_29мес_2"/>
      <sheetName val="CREDIT_STATS2"/>
      <sheetName val="Central_Market"/>
      <sheetName val="Otrada_Ug"/>
      <sheetName val="Project_Bureau"/>
      <sheetName val="Armix_ISR"/>
      <sheetName val="RGI_Commercial"/>
      <sheetName val="RGI_Residential"/>
      <sheetName val="Tsvetnoy_DS"/>
      <sheetName val="FIXED_ASSETS"/>
      <sheetName val="SETTL_-_RBL"/>
      <sheetName val="SETTL_-_USD"/>
      <sheetName val="SPARES_-_BOOTHS"/>
      <sheetName val="SPARES_-_PAYPHONES"/>
      <sheetName val="Справочник_ЦФО"/>
      <sheetName val="Доходы_revenue_+_затраты"/>
      <sheetName val="перечень_статей_затрат_PNL"/>
      <sheetName val="Справочник_БКВ"/>
      <sheetName val="Список_спец__критериев"/>
      <sheetName val="Статьи_ДДС_2017"/>
      <sheetName val="4_Справочник_счетов_затрат"/>
      <sheetName val="МВЗ_имполнитель"/>
      <sheetName val="5_Справочник_МВЗ"/>
      <sheetName val="Справочник_фин_позиций"/>
      <sheetName val="Справочник_БДР"/>
      <sheetName val="справочник_магазинов"/>
      <sheetName val="CAMPAIGN_AVERAGE_F"/>
      <sheetName val="статьи_БДР"/>
      <sheetName val="PROCURE"/>
      <sheetName val="СписокКомпаний"/>
      <sheetName val="Справочник(тех)"/>
      <sheetName val="вспомогательные таблицы"/>
      <sheetName val="Покупатели"/>
      <sheetName val="Conf"/>
      <sheetName val="спр_типы данных"/>
      <sheetName val="спр_валюты"/>
      <sheetName val="Круг 6 листов "/>
      <sheetName val="Массив_РА"/>
      <sheetName val=""/>
      <sheetName val="Техлист"/>
      <sheetName val="р_список"/>
      <sheetName val="технич"/>
      <sheetName val="Приложение 1"/>
      <sheetName val="갑지"/>
      <sheetName val="Рук-ство по зап-ю"/>
      <sheetName val="Справочник статей БУ "/>
      <sheetName val="MPP"/>
      <sheetName val="ГК Элемент (ВГО)"/>
      <sheetName val="Курс валют на___"/>
      <sheetName val="Qtrly CF"/>
      <sheetName val="MAYO98"/>
      <sheetName val="Qtrly_CF"/>
      <sheetName val="Tenancy"/>
      <sheetName val="Log"/>
      <sheetName val="RR"/>
      <sheetName val="LViewer"/>
      <sheetName val="Input--&gt;"/>
      <sheetName val="Calculations"/>
      <sheetName val="Overview"/>
      <sheetName val="GENEX.OPEX"/>
      <sheetName val="Capex_no longer use"/>
      <sheetName val="CAPEX BP file"/>
      <sheetName val="NRI Impact"/>
      <sheetName val="Actuals"/>
      <sheetName val="Output--&gt;"/>
      <sheetName val="CF BX"/>
      <sheetName val="Tax"/>
      <sheetName val="CF 12M"/>
      <sheetName val="S&amp;U"/>
      <sheetName val="CF IP &amp; Sens"/>
      <sheetName val="ERV Check"/>
      <sheetName val="мэппинг PL_CF"/>
      <sheetName val="цфо_МВЗ"/>
      <sheetName val="Товарооборот 2021"/>
      <sheetName val="KEY"/>
      <sheetName val="параметры"/>
      <sheetName val="МСФО_счета"/>
      <sheetName val="Справочник клиентов"/>
      <sheetName val="Справочник видов ГП"/>
      <sheetName val="Техн лист"/>
      <sheetName val="Справочник марок ППУ"/>
      <sheetName val="EQUIPMENT -2"/>
      <sheetName val="#BAŞV"/>
      <sheetName val="系数516"/>
      <sheetName val="Brent"/>
      <sheetName val="rate of exchange"/>
      <sheetName val="STLInput"/>
      <sheetName val="Подстава"/>
      <sheetName val="Финплан"/>
      <sheetName val="Brent(dtd)_Rate"/>
      <sheetName val="Налоги 2011-2013 23.12.2010"/>
      <sheetName val="короткая руб"/>
      <sheetName val="Отчет о прб и убыт"/>
      <sheetName val="Расчет займов"/>
      <sheetName val="32 Амортизация_СНПЗ"/>
      <sheetName val="Ryazan"/>
      <sheetName val="NPZ"/>
      <sheetName val="СырьеПродуктыПрибыль"/>
      <sheetName val="Справочник студента"/>
      <sheetName val="sapactivexlhiddensheet"/>
      <sheetName val="Меню_ФА"/>
      <sheetName val="База сарех"/>
      <sheetName val="на 1 тут"/>
      <sheetName val="C,I,O"/>
      <sheetName val="#¡REF"/>
      <sheetName val="ДБ статуса подготовки к ОР"/>
      <sheetName val="Статьи ПГСО"/>
      <sheetName val="9 стрим"/>
      <sheetName val="Филиалы"/>
      <sheetName val="ИС"/>
      <sheetName val="Список БП"/>
      <sheetName val="свод_БП"/>
      <sheetName val="Инструкция"/>
      <sheetName val="орг.структура"/>
      <sheetName val="ГПХ_цфо 999"/>
      <sheetName val="МРФ"/>
      <sheetName val="УПЦ"/>
      <sheetName val="ОЦО"/>
      <sheetName val="Бурятия"/>
      <sheetName val="Алтай"/>
      <sheetName val="Красноярск"/>
      <sheetName val="Иркутск"/>
      <sheetName val="Кемерово"/>
      <sheetName val="Новосибирск"/>
      <sheetName val="Омск"/>
      <sheetName val="Томск"/>
      <sheetName val="Перечень ИТ-систем"/>
      <sheetName val="Модели_ЦСП_обор"/>
      <sheetName val="Library"/>
      <sheetName val="Accounts DATA"/>
      <sheetName val="5.Справочники"/>
      <sheetName val="ТПС"/>
      <sheetName val="3P_FA"/>
      <sheetName val="5. СПРАВОЧНИКИ"/>
      <sheetName val="ТехДанные"/>
      <sheetName val="ppt"/>
      <sheetName val="Лист"/>
      <sheetName val="Справочник люди"/>
      <sheetName val="Программа "/>
      <sheetName val="5630.02+"/>
      <sheetName val="adj_10_1Q"/>
      <sheetName val="adj_2010"/>
      <sheetName val="adj_09"/>
      <sheetName val="ОСВ'10"/>
      <sheetName val="311210"/>
      <sheetName val="310310"/>
      <sheetName val="Fixed_charges"/>
      <sheetName val="Below_EBITDA"/>
      <sheetName val="Payroll"/>
      <sheetName val="Довідник"/>
      <sheetName val="2.INP-Timeline"/>
      <sheetName val="Пусто"/>
      <sheetName val="acc"/>
      <sheetName val="Control_ЦБО"/>
      <sheetName val="Data pour menu déroulant"/>
      <sheetName val="Тех. лист"/>
      <sheetName val="БC"/>
      <sheetName val="Статьи_МКМ"/>
      <sheetName val="Статьи ПК"/>
      <sheetName val="1999"/>
      <sheetName val="Роли"/>
      <sheetName val="EKDEB90"/>
      <sheetName val="cost"/>
      <sheetName val="заполнение таблицы"/>
      <sheetName val="partn"/>
      <sheetName val="Sys"/>
      <sheetName val="каталог услуг и проектов"/>
      <sheetName val="Авансы по СНГ"/>
      <sheetName val="산근"/>
      <sheetName val="СГ-транс_КР"/>
      <sheetName val="sample"/>
      <sheetName val="CAPEX new"/>
      <sheetName val="Нормативы"/>
      <sheetName val="Sheet3"/>
      <sheetName val="DB"/>
      <sheetName val="TDSheet"/>
      <sheetName val="Const"/>
      <sheetName val="КА"/>
      <sheetName val="справ"/>
      <sheetName val="Лист5"/>
      <sheetName val="Существенность"/>
      <sheetName val="Charts"/>
      <sheetName val="Products annual"/>
      <sheetName val="ФЛ_2019"/>
      <sheetName val="мсфо"/>
      <sheetName val="Rate Analysis"/>
      <sheetName val="Process Piping"/>
      <sheetName val="ANALISIS ALQUILER FERREYROS"/>
      <sheetName val="FitOutConfCentre"/>
      <sheetName val="HX"/>
      <sheetName val="2008-10"/>
      <sheetName val="Слайд_21_ФА_ССДП Ф-Ф"/>
      <sheetName val="Статьи затрат"/>
      <sheetName val="Списки для драйверов"/>
      <sheetName val="Справочник 3"/>
      <sheetName val="ФакторыШК"/>
      <sheetName val="ФакторыБУИ"/>
      <sheetName val="валюта"/>
      <sheetName val="НДС"/>
      <sheetName val="Статус"/>
      <sheetName val="Вид деятельности"/>
      <sheetName val="Списки (Не удалять!)"/>
      <sheetName val="справочник (ЗВ)"/>
      <sheetName val="продукты и факторы"/>
      <sheetName val="Оплата"/>
      <sheetName val="контуры ТК, ГК"/>
      <sheetName val="1"/>
      <sheetName val="Списки (Не удалять!) (2)"/>
      <sheetName val="вспомогательные производства"/>
      <sheetName val="текущие"/>
      <sheetName val="перспективные"/>
      <sheetName val="1.6 TRS Data"/>
      <sheetName val="Results"/>
      <sheetName val="ФОТ штат_22"/>
      <sheetName val="Численность_по активам"/>
      <sheetName val="Debt"/>
      <sheetName val="Магазины"/>
      <sheetName val="контрагент новый"/>
      <sheetName val="Выпадающий список "/>
      <sheetName val="Сводный лист (LS) "/>
      <sheetName val="Периоды"/>
      <sheetName val="ЭкоУ-статьи бюджета"/>
      <sheetName val="Справочник (2)"/>
      <sheetName val="Статьи бюджета 2021"/>
      <sheetName val="__Список"/>
      <sheetName val="Список_Должностей"/>
      <sheetName val="Список_Исполнителей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rate_of_exchange"/>
      <sheetName val="Налоги_2011-2013_23_12_2010"/>
      <sheetName val="короткая_руб"/>
      <sheetName val="Отчет_о_прб_и_убыт"/>
      <sheetName val="Расчет_займов"/>
      <sheetName val="32_Амортизация_СНПЗ"/>
      <sheetName val="Справочник_студента"/>
      <sheetName val="База_сарех"/>
      <sheetName val="Шкала Статус мероприятий"/>
      <sheetName val="BP2003 181210"/>
      <sheetName val="Курс $"/>
      <sheetName val="Параметры_i"/>
      <sheetName val="_ССЫЛКА"/>
      <sheetName val="analysis"/>
      <sheetName val="КПП"/>
      <sheetName val="Баланс нпр"/>
      <sheetName val="Деб и запасы"/>
      <sheetName val="BP2003_181210"/>
      <sheetName val="Курс_$"/>
      <sheetName val="Баланс_нпр"/>
      <sheetName val="Деб_и_запасы"/>
      <sheetName val="lang"/>
      <sheetName val="3_Sum_База"/>
      <sheetName val="Отчет по прибыли"/>
      <sheetName val="по всем МВЗ(вал)"/>
      <sheetName val="Contracts"/>
      <sheetName val="Исходные"/>
      <sheetName val="Баланс нефти"/>
      <sheetName val="Доход УУН"/>
      <sheetName val="Экспорт нефти+таможня"/>
      <sheetName val="Экспорт нпр+таможня"/>
      <sheetName val="Транспорт нефти "/>
      <sheetName val="Опт нпр "/>
      <sheetName val="Трансп нпр+нефть жд"/>
      <sheetName val="Сб цены объемы"/>
      <sheetName val="Сб выручка"/>
      <sheetName val="Сб затраты"/>
      <sheetName val="Сб движ нпр"/>
      <sheetName val="Сб ддс"/>
      <sheetName val="Cб оборот"/>
      <sheetName val="нпз ддс"/>
      <sheetName val="нпз оборот"/>
      <sheetName val="нпз затраты"/>
      <sheetName val="нпз пдр"/>
      <sheetName val="нпз движение"/>
      <sheetName val="Катализаторы"/>
      <sheetName val="Реализация+покупка нефти"/>
      <sheetName val="Капвложения"/>
      <sheetName val="Цены"/>
      <sheetName val="исх"/>
      <sheetName val="Корректировка"/>
      <sheetName val="БП"/>
      <sheetName val="Май до 25"/>
      <sheetName val="Финплан в формате ПБД"/>
      <sheetName val="КВ (фин)"/>
      <sheetName val="Страница ввода"/>
      <sheetName val="Результат Диллера"/>
      <sheetName val="GRAPHS"/>
      <sheetName val="приобретение нпр"/>
      <sheetName val="93"/>
      <sheetName val="исходные данные"/>
      <sheetName val="Линейная чувствительность"/>
      <sheetName val="История"/>
      <sheetName val="Input"/>
      <sheetName val="Calculation"/>
      <sheetName val="Затраты"/>
      <sheetName val="руб 2007 план"/>
      <sheetName val="НЕДЕЛИ"/>
      <sheetName val="ст ГТМ"/>
      <sheetName val="Neste Oy"/>
      <sheetName val="П"/>
      <sheetName val="Resources"/>
      <sheetName val="Cons_Journals"/>
      <sheetName val="БЕ БИ"/>
      <sheetName val="Alliance"/>
      <sheetName val="Sever"/>
      <sheetName val="GFS"/>
      <sheetName val="Integra KRS"/>
      <sheetName val="NNGF"/>
      <sheetName val="PGF"/>
      <sheetName val="SNGF"/>
      <sheetName val="TNGF"/>
      <sheetName val="УР БО"/>
      <sheetName val="Энергия_GJ"/>
      <sheetName val="УП _2004"/>
      <sheetName val="Присадки и компоненты"/>
      <sheetName val="классификатор"/>
      <sheetName val="BP2003_1812101"/>
      <sheetName val="Курс_$1"/>
      <sheetName val="Баланс_нпр1"/>
      <sheetName val="Деб_и_запасы1"/>
      <sheetName val="Баланс_нефти"/>
      <sheetName val="Отчет_по_прибыли"/>
      <sheetName val="Доход_УУН"/>
      <sheetName val="Экспорт_нефти+таможня"/>
      <sheetName val="Экспорт_нпр+таможня"/>
      <sheetName val="Транспорт_нефти_"/>
      <sheetName val="Опт_нпр_"/>
      <sheetName val="Трансп_нпр+нефть_жд"/>
      <sheetName val="Сб_цены_объемы"/>
      <sheetName val="Сб_выручка"/>
      <sheetName val="Сб_затраты"/>
      <sheetName val="Сб_движ_нпр"/>
      <sheetName val="Сб_ддс"/>
      <sheetName val="Cб_оборот"/>
      <sheetName val="нпз_ддс"/>
      <sheetName val="нпз_оборот"/>
      <sheetName val="нпз_затраты"/>
      <sheetName val="нпз_пдр"/>
      <sheetName val="нпз_движение"/>
      <sheetName val="Реализация+покупка_нефти"/>
      <sheetName val="Май_до_25"/>
      <sheetName val="Финплан_в_формате_ПБД"/>
      <sheetName val="КВ_(фин)"/>
      <sheetName val="Страница_ввода"/>
      <sheetName val="Результат_Диллера"/>
      <sheetName val="приобретение_нпр"/>
      <sheetName val="исходные_данные"/>
      <sheetName val="Линейная_чувствительность"/>
      <sheetName val="руб_2007_план"/>
      <sheetName val="ст_ГТМ"/>
      <sheetName val="Neste_Oy"/>
      <sheetName val="БЕ_БИ"/>
      <sheetName val="Integra_KRS"/>
      <sheetName val="УР_БО"/>
      <sheetName val="по_всем_МВЗ(вал)"/>
      <sheetName val="УП__2004"/>
      <sheetName val="Присадки_и_компоненты"/>
      <sheetName val="СНГДУ-1"/>
      <sheetName val="Справочная информация"/>
      <sheetName val="справочник "/>
      <sheetName val="1-корр. 2010  НГД"/>
      <sheetName val="2016_тр"/>
      <sheetName val="Факт Dink-Inv 2004"/>
      <sheetName val="Вводные"/>
      <sheetName val="пятилетка"/>
      <sheetName val="мониторинг"/>
      <sheetName val="ПЛАСТ НП"/>
      <sheetName val="БЕ"/>
      <sheetName val="BP2003_1812102"/>
      <sheetName val="Курс_$2"/>
      <sheetName val="Баланс_нпр2"/>
      <sheetName val="Деб_и_запасы2"/>
      <sheetName val="по_всем_МВЗ(вал)1"/>
      <sheetName val="Отчет_по_прибыли1"/>
      <sheetName val="Баланс_нефти1"/>
      <sheetName val="Доход_УУН1"/>
      <sheetName val="Экспорт_нефти+таможня1"/>
      <sheetName val="Экспорт_нпр+таможня1"/>
      <sheetName val="Транспорт_нефти_1"/>
      <sheetName val="Опт_нпр_1"/>
      <sheetName val="Трансп_нпр+нефть_жд1"/>
      <sheetName val="Сб_цены_объемы1"/>
      <sheetName val="Сб_выручка1"/>
      <sheetName val="Сб_затраты1"/>
      <sheetName val="Сб_движ_нпр1"/>
      <sheetName val="Сб_ддс1"/>
      <sheetName val="Cб_оборот1"/>
      <sheetName val="нпз_ддс1"/>
      <sheetName val="нпз_оборот1"/>
      <sheetName val="нпз_затраты1"/>
      <sheetName val="нпз_пдр1"/>
      <sheetName val="нпз_движение1"/>
      <sheetName val="Реализация+покупка_нефти1"/>
      <sheetName val="Май_до_251"/>
      <sheetName val="Финплан_в_формате_ПБД1"/>
      <sheetName val="КВ_(фин)1"/>
      <sheetName val="Страница_ввода1"/>
      <sheetName val="Результат_Диллера1"/>
      <sheetName val="приобретение_нпр1"/>
      <sheetName val="исходные_данные1"/>
      <sheetName val="Линейная_чувствительность1"/>
      <sheetName val="руб_2007_план1"/>
      <sheetName val="ст_ГТМ1"/>
      <sheetName val="Neste_Oy1"/>
      <sheetName val="БЕ_БИ1"/>
      <sheetName val="Integra_KRS1"/>
      <sheetName val="УР_БО1"/>
      <sheetName val="УП__20041"/>
      <sheetName val="Справочник Данные ДО"/>
      <sheetName val="formattazione"/>
      <sheetName val="Comps"/>
      <sheetName val="Forecast"/>
      <sheetName val="БП 2021-2025"/>
      <sheetName val="Варианты"/>
      <sheetName val="Справочник продукции"/>
      <sheetName val="БП 2022-2026"/>
      <sheetName val="Справочники_2"/>
      <sheetName val="Liste agrégats Cash Flow"/>
      <sheetName val="Données LMU"/>
      <sheetName val="Liste agrégats Bilan"/>
      <sheetName val="MPV"/>
      <sheetName val="3-Company list"/>
      <sheetName val="Switch"/>
      <sheetName val="5. Management"/>
      <sheetName val="0.4 Liste des entités"/>
      <sheetName val="Annexe"/>
      <sheetName val="B"/>
      <sheetName val="Waterfall charts"/>
      <sheetName val="Trend mensili IB 2004"/>
      <sheetName val="Data_pour_menu_déroulant"/>
      <sheetName val="Données_LMU"/>
      <sheetName val="DTF_drop_down_list"/>
      <sheetName val="PARAM"/>
      <sheetName val="Data_pour_menu_déroulant1"/>
      <sheetName val="DTF_drop_down_list1"/>
      <sheetName val="5__Management"/>
      <sheetName val="Données_LMU1"/>
      <sheetName val="0_4_Liste_des_entités"/>
      <sheetName val="Waterfall_charts"/>
      <sheetName val="Trend_mensili_IB_2004"/>
      <sheetName val="Countries macro data"/>
      <sheetName val="P&amp;L Long Period (Report)"/>
      <sheetName val="P&amp;L_Long_Period_(Report)"/>
      <sheetName val="Data_pour_menu_déroulant2"/>
      <sheetName val="DTF_drop_down_list2"/>
      <sheetName val="Données_LMU2"/>
      <sheetName val="5__Management1"/>
      <sheetName val="Waterfall_charts1"/>
      <sheetName val="0_4_Liste_des_entités1"/>
      <sheetName val="Trend_mensili_IB_20041"/>
      <sheetName val="P&amp;L_Long_Period_(Report)1"/>
      <sheetName val="Data_pour_menu_déroulant3"/>
      <sheetName val="DTF_drop_down_list3"/>
      <sheetName val="Données_LMU3"/>
      <sheetName val="5__Management2"/>
      <sheetName val="Waterfall_charts2"/>
      <sheetName val="0_4_Liste_des_entités2"/>
      <sheetName val="Trend_mensili_IB_20042"/>
      <sheetName val="P&amp;L_Long_Period_(Report)2"/>
      <sheetName val="DATOS GRLES."/>
      <sheetName val="MES"/>
      <sheetName val="DATOS_GRLES_"/>
      <sheetName val="DATOS_GRLES_1"/>
      <sheetName val="Parameter"/>
      <sheetName val="Mapping2"/>
      <sheetName val="Tabelle3"/>
      <sheetName val="Data_pour_menu_déroulant4"/>
      <sheetName val="DTF_drop_down_list4"/>
      <sheetName val="Données_LMU4"/>
      <sheetName val="5__Management3"/>
      <sheetName val="Waterfall_charts3"/>
      <sheetName val="0_4_Liste_des_entités3"/>
      <sheetName val="Trend_mensili_IB_20043"/>
      <sheetName val="P&amp;L_Long_Period_(Report)3"/>
      <sheetName val="BCP X - Positions"/>
      <sheetName val="BCP Asia II"/>
      <sheetName val="DATOS_GRLES_2"/>
      <sheetName val="Drop-downs"/>
      <sheetName val="Months"/>
      <sheetName val="PilotFP"/>
      <sheetName val="PILOT"/>
      <sheetName val="Source onglet input"/>
      <sheetName val="Definitions "/>
      <sheetName val="Infos"/>
      <sheetName val="HYPOTHESES"/>
      <sheetName val="FY12 Customer UK &amp; Int"/>
      <sheetName val="C. Brands and Products"/>
      <sheetName val="Hide"/>
      <sheetName val="Countries_macro_data"/>
      <sheetName val="3-Company_list"/>
      <sheetName val="Liste_agrégats_Cash_Flow"/>
      <sheetName val="FY12_Customer_UK_&amp;_Int"/>
      <sheetName val="C__Brands_and_Products"/>
      <sheetName val="RubIG"/>
      <sheetName val="Tradesum"/>
      <sheetName val="MWC"/>
      <sheetName val="Base pour rating FY19"/>
      <sheetName val="Base pour rating FY19 (2)"/>
      <sheetName val="Menus déroulants"/>
      <sheetName val="Base CA 2019"/>
      <sheetName val="UPSLIDE_UndoFormatting"/>
      <sheetName val="UPSLIDE_Undo"/>
      <sheetName val="VAR"/>
      <sheetName val="Parameters"/>
      <sheetName val="TABLES"/>
      <sheetName val="Source_onglet_input"/>
      <sheetName val=" Sales by site"/>
      <sheetName val="Data_pour_menu_déroulant5"/>
      <sheetName val="DTF_drop_down_list5"/>
      <sheetName val="5__Management4"/>
      <sheetName val="Données_LMU5"/>
      <sheetName val="0_4_Liste_des_entités4"/>
      <sheetName val="Trend_mensili_IB_20044"/>
      <sheetName val="Liste_agrégats_Cash_Flow1"/>
      <sheetName val="Waterfall_charts4"/>
      <sheetName val="Countries_macro_data1"/>
      <sheetName val="DATOS_GRLES_3"/>
      <sheetName val="3-Company_list1"/>
      <sheetName val="P&amp;L_Long_Period_(Report)4"/>
      <sheetName val="Liste_agrégats_Bilan"/>
      <sheetName val="BCP_X_-_Positions"/>
      <sheetName val="BCP_Asia_II"/>
      <sheetName val="FY12_Customer_UK_&amp;_Int1"/>
      <sheetName val="C__Brands_and_Products1"/>
      <sheetName val="Model"/>
      <sheetName val="DATOS_GRLES_4"/>
      <sheetName val="Data Validation"/>
      <sheetName val="A.F.A."/>
      <sheetName val="17_MODEL_STRUCTURE"/>
      <sheetName val="Figures data"/>
      <sheetName val="DDM Alt."/>
      <sheetName val="Green VDR Index"/>
      <sheetName val="Red VDR Index"/>
      <sheetName val="Pg 65"/>
      <sheetName val="Foglio1"/>
      <sheetName val="elenchi"/>
      <sheetName val="BCVP 2009 - Positions"/>
      <sheetName val="Dropdown lists"/>
      <sheetName val="Country lists"/>
      <sheetName val="Courbe"/>
      <sheetName val="Bruttobezüge Ausgangstabelle"/>
      <sheetName val="MICAP"/>
      <sheetName val="Selection"/>
      <sheetName val="RAG_Resource summary"/>
      <sheetName val="Base table"/>
      <sheetName val="MAPS"/>
      <sheetName val="Input other"/>
      <sheetName val="BC inputs pv"/>
      <sheetName val="Initiatives input"/>
      <sheetName val="Initiatives input SM&amp;A"/>
      <sheetName val="Dropdowns"/>
      <sheetName val="Connectivity_charts"/>
      <sheetName val="DO NOT EDIT"/>
      <sheetName val="Basic Input"/>
      <sheetName val="Feuil1"/>
      <sheetName val="CPY"/>
      <sheetName val="DATA"/>
      <sheetName val="TABLE"/>
      <sheetName val="0_Inputs"/>
      <sheetName val="Hoja1"/>
      <sheetName val="Desplegables"/>
      <sheetName val="2007实际(每月)"/>
      <sheetName val="2008实际(每月)"/>
      <sheetName val="2008实际(截至)"/>
      <sheetName val="2008予算(每月)"/>
      <sheetName val="2008予算(截至)"/>
      <sheetName val="目錄"/>
      <sheetName val="开发成本(PUD)"/>
      <sheetName val="开发产品变动表(Compelted units)"/>
      <sheetName val="2.12.1其它货币"/>
      <sheetName val="UFPrn20111229160038"/>
      <sheetName val="滨三期"/>
      <sheetName val="Variables"/>
      <sheetName val="5.9.1应交稅费明细"/>
      <sheetName val="Detail testing on tax payment"/>
      <sheetName val="newcost"/>
      <sheetName val="Sum"/>
      <sheetName val="Data Sheet"/>
      <sheetName val="SGT New Equipment Sta Al_inputs"/>
      <sheetName val="menus"/>
      <sheetName val="x_rates"/>
      <sheetName val="Database UK"/>
      <sheetName val="Database France"/>
      <sheetName val="Database Germany"/>
      <sheetName val="Database Italy"/>
      <sheetName val="Database Spain"/>
      <sheetName val="FX rates"/>
      <sheetName val="Financials"/>
      <sheetName val="Plan comptable complet"/>
      <sheetName val="管理费用"/>
      <sheetName val="首页"/>
      <sheetName val="财务情况总结"/>
      <sheetName val="总预算表"/>
      <sheetName val="SQLSheet"/>
      <sheetName val="DCF Matrix"/>
      <sheetName val="F&amp;F"/>
      <sheetName val="BQMPALOC"/>
      <sheetName val="WWAV CF"/>
      <sheetName val="1Q13 Variance"/>
      <sheetName val="WWAV BS"/>
      <sheetName val="WWAV 3Q13 Preview"/>
      <sheetName val="WWAV DCF Exhibit"/>
      <sheetName val="WWAV IS"/>
      <sheetName val="End-Markets"/>
      <sheetName val="Members"/>
      <sheetName val="Foglio2"/>
      <sheetName val="Income statement"/>
      <sheetName val="кальк"/>
      <sheetName val="Справочик техника"/>
      <sheetName val="БП 2023-2027"/>
      <sheetName val="настройки"/>
      <sheetName val="Список CapEx"/>
      <sheetName val="Список Контрагентов"/>
      <sheetName val="Выпадающие списки"/>
      <sheetName val="Справочник КОД ЕПС"/>
      <sheetName val="спр_типы_данных"/>
      <sheetName val="вспомогательные_таблицы"/>
      <sheetName val="справочник_(ЗВ)"/>
      <sheetName val="продукты_и_факторы"/>
      <sheetName val="контуры_ТК,_ГК"/>
      <sheetName val="данные_для_графика3"/>
      <sheetName val="Структура_расходов3"/>
      <sheetName val="Ф_23"/>
      <sheetName val="ф_29мес_3"/>
      <sheetName val="CREDIT_STATS3"/>
      <sheetName val="Расчет_VAS_(руб_)1"/>
      <sheetName val="Статьи_затрат_и_ЦФО1"/>
      <sheetName val="17_Налог1"/>
      <sheetName val="INPUT_EXPENSES1"/>
      <sheetName val="Прайс_Лист1"/>
      <sheetName val="Ф-2_ЮССС1"/>
      <sheetName val="Ф-1_ЮССС1"/>
      <sheetName val="Статьи_БДДС1"/>
      <sheetName val="Справочник_статей1"/>
      <sheetName val="Dropdown_list1"/>
      <sheetName val="проект_-_отдел1"/>
      <sheetName val="Стать_БУ"/>
      <sheetName val="счета__БУ"/>
      <sheetName val="BS_PR"/>
      <sheetName val="Справочник_статей_БУ_"/>
      <sheetName val="ГК_Элемент_(ВГО)"/>
      <sheetName val="Курс_валют_на___"/>
      <sheetName val="Прочие_ДиР"/>
      <sheetName val="BS_ГК_МТ"/>
      <sheetName val="PL_ГК_МТ"/>
      <sheetName val="IFRS_corr"/>
      <sheetName val="Свод_&quot;К&quot;"/>
      <sheetName val="Справочник_ДДС"/>
      <sheetName val="Справочник_код_ИП"/>
      <sheetName val="DTF_drop_down_list6"/>
      <sheetName val="Статьи_ПГСО"/>
      <sheetName val="9_стрим"/>
      <sheetName val="Перечень_ИТ-систем"/>
      <sheetName val="Список_БП"/>
      <sheetName val="Data_pour_menu_déroulant6"/>
      <sheetName val="Тех__лист"/>
      <sheetName val="БП_2021-2025"/>
      <sheetName val="Справочник_3"/>
      <sheetName val="Статьи_затрат"/>
      <sheetName val="Списки_для_драйверов"/>
      <sheetName val="Вид_деятельности"/>
      <sheetName val="Списки_(Не_удалять!)"/>
      <sheetName val="Справочник_продукции"/>
      <sheetName val="БП_2022-2026"/>
      <sheetName val="Производственная_функция"/>
      <sheetName val="Круг_6_листов_"/>
      <sheetName val="Слайд_21_ФА_ССДП_Ф-Ф"/>
      <sheetName val="Приложение_1"/>
      <sheetName val="_+_ОСВ_43"/>
      <sheetName val="Рук-ство_по_зап-ю"/>
      <sheetName val="орг_структура"/>
      <sheetName val="ГПХ_цфо_999"/>
      <sheetName val="Accounts_DATA"/>
      <sheetName val="5_Справочники"/>
      <sheetName val="5__СПРАВОЧНИКИ"/>
      <sheetName val="Liste_agrégats_Cash_Flow2"/>
      <sheetName val="Données_LMU6"/>
      <sheetName val="Liste_agrégats_Bilan1"/>
      <sheetName val="3-Company_list2"/>
      <sheetName val="5__Management5"/>
      <sheetName val="0_4_Liste_des_entités5"/>
      <sheetName val="Waterfall_charts5"/>
      <sheetName val="Trend_mensili_IB_20045"/>
      <sheetName val="Countries_macro_data2"/>
      <sheetName val="P&amp;L_Long_Period_(Report)5"/>
      <sheetName val="DATOS_GRLES_5"/>
      <sheetName val="BCP_X_-_Positions1"/>
      <sheetName val="BCP_Asia_II1"/>
      <sheetName val="Source_onglet_input1"/>
      <sheetName val="Definitions_"/>
      <sheetName val="FY12_Customer_UK_&amp;_Int2"/>
      <sheetName val="C__Brands_and_Products2"/>
      <sheetName val="Base_pour_rating_FY19"/>
      <sheetName val="Base_pour_rating_FY19_(2)"/>
      <sheetName val="Menus_déroulants"/>
      <sheetName val="Base_CA_2019"/>
      <sheetName val="_Sales_by_site"/>
      <sheetName val="Qtrly_CF1"/>
      <sheetName val="Data_Validation"/>
      <sheetName val="A_F_A_"/>
      <sheetName val="Figures_data"/>
      <sheetName val="DDM_Alt_"/>
      <sheetName val="Green_VDR_Index"/>
      <sheetName val="Red_VDR_Index"/>
      <sheetName val="Pg_65"/>
      <sheetName val="BCVP_2009_-_Positions"/>
      <sheetName val="Dropdown_lists"/>
      <sheetName val="Country_lists"/>
      <sheetName val="Bruttobezüge_Ausgangstabelle"/>
      <sheetName val="RAG_Resource_summary"/>
      <sheetName val="Base_table"/>
      <sheetName val="Input_other"/>
      <sheetName val="BC_inputs_pv"/>
      <sheetName val="Initiatives_input"/>
      <sheetName val="Initiatives_input_SM&amp;A"/>
      <sheetName val="DO_NOT_EDIT"/>
      <sheetName val="Basic_Input"/>
      <sheetName val="开发产品变动表(Compelted_units)"/>
      <sheetName val="2_12_1其它货币"/>
      <sheetName val="5_9_1应交稅费明细"/>
      <sheetName val="Detail_testing_on_tax_payment"/>
      <sheetName val="Data_Sheet"/>
      <sheetName val="SGT_New_Equipment_Sta_Al_inputs"/>
      <sheetName val="Database_UK"/>
      <sheetName val="Database_France"/>
      <sheetName val="Database_Germany"/>
      <sheetName val="Database_Italy"/>
      <sheetName val="Database_Spain"/>
      <sheetName val="FX_rates"/>
      <sheetName val="Plan_comptable_complet"/>
      <sheetName val="DCF_Matrix"/>
      <sheetName val="WWAV_CF"/>
      <sheetName val="1Q13_Variance"/>
      <sheetName val="WWAV_BS"/>
      <sheetName val="WWAV_3Q13_Preview"/>
      <sheetName val="WWAV_DCF_Exhibit"/>
      <sheetName val="WWAV_IS"/>
      <sheetName val="Income_statement"/>
      <sheetName val="Справочник_люди"/>
      <sheetName val="Программа_"/>
      <sheetName val="5630_02+"/>
      <sheetName val="2_INP-Timeline"/>
      <sheetName val="Products_annual"/>
      <sheetName val="ФОТ_штат_22"/>
      <sheetName val="Численность_по_активам"/>
      <sheetName val="мэппинг_PL_CF"/>
      <sheetName val="справочник_мвз"/>
      <sheetName val="List_of_CH"/>
      <sheetName val="КСВ_График_слайд_11"/>
      <sheetName val="Статьи_ПК"/>
      <sheetName val="Товарооборот_2021"/>
      <sheetName val="контроль_аналитик"/>
      <sheetName val="Справочик_техника"/>
      <sheetName val="БП_2023-2027"/>
      <sheetName val="CAPEX_new"/>
      <sheetName val="заполнение_таблицы"/>
      <sheetName val="GENEX_OPEX"/>
      <sheetName val="Capex_no_longer_use"/>
      <sheetName val="CAPEX_BP_file"/>
      <sheetName val="NRI_Impact"/>
      <sheetName val="CF_BX"/>
      <sheetName val="CF_12M"/>
      <sheetName val="CF_IP_&amp;_Sens"/>
      <sheetName val="ERV_Check"/>
      <sheetName val="Список_CapEx"/>
      <sheetName val="Список лотов"/>
      <sheetName val="TABLO-3"/>
      <sheetName val="РК, СН"/>
      <sheetName val="проверка данных"/>
      <sheetName val="실행내역"/>
      <sheetName val="Dep_other_list"/>
      <sheetName val="Справочник видов активности"/>
      <sheetName val="Справочник подрядчиков"/>
      <sheetName val="AOP Summary-2"/>
      <sheetName val="DRUM"/>
      <sheetName val="Балансовая комиссия=&gt;"/>
      <sheetName val="TIE-INS"/>
      <sheetName val="_ESList"/>
      <sheetName val="XLR_NoRangeSheet"/>
      <sheetName val="갑지(추정)"/>
      <sheetName val="Ф_24"/>
      <sheetName val="данные_для_графика4"/>
      <sheetName val="Структура_расходов4"/>
      <sheetName val="ф_29мес_4"/>
      <sheetName val="CREDIT_STATS4"/>
      <sheetName val="17_Налог2"/>
      <sheetName val="Ф-2_ЮССС2"/>
      <sheetName val="Ф-1_ЮССС2"/>
      <sheetName val="Finansal_tamamlanma_Eğrisi1"/>
      <sheetName val="Справочник_статей2"/>
      <sheetName val="Dropdown_list2"/>
      <sheetName val="Расчет_VAS_(руб_)2"/>
      <sheetName val="Статьи_затрат_и_ЦФО2"/>
      <sheetName val="INPUT_EXPENSES2"/>
      <sheetName val="Статьи_БДДС2"/>
      <sheetName val="Central_Market1"/>
      <sheetName val="Otrada_Ug1"/>
      <sheetName val="Project_Bureau1"/>
      <sheetName val="Armix_ISR1"/>
      <sheetName val="RGI_Commercial1"/>
      <sheetName val="RGI_Residential1"/>
      <sheetName val="Tsvetnoy_DS1"/>
      <sheetName val="Прайс_Лист2"/>
      <sheetName val="проект_-_отдел2"/>
      <sheetName val="FIXED_ASSETS1"/>
      <sheetName val="SETTL_-_RBL1"/>
      <sheetName val="SETTL_-_USD1"/>
      <sheetName val="SPARES_-_BOOTHS1"/>
      <sheetName val="SPARES_-_PAYPHONES1"/>
      <sheetName val="Справочник_ЦФО1"/>
      <sheetName val="Доходы_revenue_+_затраты1"/>
      <sheetName val="перечень_статей_затрат_PNL1"/>
      <sheetName val="Справочник_БКВ1"/>
      <sheetName val="Список_спец__критериев1"/>
      <sheetName val="Статьи_ДДС_20171"/>
      <sheetName val="4_Справочник_счетов_затрат1"/>
      <sheetName val="МВЗ_имполнитель1"/>
      <sheetName val="5_Справочник_МВЗ1"/>
      <sheetName val="Справочник_фин_позиций1"/>
      <sheetName val="Справочник_БДР1"/>
      <sheetName val="справочник_магазинов1"/>
      <sheetName val="CAMPAIGN_AVERAGE_F1"/>
      <sheetName val="статьи_БДР1"/>
      <sheetName val="__Список1"/>
      <sheetName val="Список_Должностей1"/>
      <sheetName val="Список_Исполнителей1"/>
      <sheetName val="Производственная_функция1"/>
      <sheetName val="_+_ОСВ_431"/>
      <sheetName val="Прочие_ДиР1"/>
      <sheetName val="BS_ГК_МТ1"/>
      <sheetName val="PL_ГК_МТ1"/>
      <sheetName val="IFRS_corr1"/>
      <sheetName val="Свод_&quot;К&quot;1"/>
      <sheetName val="DTF_drop_down_list7"/>
      <sheetName val="Стать_БУ1"/>
      <sheetName val="счета__БУ1"/>
      <sheetName val="BS_PR1"/>
      <sheetName val="Справочник_ДДС1"/>
      <sheetName val="Справочник_код_ИП1"/>
      <sheetName val="контроль_аналитик1"/>
      <sheetName val="справочник_мвз1"/>
      <sheetName val="List_of_CH1"/>
      <sheetName val="КСВ_График_слайд_111"/>
      <sheetName val="tech__list"/>
      <sheetName val="Прил__3"/>
      <sheetName val="вспомогательные_таблицы1"/>
      <sheetName val="спр_типы_данных1"/>
      <sheetName val="Круг_6_листов_1"/>
      <sheetName val="Приложение_11"/>
      <sheetName val="Рук-ство_по_зап-ю1"/>
      <sheetName val="Справочник_статей_БУ_1"/>
      <sheetName val="ГК_Элемент_(ВГО)1"/>
      <sheetName val="Курс_валют_на___1"/>
      <sheetName val="Qtrly_CF2"/>
      <sheetName val="GENEX_OPEX1"/>
      <sheetName val="Capex_no_longer_use1"/>
      <sheetName val="CAPEX_BP_file1"/>
      <sheetName val="NRI_Impact1"/>
      <sheetName val="CF_BX1"/>
      <sheetName val="CF_12M1"/>
      <sheetName val="CF_IP_&amp;_Sens1"/>
      <sheetName val="ERV_Check1"/>
      <sheetName val="мэппинг_PL_CF1"/>
      <sheetName val="Товарооборот_20211"/>
      <sheetName val="Справочник_клиентов"/>
      <sheetName val="Справочник_видов_ГП"/>
      <sheetName val="Техн_лист"/>
      <sheetName val="Справочник_марок_ППУ"/>
      <sheetName val="EQUIPMENT_-2"/>
      <sheetName val="rate_of_exchange1"/>
      <sheetName val="Налоги_2011-2013_23_12_20101"/>
      <sheetName val="короткая_руб1"/>
      <sheetName val="Отчет_о_прб_и_убыт1"/>
      <sheetName val="Расчет_займов1"/>
      <sheetName val="32_Амортизация_СНПЗ1"/>
      <sheetName val="Справочник_студента1"/>
      <sheetName val="База_сарех1"/>
      <sheetName val="на_1_тут"/>
      <sheetName val="ДБ_статуса_подготовки_к_ОР"/>
      <sheetName val="Статьи_ПГСО1"/>
      <sheetName val="9_стрим1"/>
      <sheetName val="Список_БП1"/>
      <sheetName val="орг_структура1"/>
      <sheetName val="ГПХ_цфо_9991"/>
      <sheetName val="Перечень_ИТ-систем1"/>
      <sheetName val="Accounts_DATA1"/>
      <sheetName val="5_Справочники1"/>
      <sheetName val="5__СПРАВОЧНИКИ1"/>
      <sheetName val="Справочник_люди1"/>
      <sheetName val="Программа_1"/>
      <sheetName val="5630_02+1"/>
      <sheetName val="2_INP-Timeline1"/>
      <sheetName val="Data_pour_menu_déroulant7"/>
      <sheetName val="Тех__лист1"/>
      <sheetName val="Статьи_ПК1"/>
      <sheetName val="Авансы_по_СНГ"/>
      <sheetName val="CAPEX_new1"/>
      <sheetName val="заполнение_таблицы1"/>
      <sheetName val="Products_annual1"/>
      <sheetName val="каталог_услуг_и_проектов"/>
      <sheetName val="Rate_Analysis"/>
      <sheetName val="Process_Piping"/>
      <sheetName val="ANALISIS_ALQUILER_FERREYROS"/>
      <sheetName val="Слайд_21_ФА_ССДП_Ф-Ф1"/>
      <sheetName val="Статьи_затрат1"/>
      <sheetName val="Списки_для_драйверов1"/>
      <sheetName val="Справочник_31"/>
      <sheetName val="Вид_деятельности1"/>
      <sheetName val="Списки_(Не_удалять!)1"/>
      <sheetName val="справочник_(ЗВ)1"/>
      <sheetName val="продукты_и_факторы1"/>
      <sheetName val="контуры_ТК,_ГК1"/>
      <sheetName val="Списки_(Не_удалять!)_(2)"/>
      <sheetName val="вспомогательные_производства"/>
      <sheetName val="1_6_TRS_Data"/>
      <sheetName val="ФОТ_штат_221"/>
      <sheetName val="Численность_по_активам1"/>
      <sheetName val="контрагент_новый"/>
      <sheetName val="Выпадающий_список_"/>
      <sheetName val="Сводный_лист_(LS)_"/>
      <sheetName val="ЭкоУ-статьи_бюджета"/>
      <sheetName val="Справочник_(2)"/>
      <sheetName val="Статьи_бюджета_2021"/>
      <sheetName val="Шкала_Статус_мероприятий"/>
      <sheetName val="BP2003_1812103"/>
      <sheetName val="Курс_$3"/>
      <sheetName val="Баланс_нпр3"/>
      <sheetName val="Деб_и_запасы3"/>
      <sheetName val="Отчет_по_прибыли2"/>
      <sheetName val="по_всем_МВЗ(вал)2"/>
      <sheetName val="Баланс_нефти2"/>
      <sheetName val="Доход_УУН2"/>
      <sheetName val="Экспорт_нефти+таможня2"/>
      <sheetName val="Экспорт_нпр+таможня2"/>
      <sheetName val="Транспорт_нефти_2"/>
      <sheetName val="Опт_нпр_2"/>
      <sheetName val="Трансп_нпр+нефть_жд2"/>
      <sheetName val="Сб_цены_объемы2"/>
      <sheetName val="Сб_выручка2"/>
      <sheetName val="Сб_затраты2"/>
      <sheetName val="Сб_движ_нпр2"/>
      <sheetName val="Сб_ддс2"/>
      <sheetName val="Cб_оборот2"/>
      <sheetName val="нпз_ддс2"/>
      <sheetName val="нпз_оборот2"/>
      <sheetName val="нпз_затраты2"/>
      <sheetName val="нпз_пдр2"/>
      <sheetName val="нпз_движение2"/>
      <sheetName val="Реализация+покупка_нефти2"/>
      <sheetName val="Май_до_252"/>
      <sheetName val="Финплан_в_формате_ПБД2"/>
      <sheetName val="КВ_(фин)2"/>
      <sheetName val="Страница_ввода2"/>
      <sheetName val="Результат_Диллера2"/>
      <sheetName val="приобретение_нпр2"/>
      <sheetName val="исходные_данные2"/>
      <sheetName val="Линейная_чувствительность2"/>
      <sheetName val="руб_2007_план2"/>
      <sheetName val="ст_ГТМ2"/>
      <sheetName val="Neste_Oy2"/>
      <sheetName val="БЕ_БИ2"/>
      <sheetName val="Integra_KRS2"/>
      <sheetName val="УР_БО2"/>
      <sheetName val="УП__20042"/>
      <sheetName val="Присадки_и_компоненты1"/>
      <sheetName val="Справочная_информация"/>
      <sheetName val="справочник_"/>
      <sheetName val="1-корр__2010__НГД"/>
      <sheetName val="Факт_Dink-Inv_2004"/>
      <sheetName val="ПЛАСТ_НП"/>
      <sheetName val="Справочник_Данные_ДО"/>
      <sheetName val="Bolt_Up"/>
      <sheetName val="Field_Handle_Fittings"/>
      <sheetName val="Attach_Flange"/>
      <sheetName val="Handle_&amp;_Erect_Fab_Spools"/>
      <sheetName val="Shop_Handle_Pipe"/>
      <sheetName val="Shop_Handle_Fittings"/>
      <sheetName val="Valve_Handle"/>
      <sheetName val="БП_2021-20251"/>
      <sheetName val="Справочник_продукции1"/>
      <sheetName val="БП_2022-20261"/>
      <sheetName val="Liste_agrégats_Cash_Flow3"/>
      <sheetName val="Données_LMU7"/>
      <sheetName val="Liste_agrégats_Bilan2"/>
      <sheetName val="3-Company_list3"/>
      <sheetName val="5__Management6"/>
      <sheetName val="0_4_Liste_des_entités6"/>
      <sheetName val="Waterfall_charts6"/>
      <sheetName val="Trend_mensili_IB_20046"/>
      <sheetName val="Countries_macro_data3"/>
      <sheetName val="P&amp;L_Long_Period_(Report)6"/>
      <sheetName val="DATOS_GRLES_6"/>
      <sheetName val="BCP_X_-_Positions2"/>
      <sheetName val="BCP_Asia_II2"/>
      <sheetName val="Source_onglet_input2"/>
      <sheetName val="Definitions_1"/>
      <sheetName val="FY12_Customer_UK_&amp;_Int3"/>
      <sheetName val="C__Brands_and_Products3"/>
      <sheetName val="Base_pour_rating_FY191"/>
      <sheetName val="Base_pour_rating_FY19_(2)1"/>
      <sheetName val="Menus_déroulants1"/>
      <sheetName val="Base_CA_20191"/>
      <sheetName val="_Sales_by_site1"/>
      <sheetName val="Data_Validation1"/>
      <sheetName val="A_F_A_1"/>
      <sheetName val="Figures_data1"/>
      <sheetName val="DDM_Alt_1"/>
      <sheetName val="Green_VDR_Index1"/>
      <sheetName val="Red_VDR_Index1"/>
      <sheetName val="Pg_651"/>
      <sheetName val="BCVP_2009_-_Positions1"/>
      <sheetName val="Dropdown_lists1"/>
      <sheetName val="Country_lists1"/>
      <sheetName val="Bruttobezüge_Ausgangstabelle1"/>
      <sheetName val="RAG_Resource_summary1"/>
      <sheetName val="Base_table1"/>
      <sheetName val="Input_other1"/>
      <sheetName val="BC_inputs_pv1"/>
      <sheetName val="Initiatives_input1"/>
      <sheetName val="Initiatives_input_SM&amp;A1"/>
      <sheetName val="DO_NOT_EDIT1"/>
      <sheetName val="Basic_Input1"/>
      <sheetName val="开发产品变动表(Compelted_units)1"/>
      <sheetName val="2_12_1其它货币1"/>
      <sheetName val="5_9_1应交稅费明细1"/>
      <sheetName val="Detail_testing_on_tax_payment1"/>
      <sheetName val="Data_Sheet1"/>
      <sheetName val="SGT_New_Equipment_Sta_Al_input1"/>
      <sheetName val="Database_UK1"/>
      <sheetName val="Database_France1"/>
      <sheetName val="Database_Germany1"/>
      <sheetName val="Database_Italy1"/>
      <sheetName val="Database_Spain1"/>
      <sheetName val="FX_rates1"/>
      <sheetName val="Plan_comptable_complet1"/>
      <sheetName val="DCF_Matrix1"/>
      <sheetName val="WWAV_CF1"/>
      <sheetName val="1Q13_Variance1"/>
      <sheetName val="WWAV_BS1"/>
      <sheetName val="WWAV_3Q13_Preview1"/>
      <sheetName val="WWAV_DCF_Exhibit1"/>
      <sheetName val="WWAV_IS1"/>
      <sheetName val="Income_statement1"/>
      <sheetName val="Справочик_техника1"/>
      <sheetName val="БП_2023-20271"/>
      <sheetName val="Список_CapEx1"/>
      <sheetName val="Список_Контрагентов"/>
      <sheetName val="Выпадающие_списки"/>
      <sheetName val="Справочник_КОД_ЕПС"/>
      <sheetName val="Список_лотов"/>
      <sheetName val="проверка_данных"/>
      <sheetName val="РК,_СН"/>
      <sheetName val="Справочник_видов_активности"/>
      <sheetName val="Справочник_подрядчиков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/>
      <sheetData sheetId="204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 refreshError="1"/>
      <sheetData sheetId="480" refreshError="1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/>
      <sheetData sheetId="489"/>
      <sheetData sheetId="490"/>
      <sheetData sheetId="491"/>
      <sheetData sheetId="492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/>
      <sheetData sheetId="503"/>
      <sheetData sheetId="504"/>
      <sheetData sheetId="505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/>
      <sheetData sheetId="686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/>
      <sheetData sheetId="703"/>
      <sheetData sheetId="704"/>
      <sheetData sheetId="705" refreshError="1"/>
      <sheetData sheetId="706"/>
      <sheetData sheetId="707"/>
      <sheetData sheetId="708"/>
      <sheetData sheetId="709"/>
      <sheetData sheetId="710"/>
      <sheetData sheetId="711"/>
      <sheetData sheetId="712"/>
      <sheetData sheetId="713" refreshError="1"/>
      <sheetData sheetId="714" refreshError="1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 refreshError="1"/>
      <sheetData sheetId="733" refreshError="1"/>
      <sheetData sheetId="734" refreshError="1"/>
      <sheetData sheetId="735"/>
      <sheetData sheetId="736" refreshError="1"/>
      <sheetData sheetId="737" refreshError="1"/>
      <sheetData sheetId="738" refreshError="1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 refreshError="1"/>
      <sheetData sheetId="748" refreshError="1"/>
      <sheetData sheetId="749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/>
      <sheetData sheetId="762"/>
      <sheetData sheetId="763"/>
      <sheetData sheetId="764"/>
      <sheetData sheetId="765"/>
      <sheetData sheetId="766" refreshError="1"/>
      <sheetData sheetId="767" refreshError="1"/>
      <sheetData sheetId="768" refreshError="1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 refreshError="1"/>
      <sheetData sheetId="777" refreshError="1"/>
      <sheetData sheetId="778"/>
      <sheetData sheetId="779" refreshError="1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 refreshError="1"/>
      <sheetData sheetId="798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/>
      <sheetData sheetId="850"/>
      <sheetData sheetId="851" refreshError="1"/>
      <sheetData sheetId="852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t"/>
      <sheetName val="Chart Refining Mix RUS"/>
      <sheetName val="Chart Refining Mix"/>
      <sheetName val="Chart Refining Mix 2003"/>
      <sheetName val="Chart Refining Mix 2009"/>
      <sheetName val="Chart % Product Consumption"/>
      <sheetName val="pct 2003-2009"/>
      <sheetName val="pct"/>
      <sheetName val="Chart Consump Outlook ru"/>
      <sheetName val="Chart Consump Outlook"/>
      <sheetName val="print cons"/>
      <sheetName val="chart data"/>
      <sheetName val="Oil Prod chart"/>
      <sheetName val="Oil Cons chart"/>
      <sheetName val="Oil Export chart"/>
      <sheetName val="foreign export chart"/>
      <sheetName val="RefMix"/>
      <sheetName val="RUBValueChain"/>
      <sheetName val="LO prices"/>
      <sheetName val="LO prices RUS"/>
      <sheetName val="HO price RUS"/>
      <sheetName val="HO price"/>
      <sheetName val="Diesel price RUS"/>
      <sheetName val="Diesel price"/>
      <sheetName val="Jet kero price RUS"/>
      <sheetName val="Jet kero price"/>
      <sheetName val="Fuel oil price RUS"/>
      <sheetName val="Fuel oil price"/>
      <sheetName val="USDParity"/>
      <sheetName val="RSOILBAL"/>
      <sheetName val="Chart Price v Parity"/>
      <sheetName val="ElecticityChart"/>
      <sheetName val="GasChart"/>
      <sheetName val="TableMacroRUS"/>
      <sheetName val="TableMacro"/>
      <sheetName val="TableTaxes RUS"/>
      <sheetName val="TableTaxes"/>
      <sheetName val="TablePricesRUS"/>
      <sheetName val="TablePrices"/>
      <sheetName val="TableNetbacks RUS"/>
      <sheetName val="TableNetbacks"/>
      <sheetName val="TableNetbacksFlat"/>
      <sheetName val="TableSummary"/>
      <sheetName val="TableSumFlat RUS"/>
      <sheetName val="TableSummaryFlat"/>
      <sheetName val="Chart Rus Oil Bal RUS"/>
      <sheetName val="Chart Rus Oil Balance"/>
      <sheetName val="TranspTariffs"/>
      <sheetName val="Table Exec Sum RUS"/>
      <sheetName val="Table Exec Summary"/>
      <sheetName val="Production Profile_new "/>
      <sheetName val="$60 Case_STL (30)"/>
      <sheetName val="5_Excise (Q)"/>
      <sheetName val="Materials"/>
      <sheetName val="1.1.5. Сагиян  (Н-5 Н-6 ц.7)"/>
      <sheetName val="EBITDA bridge"/>
      <sheetName val="тыс.руб."/>
      <sheetName val="скорр прогр освоение "/>
      <sheetName val="Прогноз ИЗО"/>
      <sheetName val="ГФО-2012"/>
      <sheetName val="История"/>
      <sheetName val="топл и потери 2010 (ГФО-4+UPS)"/>
      <sheetName val="Аппарат управления"/>
      <sheetName val="PLT-director"/>
      <sheetName val="Департамент продаж"/>
      <sheetName val="Объединенное производство"/>
      <sheetName val="Технологии"/>
      <sheetName val="Отдел логистики"/>
      <sheetName val="Fixed cost for model"/>
      <sheetName val="Admin"/>
      <sheetName val="Список прогонов за месяц"/>
      <sheetName val="Лист1"/>
      <sheetName val="Исходные"/>
      <sheetName val="увел.окл.на 3,8%, прем., РК и С"/>
      <sheetName val="Sheet1"/>
      <sheetName val="Chart_Refining_Mix_RUS"/>
      <sheetName val="Chart_Refining_Mix"/>
      <sheetName val="Chart_Refining_Mix_2003"/>
      <sheetName val="Chart_Refining_Mix_2009"/>
      <sheetName val="Chart_%_Product_Consumption"/>
      <sheetName val="pct_2003-2009"/>
      <sheetName val="Chart_Consump_Outlook_ru"/>
      <sheetName val="Chart_Consump_Outlook"/>
      <sheetName val="print_cons"/>
      <sheetName val="chart_data"/>
      <sheetName val="Oil_Prod_chart"/>
      <sheetName val="Oil_Cons_chart"/>
      <sheetName val="Oil_Export_chart"/>
      <sheetName val="foreign_export_chart"/>
      <sheetName val="LO_prices"/>
      <sheetName val="LO_prices_RUS"/>
      <sheetName val="HO_price_RUS"/>
      <sheetName val="HO_price"/>
      <sheetName val="Diesel_price_RUS"/>
      <sheetName val="Diesel_price"/>
      <sheetName val="Jet_kero_price_RUS"/>
      <sheetName val="Jet_kero_price"/>
      <sheetName val="Fuel_oil_price_RUS"/>
      <sheetName val="Fuel_oil_price"/>
      <sheetName val="Chart_Price_v_Parity"/>
      <sheetName val="TableTaxes_RUS"/>
      <sheetName val="TableNetbacks_RUS"/>
      <sheetName val="TableSumFlat_RUS"/>
      <sheetName val="Chart_Rus_Oil_Bal_RUS"/>
      <sheetName val="Chart_Rus_Oil_Balance"/>
      <sheetName val="Table_Exec_Sum_RUS"/>
      <sheetName val="Table_Exec_Summary"/>
      <sheetName val="Находка"/>
      <sheetName val="A"/>
      <sheetName val="исходные данные"/>
      <sheetName val="MAIN_PARAMETERS"/>
      <sheetName val="Бюджет руб"/>
      <sheetName val="ФОТ_$"/>
      <sheetName val="Автотранспорт"/>
      <sheetName val="Аренда"/>
      <sheetName val="Вспом.материалы"/>
      <sheetName val="Подписка"/>
      <sheetName val="Почтовые"/>
      <sheetName val="Охрана"/>
      <sheetName val="Представительские"/>
      <sheetName val="Юридич.услуги"/>
      <sheetName val="Подготовка кадров"/>
      <sheetName val="Командировочные"/>
      <sheetName val="корп.мероприятия"/>
      <sheetName val="прочие АУП"/>
      <sheetName val="CAPEX"/>
      <sheetName val="ЕСН_$"/>
      <sheetName val="Амортизация"/>
      <sheetName val="#ССЫЛКА"/>
      <sheetName val="персонал34→32"/>
      <sheetName val="GRAPHS"/>
      <sheetName val="ОРЕХ"/>
      <sheetName val="FYI"/>
      <sheetName val="EKDEB90"/>
      <sheetName val="СВ 2014"/>
      <sheetName val="СВ 2015"/>
      <sheetName val="СВ 2016"/>
      <sheetName val="СВ 2017"/>
      <sheetName val="СВ 2018"/>
      <sheetName val="социалка"/>
      <sheetName val="ФЗП 2014"/>
      <sheetName val="PL"/>
      <sheetName val="экспорт"/>
      <sheetName val="База"/>
      <sheetName val="Мониторинг ПОЗ"/>
      <sheetName val="Справочники"/>
      <sheetName val="2 (вып)"/>
      <sheetName val="ДДС_1"/>
      <sheetName val="$25 and Base Transneft correcte"/>
      <sheetName val="Дыш 508"/>
      <sheetName val="отчет эл_эн  2000"/>
      <sheetName val="Production_Profile_new_"/>
      <sheetName val="$60_Case_STL_(30)"/>
      <sheetName val="5_Excise_(Q)"/>
      <sheetName val="1_1_5__Сагиян__(Н-5_Н-6_ц_7)"/>
      <sheetName val="EBITDA_bridge"/>
      <sheetName val="тыс_руб_"/>
      <sheetName val="скорр_прогр_освоение_"/>
      <sheetName val="Прогноз_ИЗО"/>
      <sheetName val="топл_и_потери_2010_(ГФО-4+UPS)"/>
      <sheetName val="Аппарат_управления"/>
      <sheetName val="Департамент_продаж"/>
      <sheetName val="Объединенное_производство"/>
      <sheetName val="Отдел_логистики"/>
      <sheetName val="Fixed_cost_for_model"/>
      <sheetName val="Удельные"/>
      <sheetName val="Списки"/>
      <sheetName val="Тонкая настройка"/>
      <sheetName val="код"/>
      <sheetName val="Свод"/>
      <sheetName val="Стратег. направление, задача"/>
      <sheetName val="Вид деятельности"/>
      <sheetName val="БДДС"/>
      <sheetName val="ОПУ факт"/>
      <sheetName val="Себестоимость и упр."/>
      <sheetName val="ВГО ОПУ"/>
      <sheetName val=""/>
      <sheetName val="листа"/>
      <sheetName val="0.5"/>
      <sheetName val="Свод нагрузки"/>
      <sheetName val="019"/>
      <sheetName val="044"/>
      <sheetName val="017"/>
      <sheetName val="0.6"/>
      <sheetName val="018"/>
      <sheetName val="7. Нагрузка Зимнее (нов.)"/>
      <sheetName val="ФОТ"/>
      <sheetName val="Input"/>
      <sheetName val="Calculation"/>
      <sheetName val="ст ГТМ"/>
      <sheetName val="sapactivexlhiddensheet"/>
      <sheetName val="Хаттон 90.90 Femco"/>
      <sheetName val="Справочник"/>
      <sheetName val="Page 11"/>
      <sheetName val="Page 10"/>
      <sheetName val="Page 5"/>
      <sheetName val="Page 7"/>
      <sheetName val="Page 8"/>
      <sheetName val="Page 9"/>
      <sheetName val="Page 13"/>
      <sheetName val="Page 12"/>
      <sheetName val="Page 26"/>
      <sheetName val="Page 22"/>
      <sheetName val="Page 21"/>
      <sheetName val="Page 19"/>
      <sheetName val="Page 15"/>
      <sheetName val="Page 20"/>
      <sheetName val="Page 28"/>
      <sheetName val="Page 27"/>
      <sheetName val="Page 24"/>
      <sheetName val="Page 31"/>
      <sheetName val="Page 25"/>
      <sheetName val="Page 23"/>
      <sheetName val="Page 29"/>
      <sheetName val="Page 30"/>
      <sheetName val="Page 16"/>
      <sheetName val="Page 6"/>
      <sheetName val="Page 17"/>
      <sheetName val="Page 14"/>
      <sheetName val="обр 1"/>
      <sheetName val="06"/>
      <sheetName val="Ссылки"/>
      <sheetName val="Struct"/>
      <sheetName val="СкладС цен"/>
      <sheetName val="Лист"/>
      <sheetName val="Итог"/>
      <sheetName val="Итого"/>
      <sheetName val="ОТЧЕТ 3"/>
      <sheetName val="Chart_Refining_Mix_RUS1"/>
      <sheetName val="исходные_данные"/>
      <sheetName val="Бюджет_руб"/>
      <sheetName val="Вспом_материалы"/>
      <sheetName val="Юридич_услуги"/>
      <sheetName val="Подготовка_кадров"/>
      <sheetName val="корп_мероприятия"/>
      <sheetName val="прочие_АУП"/>
      <sheetName val="СВ_2014"/>
      <sheetName val="СВ_2015"/>
      <sheetName val="СВ_2016"/>
      <sheetName val="СВ_2017"/>
      <sheetName val="СВ_2018"/>
      <sheetName val="ФЗП_2014"/>
      <sheetName val="Мониторинг_ПОЗ"/>
      <sheetName val="2_(вып)"/>
      <sheetName val="ст_ГТМ"/>
      <sheetName val="Кредиты"/>
      <sheetName val="base"/>
      <sheetName val="Инструкция"/>
      <sheetName val="МВЗ"/>
      <sheetName val="Счет затрат"/>
      <sheetName val="31.12.08"/>
      <sheetName val="ЦО-МВЗ-связки"/>
      <sheetName val="Мероприятия_план_мес"/>
      <sheetName val="Лист2"/>
      <sheetName val="Справочно"/>
      <sheetName val="Накопит."/>
      <sheetName val="Остановл."/>
      <sheetName val="лимиты"/>
      <sheetName val="Вспомог. лист"/>
      <sheetName val="Сектора"/>
      <sheetName val="Классификатор инновац"/>
      <sheetName val="Финансовая позиция СКЛФО "/>
      <sheetName val="Пояснения"/>
      <sheetName val="Тип работы"/>
      <sheetName val="КНИПИ"/>
      <sheetName val="Осн-я выбора для Безальт. закуп"/>
      <sheetName val="Осн-я для закупке у ЕП"/>
      <sheetName val="Имена"/>
      <sheetName val="Юр.лицо"/>
      <sheetName val="Признак"/>
      <sheetName val="ф.29мес."/>
      <sheetName val="Месторождения"/>
      <sheetName val="А. «Процессинг 1» (1а-I)"/>
      <sheetName val="Выпадающие списки"/>
      <sheetName val="Лист4"/>
      <sheetName val="Анализ"/>
      <sheetName val="ПФМ"/>
      <sheetName val="Параметры"/>
      <sheetName val="Анализ отклонений(год)"/>
      <sheetName val="Расходы"/>
      <sheetName val="Производственная функция"/>
      <sheetName val="Категории"/>
      <sheetName val="РПУ"/>
      <sheetName val="ЦК"/>
      <sheetName val="Calc"/>
      <sheetName val="2018-2023"/>
      <sheetName val="DATA"/>
      <sheetName val="Имена Экономика"/>
      <sheetName val="тех"/>
      <sheetName val="для вып-х списков"/>
      <sheetName val="ТЗ общее"/>
      <sheetName val="Реестр территории"/>
      <sheetName val="ТКП Поставщика "/>
      <sheetName val="Open book Поставщика "/>
      <sheetName val="легковой ТС логистика"/>
      <sheetName val="Внешний клининг спецтехника"/>
      <sheetName val="Осадки"/>
      <sheetName val="Вопросы"/>
      <sheetName val="мобилизация доп оборудования"/>
      <sheetName val="ТЭП 2015"/>
      <sheetName val="Базовая добыча"/>
      <sheetName val="ЛьготыНДПИ"/>
      <sheetName val="Нормативы"/>
      <sheetName val="Данные для отчета"/>
      <sheetName val="МОДЕЛЬ_ЧДП"/>
      <sheetName val="сл. КПЭ реком вариант"/>
      <sheetName val="Служебный лист"/>
      <sheetName val="7. КПЭ проекта (2)"/>
      <sheetName val="обр_1"/>
      <sheetName val="Хаттон_90_90_Femco"/>
      <sheetName val="Page_11"/>
      <sheetName val="Page_10"/>
      <sheetName val="Page_5"/>
      <sheetName val="Page_7"/>
      <sheetName val="Page_8"/>
      <sheetName val="Page_9"/>
      <sheetName val="Page_13"/>
      <sheetName val="Page_12"/>
      <sheetName val="Page_26"/>
      <sheetName val="Page_22"/>
      <sheetName val="Page_21"/>
      <sheetName val="Page_19"/>
      <sheetName val="Page_15"/>
      <sheetName val="Page_20"/>
      <sheetName val="Page_28"/>
      <sheetName val="Page_27"/>
      <sheetName val="Page_24"/>
      <sheetName val="Page_31"/>
      <sheetName val="Page_25"/>
      <sheetName val="Page_23"/>
      <sheetName val="Page_29"/>
      <sheetName val="Page_30"/>
      <sheetName val="Page_16"/>
      <sheetName val="Page_6"/>
      <sheetName val="Page_17"/>
      <sheetName val="Page_14"/>
      <sheetName val="СкладС_цен"/>
      <sheetName val="СметаСводная Рыб"/>
      <sheetName val="93-110"/>
      <sheetName val="Приложение А"/>
      <sheetName val="Рпл"/>
      <sheetName val="№1 Южно-Рикасовская"/>
      <sheetName val="Калькуляция (2)"/>
      <sheetName val="Калькуляция (распечатка)"/>
      <sheetName val="2.Отчет по заказчикам"/>
      <sheetName val="Курсы Валют"/>
      <sheetName val="Причины исключения ЗТРУ"/>
      <sheetName val="Вид товара, работ, услуг"/>
      <sheetName val="ОКВЭД2"/>
      <sheetName val="ОКПД2"/>
      <sheetName val="Способ Закупки"/>
      <sheetName val="Список ПО"/>
      <sheetName val="Технические требования"/>
      <sheetName val="список раб"/>
      <sheetName val="Лист3"/>
      <sheetName val="СТАВКА_НДС"/>
      <sheetName val="Статус закупки"/>
      <sheetName val="Орех услуги"/>
      <sheetName val="Справочник ВБ"/>
      <sheetName val="Список"/>
      <sheetName val="БДР СВОД"/>
      <sheetName val="Строки р.21 БП"/>
      <sheetName val="Лист 1"/>
      <sheetName val="Актив"/>
      <sheetName val="S-крСваиПФС"/>
      <sheetName val="Данные"/>
      <sheetName val="гросс"/>
      <sheetName val="жилье"/>
      <sheetName val="взносы"/>
      <sheetName val="отпуск"/>
      <sheetName val="график котельной"/>
      <sheetName val="Реестр нормализации"/>
      <sheetName val="English"/>
      <sheetName val="Предпосылки"/>
      <sheetName val="Макро"/>
      <sheetName val="ЕБК"/>
      <sheetName val="Классификатор"/>
      <sheetName val="Fuel oil price_x0000_ic/["/>
      <sheetName val="Oil Cons c"/>
      <sheetName val="Oil Cons char "/>
      <sheetName val="Техлист"/>
      <sheetName val="ДО_ЛУ_объекты"/>
      <sheetName val="Chart_Refining_Mix1"/>
      <sheetName val="Chart_Refining_Mix_20031"/>
      <sheetName val="Chart_Refining_Mix_20091"/>
      <sheetName val="Chart_%_Product_Consumption1"/>
      <sheetName val="pct_2003-20091"/>
      <sheetName val="Chart_Consump_Outlook_ru1"/>
      <sheetName val="Chart_Consump_Outlook1"/>
      <sheetName val="print_cons1"/>
      <sheetName val="chart_data1"/>
      <sheetName val="Oil_Prod_chart1"/>
      <sheetName val="Oil_Cons_chart1"/>
      <sheetName val="Oil_Export_chart1"/>
      <sheetName val="foreign_export_chart1"/>
      <sheetName val="LO_prices1"/>
      <sheetName val="LO_prices_RUS1"/>
      <sheetName val="HO_price_RUS1"/>
      <sheetName val="HO_price1"/>
      <sheetName val="Diesel_price_RUS1"/>
      <sheetName val="Diesel_price1"/>
      <sheetName val="Jet_kero_price_RUS1"/>
      <sheetName val="Jet_kero_price1"/>
      <sheetName val="Fuel_oil_price_RUS1"/>
      <sheetName val="Fuel_oil_price1"/>
      <sheetName val="Chart_Price_v_Parity1"/>
      <sheetName val="TableTaxes_RUS1"/>
      <sheetName val="TableNetbacks_RUS1"/>
      <sheetName val="TableSumFlat_RUS1"/>
      <sheetName val="Chart_Rus_Oil_Bal_RUS1"/>
      <sheetName val="Chart_Rus_Oil_Balance1"/>
      <sheetName val="Table_Exec_Sum_RUS1"/>
      <sheetName val="Table_Exec_Summary1"/>
      <sheetName val="Список_прогонов_за_месяц"/>
      <sheetName val="Счет_затрат"/>
      <sheetName val="31_12_08"/>
      <sheetName val="$25_and_Base_Transneft_correcte"/>
      <sheetName val="Юр_лицо"/>
      <sheetName val="Накопит_"/>
      <sheetName val="Остановл_"/>
      <sheetName val="Дыш_508"/>
      <sheetName val="отчет_эл_эн__2000"/>
      <sheetName val="Вспомог__лист"/>
      <sheetName val="Классификатор_инновац"/>
      <sheetName val="Финансовая_позиция_СКЛФО_"/>
      <sheetName val="Тип_работы"/>
      <sheetName val="Осн-я_выбора_для_Безальт__закуп"/>
      <sheetName val="Осн-я_для_закупке_у_ЕП"/>
      <sheetName val="ф_29мес_"/>
      <sheetName val="смета"/>
      <sheetName val="Chart_Refining_Mix_RUS3"/>
      <sheetName val="Chart_Refining_Mix3"/>
      <sheetName val="Chart_Refining_Mix_20033"/>
      <sheetName val="Chart_Refining_Mix_20093"/>
      <sheetName val="Chart_%_Product_Consumption3"/>
      <sheetName val="pct_2003-20093"/>
      <sheetName val="Chart_Consump_Outlook_ru3"/>
      <sheetName val="Chart_Consump_Outlook3"/>
      <sheetName val="print_cons3"/>
      <sheetName val="chart_data3"/>
      <sheetName val="Oil_Prod_chart3"/>
      <sheetName val="Oil_Cons_chart3"/>
      <sheetName val="Oil_Export_chart3"/>
      <sheetName val="foreign_export_chart3"/>
      <sheetName val="LO_prices3"/>
      <sheetName val="LO_prices_RUS3"/>
      <sheetName val="HO_price_RUS3"/>
      <sheetName val="HO_price3"/>
      <sheetName val="Diesel_price_RUS3"/>
      <sheetName val="Diesel_price3"/>
      <sheetName val="Jet_kero_price_RUS3"/>
      <sheetName val="Jet_kero_price3"/>
      <sheetName val="Fuel_oil_price_RUS3"/>
      <sheetName val="Fuel_oil_price3"/>
      <sheetName val="Chart_Price_v_Parity3"/>
      <sheetName val="TableTaxes_RUS3"/>
      <sheetName val="TableNetbacks_RUS3"/>
      <sheetName val="TableSumFlat_RUS3"/>
      <sheetName val="Chart_Rus_Oil_Bal_RUS3"/>
      <sheetName val="Chart_Rus_Oil_Balance3"/>
      <sheetName val="Table_Exec_Sum_RUS3"/>
      <sheetName val="Table_Exec_Summary3"/>
      <sheetName val="Production_Profile_new_2"/>
      <sheetName val="$60_Case_STL_(30)2"/>
      <sheetName val="топл_и_потери_2010_(ГФО-4+UPS)2"/>
      <sheetName val="1_1_5__Сагиян__(Н-5_Н-6_ц_7)2"/>
      <sheetName val="тыс_руб_2"/>
      <sheetName val="скорр_прогр_освоение_2"/>
      <sheetName val="Прогноз_ИЗО2"/>
      <sheetName val="5_Excise_(Q)2"/>
      <sheetName val="EBITDA_bridge2"/>
      <sheetName val="Аппарат_управления2"/>
      <sheetName val="Департамент_продаж2"/>
      <sheetName val="Объединенное_производство2"/>
      <sheetName val="Отдел_логистики2"/>
      <sheetName val="Fixed_cost_for_model2"/>
      <sheetName val="исходные_данные2"/>
      <sheetName val="Бюджет_руб2"/>
      <sheetName val="Вспом_материалы2"/>
      <sheetName val="Юридич_услуги2"/>
      <sheetName val="Подготовка_кадров2"/>
      <sheetName val="корп_мероприятия2"/>
      <sheetName val="прочие_АУП2"/>
      <sheetName val="СВ_20142"/>
      <sheetName val="СВ_20152"/>
      <sheetName val="СВ_20162"/>
      <sheetName val="СВ_20172"/>
      <sheetName val="СВ_20182"/>
      <sheetName val="ФЗП_20142"/>
      <sheetName val="Мониторинг_ПОЗ2"/>
      <sheetName val="2_(вып)2"/>
      <sheetName val="ст_ГТМ2"/>
      <sheetName val="Хаттон_90_90_Femco2"/>
      <sheetName val="Page_112"/>
      <sheetName val="Page_102"/>
      <sheetName val="Page_52"/>
      <sheetName val="Page_72"/>
      <sheetName val="Page_82"/>
      <sheetName val="Page_92"/>
      <sheetName val="Page_132"/>
      <sheetName val="Page_122"/>
      <sheetName val="Page_262"/>
      <sheetName val="Page_222"/>
      <sheetName val="Page_212"/>
      <sheetName val="Page_192"/>
      <sheetName val="Page_152"/>
      <sheetName val="Page_202"/>
      <sheetName val="Page_282"/>
      <sheetName val="Page_272"/>
      <sheetName val="Page_242"/>
      <sheetName val="Page_312"/>
      <sheetName val="Page_252"/>
      <sheetName val="Page_232"/>
      <sheetName val="Page_292"/>
      <sheetName val="Page_302"/>
      <sheetName val="Page_162"/>
      <sheetName val="Page_62"/>
      <sheetName val="Page_172"/>
      <sheetName val="Page_142"/>
      <sheetName val="обр_12"/>
      <sheetName val="СкладС_цен2"/>
      <sheetName val="Список_прогонов_за_месяц2"/>
      <sheetName val="ОТЧЕТ_31"/>
      <sheetName val="$25_and_Base_Transneft_correct2"/>
      <sheetName val="Дыш_5082"/>
      <sheetName val="отчет_эл_эн__20002"/>
      <sheetName val="Счет_затрат2"/>
      <sheetName val="31_12_082"/>
      <sheetName val="Накопит_2"/>
      <sheetName val="Остановл_2"/>
      <sheetName val="Вспомог__лист2"/>
      <sheetName val="Классификатор_инновац2"/>
      <sheetName val="Финансовая_позиция_СКЛФО_2"/>
      <sheetName val="Тип_работы2"/>
      <sheetName val="Осн-я_выбора_для_Безальт__заку2"/>
      <sheetName val="Осн-я_для_закупке_у_ЕП2"/>
      <sheetName val="Юр_лицо2"/>
      <sheetName val="ф_29мес_2"/>
      <sheetName val="Имена_Экономика1"/>
      <sheetName val="сл__КПЭ_реком_вариант1"/>
      <sheetName val="Данные_для_отчета1"/>
      <sheetName val="Служебный_лист1"/>
      <sheetName val="7__КПЭ_проекта_(2)1"/>
      <sheetName val="СметаСводная_Рыб1"/>
      <sheetName val="ТЭП_20151"/>
      <sheetName val="Базовая_добыча1"/>
      <sheetName val="мобилизация_доп_оборудования1"/>
      <sheetName val="Приложение_А1"/>
      <sheetName val="Производственная_функция1"/>
      <sheetName val="Chart_Refining_Mix_RUS2"/>
      <sheetName val="Chart_Refining_Mix2"/>
      <sheetName val="Chart_Refining_Mix_20032"/>
      <sheetName val="Chart_Refining_Mix_20092"/>
      <sheetName val="Chart_%_Product_Consumption2"/>
      <sheetName val="pct_2003-20092"/>
      <sheetName val="Chart_Consump_Outlook_ru2"/>
      <sheetName val="Chart_Consump_Outlook2"/>
      <sheetName val="print_cons2"/>
      <sheetName val="chart_data2"/>
      <sheetName val="Oil_Prod_chart2"/>
      <sheetName val="Oil_Cons_chart2"/>
      <sheetName val="Oil_Export_chart2"/>
      <sheetName val="foreign_export_chart2"/>
      <sheetName val="LO_prices2"/>
      <sheetName val="LO_prices_RUS2"/>
      <sheetName val="HO_price_RUS2"/>
      <sheetName val="HO_price2"/>
      <sheetName val="Diesel_price_RUS2"/>
      <sheetName val="Diesel_price2"/>
      <sheetName val="Jet_kero_price_RUS2"/>
      <sheetName val="Jet_kero_price2"/>
      <sheetName val="Fuel_oil_price_RUS2"/>
      <sheetName val="Fuel_oil_price2"/>
      <sheetName val="Chart_Price_v_Parity2"/>
      <sheetName val="TableTaxes_RUS2"/>
      <sheetName val="TableNetbacks_RUS2"/>
      <sheetName val="TableSumFlat_RUS2"/>
      <sheetName val="Chart_Rus_Oil_Bal_RUS2"/>
      <sheetName val="Chart_Rus_Oil_Balance2"/>
      <sheetName val="Table_Exec_Sum_RUS2"/>
      <sheetName val="Table_Exec_Summary2"/>
      <sheetName val="Production_Profile_new_1"/>
      <sheetName val="$60_Case_STL_(30)1"/>
      <sheetName val="топл_и_потери_2010_(ГФО-4+UPS)1"/>
      <sheetName val="1_1_5__Сагиян__(Н-5_Н-6_ц_7)1"/>
      <sheetName val="тыс_руб_1"/>
      <sheetName val="скорр_прогр_освоение_1"/>
      <sheetName val="Прогноз_ИЗО1"/>
      <sheetName val="5_Excise_(Q)1"/>
      <sheetName val="EBITDA_bridge1"/>
      <sheetName val="Аппарат_управления1"/>
      <sheetName val="Департамент_продаж1"/>
      <sheetName val="Объединенное_производство1"/>
      <sheetName val="Отдел_логистики1"/>
      <sheetName val="Fixed_cost_for_model1"/>
      <sheetName val="исходные_данные1"/>
      <sheetName val="Бюджет_руб1"/>
      <sheetName val="Вспом_материалы1"/>
      <sheetName val="Юридич_услуги1"/>
      <sheetName val="Подготовка_кадров1"/>
      <sheetName val="корп_мероприятия1"/>
      <sheetName val="прочие_АУП1"/>
      <sheetName val="СВ_20141"/>
      <sheetName val="СВ_20151"/>
      <sheetName val="СВ_20161"/>
      <sheetName val="СВ_20171"/>
      <sheetName val="СВ_20181"/>
      <sheetName val="ФЗП_20141"/>
      <sheetName val="Мониторинг_ПОЗ1"/>
      <sheetName val="2_(вып)1"/>
      <sheetName val="ст_ГТМ1"/>
      <sheetName val="Хаттон_90_90_Femco1"/>
      <sheetName val="Page_111"/>
      <sheetName val="Page_101"/>
      <sheetName val="Page_51"/>
      <sheetName val="Page_71"/>
      <sheetName val="Page_81"/>
      <sheetName val="Page_91"/>
      <sheetName val="Page_131"/>
      <sheetName val="Page_121"/>
      <sheetName val="Page_261"/>
      <sheetName val="Page_221"/>
      <sheetName val="Page_211"/>
      <sheetName val="Page_191"/>
      <sheetName val="Page_151"/>
      <sheetName val="Page_201"/>
      <sheetName val="Page_281"/>
      <sheetName val="Page_271"/>
      <sheetName val="Page_241"/>
      <sheetName val="Page_311"/>
      <sheetName val="Page_251"/>
      <sheetName val="Page_231"/>
      <sheetName val="Page_291"/>
      <sheetName val="Page_301"/>
      <sheetName val="Page_161"/>
      <sheetName val="Page_61"/>
      <sheetName val="Page_171"/>
      <sheetName val="Page_141"/>
      <sheetName val="обр_11"/>
      <sheetName val="СкладС_цен1"/>
      <sheetName val="Список_прогонов_за_месяц1"/>
      <sheetName val="ОТЧЕТ_3"/>
      <sheetName val="$25_and_Base_Transneft_correct1"/>
      <sheetName val="Дыш_5081"/>
      <sheetName val="отчет_эл_эн__20001"/>
      <sheetName val="Счет_затрат1"/>
      <sheetName val="31_12_081"/>
      <sheetName val="Накопит_1"/>
      <sheetName val="Остановл_1"/>
      <sheetName val="Вспомог__лист1"/>
      <sheetName val="Классификатор_инновац1"/>
      <sheetName val="Финансовая_позиция_СКЛФО_1"/>
      <sheetName val="Тип_работы1"/>
      <sheetName val="Осн-я_выбора_для_Безальт__заку1"/>
      <sheetName val="Осн-я_для_закупке_у_ЕП1"/>
      <sheetName val="Юр_лицо1"/>
      <sheetName val="ф_29мес_1"/>
      <sheetName val="Имена_Экономика"/>
      <sheetName val="сл__КПЭ_реком_вариант"/>
      <sheetName val="Данные_для_отчета"/>
      <sheetName val="Служебный_лист"/>
      <sheetName val="7__КПЭ_проекта_(2)"/>
      <sheetName val="СметаСводная_Рыб"/>
      <sheetName val="ТЭП_2015"/>
      <sheetName val="Базовая_добыча"/>
      <sheetName val="мобилизация_доп_оборудования"/>
      <sheetName val="Приложение_А"/>
      <sheetName val="Производственная_функция"/>
      <sheetName val="Лист 2"/>
      <sheetName val="Пассив"/>
      <sheetName val="список (2)"/>
      <sheetName val="ФИО"/>
      <sheetName val="Справочник МВЗ_РН-Москва (2019)"/>
      <sheetName val="2015-2016"/>
      <sheetName val="Свод для PL"/>
      <sheetName val="HR-анализ_ШАГ_3"/>
      <sheetName val="РАСЧЁТЫ"/>
      <sheetName val="АУР"/>
      <sheetName val="STAT&quot;D&quot;CHG"/>
      <sheetName val="support"/>
      <sheetName val="График"/>
      <sheetName val="Обновление"/>
      <sheetName val="Зап-3- СЦБ"/>
      <sheetName val="Цена"/>
      <sheetName val="топография"/>
      <sheetName val="Product"/>
      <sheetName val="Суточная"/>
      <sheetName val="СС"/>
      <sheetName val="ID"/>
      <sheetName val="MAIN"/>
      <sheetName val="Запасы"/>
      <sheetName val="Нефтепродукт 2017"/>
      <sheetName val="Нефтепродукт 2017-2018 (2)"/>
      <sheetName val="Водоснабжение 2017 г."/>
      <sheetName val="Водоснабжение 17-18 "/>
      <sheetName val="Договора 2017-2018 (2)"/>
      <sheetName val="Нефтепродукт 2018"/>
      <sheetName val="Нормы"/>
      <sheetName val="2Т факт ЛФИ"/>
      <sheetName val="Свод расчет ЛФИ"/>
      <sheetName val="Control"/>
      <sheetName val="Н"/>
      <sheetName val="РС"/>
      <sheetName val="НМЦдог 0398Д"/>
      <sheetName val="КС00107525 4кв.2019"/>
      <sheetName val="НМЦ дог 0398Д"/>
      <sheetName val="РС по ВОР 4 кв. 2018  "/>
      <sheetName val="РС ИСКЛЮЧЕНИЕ. 2018 13.11.19"/>
      <sheetName val="Т-19 подр."/>
      <sheetName val="109615"/>
      <sheetName val="РС  29.05.2020 "/>
      <sheetName val="НМЦ"/>
      <sheetName val="РС_тверд"/>
      <sheetName val="РС АСТУЭ 3 оч кор 2018"/>
      <sheetName val="НМЦ не законтрактован"/>
      <sheetName val="TableSummary_x0000_acks_x0000_뀱"/>
      <sheetName val="Сотрудники"/>
      <sheetName val="Юридич.услуги_x0000_риалы"/>
      <sheetName val="3а.ГРР"/>
      <sheetName val="Графики Экспл.бур"/>
      <sheetName val="ТЛ"/>
      <sheetName val="Модель расчёта ГРиД"/>
      <sheetName val="Макроусловия"/>
      <sheetName val="Scoreing"/>
      <sheetName val="КапСтрой_Зарубежье"/>
      <sheetName val="Добыча график"/>
      <sheetName val="sys"/>
      <sheetName val="Quantity"/>
      <sheetName val="Oil Export_x0000_chart"/>
      <sheetName val="Легенда по категориям и СП"/>
      <sheetName val="Списки контрактов"/>
      <sheetName val="Запчасти"/>
      <sheetName val="Прямые затраты"/>
      <sheetName val="Лист_1"/>
      <sheetName val="Fuel_oil_priceic/["/>
      <sheetName val="Oil_Cons_c"/>
      <sheetName val="Oil_Cons_char_"/>
      <sheetName val="Вид_деятельности"/>
      <sheetName val="2_Отчет_по_заказчикам"/>
      <sheetName val="Курсы_Валют"/>
      <sheetName val="Причины_исключения_ЗТРУ"/>
      <sheetName val="Вид_товара,_работ,_услуг"/>
      <sheetName val="Способ_Закупки"/>
      <sheetName val="Список_ПО"/>
      <sheetName val="Технические_требования"/>
      <sheetName val="список_раб"/>
      <sheetName val="Статус_закупки"/>
      <sheetName val="Орех_услуги"/>
      <sheetName val="Справочник_ВБ"/>
      <sheetName val="БДР_СВОД"/>
      <sheetName val="Строки_р_21_БП"/>
      <sheetName val="Forecast 6+6, accr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 refreshError="1"/>
      <sheetData sheetId="299"/>
      <sheetData sheetId="300"/>
      <sheetData sheetId="301"/>
      <sheetData sheetId="302" refreshError="1"/>
      <sheetData sheetId="303" refreshError="1"/>
      <sheetData sheetId="304" refreshError="1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/>
      <sheetData sheetId="372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 refreshError="1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 Hakkında Bilgiler"/>
      <sheetName val="Finansal tamamlanma Eğrisi"/>
      <sheetName val="Fiziksel tamamlanma Eğrisi"/>
      <sheetName val="Butce Degerlendirme OzetiELD"/>
      <sheetName val="Butce D. OzetiLD"/>
      <sheetName val="Butce Degerlendirme OzetiUSD"/>
      <sheetName val="Bekleyen Borclar"/>
      <sheetName val="Nakit Akım Tablosu"/>
      <sheetName val="Ambar"/>
      <sheetName val="Borçlar Hesabı Yaslandırılması"/>
      <sheetName val="Personel Durum Ozeti"/>
      <sheetName val="Bekleyen Alacaklar Tablosu"/>
      <sheetName val="Dahili İstihkak Raporu"/>
      <sheetName val="Rapor Kapsamı"/>
      <sheetName val="Proje Prog Deg Özeti"/>
      <sheetName val="Organizasyon Şeması Türkçe"/>
      <sheetName val="Hakediş Takip Cetveli"/>
      <sheetName val="Avans - Teminat Takip"/>
      <sheetName val="Makina Ekipman Durumu"/>
      <sheetName val="Sheet1"/>
      <sheetName val="Proje_Hakkında_Bilgiler"/>
      <sheetName val="Finansal_tamamlanma_Eğrisi"/>
      <sheetName val="Fiziksel_tamamlanma_Eğrisi"/>
      <sheetName val="Butce_Degerlendirme_OzetiELD"/>
      <sheetName val="Butce_D__OzetiLD"/>
      <sheetName val="Butce_Degerlendirme_OzetiUSD"/>
      <sheetName val="Bekleyen_Borclar"/>
      <sheetName val="Nakit_Akım_Tablosu"/>
      <sheetName val="Borçlar_Hesabı_Yaslandırılması"/>
      <sheetName val="Personel_Durum_Ozeti"/>
      <sheetName val="Bekleyen_Alacaklar_Tablosu"/>
      <sheetName val="Dahili_İstihkak_Raporu"/>
      <sheetName val="Rapor_Kapsamı"/>
      <sheetName val="Proje_Prog_Deg_Özeti"/>
      <sheetName val="Organizasyon_Şeması_Türkçe"/>
      <sheetName val="Hakediş_Takip_Cetveli"/>
      <sheetName val="Avans_-_Teminat_Takip"/>
      <sheetName val="Makina_Ekipman_Durumu"/>
      <sheetName val="Tanımlar"/>
      <sheetName val="INDIRECT COST"/>
      <sheetName val="Cover"/>
      <sheetName val="Overall"/>
      <sheetName val=" N Finansal Eğri"/>
      <sheetName val="LOB"/>
      <sheetName val="Sheet7"/>
      <sheetName val="Sheet8"/>
      <sheetName val="Sheet10"/>
      <sheetName val="ALL IN ONE"/>
      <sheetName val="Sheet3"/>
      <sheetName val="Sheet2"/>
      <sheetName val="Sheet11"/>
      <sheetName val="Sheet9"/>
      <sheetName val="Доп.объём К1-3 (общестрой)"/>
      <sheetName val="Доп.объём К4-8 (общестрой)"/>
      <sheetName val="Доп.объем К1-8 (инж.системы)"/>
      <sheetName val="Degiskenler"/>
      <sheetName val="F.D."/>
      <sheetName val="SIVA"/>
      <sheetName val="TESİSAT"/>
      <sheetName val="Kodlamalar"/>
      <sheetName val="1 Grand Total Project"/>
      <sheetName val="Finansal tamamlanma E?risi"/>
      <sheetName val="malzeme listesi"/>
      <sheetName val="SchProgress"/>
      <sheetName val="mal_onay"/>
      <sheetName val="imalat_icmal"/>
      <sheetName val="BOQList"/>
      <sheetName val="AOP Summary-2"/>
      <sheetName val="Organizasyon"/>
      <sheetName val="MALZEME"/>
      <sheetName val="TABLO-3"/>
      <sheetName val="Adam-saat Kod"/>
      <sheetName val="Moving"/>
      <sheetName val="#BAŞV"/>
      <sheetName val="KUR"/>
      <sheetName val="INSAAT"/>
      <sheetName val="FitOutConfCentre"/>
      <sheetName val="272-273"/>
      <sheetName val="280a-273a"/>
      <sheetName val="267-269"/>
      <sheetName val="(246-247)"/>
      <sheetName val="252-252a"/>
      <sheetName val="247-248"/>
      <sheetName val="259-260"/>
      <sheetName val="262-263"/>
      <sheetName val="265-260"/>
      <sheetName val="267a-268"/>
      <sheetName val="250-251"/>
      <sheetName val="270-271"/>
      <sheetName val="252a-253"/>
      <sheetName val="251-252"/>
      <sheetName val="249-250"/>
      <sheetName val="248-249"/>
      <sheetName val="ЭОМ СС Потаповский"/>
      <sheetName val="Data technical"/>
      <sheetName val="Cost"/>
      <sheetName val="smeta"/>
      <sheetName val="Справочники"/>
      <sheetName val="Finansal tamamlanma Erisi"/>
      <sheetName val="SETTINGS"/>
      <sheetName val="1"/>
      <sheetName val="16"/>
      <sheetName val="50"/>
      <sheetName val="rayiç"/>
      <sheetName val="katsayılar"/>
      <sheetName val="BLOK-KEŞİF"/>
      <sheetName val="AYRAP1099"/>
      <sheetName val="List"/>
      <sheetName val="Инфо."/>
      <sheetName val="Finansal_tamamlanma_Eğrisi1"/>
      <sheetName val="Proje_Hakkında_Bilgiler1"/>
      <sheetName val="Fiziksel_tamamlanma_Eğrisi1"/>
      <sheetName val="Butce_Degerlendirme_OzetiELD1"/>
      <sheetName val="Butce_D__OzetiLD1"/>
      <sheetName val="Butce_Degerlendirme_OzetiUSD1"/>
      <sheetName val="Bekleyen_Borclar1"/>
      <sheetName val="Nakit_Akım_Tablosu1"/>
      <sheetName val="Borçlar_Hesabı_Yaslandırılması1"/>
      <sheetName val="Personel_Durum_Ozeti1"/>
      <sheetName val="Bekleyen_Alacaklar_Tablosu1"/>
      <sheetName val="Dahili_İstihkak_Raporu1"/>
      <sheetName val="Rapor_Kapsamı1"/>
      <sheetName val="Proje_Prog_Deg_Özeti1"/>
      <sheetName val="Organizasyon_Şeması_Türkçe1"/>
      <sheetName val="Hakediş_Takip_Cetveli1"/>
      <sheetName val="Avans_-_Teminat_Takip1"/>
      <sheetName val="Makina_Ekipman_Durumu1"/>
      <sheetName val="_N_Finansal_Eğri"/>
      <sheetName val="ALL_IN_ONE"/>
      <sheetName val="Доп_объём_К1-3_(общестрой)"/>
      <sheetName val="Доп_объём_К4-8_(общестрой)"/>
      <sheetName val="Доп_объем_К1-8_(инж_системы)"/>
      <sheetName val="malzeme_listesi"/>
      <sheetName val="AOP_Summary-2"/>
      <sheetName val="Finansal_tamamlanma_E?risi"/>
      <sheetName val="1.11.b"/>
      <sheetName val="HAKEDİŞ "/>
      <sheetName val="AKİF"/>
      <sheetName val="информация"/>
      <sheetName val="шаблон"/>
      <sheetName val="Finansal tamamlanma E_risi"/>
      <sheetName val="graph_data"/>
      <sheetName val="fctr"/>
      <sheetName val="Оферта"/>
      <sheetName val="Testing"/>
      <sheetName val="SelectionCriteria"/>
      <sheetName val="лист1"/>
      <sheetName val="обновление"/>
      <sheetName val="Finansal_tamamlanma_E_risi"/>
      <sheetName val="на 1 тут"/>
      <sheetName val="Каталог ПКМ"/>
      <sheetName val="Для аудитора - For auditor"/>
      <sheetName val="Веса разделов"/>
      <sheetName val="Настройка"/>
      <sheetName val="Номенклатура BOM"/>
      <sheetName val="PNTEXT"/>
      <sheetName val="pricesummary"/>
      <sheetName val="не печатать"/>
      <sheetName val="SUMMARY CHART"/>
      <sheetName val="Авансы по СНГ"/>
      <sheetName val="Ввод данных аудита"/>
      <sheetName val="SANTIYELER"/>
      <sheetName val="OZEL KOD"/>
      <sheetName val="список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HX"/>
      <sheetName val="СМР"/>
      <sheetName val="Смета"/>
      <sheetName val="valve data"/>
      <sheetName val="drum"/>
      <sheetName val="ANLZ"/>
      <sheetName val="TTL"/>
      <sheetName val="динамика сальдо -финрез"/>
      <sheetName val="Units"/>
      <sheetName val="XLR_NoRangeSheet"/>
      <sheetName val="ПКМ"/>
      <sheetName val="Проводки'02"/>
      <sheetName val="УрРасч"/>
      <sheetName val="АКРасч"/>
      <sheetName val="BID"/>
      <sheetName val="공문"/>
      <sheetName val="Crushing"/>
      <sheetName val="价格取值"/>
      <sheetName val="CAP-120mm2"/>
      <sheetName val="노임단가"/>
      <sheetName val="INDIRECT_COST"/>
      <sheetName val="1_Grand_Total_Project"/>
      <sheetName val="F_D_"/>
      <sheetName val="Adam-saat_Kod"/>
      <sheetName val="Proje_Hakkında_Bilgiler2"/>
      <sheetName val="Finansal_tamamlanma_Eğrisi2"/>
      <sheetName val="Fiziksel_tamamlanma_Eğrisi2"/>
      <sheetName val="Butce_Degerlendirme_OzetiELD2"/>
      <sheetName val="Butce_D__OzetiLD2"/>
      <sheetName val="Butce_Degerlendirme_OzetiUSD2"/>
      <sheetName val="Bekleyen_Borclar2"/>
      <sheetName val="Nakit_Akım_Tablosu2"/>
      <sheetName val="Borçlar_Hesabı_Yaslandırılması2"/>
      <sheetName val="Personel_Durum_Ozeti2"/>
      <sheetName val="Bekleyen_Alacaklar_Tablosu2"/>
      <sheetName val="Dahili_İstihkak_Raporu2"/>
      <sheetName val="Rapor_Kapsamı2"/>
      <sheetName val="Proje_Prog_Deg_Özeti2"/>
      <sheetName val="Organizasyon_Şeması_Türkçe2"/>
      <sheetName val="Hakediş_Takip_Cetveli2"/>
      <sheetName val="Avans_-_Teminat_Takip2"/>
      <sheetName val="Makina_Ekipman_Durumu2"/>
      <sheetName val="_N_Finansal_Eğri1"/>
      <sheetName val="ALL_IN_ONE1"/>
      <sheetName val="Доп_объём_К1-3_(общестрой)1"/>
      <sheetName val="Доп_объём_К4-8_(общестрой)1"/>
      <sheetName val="Доп_объем_К1-8_(инж_системы)1"/>
      <sheetName val="malzeme_listesi1"/>
      <sheetName val="AOP_Summary-21"/>
      <sheetName val="Finansal_tamamlanma_E?risi1"/>
      <sheetName val="INDIRECT_COST1"/>
      <sheetName val="1_Grand_Total_Project1"/>
      <sheetName val="F_D_1"/>
      <sheetName val="Adam-saat_Kod1"/>
      <sheetName val="_T25"/>
      <sheetName val="справочник"/>
      <sheetName val="대비표"/>
      <sheetName val="Finansal_tamamlanma_Erisi"/>
      <sheetName val="input-moscow"/>
      <sheetName val="dýsýplýn"/>
      <sheetName val="Z"/>
      <sheetName val="Cash2"/>
      <sheetName val="Finansal_tamamlanma_E_risi1"/>
      <sheetName val="EQUIP DETAIL"/>
      <sheetName val="icmal  (2)"/>
      <sheetName val="ид"/>
      <sheetName val="Средние"/>
      <sheetName val="PROJECT DATA"/>
      <sheetName val="List - Components"/>
      <sheetName val="List - Equipment"/>
      <sheetName val="引进费用附表2-1"/>
      <sheetName val="TDC COA Sumry"/>
      <sheetName val="TDC Item Dets"/>
      <sheetName val="TDC Item Sumry"/>
      <sheetName val="TDC Key Qty Sumry"/>
      <sheetName val="COA Sumry - Std Imp"/>
      <sheetName val="Contr TDC - Std Imp"/>
      <sheetName val="Item Sumry - Std Imp"/>
      <sheetName val="Unit Costs - Std Imp"/>
      <sheetName val="Unit MH - Std Imp"/>
      <sheetName val="Proj TIC - Std Imp"/>
      <sheetName val="汇总表"/>
      <sheetName val="TIPO 1"/>
      <sheetName val="Forecast"/>
      <sheetName val="A"/>
      <sheetName val="0502cal"/>
      <sheetName val="综合概算表"/>
      <sheetName val="表三"/>
      <sheetName val="井类"/>
      <sheetName val="MDI设备"/>
      <sheetName val="Cashflow Analysis"/>
      <sheetName val="综合概算"/>
      <sheetName val="x"/>
      <sheetName val="#REF"/>
      <sheetName val="20设备"/>
      <sheetName val="Quantity"/>
      <sheetName val="AHTJDE"/>
      <sheetName val="Proforma"/>
      <sheetName val="tesisat"/>
      <sheetName val="BQMPALOC"/>
      <sheetName val="2010"/>
      <sheetName val="1) COMMON FACILITIES"/>
      <sheetName val="DATASHT"/>
      <sheetName val="ТС 1"/>
      <sheetName val="ФОРМА для заполнения"/>
      <sheetName val="산출근거#2-3"/>
      <sheetName val="VENTILATIE"/>
      <sheetName val="q&amp;pl-v"/>
      <sheetName val="BOM"/>
      <sheetName val="산근"/>
      <sheetName val="Proje_Hakkında_Bilgiler3"/>
      <sheetName val="Finansal_tamamlanma_Eğrisi3"/>
      <sheetName val="Fiziksel_tamamlanma_Eğrisi3"/>
      <sheetName val="Butce_Degerlendirme_OzetiELD3"/>
      <sheetName val="Butce_D__OzetiLD3"/>
      <sheetName val="Butce_Degerlendirme_OzetiUSD3"/>
      <sheetName val="Bekleyen_Borclar3"/>
      <sheetName val="Nakit_Akım_Tablosu3"/>
      <sheetName val="Borçlar_Hesabı_Yaslandırılması3"/>
      <sheetName val="Personel_Durum_Ozeti3"/>
      <sheetName val="Bekleyen_Alacaklar_Tablosu3"/>
      <sheetName val="Dahili_İstihkak_Raporu3"/>
      <sheetName val="Rapor_Kapsamı3"/>
      <sheetName val="Proje_Prog_Deg_Özeti3"/>
      <sheetName val="Organizasyon_Şeması_Türkçe3"/>
      <sheetName val="Hakediş_Takip_Cetveli3"/>
      <sheetName val="Avans_-_Teminat_Takip3"/>
      <sheetName val="Makina_Ekipman_Durumu3"/>
      <sheetName val="INDIRECT_COST2"/>
      <sheetName val="_N_Finansal_Eğri2"/>
      <sheetName val="ALL_IN_ONE2"/>
      <sheetName val="Доп_объём_К1-3_(общестрой)2"/>
      <sheetName val="Доп_объём_К4-8_(общестрой)2"/>
      <sheetName val="Доп_объем_К1-8_(инж_системы)2"/>
      <sheetName val="F_D_2"/>
      <sheetName val="1_Grand_Total_Project2"/>
      <sheetName val="Finansal_tamamlanma_E?risi2"/>
      <sheetName val="malzeme_listesi2"/>
      <sheetName val="AOP_Summary-22"/>
      <sheetName val="Adam-saat_Kod2"/>
      <sheetName val="ЭОМ_СС_Потаповский"/>
      <sheetName val="Data_technical"/>
      <sheetName val="Finansal_tamamlanma_Erisi1"/>
      <sheetName val="Инфо_"/>
      <sheetName val="1_11_b"/>
      <sheetName val="HAKEDİŞ_"/>
      <sheetName val="Finansal_tamamlanma_E_risi2"/>
      <sheetName val="на_1_тут"/>
      <sheetName val="Каталог_ПКМ"/>
      <sheetName val="Для_аудитора_-_For_auditor"/>
      <sheetName val="Веса_разделов"/>
      <sheetName val="Номенклатура_BOM"/>
      <sheetName val="не_печатать"/>
      <sheetName val="SUMMARY_CHART"/>
      <sheetName val="Ввод_данных_аудита"/>
      <sheetName val="Авансы_по_СНГ"/>
      <sheetName val="OZEL_KOD"/>
      <sheetName val="Bolt_Up"/>
      <sheetName val="Field_Handle_Fittings"/>
      <sheetName val="Attach_Flange"/>
      <sheetName val="Handle_&amp;_Erect_Fab_Spools"/>
      <sheetName val="Shop_Handle_Pipe"/>
      <sheetName val="Shop_Handle_Fittings"/>
      <sheetName val="Valve_Handle"/>
      <sheetName val="valve_data"/>
      <sheetName val="динамика_сальдо_-финрез"/>
      <sheetName val="EQUIP_DETAIL"/>
      <sheetName val="icmal__(2)"/>
      <sheetName val="1)_COMMON_FACILITIES"/>
      <sheetName val="ТС_1"/>
      <sheetName val="ФОРМА_для_заполнения"/>
      <sheetName val="PROJECT_DATA"/>
      <sheetName val="List_-_Components"/>
      <sheetName val="List_-_Equipment"/>
      <sheetName val="TDC_COA_Sumry"/>
      <sheetName val="TDC_Item_Dets"/>
      <sheetName val="TDC_Item_Sumry"/>
      <sheetName val="TDC_Key_Qty_Sumry"/>
      <sheetName val="COA_Sumry_-_Std_Imp"/>
      <sheetName val="Contr_TDC_-_Std_Imp"/>
      <sheetName val="Item_Sumry_-_Std_Imp"/>
      <sheetName val="Unit_Costs_-_Std_Imp"/>
      <sheetName val="Unit_MH_-_Std_Imp"/>
      <sheetName val="Proj_TIC_-_Std_Imp"/>
      <sheetName val="TIPO_1"/>
      <sheetName val="Cashflow_Analysis"/>
      <sheetName val="escon"/>
      <sheetName val="РС "/>
      <sheetName val="№21"/>
      <sheetName val="мат"/>
      <sheetName val="№2"/>
      <sheetName val="№20"/>
      <sheetName val="ЛЧ Р"/>
      <sheetName val="форма отчета нзс полугодие"/>
      <sheetName val="БазаДляБДР"/>
      <sheetName val="Имя"/>
      <sheetName val="Дог цена"/>
    </sheetNames>
    <sheetDataSet>
      <sheetData sheetId="0" refreshError="1"/>
      <sheetData sheetId="1" refreshError="1">
        <row r="5">
          <cell r="E5" t="str">
            <v>OCAK</v>
          </cell>
          <cell r="F5" t="str">
            <v>ŞUBAT</v>
          </cell>
          <cell r="G5" t="str">
            <v>MART</v>
          </cell>
          <cell r="H5" t="str">
            <v>NİSAN</v>
          </cell>
          <cell r="I5" t="str">
            <v>MAYIS</v>
          </cell>
          <cell r="J5" t="str">
            <v>HAZİRAN</v>
          </cell>
          <cell r="K5" t="str">
            <v>TEMMUZ</v>
          </cell>
          <cell r="L5" t="str">
            <v>AĞUSTOS</v>
          </cell>
          <cell r="M5" t="str">
            <v>EYLÜL</v>
          </cell>
          <cell r="N5" t="str">
            <v>EKİM</v>
          </cell>
          <cell r="O5" t="str">
            <v>KASIM</v>
          </cell>
          <cell r="P5" t="str">
            <v>ARALIK</v>
          </cell>
        </row>
        <row r="29">
          <cell r="E29">
            <v>263000</v>
          </cell>
          <cell r="F29">
            <v>717000</v>
          </cell>
          <cell r="G29">
            <v>708000</v>
          </cell>
          <cell r="H29">
            <v>56000</v>
          </cell>
          <cell r="I29">
            <v>309000</v>
          </cell>
          <cell r="J29">
            <v>252940.90000000037</v>
          </cell>
          <cell r="K29">
            <v>130747.08</v>
          </cell>
          <cell r="L29">
            <v>152051.44999999925</v>
          </cell>
          <cell r="M29">
            <v>445374.79250133003</v>
          </cell>
          <cell r="N29">
            <v>323869.88</v>
          </cell>
        </row>
        <row r="32">
          <cell r="E32">
            <v>9180489</v>
          </cell>
          <cell r="F32">
            <v>9897489</v>
          </cell>
          <cell r="G32">
            <v>10605489</v>
          </cell>
          <cell r="H32">
            <v>10661489</v>
          </cell>
          <cell r="I32">
            <v>10970489</v>
          </cell>
          <cell r="J32">
            <v>11173489</v>
          </cell>
          <cell r="K32">
            <v>11351489</v>
          </cell>
          <cell r="L32">
            <v>11955489</v>
          </cell>
          <cell r="M32">
            <v>12608489</v>
          </cell>
          <cell r="N32">
            <v>12944489</v>
          </cell>
        </row>
        <row r="43">
          <cell r="E43">
            <v>0.60156176841578335</v>
          </cell>
          <cell r="F43">
            <v>0.64854399212457681</v>
          </cell>
          <cell r="G43">
            <v>0.69493648080773673</v>
          </cell>
          <cell r="H43">
            <v>0.69860594318945557</v>
          </cell>
          <cell r="I43">
            <v>0.71885351240286866</v>
          </cell>
          <cell r="J43">
            <v>0.73215531353659957</v>
          </cell>
          <cell r="K43">
            <v>0.74381896182134877</v>
          </cell>
          <cell r="L43">
            <v>0.78339673465274517</v>
          </cell>
          <cell r="M43">
            <v>0.82618528706814554</v>
          </cell>
          <cell r="N43">
            <v>0.84820206135845877</v>
          </cell>
          <cell r="O43">
            <v>0</v>
          </cell>
          <cell r="P43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5">
          <cell r="E5" t="str">
            <v>OCAK</v>
          </cell>
        </row>
      </sheetData>
      <sheetData sheetId="21">
        <row r="5">
          <cell r="E5" t="str">
            <v>OCAK</v>
          </cell>
        </row>
      </sheetData>
      <sheetData sheetId="22">
        <row r="5">
          <cell r="E5" t="str">
            <v>OCAK</v>
          </cell>
        </row>
      </sheetData>
      <sheetData sheetId="23">
        <row r="5">
          <cell r="E5" t="str">
            <v>OCAK</v>
          </cell>
        </row>
      </sheetData>
      <sheetData sheetId="24">
        <row r="5">
          <cell r="E5" t="str">
            <v>OCAK</v>
          </cell>
        </row>
      </sheetData>
      <sheetData sheetId="25">
        <row r="5">
          <cell r="E5" t="str">
            <v>OCAK</v>
          </cell>
        </row>
      </sheetData>
      <sheetData sheetId="26">
        <row r="5">
          <cell r="E5" t="str">
            <v>OCAK</v>
          </cell>
        </row>
      </sheetData>
      <sheetData sheetId="27">
        <row r="5">
          <cell r="E5" t="str">
            <v>OCAK</v>
          </cell>
        </row>
      </sheetData>
      <sheetData sheetId="28">
        <row r="5">
          <cell r="E5">
            <v>0</v>
          </cell>
        </row>
      </sheetData>
      <sheetData sheetId="29">
        <row r="5">
          <cell r="E5" t="str">
            <v>OCAK</v>
          </cell>
        </row>
      </sheetData>
      <sheetData sheetId="30">
        <row r="5">
          <cell r="E5" t="str">
            <v>OCAK</v>
          </cell>
        </row>
      </sheetData>
      <sheetData sheetId="31">
        <row r="5">
          <cell r="E5" t="str">
            <v>OCAK</v>
          </cell>
        </row>
      </sheetData>
      <sheetData sheetId="32">
        <row r="5">
          <cell r="E5" t="str">
            <v>OCAK</v>
          </cell>
        </row>
      </sheetData>
      <sheetData sheetId="33">
        <row r="5">
          <cell r="E5" t="str">
            <v>OCAK</v>
          </cell>
        </row>
      </sheetData>
      <sheetData sheetId="34">
        <row r="5">
          <cell r="E5" t="str">
            <v>OCAK</v>
          </cell>
        </row>
      </sheetData>
      <sheetData sheetId="35">
        <row r="5">
          <cell r="E5" t="str">
            <v>OCAK</v>
          </cell>
        </row>
      </sheetData>
      <sheetData sheetId="36">
        <row r="5">
          <cell r="E5" t="str">
            <v>OCAK</v>
          </cell>
        </row>
      </sheetData>
      <sheetData sheetId="37">
        <row r="5">
          <cell r="E5">
            <v>0</v>
          </cell>
        </row>
      </sheetData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5">
          <cell r="E5">
            <v>0</v>
          </cell>
        </row>
      </sheetData>
      <sheetData sheetId="45">
        <row r="5">
          <cell r="E5">
            <v>0</v>
          </cell>
        </row>
      </sheetData>
      <sheetData sheetId="46">
        <row r="5">
          <cell r="E5">
            <v>0</v>
          </cell>
        </row>
      </sheetData>
      <sheetData sheetId="47">
        <row r="5">
          <cell r="E5">
            <v>0</v>
          </cell>
        </row>
      </sheetData>
      <sheetData sheetId="48">
        <row r="5">
          <cell r="E5">
            <v>0</v>
          </cell>
        </row>
      </sheetData>
      <sheetData sheetId="49">
        <row r="5">
          <cell r="E5">
            <v>0</v>
          </cell>
        </row>
      </sheetData>
      <sheetData sheetId="50">
        <row r="5">
          <cell r="E5">
            <v>0</v>
          </cell>
        </row>
      </sheetData>
      <sheetData sheetId="51">
        <row r="5">
          <cell r="E5">
            <v>0</v>
          </cell>
        </row>
      </sheetData>
      <sheetData sheetId="52">
        <row r="5">
          <cell r="E5">
            <v>0</v>
          </cell>
        </row>
      </sheetData>
      <sheetData sheetId="53">
        <row r="5">
          <cell r="E5">
            <v>0</v>
          </cell>
        </row>
      </sheetData>
      <sheetData sheetId="54">
        <row r="5">
          <cell r="E5">
            <v>0</v>
          </cell>
        </row>
      </sheetData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5">
          <cell r="E5">
            <v>0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>
        <row r="5">
          <cell r="E5">
            <v>0</v>
          </cell>
        </row>
      </sheetData>
      <sheetData sheetId="95">
        <row r="5">
          <cell r="E5">
            <v>0</v>
          </cell>
        </row>
      </sheetData>
      <sheetData sheetId="96" refreshError="1"/>
      <sheetData sheetId="97" refreshError="1"/>
      <sheetData sheetId="98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>
        <row r="5">
          <cell r="E5" t="str">
            <v>OCAK</v>
          </cell>
        </row>
      </sheetData>
      <sheetData sheetId="110">
        <row r="5">
          <cell r="E5" t="str">
            <v>OCAK</v>
          </cell>
        </row>
      </sheetData>
      <sheetData sheetId="111">
        <row r="5">
          <cell r="E5" t="str">
            <v>OCAK</v>
          </cell>
        </row>
      </sheetData>
      <sheetData sheetId="112">
        <row r="5">
          <cell r="E5" t="str">
            <v>OCAK</v>
          </cell>
        </row>
      </sheetData>
      <sheetData sheetId="113">
        <row r="5">
          <cell r="E5" t="str">
            <v>OCAK</v>
          </cell>
        </row>
      </sheetData>
      <sheetData sheetId="114">
        <row r="5">
          <cell r="E5" t="str">
            <v>OCAK</v>
          </cell>
        </row>
      </sheetData>
      <sheetData sheetId="115">
        <row r="5">
          <cell r="E5" t="str">
            <v>OCAK</v>
          </cell>
        </row>
      </sheetData>
      <sheetData sheetId="116">
        <row r="5">
          <cell r="E5" t="str">
            <v>OCAK</v>
          </cell>
        </row>
      </sheetData>
      <sheetData sheetId="117">
        <row r="5">
          <cell r="E5" t="str">
            <v>OCAK</v>
          </cell>
        </row>
      </sheetData>
      <sheetData sheetId="118">
        <row r="5">
          <cell r="E5" t="str">
            <v>OCAK</v>
          </cell>
        </row>
      </sheetData>
      <sheetData sheetId="119">
        <row r="5">
          <cell r="E5" t="str">
            <v>OCAK</v>
          </cell>
        </row>
      </sheetData>
      <sheetData sheetId="120">
        <row r="5">
          <cell r="E5" t="str">
            <v>OCAK</v>
          </cell>
        </row>
      </sheetData>
      <sheetData sheetId="121">
        <row r="5">
          <cell r="E5">
            <v>0</v>
          </cell>
        </row>
      </sheetData>
      <sheetData sheetId="122">
        <row r="5">
          <cell r="E5">
            <v>0</v>
          </cell>
        </row>
      </sheetData>
      <sheetData sheetId="123">
        <row r="5">
          <cell r="E5">
            <v>0</v>
          </cell>
        </row>
      </sheetData>
      <sheetData sheetId="124">
        <row r="5">
          <cell r="E5">
            <v>0</v>
          </cell>
        </row>
      </sheetData>
      <sheetData sheetId="125">
        <row r="5">
          <cell r="E5">
            <v>0</v>
          </cell>
        </row>
      </sheetData>
      <sheetData sheetId="126">
        <row r="5">
          <cell r="E5">
            <v>0</v>
          </cell>
        </row>
      </sheetData>
      <sheetData sheetId="127">
        <row r="5">
          <cell r="E5">
            <v>0</v>
          </cell>
        </row>
      </sheetData>
      <sheetData sheetId="128">
        <row r="5">
          <cell r="E5">
            <v>0</v>
          </cell>
        </row>
      </sheetData>
      <sheetData sheetId="129">
        <row r="5">
          <cell r="E5">
            <v>0</v>
          </cell>
        </row>
      </sheetData>
      <sheetData sheetId="130">
        <row r="5">
          <cell r="E5">
            <v>0</v>
          </cell>
        </row>
      </sheetData>
      <sheetData sheetId="131">
        <row r="5">
          <cell r="E5">
            <v>0</v>
          </cell>
        </row>
      </sheetData>
      <sheetData sheetId="132">
        <row r="5">
          <cell r="E5">
            <v>0</v>
          </cell>
        </row>
      </sheetData>
      <sheetData sheetId="133">
        <row r="5">
          <cell r="E5">
            <v>0</v>
          </cell>
        </row>
      </sheetData>
      <sheetData sheetId="134">
        <row r="5">
          <cell r="E5">
            <v>0</v>
          </cell>
        </row>
      </sheetData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>
        <row r="5">
          <cell r="E5">
            <v>0</v>
          </cell>
        </row>
      </sheetData>
      <sheetData sheetId="194">
        <row r="5">
          <cell r="E5">
            <v>0</v>
          </cell>
        </row>
      </sheetData>
      <sheetData sheetId="195">
        <row r="5">
          <cell r="E5">
            <v>0</v>
          </cell>
        </row>
      </sheetData>
      <sheetData sheetId="196">
        <row r="5">
          <cell r="E5" t="str">
            <v>OCAK</v>
          </cell>
        </row>
      </sheetData>
      <sheetData sheetId="197">
        <row r="5">
          <cell r="E5" t="str">
            <v>OCAK</v>
          </cell>
        </row>
      </sheetData>
      <sheetData sheetId="198">
        <row r="5">
          <cell r="E5" t="str">
            <v>OCAK</v>
          </cell>
        </row>
      </sheetData>
      <sheetData sheetId="199">
        <row r="5">
          <cell r="E5" t="str">
            <v>OCAK</v>
          </cell>
        </row>
      </sheetData>
      <sheetData sheetId="200">
        <row r="5">
          <cell r="E5" t="str">
            <v>OCAK</v>
          </cell>
        </row>
      </sheetData>
      <sheetData sheetId="201">
        <row r="5">
          <cell r="E5" t="str">
            <v>OCAK</v>
          </cell>
        </row>
      </sheetData>
      <sheetData sheetId="202">
        <row r="5">
          <cell r="E5" t="str">
            <v>OCAK</v>
          </cell>
        </row>
      </sheetData>
      <sheetData sheetId="203">
        <row r="5">
          <cell r="E5" t="str">
            <v>OCAK</v>
          </cell>
        </row>
      </sheetData>
      <sheetData sheetId="204">
        <row r="5">
          <cell r="E5" t="str">
            <v>OCAK</v>
          </cell>
        </row>
      </sheetData>
      <sheetData sheetId="205">
        <row r="5">
          <cell r="E5" t="str">
            <v>OCAK</v>
          </cell>
        </row>
      </sheetData>
      <sheetData sheetId="206">
        <row r="5">
          <cell r="E5">
            <v>0</v>
          </cell>
        </row>
      </sheetData>
      <sheetData sheetId="207">
        <row r="5">
          <cell r="E5">
            <v>0</v>
          </cell>
        </row>
      </sheetData>
      <sheetData sheetId="208">
        <row r="5">
          <cell r="E5" t="str">
            <v>OCAK</v>
          </cell>
        </row>
      </sheetData>
      <sheetData sheetId="209">
        <row r="5">
          <cell r="E5" t="str">
            <v>OCAK</v>
          </cell>
        </row>
      </sheetData>
      <sheetData sheetId="210">
        <row r="5">
          <cell r="E5" t="str">
            <v>OCAK</v>
          </cell>
        </row>
      </sheetData>
      <sheetData sheetId="211">
        <row r="5">
          <cell r="E5" t="str">
            <v>OCAK</v>
          </cell>
        </row>
      </sheetData>
      <sheetData sheetId="212">
        <row r="5">
          <cell r="E5">
            <v>0</v>
          </cell>
        </row>
      </sheetData>
      <sheetData sheetId="213">
        <row r="5">
          <cell r="E5">
            <v>0</v>
          </cell>
        </row>
      </sheetData>
      <sheetData sheetId="214">
        <row r="5">
          <cell r="E5">
            <v>0</v>
          </cell>
        </row>
      </sheetData>
      <sheetData sheetId="215">
        <row r="5">
          <cell r="E5">
            <v>0</v>
          </cell>
        </row>
      </sheetData>
      <sheetData sheetId="216">
        <row r="5">
          <cell r="E5" t="str">
            <v>OCAK</v>
          </cell>
        </row>
      </sheetData>
      <sheetData sheetId="217">
        <row r="5">
          <cell r="E5">
            <v>0</v>
          </cell>
        </row>
      </sheetData>
      <sheetData sheetId="218">
        <row r="5">
          <cell r="E5">
            <v>0</v>
          </cell>
        </row>
      </sheetData>
      <sheetData sheetId="219">
        <row r="5">
          <cell r="E5">
            <v>0</v>
          </cell>
        </row>
      </sheetData>
      <sheetData sheetId="220">
        <row r="5">
          <cell r="E5">
            <v>0</v>
          </cell>
        </row>
      </sheetData>
      <sheetData sheetId="221">
        <row r="5">
          <cell r="E5">
            <v>0</v>
          </cell>
        </row>
      </sheetData>
      <sheetData sheetId="222">
        <row r="5">
          <cell r="E5">
            <v>0</v>
          </cell>
        </row>
      </sheetData>
      <sheetData sheetId="223">
        <row r="5">
          <cell r="E5">
            <v>0</v>
          </cell>
        </row>
      </sheetData>
      <sheetData sheetId="224">
        <row r="5">
          <cell r="E5">
            <v>0</v>
          </cell>
        </row>
      </sheetData>
      <sheetData sheetId="225">
        <row r="5">
          <cell r="E5">
            <v>0</v>
          </cell>
        </row>
      </sheetData>
      <sheetData sheetId="226">
        <row r="5">
          <cell r="E5">
            <v>0</v>
          </cell>
        </row>
      </sheetData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>
        <row r="5">
          <cell r="E5" t="str">
            <v>OCAK</v>
          </cell>
        </row>
      </sheetData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>
        <row r="5">
          <cell r="E5">
            <v>0</v>
          </cell>
        </row>
      </sheetData>
      <sheetData sheetId="304">
        <row r="5">
          <cell r="E5">
            <v>0</v>
          </cell>
        </row>
      </sheetData>
      <sheetData sheetId="305">
        <row r="5">
          <cell r="E5">
            <v>0</v>
          </cell>
        </row>
      </sheetData>
      <sheetData sheetId="306">
        <row r="5">
          <cell r="E5">
            <v>0</v>
          </cell>
        </row>
      </sheetData>
      <sheetData sheetId="307"/>
      <sheetData sheetId="308"/>
      <sheetData sheetId="309"/>
      <sheetData sheetId="310"/>
      <sheetData sheetId="311"/>
      <sheetData sheetId="312"/>
      <sheetData sheetId="313"/>
      <sheetData sheetId="314">
        <row r="5">
          <cell r="E5">
            <v>0</v>
          </cell>
        </row>
      </sheetData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UM"/>
      <sheetName val="COVER"/>
      <sheetName val="BM"/>
      <sheetName val="표지"/>
      <sheetName val="EQUIPMENT"/>
      <sheetName val="HO ENG MH CAL"/>
      <sheetName val="고압수량(철거)"/>
      <sheetName val="공문"/>
      <sheetName val="#REF"/>
      <sheetName val="산근"/>
      <sheetName val="MAN-Sch"/>
      <sheetName val="h-013211-2"/>
      <sheetName val="CAT_5"/>
      <sheetName val="INPUT DATA"/>
      <sheetName val="DATA"/>
      <sheetName val="7.2세부 부하계산서"/>
      <sheetName val="PRC_BDWN-95"/>
      <sheetName val="Eq. Mobilization"/>
      <sheetName val="Condition"/>
      <sheetName val="DHEQSUPT"/>
      <sheetName val="HO_ENG_MH_CAL"/>
      <sheetName val="7_2세부_부하계산서"/>
      <sheetName val="INPUT_DATA"/>
      <sheetName val="INSTR"/>
      <sheetName val="COVER-P"/>
      <sheetName val="Factor"/>
      <sheetName val=" 갑지"/>
      <sheetName val="BQMPALOC"/>
      <sheetName val="내역서"/>
      <sheetName val="대비표"/>
      <sheetName val="jobhist"/>
      <sheetName val="기계내역서"/>
      <sheetName val="Base_Data"/>
      <sheetName val="CIVIL BOQ"/>
      <sheetName val="RAW COST SUMMARY"/>
      <sheetName val="BLDG BOQ"/>
      <sheetName val="rate analyses"/>
      <sheetName val="집계표(OPTION)"/>
      <sheetName val="EQ Total"/>
      <sheetName val="Total"/>
      <sheetName val="TDIBM1"/>
      <sheetName val="UG_BOM"/>
      <sheetName val="CAL"/>
      <sheetName val="목표세부명세"/>
      <sheetName val="PBS"/>
      <sheetName val="PRC-SUM"/>
      <sheetName val="costing_CV"/>
      <sheetName val="eq_data"/>
      <sheetName val="PUMP_SHT"/>
      <sheetName val="costing_ESDV"/>
      <sheetName val="costing_FE"/>
      <sheetName val="General_Data"/>
      <sheetName val="costing_Misc"/>
      <sheetName val="costing_MOV"/>
      <sheetName val="costing_Press"/>
      <sheetName val="3004-2"/>
      <sheetName val="_갑지1"/>
      <sheetName val="운반"/>
      <sheetName val="ITB COST"/>
      <sheetName val="갑지"/>
      <sheetName val="TABLE"/>
      <sheetName val="DB@Acess"/>
      <sheetName val="Civil"/>
      <sheetName val="Sheet1"/>
      <sheetName val="노임 단가"/>
      <sheetName val="Al-Suwaidi"/>
      <sheetName val="Pjt Data"/>
      <sheetName val="PROCURE"/>
      <sheetName val="Price Detail"/>
      <sheetName val="Settings"/>
      <sheetName val="DS Oil System"/>
      <sheetName val="footing"/>
      <sheetName val="HO_ENG_MH_CAL1"/>
      <sheetName val="7_2세부_부하계산서1"/>
      <sheetName val="INPUT_DATA1"/>
      <sheetName val="Eq__Mobilization"/>
      <sheetName val="KP1590_E"/>
      <sheetName val="BLDG_DCI"/>
      <sheetName val="BLDG_MCI"/>
      <sheetName val="일위대가"/>
      <sheetName val="CASH"/>
      <sheetName val="LABCOST"/>
      <sheetName val="단가(자재)"/>
      <sheetName val="단가(노임)"/>
      <sheetName val="기초목록"/>
      <sheetName val="PRO_DCI"/>
      <sheetName val="INST_DCI"/>
      <sheetName val="HVAC_DCI"/>
      <sheetName val="PIPE_DCI"/>
      <sheetName val="Eq__Mobilization1"/>
      <sheetName val="AOP Summary-2"/>
      <sheetName val="CABLE"/>
      <sheetName val="M 11"/>
      <sheetName val="PIPING"/>
      <sheetName val="insulation"/>
      <sheetName val="Sheet4"/>
      <sheetName val="PIPE"/>
      <sheetName val="plan&amp;section of foundation"/>
      <sheetName val="pile bearing capa &amp; arrenge"/>
      <sheetName val="design load"/>
      <sheetName val="working load at the btm ft."/>
      <sheetName val="stability check"/>
      <sheetName val="design criteria"/>
      <sheetName val="PIPE도장"/>
      <sheetName val="2.배관"/>
      <sheetName val="_갑지"/>
      <sheetName val="ITB_COST"/>
      <sheetName val="CIVIL_BOQ"/>
      <sheetName val="RAW_COST_SUMMARY"/>
      <sheetName val="BLDG_BOQ"/>
      <sheetName val="rate_analyses"/>
      <sheetName val="원본"/>
      <sheetName val="수량증감대비표"/>
      <sheetName val="수량산출1"/>
      <sheetName val="수량산출2"/>
      <sheetName val="수량산출3"/>
      <sheetName val="수량산출4"/>
      <sheetName val="PIPE (SG)-발수"/>
      <sheetName val="E45(SG)-발수"/>
      <sheetName val="E90(SG)-발수"/>
      <sheetName val="sum"/>
      <sheetName val="lookup"/>
      <sheetName val="calc"/>
      <sheetName val="Code"/>
      <sheetName val="Proposal"/>
      <sheetName val="부표총괄"/>
      <sheetName val="도"/>
      <sheetName val="BID"/>
      <sheetName val="공사비증감"/>
      <sheetName val="B"/>
      <sheetName val="cable-data"/>
      <sheetName val="ANA&amp;DESIGN&amp;REINF ."/>
      <sheetName val="PRIMARY LOAD"/>
      <sheetName val="DIMENSION"/>
      <sheetName val="EXT.CHECK"/>
      <sheetName val="SUMMARY"/>
      <sheetName val="공사비예산서(토목분)"/>
      <sheetName val="TYPE-B 평균H"/>
      <sheetName val="D-623D"/>
      <sheetName val="95삼성급(본사)"/>
      <sheetName val="DATA1"/>
      <sheetName val="OIL SYST DATA SHTS"/>
      <sheetName val="Compressors"/>
      <sheetName val="TTL"/>
      <sheetName val="Default"/>
      <sheetName val="F4-F7"/>
      <sheetName val="Macro"/>
      <sheetName val="Taux"/>
      <sheetName val="월별"/>
      <sheetName val="할증 "/>
      <sheetName val="내역"/>
      <sheetName val="뜃맟뭁돽띿맟?-BLDG"/>
      <sheetName val="Cash2"/>
      <sheetName val="Z"/>
      <sheetName val="집계표"/>
      <sheetName val="금융비용"/>
      <sheetName val="Prioriry"/>
      <sheetName val="피벗테이블"/>
      <sheetName val="WBS"/>
      <sheetName val="Inst_Type"/>
      <sheetName val="Loop Type"/>
      <sheetName val="parts-V2"/>
      <sheetName val="REINF."/>
      <sheetName val="SKETCH"/>
      <sheetName val="BOQ"/>
      <sheetName val="MAN-STD"/>
      <sheetName val="연돌일위집계"/>
      <sheetName val="공사비 분석표"/>
      <sheetName val="간접비 총괄표"/>
      <sheetName val="MEXICO-C"/>
      <sheetName val="FitOutConfCentre"/>
      <sheetName val="기준"/>
      <sheetName val="금액내역서"/>
      <sheetName val="전기공사"/>
      <sheetName val="Food court "/>
      <sheetName val="무시"/>
      <sheetName val="상반기손익차2총괄"/>
      <sheetName val="9-1차이내역"/>
      <sheetName val="97 사업추정(WEKI)"/>
      <sheetName val="손익차9월2"/>
      <sheetName val="회사99"/>
      <sheetName val="주관사업"/>
      <sheetName val="A"/>
      <sheetName val="노원열병합  건축공사기성내역서"/>
      <sheetName val="K"/>
      <sheetName val="BACK DATA"/>
      <sheetName val="영업소실적"/>
      <sheetName val="IT-BAT"/>
      <sheetName val="TOEC"/>
      <sheetName val="을지"/>
      <sheetName val="세금자료"/>
      <sheetName val="사업부배부A"/>
      <sheetName val="직원동원계획"/>
      <sheetName val="인원계획"/>
      <sheetName val="요약배부"/>
      <sheetName val="수입"/>
      <sheetName val="인사자료총집계"/>
      <sheetName val="LENTH"/>
      <sheetName val="Invoice (Summary)"/>
      <sheetName val="Invoice (IBL)"/>
      <sheetName val="Invoice (OBL)"/>
      <sheetName val="Resource table"/>
      <sheetName val="HO_ENG_MH_CAL2"/>
      <sheetName val="7_2세부_부하계산서2"/>
      <sheetName val="INPUT_DATA2"/>
      <sheetName val="_갑지2"/>
      <sheetName val="EQ_Total"/>
      <sheetName val="CIVIL_BOQ1"/>
      <sheetName val="RAW_COST_SUMMARY1"/>
      <sheetName val="BLDG_BOQ1"/>
      <sheetName val="rate_analyses1"/>
      <sheetName val="Price_Detail"/>
      <sheetName val="DS_Oil_System"/>
      <sheetName val="ITB_COST1"/>
      <sheetName val="노임_단가"/>
      <sheetName val="AOP_Summary-2"/>
      <sheetName val="Pjt_Data"/>
      <sheetName val="plan&amp;section_of_foundation"/>
      <sheetName val="pile_bearing_capa_&amp;_arrenge"/>
      <sheetName val="design_load"/>
      <sheetName val="working_load_at_the_btm_ft_"/>
      <sheetName val="stability_check"/>
      <sheetName val="design_criteria"/>
      <sheetName val="2_배관"/>
      <sheetName val="Import"/>
      <sheetName val="SG"/>
      <sheetName val="trf(36%)"/>
      <sheetName val="[TDIBM1.X೺"/>
      <sheetName val="말뚝지지력산정"/>
      <sheetName val="L V Separator"/>
      <sheetName val="실행(1)"/>
      <sheetName val="뜃맟뭁돽띿맟_-BLDG"/>
      <sheetName val="3.Breakdown Direct Instrument"/>
      <sheetName val="Inside building Summary"/>
      <sheetName val="Sheet6"/>
      <sheetName val="sheet"/>
      <sheetName val="CB"/>
      <sheetName val="LEGEND"/>
      <sheetName val="Vertical FDN-12"/>
      <sheetName val="Pump FDN-1"/>
      <sheetName val="Horizontal Vessel FDN-1"/>
      <sheetName val="SYS_DB"/>
      <sheetName val="골조시행"/>
      <sheetName val="March"/>
      <sheetName val="명판"/>
      <sheetName val="단면가정"/>
      <sheetName val="설계조건"/>
      <sheetName val="BQMP"/>
      <sheetName val="inter"/>
      <sheetName val="HO_ENG_MH_CAL3"/>
      <sheetName val="INPUT_DATA3"/>
      <sheetName val="7_2세부_부하계산서3"/>
      <sheetName val="Eq__Mobilization2"/>
      <sheetName val="_갑지3"/>
      <sheetName val="EQ_Total1"/>
      <sheetName val="CIVIL_BOQ2"/>
      <sheetName val="RAW_COST_SUMMARY2"/>
      <sheetName val="BLDG_BOQ2"/>
      <sheetName val="rate_analyses2"/>
      <sheetName val="Price_Detail1"/>
      <sheetName val="ITB_COST2"/>
      <sheetName val="DS_Oil_System1"/>
      <sheetName val="노임_단가1"/>
      <sheetName val="AOP_Summary-21"/>
      <sheetName val="plan&amp;section_of_foundation1"/>
      <sheetName val="pile_bearing_capa_&amp;_arrenge1"/>
      <sheetName val="design_load1"/>
      <sheetName val="working_load_at_the_btm_ft_1"/>
      <sheetName val="stability_check1"/>
      <sheetName val="design_criteria1"/>
      <sheetName val="Pjt_Data1"/>
      <sheetName val="2_배관1"/>
      <sheetName val="M_11"/>
      <sheetName val="PIPE_(SG)-발수"/>
      <sheetName val="TYPE-B_평균H"/>
      <sheetName val="ANA&amp;DESIGN&amp;REINF__"/>
      <sheetName val="PRIMARY_LOAD"/>
      <sheetName val="EXT_CHECK"/>
      <sheetName val="할증_"/>
      <sheetName val="Invoice_(Summary)"/>
      <sheetName val="Invoice_(IBL)"/>
      <sheetName val="Invoice_(OBL)"/>
      <sheetName val="OIL_SYST_DATA_SHTS"/>
      <sheetName val="Loop_Type"/>
      <sheetName val="공사비_분석표"/>
      <sheetName val="Resource_table"/>
      <sheetName val="간접비_총괄표"/>
      <sheetName val="[TDIBM1_X೺ഈG_MH_CAL"/>
      <sheetName val="REINF_"/>
      <sheetName val="Food_court_"/>
      <sheetName val="97_사업추정(WEKI)"/>
      <sheetName val="노원열병합__건축공사기성내역서"/>
      <sheetName val="BACK_DATA"/>
      <sheetName val="DATE"/>
      <sheetName val="Rate Analysis"/>
      <sheetName val="12CGOU"/>
      <sheetName val="PROGRESS"/>
      <sheetName val="총괄내역서"/>
      <sheetName val="_TDIBM1.X೺"/>
      <sheetName val="상세내역"/>
      <sheetName val="시간별적산"/>
      <sheetName val="NO.3.PTA PLANT SD COST"/>
      <sheetName val="비교원RD-S"/>
      <sheetName val="9904"/>
      <sheetName val="9908"/>
      <sheetName val="9912"/>
      <sheetName val="9902"/>
      <sheetName val="9901"/>
      <sheetName val="9907"/>
      <sheetName val="9906"/>
      <sheetName val="9903"/>
      <sheetName val="9905"/>
      <sheetName val="9911"/>
      <sheetName val="9910"/>
      <sheetName val="9909"/>
      <sheetName val="STA &amp; SEC"/>
      <sheetName val="GRACE"/>
      <sheetName val="major"/>
      <sheetName val="창고"/>
      <sheetName val="intake"/>
      <sheetName val="_TDIBM1.X೺_x005f_x0000_ഈ_x005f_x0000__x0000"/>
      <sheetName val="_TDIBM1_X೺ഈG_MH_CAL"/>
      <sheetName val="DESIGN"/>
      <sheetName val="OCT.FDN"/>
      <sheetName val="Sheet2"/>
      <sheetName val="120"/>
      <sheetName val="130"/>
      <sheetName val="100"/>
      <sheetName val="101"/>
      <sheetName val="102"/>
      <sheetName val="103"/>
      <sheetName val="106"/>
      <sheetName val="108"/>
      <sheetName val="109"/>
      <sheetName val="131"/>
      <sheetName val="110"/>
      <sheetName val="111"/>
      <sheetName val="114"/>
      <sheetName val="116"/>
      <sheetName val="132"/>
      <sheetName val="140"/>
      <sheetName val="141"/>
      <sheetName val="142"/>
      <sheetName val="143"/>
      <sheetName val="144"/>
      <sheetName val="145"/>
      <sheetName val="146"/>
      <sheetName val="121"/>
      <sheetName val="147"/>
      <sheetName val="148"/>
      <sheetName val="160"/>
      <sheetName val="164"/>
      <sheetName val="Flaer Area"/>
      <sheetName val="123"/>
      <sheetName val="124"/>
      <sheetName val="125"/>
      <sheetName val="126"/>
      <sheetName val="127"/>
      <sheetName val="128"/>
      <sheetName val="129"/>
      <sheetName val="Valve List (Priced)"/>
      <sheetName val="Tbl 1y 4"/>
      <sheetName val="BELİRLENECEKLER"/>
      <sheetName val="Database"/>
      <sheetName val="RFP002"/>
      <sheetName val="Rates"/>
      <sheetName val="Inert Balls"/>
      <sheetName val="Overall Status"/>
      <sheetName val="wagerate"/>
      <sheetName val="ENG_prog"/>
      <sheetName val="Resource summary"/>
      <sheetName val="bdown"/>
      <sheetName val="CostDB"/>
      <sheetName val="실행자재"/>
      <sheetName val="Resource"/>
      <sheetName val="Break Down"/>
      <sheetName val="BQ"/>
      <sheetName val=""/>
      <sheetName val="실행산출근거"/>
      <sheetName val="노임"/>
      <sheetName val="CDU (성창) Master"/>
      <sheetName val="_TDIBM1.X೺_x005f_x005f_x005f_x0000_ഈ_x005f_x005f_"/>
      <sheetName val="토목주소"/>
      <sheetName val="프랜트면허"/>
      <sheetName val="투찰"/>
      <sheetName val="내"/>
      <sheetName val="[TDIBM1.X೺_x005f_x0000_ഈ_x005f_x0000__x0000"/>
      <sheetName val="Kredi Risk Alt_Grup"/>
      <sheetName val="Banka"/>
      <sheetName val="Tür"/>
      <sheetName val="Ana Gruplar"/>
      <sheetName val="ÖdemeTahsilat"/>
      <sheetName val="Kullanıcı"/>
      <sheetName val="Attachment 1"/>
      <sheetName val="Ex Rate"/>
      <sheetName val="B.5_Control Valve"/>
      <sheetName val="코드"/>
      <sheetName val="환율"/>
      <sheetName val="TC"/>
      <sheetName val="A(Rev.3)"/>
      <sheetName val="activity"/>
      <sheetName val=" "/>
      <sheetName val="양수장(기계)"/>
      <sheetName val="자바라1"/>
      <sheetName val="해외 연수비용 계산-삭제"/>
      <sheetName val="해외 기술훈련비 (합계)"/>
      <sheetName val="노임단가"/>
      <sheetName val="노단"/>
      <sheetName val="36단가"/>
      <sheetName val="36수량"/>
      <sheetName val="cwork"/>
      <sheetName val="토목 Utility Schedule (2)"/>
      <sheetName val="HO_ENG_MH_CAL4"/>
      <sheetName val="7_2세부_부하계산서4"/>
      <sheetName val="INPUT_DATA4"/>
      <sheetName val="Eq__Mobilization3"/>
      <sheetName val="_갑지4"/>
      <sheetName val="EQ_Total2"/>
      <sheetName val="CIVIL_BOQ3"/>
      <sheetName val="RAW_COST_SUMMARY3"/>
      <sheetName val="BLDG_BOQ3"/>
      <sheetName val="rate_analyses3"/>
      <sheetName val="ITB_COST3"/>
      <sheetName val="DS_Oil_System2"/>
      <sheetName val="Price_Detail2"/>
      <sheetName val="노임_단가2"/>
      <sheetName val="Pjt_Data2"/>
      <sheetName val="M_111"/>
      <sheetName val="공사비_분석표1"/>
      <sheetName val="plan&amp;section_of_foundation2"/>
      <sheetName val="pile_bearing_capa_&amp;_arrenge2"/>
      <sheetName val="design_load2"/>
      <sheetName val="working_load_at_the_btm_ft_2"/>
      <sheetName val="stability_check2"/>
      <sheetName val="design_criteria2"/>
      <sheetName val="2_배관2"/>
      <sheetName val="AOP_Summary-22"/>
      <sheetName val="PIPE_(SG)-발수1"/>
      <sheetName val="TYPE-B_평균H1"/>
      <sheetName val="ANA&amp;DESIGN&amp;REINF__1"/>
      <sheetName val="PRIMARY_LOAD1"/>
      <sheetName val="EXT_CHECK1"/>
      <sheetName val="OIL_SYST_DATA_SHTS1"/>
      <sheetName val="할증_1"/>
      <sheetName val="Loop_Type1"/>
      <sheetName val="Resource_table1"/>
      <sheetName val="Invoice_(Summary)1"/>
      <sheetName val="Invoice_(IBL)1"/>
      <sheetName val="Invoice_(OBL)1"/>
      <sheetName val="간접비_총괄표1"/>
      <sheetName val="REINF_1"/>
      <sheetName val="Food_court_1"/>
      <sheetName val="97_사업추정(WEKI)1"/>
      <sheetName val="노원열병합__건축공사기성내역서1"/>
      <sheetName val="BACK_DATA1"/>
      <sheetName val="HO_ENG_MH_CAL5"/>
      <sheetName val="7_2세부_부하계산서5"/>
      <sheetName val="INPUT_DATA5"/>
      <sheetName val="Eq__Mobilization4"/>
      <sheetName val="_갑지5"/>
      <sheetName val="EQ_Total3"/>
      <sheetName val="CIVIL_BOQ4"/>
      <sheetName val="RAW_COST_SUMMARY4"/>
      <sheetName val="BLDG_BOQ4"/>
      <sheetName val="rate_analyses4"/>
      <sheetName val="ITB_COST4"/>
      <sheetName val="DS_Oil_System3"/>
      <sheetName val="Price_Detail3"/>
      <sheetName val="노임_단가3"/>
      <sheetName val="Pjt_Data3"/>
      <sheetName val="M_112"/>
      <sheetName val="공사비_분석표2"/>
      <sheetName val="plan&amp;section_of_foundation3"/>
      <sheetName val="pile_bearing_capa_&amp;_arrenge3"/>
      <sheetName val="design_load3"/>
      <sheetName val="working_load_at_the_btm_ft_3"/>
      <sheetName val="stability_check3"/>
      <sheetName val="design_criteria3"/>
      <sheetName val="2_배관3"/>
      <sheetName val="AOP_Summary-23"/>
      <sheetName val="PIPE_(SG)-발수2"/>
      <sheetName val="TYPE-B_평균H2"/>
      <sheetName val="ANA&amp;DESIGN&amp;REINF__2"/>
      <sheetName val="PRIMARY_LOAD2"/>
      <sheetName val="EXT_CHECK2"/>
      <sheetName val="OIL_SYST_DATA_SHTS2"/>
      <sheetName val="할증_2"/>
      <sheetName val="Loop_Type2"/>
      <sheetName val="Resource_table2"/>
      <sheetName val="Invoice_(Summary)2"/>
      <sheetName val="Invoice_(IBL)2"/>
      <sheetName val="Invoice_(OBL)2"/>
      <sheetName val="간접비_총괄표2"/>
      <sheetName val="REINF_2"/>
      <sheetName val="Food_court_2"/>
      <sheetName val="97_사업추정(WEKI)2"/>
      <sheetName val="노원열병합__건축공사기성내역서2"/>
      <sheetName val="BACK_DATA2"/>
      <sheetName val="Currency &amp; Other Cost"/>
      <sheetName val=" Sum"/>
      <sheetName val="6PILE  (돌출)"/>
      <sheetName val="Contents"/>
      <sheetName val="Data_Sheet"/>
      <sheetName val="Eng_Hrs (HO)"/>
      <sheetName val="LOB"/>
      <sheetName val="Rate_Analysis"/>
      <sheetName val="3_Breakdown_Direct_Instrument"/>
      <sheetName val="Inside_building_Summary"/>
      <sheetName val="L_V_Separator"/>
      <sheetName val="_TDIBM1_X೺"/>
      <sheetName val="Vertical_FDN-12"/>
      <sheetName val="Pump_FDN-1"/>
      <sheetName val="Horizontal_Vessel_FDN-1"/>
      <sheetName val="NO_3_PTA_PLANT_SD_COST"/>
      <sheetName val="STA_&amp;_SEC"/>
      <sheetName val="_TDIBM1_X೺_x005f_x0000_ഈ_x005f_x0000__x0000"/>
      <sheetName val="OCT_FDN"/>
      <sheetName val="Valve_List_(Priced)"/>
      <sheetName val="Flaer_Area"/>
      <sheetName val="Tbl_1y_4"/>
      <sheetName val="[TDIBM1_X೺"/>
      <sheetName val="Resource_summary"/>
      <sheetName val="Break_Down"/>
      <sheetName val="Inert_Balls"/>
      <sheetName val="CDU_(성창)_Master"/>
      <sheetName val="Overall_Status"/>
      <sheetName val="[TDIBM1_X೺_x005f_x0000_ഈ_x005f_x0000__x0000"/>
      <sheetName val="_TDIBM1_X೺_x005f_x005f_x005f_x0000_ഈ_x005f_x005f_"/>
      <sheetName val="Kredi_Risk_Alt_Grup"/>
      <sheetName val="Ana_Gruplar"/>
      <sheetName val="Attachment_1"/>
      <sheetName val="Ex_Rate"/>
      <sheetName val="B_5_Control_Valve"/>
      <sheetName val="해외_연수비용_계산-삭제"/>
      <sheetName val="해외_기술훈련비_(합계)"/>
      <sheetName val="A(Rev_3)"/>
      <sheetName val="주행"/>
      <sheetName val="choose"/>
      <sheetName val="현장관리비 산출내역"/>
      <sheetName val="단중"/>
      <sheetName val="품셈표"/>
      <sheetName val="spc 배관견적"/>
      <sheetName val="영업2"/>
      <sheetName val="영업3"/>
      <sheetName val="받은드럼"/>
      <sheetName val="드럼확인 배출"/>
      <sheetName val="pulling"/>
      <sheetName val="NGLE_PLANT"/>
      <sheetName val="Sheet3"/>
      <sheetName val="편집"/>
      <sheetName val="JB 명판인쇄"/>
      <sheetName val="IDB루트"/>
      <sheetName val="덕트뱅크 (2)"/>
      <sheetName val="플링 갑지"/>
      <sheetName val="JB 명판"/>
      <sheetName val="케이블마킹"/>
      <sheetName val="마킹표"/>
      <sheetName val="드럼 확인용"/>
      <sheetName val="철거산출근거"/>
      <sheetName val="자재단가"/>
      <sheetName val="48일위"/>
      <sheetName val="48수량"/>
      <sheetName val="22수량"/>
      <sheetName val="49일위"/>
      <sheetName val="22일위"/>
      <sheetName val="49수량"/>
      <sheetName val="입찰안"/>
      <sheetName val="01 09 CODE"/>
      <sheetName val="HX"/>
      <sheetName val="유림콘도"/>
      <sheetName val="토공"/>
      <sheetName val="SW-TEO"/>
      <sheetName val="RFP003A"/>
      <sheetName val="RFP003B"/>
      <sheetName val="RFP003C"/>
      <sheetName val="RFP003E"/>
      <sheetName val="RFP003F"/>
      <sheetName val="InstrumentType"/>
      <sheetName val="UnitNumber"/>
      <sheetName val="TypicalNo"/>
      <sheetName val="Misc"/>
      <sheetName val="SignalType"/>
      <sheetName val="IOType"/>
      <sheetName val="Qty"/>
      <sheetName val="Variable"/>
      <sheetName val="Status"/>
      <sheetName val="SystemType"/>
      <sheetName val="InstrumentLocation"/>
      <sheetName val="取费表"/>
      <sheetName val="合成単価作成表-BLDG"/>
      <sheetName val="BSPL"/>
      <sheetName val="[TDIBM1.X೺_x005f_x005f_x005f_x0000_ഈ_x005f_x005f_"/>
      <sheetName val="_TDIBM1.X೺_x005f_x005f_x005f_x005f_x005f_x005f_x0"/>
      <sheetName val="_TDIBM1.X೺_x005f_x0000_ഈ_"/>
      <sheetName val="_TDIBM1_X೺_x005f_x0000_ഈ_"/>
      <sheetName val="[TDIBM1.X೺_x005f_x0000_ഈ_"/>
      <sheetName val="_TDIBM1.X೺_x005f_x005f_x0"/>
      <sheetName val="Table-Dont Delete"/>
      <sheetName val="_TDIBM1.X೺_x0"/>
      <sheetName val="Instrument 구분 체계"/>
      <sheetName val="견"/>
      <sheetName val="6"/>
      <sheetName val="X17-TOTAL"/>
      <sheetName val="LinerWt"/>
      <sheetName val="율적용"/>
      <sheetName val="CAT.1"/>
      <sheetName val="Sheeta"/>
      <sheetName val="Units+rev"/>
      <sheetName val="EE-PROP"/>
      <sheetName val="00-Summary Information-ABB"/>
      <sheetName val="Currency_&amp;_Other_Cost"/>
      <sheetName val="_Sum"/>
      <sheetName val="_"/>
      <sheetName val="토목_Utility_Schedule_(2)"/>
      <sheetName val="SCH B"/>
      <sheetName val="GeneralFeedDevices_Labels"/>
      <sheetName val="CalmingSection_Labels"/>
      <sheetName val="Welcome"/>
      <sheetName val="입찰내역 발주처 양식"/>
      <sheetName val="списки"/>
      <sheetName val="Лист2"/>
      <sheetName val="Quotation"/>
      <sheetName val="TRNS-C1"/>
      <sheetName val="UNIT 3"/>
      <sheetName val="Plan Early Date"/>
      <sheetName val="2-1-1) Zone &amp; Margin"/>
      <sheetName val="SPT vs PHI"/>
      <sheetName val="J"/>
      <sheetName val="L"/>
      <sheetName val="Consumables"/>
      <sheetName val="Benchmark"/>
      <sheetName val="개시대사 (2)"/>
      <sheetName val="PRO_A"/>
      <sheetName val="ELEC_MCI"/>
      <sheetName val="Main"/>
      <sheetName val="INST_MCI"/>
      <sheetName val="MECH_MCI"/>
      <sheetName val="PRO"/>
      <sheetName val="HO_ENG_MH_CAL6"/>
      <sheetName val="7_2세부_부하계산서6"/>
      <sheetName val="INPUT_DATA6"/>
      <sheetName val="Eq__Mobilization5"/>
      <sheetName val="_갑지6"/>
      <sheetName val="EQ_Total4"/>
      <sheetName val="CIVIL_BOQ5"/>
      <sheetName val="RAW_COST_SUMMARY5"/>
      <sheetName val="BLDG_BOQ5"/>
      <sheetName val="rate_analyses5"/>
      <sheetName val="ITB_COST5"/>
      <sheetName val="Price_Detail4"/>
      <sheetName val="DS_Oil_System4"/>
      <sheetName val="노임_단가4"/>
      <sheetName val="plan&amp;section_of_foundation4"/>
      <sheetName val="pile_bearing_capa_&amp;_arrenge4"/>
      <sheetName val="design_load4"/>
      <sheetName val="working_load_at_the_btm_ft_4"/>
      <sheetName val="stability_check4"/>
      <sheetName val="design_criteria4"/>
      <sheetName val="2_배관4"/>
      <sheetName val="Pjt_Data4"/>
      <sheetName val="PIPE_(SG)-발수3"/>
      <sheetName val="AOP_Summary-24"/>
      <sheetName val="M_113"/>
      <sheetName val="TYPE-B_평균H3"/>
      <sheetName val="ANA&amp;DESIGN&amp;REINF__3"/>
      <sheetName val="PRIMARY_LOAD3"/>
      <sheetName val="EXT_CHECK3"/>
      <sheetName val="Invoice_(Summary)3"/>
      <sheetName val="Invoice_(IBL)3"/>
      <sheetName val="Invoice_(OBL)3"/>
      <sheetName val="할증_3"/>
      <sheetName val="OIL_SYST_DATA_SHTS3"/>
      <sheetName val="Loop_Type3"/>
      <sheetName val="공사비_분석표3"/>
      <sheetName val="Resource_table3"/>
      <sheetName val="간접비_총괄표3"/>
      <sheetName val="REINF_3"/>
      <sheetName val="Food_court_3"/>
      <sheetName val="97_사업추정(WEKI)3"/>
      <sheetName val="노원열병합__건축공사기성내역서3"/>
      <sheetName val="BACK_DATA3"/>
      <sheetName val="3_Breakdown_Direct_Instrument1"/>
      <sheetName val="Rate_Analysis1"/>
      <sheetName val="Inside_building_Summary1"/>
      <sheetName val="L_V_Separator1"/>
      <sheetName val="Vertical_FDN-121"/>
      <sheetName val="Pump_FDN-11"/>
      <sheetName val="Horizontal_Vessel_FDN-11"/>
      <sheetName val="Valve_List_(Priced)1"/>
      <sheetName val="_TDIBM1_X೺1"/>
      <sheetName val="NO_3_PTA_PLANT_SD_COST1"/>
      <sheetName val="STA_&amp;_SEC1"/>
      <sheetName val="_TDIBM1_X೺_x005f_x0000_ഈ_x005f_x0000__x0001"/>
      <sheetName val="OCT_FDN1"/>
      <sheetName val="Flaer_Area1"/>
      <sheetName val="Tbl_1y_41"/>
      <sheetName val="[TDIBM1_X೺1"/>
      <sheetName val="Resource_summary1"/>
      <sheetName val="Break_Down1"/>
      <sheetName val="Inert_Balls1"/>
      <sheetName val="CDU_(성창)_Master1"/>
      <sheetName val="Overall_Status1"/>
      <sheetName val="[TDIBM1_X೺_x005f_x0000_ഈ_x005f_x0000__x0001"/>
      <sheetName val="Kredi_Risk_Alt_Grup1"/>
      <sheetName val="Ana_Gruplar1"/>
      <sheetName val="Attachment_11"/>
      <sheetName val="Ex_Rate1"/>
      <sheetName val="B_5_Control_Valve1"/>
      <sheetName val="_TDIBM1_X೺_x005f_x005f_x005f_x0000_ഈ_x005f1"/>
      <sheetName val="해외_연수비용_계산-삭제1"/>
      <sheetName val="해외_기술훈련비_(합계)1"/>
      <sheetName val="spc_배관견적"/>
      <sheetName val="A(Rev_3)1"/>
      <sheetName val="Eng_Hrs_(HO)"/>
      <sheetName val="현장관리비_산출내역"/>
      <sheetName val="입찰내역_발주처_양식"/>
      <sheetName val="드럼확인_배출"/>
      <sheetName val="JB_명판인쇄"/>
      <sheetName val="덕트뱅크_(2)"/>
      <sheetName val="플링_갑지"/>
      <sheetName val="JB_명판"/>
      <sheetName val="드럼_확인용"/>
      <sheetName val="01_09_CODE"/>
      <sheetName val="DIAINCH"/>
      <sheetName val="CTEMCOST"/>
      <sheetName val="表三甲"/>
      <sheetName val="공사비SUM"/>
      <sheetName val="PLAGCoct03"/>
      <sheetName val="세부내역"/>
      <sheetName val="BREAKDOWN(철거설치)"/>
      <sheetName val="DPT"/>
      <sheetName val="PERLITE"/>
      <sheetName val="MTO"/>
      <sheetName val="INNER TANK"/>
      <sheetName val="Codes,..."/>
      <sheetName val="DATA_DRAWING"/>
      <sheetName val="INNER TANK SEISMIC"/>
      <sheetName val="MATERIALS"/>
      <sheetName val="IPE"/>
      <sheetName val="GENERALITY"/>
      <sheetName val="Utility and Fire flange"/>
      <sheetName val="RFP003D"/>
      <sheetName val="sh4"/>
      <sheetName val="표준작업"/>
      <sheetName val="직종"/>
      <sheetName val="bldg list"/>
      <sheetName val="C_d"/>
      <sheetName val="IDC-Sum"/>
      <sheetName val="2"/>
      <sheetName val="data2"/>
      <sheetName val="2. 전력간선공사"/>
      <sheetName val="간접비내역-1"/>
      <sheetName val="3.공통공사대비"/>
      <sheetName val="건축내역"/>
      <sheetName val="토목내역"/>
      <sheetName val="실행"/>
      <sheetName val="MTP"/>
      <sheetName val="MTP1"/>
      <sheetName val="당진1,2호기전선관설치및접지4차공사내역서-을지"/>
      <sheetName val="Chiet tinh dz35"/>
      <sheetName val=" WWT 설비 Remote IO 추가건 (2013.02."/>
      <sheetName val="Cost"/>
      <sheetName val="e-GAP Summary"/>
      <sheetName val="ESCON"/>
      <sheetName val="WEMS export"/>
      <sheetName val="Currency Rate"/>
      <sheetName val="CAL1"/>
      <sheetName val="[TDIBM1.X೺?ഈ?????G_MH_CAL"/>
      <sheetName val="_TDIBM1.X೺?ഈ?????G_MH_CAL"/>
      <sheetName val="차액보증"/>
      <sheetName val="XZLC003_PART1"/>
      <sheetName val="갑지 1회"/>
      <sheetName val="표지1회"/>
      <sheetName val="18.07"/>
      <sheetName val="갑지 2회"/>
      <sheetName val="표지2회"/>
      <sheetName val="18.08"/>
      <sheetName val="갑지 3회"/>
      <sheetName val="표지3회"/>
      <sheetName val="18.09"/>
      <sheetName val="갑지 4회"/>
      <sheetName val="표지4회"/>
      <sheetName val="18.10"/>
      <sheetName val="갑지 5회"/>
      <sheetName val="표지5회"/>
      <sheetName val="18.11"/>
      <sheetName val="갑지 6회"/>
      <sheetName val="표지6회"/>
      <sheetName val="18.12"/>
      <sheetName val="갑지 7회"/>
      <sheetName val="표지7회"/>
      <sheetName val="19.01"/>
      <sheetName val="갑지 8회"/>
      <sheetName val="표지8회"/>
      <sheetName val="19.02"/>
      <sheetName val="갑지 9회"/>
      <sheetName val="표지 9회"/>
      <sheetName val="19.03"/>
      <sheetName val="갑지 10회"/>
      <sheetName val="표지 10회"/>
      <sheetName val="19.04"/>
      <sheetName val="갑지 11회"/>
      <sheetName val="표지 11회"/>
      <sheetName val="19.05"/>
      <sheetName val="갑지 12회"/>
      <sheetName val="표지 12회"/>
      <sheetName val="19.06"/>
      <sheetName val="갑지 13회"/>
      <sheetName val="표지 13회"/>
      <sheetName val="19.07"/>
      <sheetName val="갑지 14회"/>
      <sheetName val="표지 14회"/>
      <sheetName val="19.08"/>
      <sheetName val="갑지 15회"/>
      <sheetName val="표지 15회"/>
      <sheetName val="19.09"/>
      <sheetName val="Submission - Price Summary"/>
      <sheetName val="Subb-Manpower &amp; Equiptment Plan"/>
      <sheetName val="Price Summary REF"/>
      <sheetName val="Working"/>
      <sheetName val="Optional Working"/>
      <sheetName val="Indirect"/>
      <sheetName val="Equip Cost"/>
      <sheetName val="E &amp; I Rates"/>
      <sheetName val="E&amp;I CC"/>
      <sheetName val="PPT Input"/>
      <sheetName val="Org Chart"/>
      <sheetName val="Indirect MP"/>
      <sheetName val="Direct MP"/>
      <sheetName val="Manpower cost"/>
      <sheetName val="Schedule"/>
      <sheetName val="Scafolding"/>
      <sheetName val="Sheet9"/>
      <sheetName val="발전기"/>
      <sheetName val="간선"/>
      <sheetName val="Sheet10"/>
      <sheetName val="전기자료"/>
      <sheetName val="Sheet14"/>
      <sheetName val="Sheet13"/>
      <sheetName val="입출재고현황 (2)"/>
      <sheetName val="Addendum No.1 BILL 2"/>
      <sheetName val="11 BQMPALOC"/>
      <sheetName val="PNTEXT"/>
      <sheetName val="HO_ENG_MH_CAL7"/>
      <sheetName val="INPUT_DATA7"/>
      <sheetName val="7_2세부_부하계산서7"/>
      <sheetName val="Eq__Mobilization6"/>
      <sheetName val="_갑지7"/>
      <sheetName val="CIVIL_BOQ6"/>
      <sheetName val="RAW_COST_SUMMARY6"/>
      <sheetName val="BLDG_BOQ6"/>
      <sheetName val="rate_analyses6"/>
      <sheetName val="EQ_Total5"/>
      <sheetName val="ITB_COST6"/>
      <sheetName val="노임_단가5"/>
      <sheetName val="Pjt_Data5"/>
      <sheetName val="Price_Detail5"/>
      <sheetName val="DS_Oil_System5"/>
      <sheetName val="AOP_Summary-25"/>
      <sheetName val="M_114"/>
      <sheetName val="plan&amp;section_of_foundation5"/>
      <sheetName val="pile_bearing_capa_&amp;_arrenge5"/>
      <sheetName val="design_load5"/>
      <sheetName val="working_load_at_the_btm_ft_5"/>
      <sheetName val="stability_check5"/>
      <sheetName val="design_criteria5"/>
      <sheetName val="2_배관5"/>
      <sheetName val="PIPE_(SG)-발수4"/>
      <sheetName val="ANA&amp;DESIGN&amp;REINF__4"/>
      <sheetName val="PRIMARY_LOAD4"/>
      <sheetName val="EXT_CHECK4"/>
      <sheetName val="TYPE-B_평균H4"/>
      <sheetName val="OIL_SYST_DATA_SHTS4"/>
      <sheetName val="할증_4"/>
      <sheetName val="Loop_Type4"/>
      <sheetName val="REINF_4"/>
      <sheetName val="공사비_분석표4"/>
      <sheetName val="간접비_총괄표4"/>
      <sheetName val="Food_court_4"/>
      <sheetName val="97_사업추정(WEKI)4"/>
      <sheetName val="노원열병합__건축공사기성내역서4"/>
      <sheetName val="BACK_DATA4"/>
      <sheetName val="Invoice_(Summary)4"/>
      <sheetName val="Invoice_(IBL)4"/>
      <sheetName val="Invoice_(OBL)4"/>
      <sheetName val="Resource_table4"/>
      <sheetName val="L_V_Separator2"/>
      <sheetName val="3_Breakdown_Direct_Instrument2"/>
      <sheetName val="Inside_building_Summary2"/>
      <sheetName val="Vertical_FDN-122"/>
      <sheetName val="Pump_FDN-12"/>
      <sheetName val="Horizontal_Vessel_FDN-12"/>
      <sheetName val="Rate_Analysis2"/>
      <sheetName val="_TDIBM1_X೺2"/>
      <sheetName val="NO_3_PTA_PLANT_SD_COST2"/>
      <sheetName val="STA_&amp;_SEC2"/>
      <sheetName val="_TDIBM1_X೺_x005f_x0000_ഈ_x005f_x0000__x0002"/>
      <sheetName val="OCT_FDN2"/>
      <sheetName val="Flaer_Area2"/>
      <sheetName val="Valve_List_(Priced)2"/>
      <sheetName val="Tbl_1y_42"/>
      <sheetName val="Inert_Balls2"/>
      <sheetName val="Overall_Status2"/>
      <sheetName val="Resource_summary2"/>
      <sheetName val="Break_Down2"/>
      <sheetName val="[TDIBM1_X೺2"/>
      <sheetName val="CDU_(성창)_Master2"/>
      <sheetName val="_TDIBM1_X೺_x005f_x005f_x005f_x0000_ഈ_x005f2"/>
      <sheetName val="[TDIBM1_X೺_x005f_x0000_ഈ_x005f_x0000__x0002"/>
      <sheetName val="Kredi_Risk_Alt_Grup2"/>
      <sheetName val="Ana_Gruplar2"/>
      <sheetName val="Attachment_12"/>
      <sheetName val="Ex_Rate2"/>
      <sheetName val="B_5_Control_Valve2"/>
      <sheetName val="A(Rev_3)2"/>
      <sheetName val="_1"/>
      <sheetName val="해외_연수비용_계산-삭제2"/>
      <sheetName val="해외_기술훈련비_(합계)2"/>
      <sheetName val="토목_Utility_Schedule_(2)1"/>
      <sheetName val="Currency_&amp;_Other_Cost1"/>
      <sheetName val="_Sum1"/>
      <sheetName val="6PILE__(돌출)"/>
      <sheetName val="Eng_Hrs_(HO)1"/>
      <sheetName val="현장관리비_산출내역1"/>
      <sheetName val="spc_배관견적1"/>
      <sheetName val="드럼확인_배출1"/>
      <sheetName val="JB_명판인쇄1"/>
      <sheetName val="덕트뱅크_(2)1"/>
      <sheetName val="플링_갑지1"/>
      <sheetName val="JB_명판1"/>
      <sheetName val="드럼_확인용1"/>
      <sheetName val="01_09_CODE1"/>
      <sheetName val="_TDIBM1_X೺ഈ_x00001"/>
      <sheetName val="[TDIBM1_X೺_x005f_x005f_x005f_x0000_ഈ_x005f_x005f_"/>
      <sheetName val="_TDIBM1_X೺_x005f_x005f_x005f_x005f_x005f_x005f_x0"/>
      <sheetName val="Table-Dont_Delete"/>
      <sheetName val="Instrument_구분_체계"/>
      <sheetName val="CAT_1"/>
      <sheetName val="_TDIBM1_X೺_x005f_x0000_ഈ_1"/>
      <sheetName val="_TDIBM1_X೺_x005f_x005f_x0"/>
      <sheetName val="00-Summary_Information-ABB"/>
      <sheetName val="SCH_B"/>
      <sheetName val="입찰내역_발주처_양식1"/>
      <sheetName val="UNIT_3"/>
      <sheetName val="Plan_Early_Date"/>
      <sheetName val="2-1-1)_Zone_&amp;_Margin"/>
      <sheetName val="SPT_vs_PHI"/>
      <sheetName val="개시대사_(2)"/>
      <sheetName val="INNER_TANK"/>
      <sheetName val="Codes,___"/>
      <sheetName val="INNER_TANK_SEISMIC"/>
      <sheetName val="Utility_and_Fire_flange"/>
      <sheetName val="[TDIBM1_X೺ഈ_x00001"/>
      <sheetName val="_TDIBM1_X೺ഈ_1"/>
      <sheetName val="bldg_list"/>
      <sheetName val="2__전력간선공사"/>
      <sheetName val="3_공통공사대비"/>
      <sheetName val="_TDIBM1_X೺_x0"/>
      <sheetName val="Chiet_tinh_dz35"/>
      <sheetName val="[TDIBM1_X೺_x005f_x0000_ഈ_"/>
      <sheetName val="[TDIBM1_X೺ഈ_"/>
      <sheetName val="_WWT_설비_Remote_IO_추가건_(2013_02_"/>
      <sheetName val="e-GAP_Summary"/>
      <sheetName val="WEMS_export"/>
      <sheetName val="Currency_Rate"/>
      <sheetName val="[TDIBM1_X೺?ഈ?????G_MH_CAL"/>
      <sheetName val="_TDIBM1_X೺?ഈ?????G_MH_CAL"/>
      <sheetName val="PID DATA"/>
      <sheetName val="뜃맟뭁돽띿맟-BLDG"/>
      <sheetName val="TDIBM1.X೺"/>
      <sheetName val="TDIBM1_X೺ഈG_MH_CAL"/>
      <sheetName val="TDIBM1.X೺_x005f_x0000_ഈ_x005f_x0000__x0000"/>
      <sheetName val="TDIBM1_X೺"/>
      <sheetName val="TDIBM1_X೺_x005f_x0000_ഈ_x005f_x0000__x0000"/>
      <sheetName val="TDIBM1.X೺_x005f_x005f_x005f_x0000_ഈ_x005f_x005f_"/>
      <sheetName val="TDIBM1_X೺1"/>
      <sheetName val="TDIBM1_X೺_x005f_x0000_ഈ_x005f_x0000__x0001"/>
      <sheetName val="검사조서"/>
      <sheetName val="제경비비교"/>
      <sheetName val="공사대금지급요청서"/>
      <sheetName val="지분별 기성금"/>
      <sheetName val="개산급(서울)"/>
      <sheetName val="시기"/>
      <sheetName val="분석"/>
      <sheetName val="총내"/>
      <sheetName val="총원"/>
      <sheetName val="건원"/>
      <sheetName val="건집"/>
      <sheetName val="건내"/>
      <sheetName val="타설현황"/>
      <sheetName val="레미콘"/>
      <sheetName val="방수"/>
      <sheetName val="견출"/>
      <sheetName val="갱폼,AL폼"/>
      <sheetName val="단열재(골조)"/>
      <sheetName val="단열재(수장)"/>
      <sheetName val="경량벽체"/>
      <sheetName val="천정"/>
      <sheetName val="조적"/>
      <sheetName val="도배 및 수장"/>
      <sheetName val="미장"/>
      <sheetName val="타일"/>
      <sheetName val="도장"/>
      <sheetName val="유리"/>
      <sheetName val="PL창호"/>
      <sheetName val="지붕"/>
      <sheetName val="발코니난간대"/>
      <sheetName val="목창호"/>
      <sheetName val="석공사"/>
      <sheetName val="금속창호"/>
      <sheetName val="시스템가구"/>
      <sheetName val="일반가구"/>
      <sheetName val="엘리베이터"/>
      <sheetName val="토원"/>
      <sheetName val="토집"/>
      <sheetName val="토내"/>
      <sheetName val="개산급적용내역"/>
      <sheetName val="방침결정내역"/>
      <sheetName val="오수집계표"/>
      <sheetName val="우수집계표"/>
      <sheetName val="자재반입현황"/>
      <sheetName val="기원"/>
      <sheetName val="기집"/>
      <sheetName val="기내"/>
      <sheetName val="증빙서류"/>
      <sheetName val="타설현황 및 이중관(03월)"/>
      <sheetName val="급수급탕,난방 입상배관(03월)"/>
      <sheetName val="급수급탕,난방 입상배관 보온(03월)"/>
      <sheetName val="상트랩설치(03월)"/>
      <sheetName val="급수 입상배관 열선(03월)"/>
      <sheetName val="양변기설치(03월)"/>
      <sheetName val="세면기설치(03월)"/>
      <sheetName val="샤워수전설치(03월)"/>
      <sheetName val="싱크수전설치(03월)"/>
      <sheetName val="절수기설치(03월)"/>
      <sheetName val="슬라이딩형수납장(03월)"/>
      <sheetName val="슬라이딩형수납장 도어(03월)"/>
      <sheetName val="가스쿡탑(03월)"/>
      <sheetName val="레인지후드(03월)"/>
      <sheetName val="악세사리설치(03월)"/>
      <sheetName val="냉온수계량기,감압밸브설치(03월)"/>
      <sheetName val="열량계,유량제어밸브설치(03월)"/>
      <sheetName val="세대발코니 입상(03월)"/>
      <sheetName val="화장실 배기휀설치(03월)"/>
      <sheetName val="욕조설치(03월)"/>
      <sheetName val="건식AD(03월)"/>
      <sheetName val="후렉시블(03월)"/>
      <sheetName val="화장실 방화댐퍼(03월)"/>
      <sheetName val="주방 방화댐퍼(03월)"/>
      <sheetName val="오배수입상(03월)"/>
      <sheetName val="주방 정풍량 댐퍼 및 덕트 설치(03월)"/>
      <sheetName val="세대오배수배관(03월)"/>
      <sheetName val="난방분배기(03월)"/>
      <sheetName val=" 난방코일(03월)"/>
      <sheetName val="동지하주철(03월)"/>
      <sheetName val="동지하위생(03월)"/>
      <sheetName val="세대SP(03월)"/>
      <sheetName val="소방입상(03월)"/>
      <sheetName val="소방입상보온(03월)"/>
      <sheetName val="소방입상배관 열선(03월)"/>
      <sheetName val="폴리우레탄호스(03월)"/>
      <sheetName val="제연댐퍼(03월)"/>
      <sheetName val="세대환기(03월)"/>
      <sheetName val="세대환기디퓨져(03월)"/>
      <sheetName val="세대환기후렉시블(03월)"/>
      <sheetName val="세대환기장비(03월)"/>
      <sheetName val="상.하부후레임(03월)"/>
      <sheetName val="건식PD 전면판(03월)"/>
      <sheetName val="1206-GMP-Data"/>
      <sheetName val="생산현황"/>
      <sheetName val="F-TOTAL"/>
      <sheetName val="실행철강하도"/>
      <sheetName val="결과"/>
      <sheetName val="Capa Ref GMP"/>
      <sheetName val="1.자금요약"/>
      <sheetName val="2.실행비투입"/>
      <sheetName val="3.본사집계"/>
      <sheetName val="3-1.본사투입"/>
      <sheetName val="4.지사집계"/>
      <sheetName val="4-1.지사투입"/>
      <sheetName val="5.현장총집계"/>
      <sheetName val="5-1.현금집계"/>
      <sheetName val="5-2.현금출납"/>
      <sheetName val="5-3.외상집계"/>
      <sheetName val="5-4.외상투입"/>
      <sheetName val="6.미지급금"/>
      <sheetName val="5-5.기타공제집계"/>
      <sheetName val="5-6.기타공제"/>
      <sheetName val="7.기성현황(실)"/>
      <sheetName val="8.한국인수당"/>
      <sheetName val="8.한국인수당 (Master file)"/>
      <sheetName val="9.기타수입"/>
      <sheetName val="10.투입집계"/>
      <sheetName val="(참고)CashFlow"/>
      <sheetName val="(참고)기성대투입"/>
      <sheetName val="(참고)기타공제"/>
      <sheetName val="(참고)미지급금"/>
      <sheetName val="5-4.외상투입 (2)"/>
      <sheetName val="16.기성현황(예)"/>
      <sheetName val="17.자금요약2"/>
      <sheetName val="18.실행대비투입2"/>
      <sheetName val="설명서"/>
      <sheetName val="BW"/>
      <sheetName val="#¡REF"/>
      <sheetName val="D 5243-ARAMCO"/>
      <sheetName val="D-4801 OXY"/>
      <sheetName val="4. Fuel Gas Consumption(201029)"/>
      <sheetName val="SILICATE"/>
      <sheetName val="Conduit_Size선정"/>
      <sheetName val="October 2020"/>
      <sheetName val="Malaysia incl. RET"/>
      <sheetName val="품셈"/>
      <sheetName val="RefG"/>
      <sheetName val="IRR sponsor"/>
      <sheetName val="CIM"/>
      <sheetName val="0000"/>
      <sheetName val="EQ USED (CORRECTED)"/>
      <sheetName val="Curves"/>
      <sheetName val="Note"/>
      <sheetName val="Heads"/>
      <sheetName val="Dbase"/>
      <sheetName val="Tables"/>
      <sheetName val="Page 2"/>
      <sheetName val="tifico"/>
      <sheetName val="PE-F-33 Rev 02 Basic Proj.Info"/>
      <sheetName val="PE-F-31 Rev 01 Coversheet"/>
      <sheetName val="Div2"/>
      <sheetName val="[TDIBM1.X೺ഈG_MH_CAL"/>
      <sheetName val="_TDIBM1.X೺ഈG_MH_CAL"/>
      <sheetName val="_TDIBM1.X೺ഈ_x0000"/>
      <sheetName val="[TDIBM1.X೺ഈ_x0000"/>
      <sheetName val="_TDIBM1_X೺ഈ_x0000"/>
      <sheetName val="[TDIBM1_X೺ഈ_x0000"/>
      <sheetName val="_TDIBM1.X೺ഈ_"/>
      <sheetName val="_TDIBM1_X೺ഈ_"/>
      <sheetName val="[TDIBM1.X೺ഈ_"/>
      <sheetName val="TDIBM1.X೺ഈG_MH_CAL"/>
      <sheetName val="TDIBM1.X೺ഈ_x0000"/>
      <sheetName val="TDIBM1_X೺ഈ_x0000"/>
      <sheetName val="список"/>
      <sheetName val="报价单"/>
      <sheetName val="Proforma"/>
      <sheetName val="ANAL.BOW"/>
      <sheetName val="具志川H社"/>
      <sheetName val="EQUIP LIST"/>
      <sheetName val="VAT TU DIEN"/>
      <sheetName val="PAD TR보호대기초"/>
      <sheetName val="가로등기초"/>
      <sheetName val="HANDHOLE(2)"/>
      <sheetName val="CT Thang Mo"/>
      <sheetName val="CT  PL"/>
      <sheetName val="Equipment Cost"/>
      <sheetName val="VS P-Q"/>
      <sheetName val="Register"/>
      <sheetName val="General"/>
      <sheetName val="Menus"/>
      <sheetName val="Tag Equip Value"/>
      <sheetName val="TDIBM1.X೺_x005f_x0000_ഈ_"/>
      <sheetName val="TDIBM1.X೺ഈ_"/>
      <sheetName val="TDIBM1_X೺2"/>
      <sheetName val="TDIBM1_X೺_x005f_x0000_ഈ_x005f_x0000__x0002"/>
      <sheetName val="TDIBM1_X೺_x005f_x005f_x005f_x0000_ഈ_x005f_x005f_"/>
      <sheetName val="TDIBM1_X೺ഈ_x00001"/>
      <sheetName val="TDIBM1_X೺_x005f_x0000_ഈ_"/>
      <sheetName val="TDIBM1_X೺ഈ_"/>
      <sheetName val="_TDIBM1.X೺_ഈ_____G_MH_CAL"/>
      <sheetName val="_TDIBM1_X೺_ഈ_____G_MH_CAL"/>
      <sheetName val="valve data"/>
      <sheetName val="Absorber Packing Log"/>
      <sheetName val="ABBR"/>
      <sheetName val="PB10 REF 2009"/>
      <sheetName val="LIFTMETHOD"/>
      <sheetName val="WELLCOSTCATALOG"/>
      <sheetName val="A01"/>
      <sheetName val="A11"/>
      <sheetName val="A16"/>
      <sheetName val="A02"/>
      <sheetName val="A03"/>
      <sheetName val="A04"/>
      <sheetName val="A05"/>
      <sheetName val="A06"/>
      <sheetName val="A07"/>
      <sheetName val="A08a"/>
      <sheetName val="A08b"/>
      <sheetName val="график финансирования"/>
      <sheetName val="공정집계_국별"/>
      <sheetName val="결과조달"/>
      <sheetName val="경상비"/>
      <sheetName val="WORK"/>
      <sheetName val="일반공사"/>
      <sheetName val="공사개요"/>
      <sheetName val="도급내역"/>
      <sheetName val="연결임시"/>
      <sheetName val="구조물공"/>
      <sheetName val="투찰추정"/>
      <sheetName val="부대공"/>
      <sheetName val="도급금액"/>
      <sheetName val="재노경"/>
      <sheetName val="배수공"/>
      <sheetName val="일위대가(1)"/>
      <sheetName val="원가계산서"/>
      <sheetName val="총공사내역서"/>
      <sheetName val="도급"/>
      <sheetName val="포장공"/>
      <sheetName val="Lookup Lists"/>
      <sheetName val="9. 콘덴서"/>
      <sheetName val="_TDIBM1_X೺_x005f_x005f_x01"/>
      <sheetName val="Submission_-_Price_Summary"/>
      <sheetName val="Subb-Manpower_&amp;_Equiptment_Plan"/>
      <sheetName val="Price_Summary_REF"/>
      <sheetName val="Optional_Working"/>
      <sheetName val="Equip_Cost"/>
      <sheetName val="E_&amp;_I_Rates"/>
      <sheetName val="E&amp;I_CC"/>
      <sheetName val="PPT_Input"/>
      <sheetName val="Org_Chart"/>
      <sheetName val="Indirect_MP"/>
      <sheetName val="Direct_MP"/>
      <sheetName val="Manpower_cost"/>
      <sheetName val="갑지_1회"/>
      <sheetName val="18_07"/>
      <sheetName val="갑지_2회"/>
      <sheetName val="18_08"/>
      <sheetName val="갑지_3회"/>
      <sheetName val="18_09"/>
      <sheetName val="갑지_4회"/>
      <sheetName val="18_10"/>
      <sheetName val="갑지_5회"/>
      <sheetName val="18_11"/>
      <sheetName val="갑지_6회"/>
      <sheetName val="18_12"/>
      <sheetName val="갑지_7회"/>
      <sheetName val="19_01"/>
      <sheetName val="갑지_8회"/>
      <sheetName val="19_02"/>
      <sheetName val="갑지_9회"/>
      <sheetName val="표지_9회"/>
      <sheetName val="19_03"/>
      <sheetName val="갑지_10회"/>
      <sheetName val="표지_10회"/>
      <sheetName val="19_04"/>
      <sheetName val="갑지_11회"/>
      <sheetName val="표지_11회"/>
      <sheetName val="19_05"/>
      <sheetName val="갑지_12회"/>
      <sheetName val="표지_12회"/>
      <sheetName val="19_06"/>
      <sheetName val="갑지_13회"/>
      <sheetName val="표지_13회"/>
      <sheetName val="19_07"/>
      <sheetName val="갑지_14회"/>
      <sheetName val="표지_14회"/>
      <sheetName val="19_08"/>
      <sheetName val="갑지_15회"/>
      <sheetName val="표지_15회"/>
      <sheetName val="19_09"/>
      <sheetName val="D_5243-ARAMCO"/>
      <sheetName val="D-4801_OXY"/>
      <sheetName val="Параметры_i"/>
      <sheetName val="2.4.3. Civil WP3"/>
      <sheetName val="2.4.8. Building WP2"/>
      <sheetName val="2.4.9. Building WP3"/>
      <sheetName val="PLSt 03  "/>
      <sheetName val="П 7 курс аванса"/>
      <sheetName val="ACT_ALL IN"/>
      <sheetName val="project"/>
      <sheetName val="Insulation_Utl_Off"/>
      <sheetName val="Note_Piping"/>
      <sheetName val="BQMPALOC1000"/>
      <sheetName val="Land Dev't. Ph-1"/>
      <sheetName val="4-Lane bridge"/>
      <sheetName val="Hac.Lots"/>
      <sheetName val="Res.Lots"/>
      <sheetName val="Spine Road"/>
      <sheetName val="derive"/>
      <sheetName val="DESBASTE"/>
      <sheetName val="2.223M_due to adj profit"/>
      <sheetName val="GAE8'97"/>
      <sheetName val="MATERIAL'S PRICE"/>
      <sheetName val="Power &amp; control cables"/>
      <sheetName val="Earthing Cables "/>
      <sheetName val="PkRp"/>
      <sheetName val="Kuantitas &amp; Harga"/>
      <sheetName val="struktur tdk dipakai"/>
      <sheetName val="AC"/>
      <sheetName val="갑지(추정)"/>
      <sheetName val="progress(RM)"/>
      <sheetName val="manhour"/>
      <sheetName val="exp"/>
      <sheetName val="2.주요계수총괄"/>
      <sheetName val="CEQ_Master"/>
      <sheetName val="Man_Master"/>
      <sheetName val="GAEYO"/>
      <sheetName val="기성내역"/>
      <sheetName val="TOWER 10TON"/>
      <sheetName val="TOWER 12TON"/>
      <sheetName val="Lists"/>
      <sheetName val="Rekap"/>
      <sheetName val="Analisa"/>
      <sheetName val="Perm. Test"/>
      <sheetName val="Anal-SNI"/>
      <sheetName val="DAF.TUL"/>
      <sheetName val="Material"/>
      <sheetName val="daf-3(OK)"/>
      <sheetName val="daf-7(OK)"/>
      <sheetName val="21"/>
      <sheetName val="351BQMCN"/>
      <sheetName val="Bahan "/>
      <sheetName val="Upah"/>
      <sheetName val="Isolasi Luar Dalam"/>
      <sheetName val="Isolasi Luar"/>
      <sheetName val="Cash Flow bulanan"/>
      <sheetName val="rap rinci"/>
      <sheetName val="BQ-E20-02(Rp)"/>
      <sheetName val="HARGA ALAT"/>
      <sheetName val="DAF-4"/>
      <sheetName val="DAF-5"/>
      <sheetName val="iTEM hARSAT"/>
      <sheetName val="Bahan"/>
      <sheetName val="BUL"/>
      <sheetName val="H.Satuan"/>
      <sheetName val="PPC"/>
      <sheetName val="HB "/>
      <sheetName val="Galian 1"/>
      <sheetName val="Bill No 6 Koord &amp; Attendance"/>
      <sheetName val="DAF-1"/>
      <sheetName val="Public Area"/>
      <sheetName val="DAFTAR HARGA"/>
      <sheetName val="Informasi"/>
      <sheetName val="hsat-SD"/>
      <sheetName val="an-satuan"/>
      <sheetName val="Rekap-SD"/>
      <sheetName val="RAB"/>
      <sheetName val="Material Standards"/>
      <sheetName val="Material Cost Standards"/>
      <sheetName val="전기공사 (삼전)"/>
      <sheetName val="FILTER"/>
      <sheetName val="AC포장수량"/>
      <sheetName val="입출재고현황_(2)"/>
      <sheetName val="Capa_Ref_GMP"/>
      <sheetName val="점수표"/>
      <sheetName val="지출결의서_0701"/>
      <sheetName val="상세내역_0701"/>
      <sheetName val="목록"/>
      <sheetName val="BSD (2)"/>
      <sheetName val="para"/>
      <sheetName val="제출계산서"/>
      <sheetName val="Template for itemized price"/>
      <sheetName val="Annex-RC-V"/>
      <sheetName val="본지점중"/>
      <sheetName val="정산표2"/>
      <sheetName val="Form MF - 2"/>
      <sheetName val="INS"/>
      <sheetName val="Activity(new)"/>
      <sheetName val="Backup"/>
      <sheetName val="Sheet5"/>
      <sheetName val="LMB Forecast plan"/>
      <sheetName val="现况"/>
      <sheetName val="정의"/>
      <sheetName val="Sheet 3"/>
      <sheetName val="REFER.SHEET"/>
      <sheetName val="SOS_PLC &amp; Panel"/>
      <sheetName val="Precios"/>
      <sheetName val="Cashflow Analysis"/>
      <sheetName val="잡철물"/>
      <sheetName val="단가표 "/>
      <sheetName val="가격조사서"/>
      <sheetName val="ABAD"/>
      <sheetName val="A1기성"/>
      <sheetName val="BGT"/>
      <sheetName val="CHAVOSH"/>
      <sheetName val="ZAR SAZ"/>
      <sheetName val="견적대비표"/>
      <sheetName val="전기"/>
      <sheetName val="약품공급2"/>
      <sheetName val="서∼군(2)"/>
      <sheetName val="조건표"/>
      <sheetName val="장비"/>
      <sheetName val="대비"/>
      <sheetName val="간선계산"/>
      <sheetName val="1단계"/>
      <sheetName val="수량집계표"/>
      <sheetName val="MOTOR"/>
      <sheetName val="노무"/>
      <sheetName val="자압"/>
      <sheetName val="5.전사투자계획종함안"/>
      <sheetName val="자재"/>
      <sheetName val="2000전체분"/>
      <sheetName val="실행대비"/>
      <sheetName val="청천내"/>
      <sheetName val="요율"/>
      <sheetName val="2000년1차"/>
      <sheetName val="노무비"/>
      <sheetName val="산근1"/>
      <sheetName val="★도급내역"/>
      <sheetName val="설계"/>
      <sheetName val="저"/>
      <sheetName val="45,46"/>
      <sheetName val="지급자재"/>
      <sheetName val="단가"/>
      <sheetName val="관리,공감"/>
      <sheetName val="입찰"/>
      <sheetName val="토목"/>
      <sheetName val="자재대"/>
      <sheetName val="200"/>
      <sheetName val="현경"/>
      <sheetName val="소야공정계획표"/>
      <sheetName val="HO_ENG_MH_CAL8"/>
      <sheetName val="7_2세부_부하계산서8"/>
      <sheetName val="INPUT_DATA8"/>
      <sheetName val="Eq__Mobilization7"/>
      <sheetName val="_갑지8"/>
      <sheetName val="EQ_Total6"/>
      <sheetName val="CIVIL_BOQ7"/>
      <sheetName val="RAW_COST_SUMMARY7"/>
      <sheetName val="BLDG_BOQ7"/>
      <sheetName val="rate_analyses7"/>
      <sheetName val="ITB_COST7"/>
      <sheetName val="Price_Detail6"/>
      <sheetName val="DS_Oil_System6"/>
      <sheetName val="노임_단가6"/>
      <sheetName val="plan&amp;section_of_foundation6"/>
      <sheetName val="pile_bearing_capa_&amp;_arrenge6"/>
      <sheetName val="design_load6"/>
      <sheetName val="working_load_at_the_btm_ft_6"/>
      <sheetName val="stability_check6"/>
      <sheetName val="design_criteria6"/>
      <sheetName val="2_배관6"/>
      <sheetName val="Pjt_Data6"/>
      <sheetName val="AOP_Summary-26"/>
      <sheetName val="M_115"/>
      <sheetName val="PIPE_(SG)-발수5"/>
      <sheetName val="TYPE-B_평균H5"/>
      <sheetName val="ANA&amp;DESIGN&amp;REINF__5"/>
      <sheetName val="PRIMARY_LOAD5"/>
      <sheetName val="EXT_CHECK5"/>
      <sheetName val="OIL_SYST_DATA_SHTS5"/>
      <sheetName val="할증_5"/>
      <sheetName val="Loop_Type5"/>
      <sheetName val="Resource_table5"/>
      <sheetName val="공사비_분석표5"/>
      <sheetName val="Invoice_(Summary)5"/>
      <sheetName val="Invoice_(IBL)5"/>
      <sheetName val="Invoice_(OBL)5"/>
      <sheetName val="간접비_총괄표5"/>
      <sheetName val="REINF_5"/>
      <sheetName val="Food_court_5"/>
      <sheetName val="97_사업추정(WEKI)5"/>
      <sheetName val="노원열병합__건축공사기성내역서5"/>
      <sheetName val="BACK_DATA5"/>
      <sheetName val="3_Breakdown_Direct_Instrument3"/>
      <sheetName val="Inside_building_Summary3"/>
      <sheetName val="_TDIBM1_X೺3"/>
      <sheetName val="Rate_Analysis3"/>
      <sheetName val="L_V_Separator3"/>
      <sheetName val="Vertical_FDN-123"/>
      <sheetName val="Pump_FDN-13"/>
      <sheetName val="Horizontal_Vessel_FDN-13"/>
      <sheetName val="NO_3_PTA_PLANT_SD_COST3"/>
      <sheetName val="STA_&amp;_SEC3"/>
      <sheetName val="Valve_List_(Priced)3"/>
      <sheetName val="_TDIBM1_X೺_x005f_x0000_ഈ_x005f_x0000__x0003"/>
      <sheetName val="OCT_FDN3"/>
      <sheetName val="Flaer_Area3"/>
      <sheetName val="Tbl_1y_43"/>
      <sheetName val="[TDIBM1_X೺3"/>
      <sheetName val="Resource_summary3"/>
      <sheetName val="Break_Down3"/>
      <sheetName val="Inert_Balls3"/>
      <sheetName val="CDU_(성창)_Master3"/>
      <sheetName val="Kredi_Risk_Alt_Grup3"/>
      <sheetName val="Ana_Gruplar3"/>
      <sheetName val="Attachment_13"/>
      <sheetName val="Ex_Rate3"/>
      <sheetName val="B_5_Control_Valve3"/>
      <sheetName val="Overall_Status3"/>
      <sheetName val="[TDIBM1_X೺_x005f_x0000_ഈ_x005f_x0000__x0003"/>
      <sheetName val="_TDIBM1_X೺_x005f_x005f_x005f_x0000_ഈ_x005f3"/>
      <sheetName val="해외_연수비용_계산-삭제3"/>
      <sheetName val="해외_기술훈련비_(합계)3"/>
      <sheetName val="A(Rev_3)3"/>
      <sheetName val="_2"/>
      <sheetName val="Eng_Hrs_(HO)2"/>
      <sheetName val="현장관리비_산출내역2"/>
      <sheetName val="토목_Utility_Schedule_(2)2"/>
      <sheetName val="Currency_&amp;_Other_Cost2"/>
      <sheetName val="_Sum2"/>
      <sheetName val="spc_배관견적2"/>
      <sheetName val="입찰내역_발주처_양식2"/>
      <sheetName val="드럼확인_배출2"/>
      <sheetName val="JB_명판인쇄2"/>
      <sheetName val="덕트뱅크_(2)2"/>
      <sheetName val="플링_갑지2"/>
      <sheetName val="JB_명판2"/>
      <sheetName val="드럼_확인용2"/>
      <sheetName val="01_09_CODE2"/>
      <sheetName val="6PILE__(돌출)1"/>
      <sheetName val="Table-Dont_Delete1"/>
      <sheetName val="_TDIBM1_X೺_x005f_x0000_ഈ_2"/>
      <sheetName val="00-Summary_Information-ABB1"/>
      <sheetName val="SPT_vs_PHI1"/>
      <sheetName val="Instrument_구분_체계1"/>
      <sheetName val="[TDIBM1_X೺_x005f_x005f_x005f_x0000_ഈ_x005f1"/>
      <sheetName val="_TDIBM1_X೺_x005f_x005f_x005f_x005f_x005f_x005f_x1"/>
      <sheetName val="SCH_B1"/>
      <sheetName val="CAT_11"/>
      <sheetName val="UNIT_31"/>
      <sheetName val="3_공통공사대비1"/>
      <sheetName val="개시대사_(2)1"/>
      <sheetName val="2-1-1)_Zone_&amp;_Margin1"/>
      <sheetName val="INNER_TANK1"/>
      <sheetName val="Codes,___1"/>
      <sheetName val="INNER_TANK_SEISMIC1"/>
      <sheetName val="Plan_Early_Date1"/>
      <sheetName val="Utility_and_Fire_flange1"/>
      <sheetName val="2__전력간선공사1"/>
      <sheetName val="_WWT_설비_Remote_IO_추가건_(2013_021"/>
      <sheetName val="e-GAP_Summary1"/>
      <sheetName val="bldg_list1"/>
      <sheetName val="갑지_1회1"/>
      <sheetName val="18_071"/>
      <sheetName val="갑지_2회1"/>
      <sheetName val="18_081"/>
      <sheetName val="갑지_3회1"/>
      <sheetName val="18_091"/>
      <sheetName val="갑지_4회1"/>
      <sheetName val="18_101"/>
      <sheetName val="갑지_5회1"/>
      <sheetName val="18_111"/>
      <sheetName val="갑지_6회1"/>
      <sheetName val="18_121"/>
      <sheetName val="갑지_7회1"/>
      <sheetName val="19_011"/>
      <sheetName val="갑지_8회1"/>
      <sheetName val="19_021"/>
      <sheetName val="갑지_9회1"/>
      <sheetName val="표지_9회1"/>
      <sheetName val="19_031"/>
      <sheetName val="갑지_10회1"/>
      <sheetName val="표지_10회1"/>
      <sheetName val="19_041"/>
      <sheetName val="갑지_11회1"/>
      <sheetName val="표지_11회1"/>
      <sheetName val="19_051"/>
      <sheetName val="갑지_12회1"/>
      <sheetName val="표지_12회1"/>
      <sheetName val="19_061"/>
      <sheetName val="갑지_13회1"/>
      <sheetName val="표지_13회1"/>
      <sheetName val="19_071"/>
      <sheetName val="갑지_14회1"/>
      <sheetName val="표지_14회1"/>
      <sheetName val="19_081"/>
      <sheetName val="갑지_15회1"/>
      <sheetName val="표지_15회1"/>
      <sheetName val="19_091"/>
      <sheetName val="_TDIBM1_X೺_x01"/>
      <sheetName val="[TDIBM1_X೺?ഈ?????G_MH_CAL1"/>
      <sheetName val="_TDIBM1_X೺?ഈ?????G_MH_CAL1"/>
      <sheetName val="Chiet_tinh_dz351"/>
      <sheetName val="Submission_-_Price_Summary1"/>
      <sheetName val="Subb-Manpower_&amp;_Equiptment_Pla1"/>
      <sheetName val="Price_Summary_REF1"/>
      <sheetName val="Optional_Working1"/>
      <sheetName val="Equip_Cost1"/>
      <sheetName val="E_&amp;_I_Rates1"/>
      <sheetName val="E&amp;I_CC1"/>
      <sheetName val="PPT_Input1"/>
      <sheetName val="Org_Chart1"/>
      <sheetName val="Indirect_MP1"/>
      <sheetName val="Direct_MP1"/>
      <sheetName val="Manpower_cost1"/>
      <sheetName val="지분별_기성금1"/>
      <sheetName val="도배_및_수장1"/>
      <sheetName val="타설현황_및_이중관(03월)1"/>
      <sheetName val="급수급탕,난방_입상배관(03월)1"/>
      <sheetName val="급수급탕,난방_입상배관_보온(03월)1"/>
      <sheetName val="급수_입상배관_열선(03월)1"/>
      <sheetName val="슬라이딩형수납장_도어(03월)1"/>
      <sheetName val="세대발코니_입상(03월)1"/>
      <sheetName val="화장실_배기휀설치(03월)1"/>
      <sheetName val="화장실_방화댐퍼(03월)1"/>
      <sheetName val="주방_방화댐퍼(03월)1"/>
      <sheetName val="주방_정풍량_댐퍼_및_덕트_설치(03월)1"/>
      <sheetName val="_난방코일(03월)1"/>
      <sheetName val="소방입상배관_열선(03월)1"/>
      <sheetName val="상_하부후레임(03월)1"/>
      <sheetName val="건식PD_전면판(03월)1"/>
      <sheetName val="WEMS_export1"/>
      <sheetName val="Currency_Rate1"/>
      <sheetName val="Addendum_No_1_BILL_21"/>
      <sheetName val="1_자금요약1"/>
      <sheetName val="2_실행비투입1"/>
      <sheetName val="3_본사집계1"/>
      <sheetName val="3-1_본사투입1"/>
      <sheetName val="4_지사집계1"/>
      <sheetName val="4-1_지사투입1"/>
      <sheetName val="5_현장총집계1"/>
      <sheetName val="5-1_현금집계1"/>
      <sheetName val="5-2_현금출납1"/>
      <sheetName val="5-3_외상집계1"/>
      <sheetName val="5-4_외상투입1"/>
      <sheetName val="6_미지급금1"/>
      <sheetName val="5-5_기타공제집계1"/>
      <sheetName val="5-6_기타공제1"/>
      <sheetName val="7_기성현황(실)1"/>
      <sheetName val="8_한국인수당1"/>
      <sheetName val="8_한국인수당_(Master_file)1"/>
      <sheetName val="9_기타수입1"/>
      <sheetName val="10_투입집계1"/>
      <sheetName val="5-4_외상투입_(2)1"/>
      <sheetName val="16_기성현황(예)1"/>
      <sheetName val="17_자금요약21"/>
      <sheetName val="18_실행대비투입21"/>
      <sheetName val="Capa_Ref_GMP1"/>
      <sheetName val="입출재고현황_(2)1"/>
      <sheetName val="D_5243-ARAMCO1"/>
      <sheetName val="D-4801_OXY1"/>
      <sheetName val="October_20201"/>
      <sheetName val="4__Fuel_Gas_Consumption(2010291"/>
      <sheetName val="PAD_TR보호대기초1"/>
      <sheetName val="ANAL_BOW1"/>
      <sheetName val="EQUIP_LIST1"/>
      <sheetName val="VAT_TU_DIEN1"/>
      <sheetName val="지분별_기성금"/>
      <sheetName val="도배_및_수장"/>
      <sheetName val="타설현황_및_이중관(03월)"/>
      <sheetName val="급수급탕,난방_입상배관(03월)"/>
      <sheetName val="급수급탕,난방_입상배관_보온(03월)"/>
      <sheetName val="급수_입상배관_열선(03월)"/>
      <sheetName val="슬라이딩형수납장_도어(03월)"/>
      <sheetName val="세대발코니_입상(03월)"/>
      <sheetName val="화장실_배기휀설치(03월)"/>
      <sheetName val="화장실_방화댐퍼(03월)"/>
      <sheetName val="주방_방화댐퍼(03월)"/>
      <sheetName val="주방_정풍량_댐퍼_및_덕트_설치(03월)"/>
      <sheetName val="_난방코일(03월)"/>
      <sheetName val="소방입상배관_열선(03월)"/>
      <sheetName val="상_하부후레임(03월)"/>
      <sheetName val="건식PD_전면판(03월)"/>
      <sheetName val="Addendum_No_1_BILL_2"/>
      <sheetName val="1_자금요약"/>
      <sheetName val="2_실행비투입"/>
      <sheetName val="3_본사집계"/>
      <sheetName val="3-1_본사투입"/>
      <sheetName val="4_지사집계"/>
      <sheetName val="4-1_지사투입"/>
      <sheetName val="5_현장총집계"/>
      <sheetName val="5-1_현금집계"/>
      <sheetName val="5-2_현금출납"/>
      <sheetName val="5-3_외상집계"/>
      <sheetName val="5-4_외상투입"/>
      <sheetName val="6_미지급금"/>
      <sheetName val="5-5_기타공제집계"/>
      <sheetName val="5-6_기타공제"/>
      <sheetName val="7_기성현황(실)"/>
      <sheetName val="8_한국인수당"/>
      <sheetName val="8_한국인수당_(Master_file)"/>
      <sheetName val="9_기타수입"/>
      <sheetName val="10_투입집계"/>
      <sheetName val="5-4_외상투입_(2)"/>
      <sheetName val="16_기성현황(예)"/>
      <sheetName val="17_자금요약2"/>
      <sheetName val="18_실행대비투입2"/>
      <sheetName val="October_2020"/>
      <sheetName val="4__Fuel_Gas_Consumption(201029)"/>
      <sheetName val="PAD_TR보호대기초"/>
      <sheetName val="ANAL_BOW"/>
      <sheetName val="EQUIP_LIST"/>
      <sheetName val="VAT_TU_DIEN"/>
      <sheetName val="steel-gr"/>
      <sheetName val="budget summary"/>
      <sheetName val="1910"/>
      <sheetName val="CCTR wise cost BDGT VS ACT"/>
      <sheetName val="MACHIN HR"/>
      <sheetName val="DMPOWER"/>
      <sheetName val="Lvl1 V1"/>
      <sheetName val="_갑Ć"/>
      <sheetName val="______aproject_skec_TDI_BM_TD_2"/>
      <sheetName val="_갑"/>
      <sheetName val="공통비총괄표"/>
      <sheetName val="01"/>
      <sheetName val="검토용"/>
      <sheetName val="기본DATA"/>
      <sheetName val="EPC For Verification"/>
      <sheetName val="Export2"/>
      <sheetName val="SY"/>
      <sheetName val="용수원단위"/>
      <sheetName val="Regend"/>
      <sheetName val="S"/>
      <sheetName val="찍기"/>
      <sheetName val="F1.4"/>
      <sheetName val="UMUM"/>
      <sheetName val="DAF-2"/>
      <sheetName val="Koordinat"/>
      <sheetName val="DHSD"/>
      <sheetName val="div 8"/>
      <sheetName val="div 9"/>
      <sheetName val="Div 10"/>
      <sheetName val="Volume"/>
      <sheetName val="PCV"/>
      <sheetName val="Memb Schd"/>
      <sheetName val="schbhn"/>
      <sheetName val="SEX"/>
      <sheetName val="harsat"/>
      <sheetName val="_TDIBM1.X೺_x005f_x005f_x005f_x0000_ഈ_"/>
      <sheetName val="Daf 1"/>
      <sheetName val="harga lama"/>
      <sheetName val="FA-LISTING"/>
      <sheetName val="정부노임단가"/>
      <sheetName val="공사비 내역 (가)"/>
      <sheetName val="GIAVLIEU"/>
      <sheetName val="SAN"/>
      <sheetName val="D-3109"/>
      <sheetName val="7. Comparison of Asphalt etc"/>
      <sheetName val="AnalisaSIPIL RIIL"/>
      <sheetName val="ocean voyage"/>
      <sheetName val="CH"/>
      <sheetName val="특수선일위대가"/>
      <sheetName val="5-Peralatan"/>
      <sheetName val="slab"/>
      <sheetName val="손익차총괄2"/>
      <sheetName val="Sch.1"/>
      <sheetName val="_TDIBM1_X೺_x005f_x005f_x02"/>
      <sheetName val="VS_P-Q"/>
      <sheetName val="IRR_sponsor"/>
      <sheetName val="EQ_USED_(CORRECTED)"/>
      <sheetName val="Page_2"/>
      <sheetName val="CT_Thang_Mo"/>
      <sheetName val="CT__PL"/>
      <sheetName val="Equipment_Cost"/>
      <sheetName val="Malaysia_incl__RET"/>
      <sheetName val="Tag_Equip_Value"/>
      <sheetName val="9__콘덴서"/>
      <sheetName val="HO_ENG_MH_CAL9"/>
      <sheetName val="INPUT_DATA9"/>
      <sheetName val="7_2세부_부하계산서9"/>
      <sheetName val="Eq__Mobilization8"/>
      <sheetName val="_갑지9"/>
      <sheetName val="EQ_Total7"/>
      <sheetName val="CIVIL_BOQ8"/>
      <sheetName val="RAW_COST_SUMMARY8"/>
      <sheetName val="BLDG_BOQ8"/>
      <sheetName val="rate_analyses8"/>
      <sheetName val="ITB_COST8"/>
      <sheetName val="Price_Detail7"/>
      <sheetName val="DS_Oil_System7"/>
      <sheetName val="노임_단가7"/>
      <sheetName val="plan&amp;section_of_foundation7"/>
      <sheetName val="pile_bearing_capa_&amp;_arrenge7"/>
      <sheetName val="design_load7"/>
      <sheetName val="working_load_at_the_btm_ft_7"/>
      <sheetName val="stability_check7"/>
      <sheetName val="design_criteria7"/>
      <sheetName val="2_배관7"/>
      <sheetName val="Pjt_Data7"/>
      <sheetName val="AOP_Summary-27"/>
      <sheetName val="M_116"/>
      <sheetName val="TYPE-B_평균H6"/>
      <sheetName val="PIPE_(SG)-발수6"/>
      <sheetName val="ANA&amp;DESIGN&amp;REINF__6"/>
      <sheetName val="PRIMARY_LOAD6"/>
      <sheetName val="EXT_CHECK6"/>
      <sheetName val="OIL_SYST_DATA_SHTS6"/>
      <sheetName val="할증_6"/>
      <sheetName val="Loop_Type6"/>
      <sheetName val="Resource_table6"/>
      <sheetName val="공사비_분석표6"/>
      <sheetName val="간접비_총괄표6"/>
      <sheetName val="REINF_6"/>
      <sheetName val="Invoice_(Summary)6"/>
      <sheetName val="Invoice_(IBL)6"/>
      <sheetName val="Invoice_(OBL)6"/>
      <sheetName val="Food_court_6"/>
      <sheetName val="97_사업추정(WEKI)6"/>
      <sheetName val="노원열병합__건축공사기성내역서6"/>
      <sheetName val="BACK_DATA6"/>
      <sheetName val="Rate_Analysis4"/>
      <sheetName val="3_Breakdown_Direct_Instrument4"/>
      <sheetName val="Inside_building_Summary4"/>
      <sheetName val="L_V_Separator4"/>
      <sheetName val="_TDIBM1_X೺4"/>
      <sheetName val="Vertical_FDN-124"/>
      <sheetName val="Pump_FDN-14"/>
      <sheetName val="Horizontal_Vessel_FDN-14"/>
      <sheetName val="NO_3_PTA_PLANT_SD_COST4"/>
      <sheetName val="STA_&amp;_SEC4"/>
      <sheetName val="_TDIBM1_X೺_x005f_x0000_ഈ_x005f_x0000__x0004"/>
      <sheetName val="OCT_FDN4"/>
      <sheetName val="Valve_List_(Priced)4"/>
      <sheetName val="Tbl_1y_44"/>
      <sheetName val="Flaer_Area4"/>
      <sheetName val="[TDIBM1_X೺4"/>
      <sheetName val="Resource_summary4"/>
      <sheetName val="Break_Down4"/>
      <sheetName val="Overall_Status4"/>
      <sheetName val="Inert_Balls4"/>
      <sheetName val="Kredi_Risk_Alt_Grup4"/>
      <sheetName val="Ana_Gruplar4"/>
      <sheetName val="Attachment_14"/>
      <sheetName val="Ex_Rate4"/>
      <sheetName val="[TDIBM1_X೺_x005f_x0000_ഈ_x005f_x0000__x0004"/>
      <sheetName val="B_5_Control_Valve4"/>
      <sheetName val="CDU_(성창)_Master4"/>
      <sheetName val="_TDIBM1_X೺_x005f_x005f_x005f_x0000_ഈ_x005f4"/>
      <sheetName val="A(Rev_3)4"/>
      <sheetName val="_3"/>
      <sheetName val="해외_연수비용_계산-삭제4"/>
      <sheetName val="해외_기술훈련비_(합계)4"/>
      <sheetName val="토목_Utility_Schedule_(2)3"/>
      <sheetName val="Eng_Hrs_(HO)3"/>
      <sheetName val="현장관리비_산출내역3"/>
      <sheetName val="Currency_&amp;_Other_Cost3"/>
      <sheetName val="_Sum3"/>
      <sheetName val="spc_배관견적3"/>
      <sheetName val="드럼확인_배출3"/>
      <sheetName val="JB_명판인쇄3"/>
      <sheetName val="덕트뱅크_(2)3"/>
      <sheetName val="플링_갑지3"/>
      <sheetName val="JB_명판3"/>
      <sheetName val="드럼_확인용3"/>
      <sheetName val="01_09_CODE3"/>
      <sheetName val="00-Summary_Information-ABB2"/>
      <sheetName val="_TDIBM1_X೺_x005f_x0000_ഈ_3"/>
      <sheetName val="_TDIBM1_X೺_x005f_x005f_x03"/>
      <sheetName val="2-1-1)_Zone_&amp;_Margin2"/>
      <sheetName val="[TDIBM1_X೺_x005f_x005f_x005f_x0000_ഈ_x005f2"/>
      <sheetName val="_TDIBM1_X೺_x005f_x005f_x005f_x005f_x005f_x005f_x2"/>
      <sheetName val="6PILE__(돌출)2"/>
      <sheetName val="Instrument_구분_체계2"/>
      <sheetName val="CAT_12"/>
      <sheetName val="Table-Dont_Delete2"/>
      <sheetName val="SPT_vs_PHI2"/>
      <sheetName val="개시대사_(2)2"/>
      <sheetName val="입찰내역_발주처_양식3"/>
      <sheetName val="SCH_B2"/>
      <sheetName val="UNIT_32"/>
      <sheetName val="Plan_Early_Date2"/>
      <sheetName val="_WWT_설비_Remote_IO_추가건_(2013_022"/>
      <sheetName val="e-GAP_Summary2"/>
      <sheetName val="_TDIBM1_X೺_x02"/>
      <sheetName val="INNER_TANK2"/>
      <sheetName val="Codes,___2"/>
      <sheetName val="INNER_TANK_SEISMIC2"/>
      <sheetName val="Utility_and_Fire_flange2"/>
      <sheetName val="bldg_list2"/>
      <sheetName val="Chiet_tinh_dz352"/>
      <sheetName val="3_공통공사대비2"/>
      <sheetName val="Submission_-_Price_Summary2"/>
      <sheetName val="Subb-Manpower_&amp;_Equiptment_Pla2"/>
      <sheetName val="Price_Summary_REF2"/>
      <sheetName val="Optional_Working2"/>
      <sheetName val="Equip_Cost2"/>
      <sheetName val="E_&amp;_I_Rates2"/>
      <sheetName val="E&amp;I_CC2"/>
      <sheetName val="PPT_Input2"/>
      <sheetName val="Org_Chart2"/>
      <sheetName val="Indirect_MP2"/>
      <sheetName val="Direct_MP2"/>
      <sheetName val="Manpower_cost2"/>
      <sheetName val="2__전력간선공사2"/>
      <sheetName val="Addendum_No_1_BILL_22"/>
      <sheetName val="[TDIBM1_X೺?ഈ?????G_MH_CAL2"/>
      <sheetName val="_TDIBM1_X೺?ഈ?????G_MH_CAL2"/>
      <sheetName val="갑지_1회2"/>
      <sheetName val="18_072"/>
      <sheetName val="갑지_2회2"/>
      <sheetName val="18_082"/>
      <sheetName val="갑지_3회2"/>
      <sheetName val="18_092"/>
      <sheetName val="갑지_4회2"/>
      <sheetName val="18_102"/>
      <sheetName val="갑지_5회2"/>
      <sheetName val="18_112"/>
      <sheetName val="갑지_6회2"/>
      <sheetName val="18_122"/>
      <sheetName val="갑지_7회2"/>
      <sheetName val="19_012"/>
      <sheetName val="갑지_8회2"/>
      <sheetName val="19_022"/>
      <sheetName val="갑지_9회2"/>
      <sheetName val="표지_9회2"/>
      <sheetName val="19_032"/>
      <sheetName val="갑지_10회2"/>
      <sheetName val="표지_10회2"/>
      <sheetName val="19_042"/>
      <sheetName val="갑지_11회2"/>
      <sheetName val="표지_11회2"/>
      <sheetName val="19_052"/>
      <sheetName val="갑지_12회2"/>
      <sheetName val="표지_12회2"/>
      <sheetName val="19_062"/>
      <sheetName val="갑지_13회2"/>
      <sheetName val="표지_13회2"/>
      <sheetName val="19_072"/>
      <sheetName val="갑지_14회2"/>
      <sheetName val="표지_14회2"/>
      <sheetName val="19_082"/>
      <sheetName val="갑지_15회2"/>
      <sheetName val="표지_15회2"/>
      <sheetName val="19_092"/>
      <sheetName val="D_5243-ARAMCO2"/>
      <sheetName val="D-4801_OXY2"/>
      <sheetName val="VS_P-Q1"/>
      <sheetName val="IRR_sponsor1"/>
      <sheetName val="EQ_USED_(CORRECTED)1"/>
      <sheetName val="Page_21"/>
      <sheetName val="CT_Thang_Mo1"/>
      <sheetName val="CT__PL1"/>
      <sheetName val="Equipment_Cost1"/>
      <sheetName val="Malaysia_incl__RET1"/>
      <sheetName val="Tag_Equip_Value1"/>
      <sheetName val="9__콘덴서1"/>
      <sheetName val="HO_ENG_MH_CAL10"/>
      <sheetName val="INPUT_DATA10"/>
      <sheetName val="7_2세부_부하계산서10"/>
      <sheetName val="Eq__Mobilization9"/>
      <sheetName val="_갑지10"/>
      <sheetName val="EQ_Total8"/>
      <sheetName val="CIVIL_BOQ9"/>
      <sheetName val="RAW_COST_SUMMARY9"/>
      <sheetName val="BLDG_BOQ9"/>
      <sheetName val="rate_analyses9"/>
      <sheetName val="ITB_COST9"/>
      <sheetName val="Price_Detail8"/>
      <sheetName val="DS_Oil_System8"/>
      <sheetName val="노임_단가8"/>
      <sheetName val="plan&amp;section_of_foundation8"/>
      <sheetName val="pile_bearing_capa_&amp;_arrenge8"/>
      <sheetName val="design_load8"/>
      <sheetName val="working_load_at_the_btm_ft_8"/>
      <sheetName val="stability_check8"/>
      <sheetName val="design_criteria8"/>
      <sheetName val="2_배관8"/>
      <sheetName val="Pjt_Data8"/>
      <sheetName val="AOP_Summary-28"/>
      <sheetName val="M_117"/>
      <sheetName val="TYPE-B_평균H7"/>
      <sheetName val="PIPE_(SG)-발수7"/>
      <sheetName val="ANA&amp;DESIGN&amp;REINF__7"/>
      <sheetName val="PRIMARY_LOAD7"/>
      <sheetName val="EXT_CHECK7"/>
      <sheetName val="OIL_SYST_DATA_SHTS7"/>
      <sheetName val="할증_7"/>
      <sheetName val="Loop_Type7"/>
      <sheetName val="Resource_table7"/>
      <sheetName val="공사비_분석표7"/>
      <sheetName val="간접비_총괄표7"/>
      <sheetName val="REINF_7"/>
      <sheetName val="Invoice_(Summary)7"/>
      <sheetName val="Invoice_(IBL)7"/>
      <sheetName val="Invoice_(OBL)7"/>
      <sheetName val="Food_court_7"/>
      <sheetName val="97_사업추정(WEKI)7"/>
      <sheetName val="노원열병합__건축공사기성내역서7"/>
      <sheetName val="BACK_DATA7"/>
      <sheetName val="Rate_Analysis5"/>
      <sheetName val="3_Breakdown_Direct_Instrument5"/>
      <sheetName val="Inside_building_Summary5"/>
      <sheetName val="L_V_Separator5"/>
      <sheetName val="_TDIBM1_X೺5"/>
      <sheetName val="Vertical_FDN-125"/>
      <sheetName val="Pump_FDN-15"/>
      <sheetName val="Horizontal_Vessel_FDN-15"/>
      <sheetName val="NO_3_PTA_PLANT_SD_COST5"/>
      <sheetName val="STA_&amp;_SEC5"/>
      <sheetName val="_TDIBM1_X೺_x005f_x0000_ഈ_x005f_x0000__x0005"/>
      <sheetName val="OCT_FDN5"/>
      <sheetName val="Valve_List_(Priced)5"/>
      <sheetName val="Tbl_1y_45"/>
      <sheetName val="Flaer_Area5"/>
      <sheetName val="[TDIBM1_X೺5"/>
      <sheetName val="Resource_summary5"/>
      <sheetName val="Break_Down5"/>
      <sheetName val="Overall_Status5"/>
      <sheetName val="Inert_Balls5"/>
      <sheetName val="Kredi_Risk_Alt_Grup5"/>
      <sheetName val="Ana_Gruplar5"/>
      <sheetName val="Attachment_15"/>
      <sheetName val="Ex_Rate5"/>
      <sheetName val="[TDIBM1_X೺_x005f_x0000_ഈ_x005f_x0000__x0005"/>
      <sheetName val="B_5_Control_Valve5"/>
      <sheetName val="CDU_(성창)_Master5"/>
      <sheetName val="_TDIBM1_X೺_x005f_x005f_x005f_x0000_ഈ_x005f5"/>
      <sheetName val="A(Rev_3)5"/>
      <sheetName val="_4"/>
      <sheetName val="해외_연수비용_계산-삭제5"/>
      <sheetName val="해외_기술훈련비_(합계)5"/>
      <sheetName val="토목_Utility_Schedule_(2)4"/>
      <sheetName val="Eng_Hrs_(HO)4"/>
      <sheetName val="현장관리비_산출내역4"/>
      <sheetName val="Currency_&amp;_Other_Cost4"/>
      <sheetName val="_Sum4"/>
      <sheetName val="spc_배관견적4"/>
      <sheetName val="드럼확인_배출4"/>
      <sheetName val="JB_명판인쇄4"/>
      <sheetName val="덕트뱅크_(2)4"/>
      <sheetName val="플링_갑지4"/>
      <sheetName val="JB_명판4"/>
      <sheetName val="드럼_확인용4"/>
      <sheetName val="01_09_CODE4"/>
      <sheetName val="00-Summary_Information-ABB3"/>
      <sheetName val="_TDIBM1_X೺_x005f_x0000_ഈ_4"/>
      <sheetName val="_TDIBM1_X೺_x005f_x005f_x04"/>
      <sheetName val="2-1-1)_Zone_&amp;_Margin3"/>
      <sheetName val="[TDIBM1_X೺_x005f_x005f_x005f_x0000_ഈ_x005f3"/>
      <sheetName val="_TDIBM1_X೺_x005f_x005f_x005f_x005f_x005f_x005f_x3"/>
      <sheetName val="6PILE__(돌출)3"/>
      <sheetName val="Instrument_구분_체계3"/>
      <sheetName val="CAT_13"/>
      <sheetName val="Table-Dont_Delete3"/>
      <sheetName val="SPT_vs_PHI3"/>
      <sheetName val="개시대사_(2)3"/>
      <sheetName val="입찰내역_발주처_양식4"/>
      <sheetName val="SCH_B3"/>
      <sheetName val="UNIT_33"/>
      <sheetName val="Plan_Early_Date3"/>
      <sheetName val="_WWT_설비_Remote_IO_추가건_(2013_023"/>
      <sheetName val="e-GAP_Summary3"/>
      <sheetName val="_TDIBM1_X೺_x03"/>
      <sheetName val="INNER_TANK3"/>
      <sheetName val="Codes,___3"/>
      <sheetName val="INNER_TANK_SEISMIC3"/>
      <sheetName val="Utility_and_Fire_flange3"/>
      <sheetName val="bldg_list3"/>
      <sheetName val="Chiet_tinh_dz353"/>
      <sheetName val="3_공통공사대비3"/>
      <sheetName val="Submission_-_Price_Summary3"/>
      <sheetName val="Subb-Manpower_&amp;_Equiptment_Pla3"/>
      <sheetName val="Price_Summary_REF3"/>
      <sheetName val="Optional_Working3"/>
      <sheetName val="Equip_Cost3"/>
      <sheetName val="E_&amp;_I_Rates3"/>
      <sheetName val="E&amp;I_CC3"/>
      <sheetName val="PPT_Input3"/>
      <sheetName val="Org_Chart3"/>
      <sheetName val="Indirect_MP3"/>
      <sheetName val="Direct_MP3"/>
      <sheetName val="Manpower_cost3"/>
      <sheetName val="2__전력간선공사3"/>
      <sheetName val="Addendum_No_1_BILL_23"/>
      <sheetName val="[TDIBM1_X೺?ഈ?????G_MH_CAL3"/>
      <sheetName val="_TDIBM1_X೺?ഈ?????G_MH_CAL3"/>
      <sheetName val="갑지_1회3"/>
      <sheetName val="18_073"/>
      <sheetName val="갑지_2회3"/>
      <sheetName val="18_083"/>
      <sheetName val="갑지_3회3"/>
      <sheetName val="18_093"/>
      <sheetName val="갑지_4회3"/>
      <sheetName val="18_103"/>
      <sheetName val="갑지_5회3"/>
      <sheetName val="18_113"/>
      <sheetName val="갑지_6회3"/>
      <sheetName val="18_123"/>
      <sheetName val="갑지_7회3"/>
      <sheetName val="19_013"/>
      <sheetName val="갑지_8회3"/>
      <sheetName val="19_023"/>
      <sheetName val="갑지_9회3"/>
      <sheetName val="표지_9회3"/>
      <sheetName val="19_033"/>
      <sheetName val="갑지_10회3"/>
      <sheetName val="표지_10회3"/>
      <sheetName val="19_043"/>
      <sheetName val="갑지_11회3"/>
      <sheetName val="표지_11회3"/>
      <sheetName val="19_053"/>
      <sheetName val="갑지_12회3"/>
      <sheetName val="표지_12회3"/>
      <sheetName val="19_063"/>
      <sheetName val="갑지_13회3"/>
      <sheetName val="표지_13회3"/>
      <sheetName val="19_073"/>
      <sheetName val="갑지_14회3"/>
      <sheetName val="표지_14회3"/>
      <sheetName val="19_083"/>
      <sheetName val="갑지_15회3"/>
      <sheetName val="표지_15회3"/>
      <sheetName val="19_093"/>
      <sheetName val="D_5243-ARAMCO3"/>
      <sheetName val="D-4801_OXY3"/>
      <sheetName val="Capa_Ref_GMP2"/>
      <sheetName val="WEMS_export2"/>
      <sheetName val="입출재고현황_(2)2"/>
      <sheetName val="VS_P-Q2"/>
      <sheetName val="지분별_기성금2"/>
      <sheetName val="도배_및_수장2"/>
      <sheetName val="타설현황_및_이중관(03월)2"/>
      <sheetName val="급수급탕,난방_입상배관(03월)2"/>
      <sheetName val="급수급탕,난방_입상배관_보온(03월)2"/>
      <sheetName val="급수_입상배관_열선(03월)2"/>
      <sheetName val="슬라이딩형수납장_도어(03월)2"/>
      <sheetName val="세대발코니_입상(03월)2"/>
      <sheetName val="화장실_배기휀설치(03월)2"/>
      <sheetName val="화장실_방화댐퍼(03월)2"/>
      <sheetName val="주방_방화댐퍼(03월)2"/>
      <sheetName val="주방_정풍량_댐퍼_및_덕트_설치(03월)2"/>
      <sheetName val="_난방코일(03월)2"/>
      <sheetName val="소방입상배관_열선(03월)2"/>
      <sheetName val="상_하부후레임(03월)2"/>
      <sheetName val="건식PD_전면판(03월)2"/>
      <sheetName val="Currency_Rate2"/>
      <sheetName val="1_자금요약2"/>
      <sheetName val="2_실행비투입2"/>
      <sheetName val="3_본사집계2"/>
      <sheetName val="3-1_본사투입2"/>
      <sheetName val="4_지사집계2"/>
      <sheetName val="4-1_지사투입2"/>
      <sheetName val="5_현장총집계2"/>
      <sheetName val="5-1_현금집계2"/>
      <sheetName val="5-2_현금출납2"/>
      <sheetName val="5-3_외상집계2"/>
      <sheetName val="5-4_외상투입2"/>
      <sheetName val="6_미지급금2"/>
      <sheetName val="5-5_기타공제집계2"/>
      <sheetName val="5-6_기타공제2"/>
      <sheetName val="7_기성현황(실)2"/>
      <sheetName val="8_한국인수당2"/>
      <sheetName val="8_한국인수당_(Master_file)2"/>
      <sheetName val="9_기타수입2"/>
      <sheetName val="10_투입집계2"/>
      <sheetName val="5-4_외상투입_(2)2"/>
      <sheetName val="16_기성현황(예)2"/>
      <sheetName val="17_자금요약22"/>
      <sheetName val="18_실행대비투입22"/>
      <sheetName val="October_20202"/>
      <sheetName val="IRR_sponsor2"/>
      <sheetName val="EQ_USED_(CORRECTED)2"/>
      <sheetName val="Page_22"/>
      <sheetName val="4__Fuel_Gas_Consumption(2010292"/>
      <sheetName val="CT_Thang_Mo2"/>
      <sheetName val="CT__PL2"/>
      <sheetName val="Equipment_Cost2"/>
      <sheetName val="PAD_TR보호대기초2"/>
      <sheetName val="EQUIP_LIST2"/>
      <sheetName val="VAT_TU_DIEN2"/>
      <sheetName val="ANAL_BOW2"/>
      <sheetName val="Malaysia_incl__RET2"/>
      <sheetName val="Tag_Equip_Value2"/>
      <sheetName val="9__콘덴서2"/>
      <sheetName val="ENE-CAL"/>
      <sheetName val="설계내역서"/>
      <sheetName val="INPUT__x0005_壀"/>
      <sheetName val="갑지1"/>
      <sheetName val="계정과목 예시"/>
      <sheetName val="Sheet_3"/>
      <sheetName val="부산제일극장"/>
      <sheetName val="cable data1"/>
      <sheetName val="INPUT_"/>
      <sheetName val="Perm__Test"/>
      <sheetName val="DAF_TUL"/>
      <sheetName val="Bahan_"/>
      <sheetName val="Isolasi_Luar_Dalam"/>
      <sheetName val="Isolasi_Luar"/>
      <sheetName val="Cash_Flow_bulanan"/>
      <sheetName val="rap_rinci"/>
      <sheetName val="HARGA_ALAT"/>
      <sheetName val="iTEM_hARSAT"/>
      <sheetName val="H_Satuan"/>
      <sheetName val="HB_"/>
      <sheetName val="Galian_1"/>
      <sheetName val="Bill_No_6_Koord_&amp;_Attendance"/>
      <sheetName val="Public_Area"/>
      <sheetName val="DAFTAR_HARGA"/>
      <sheetName val="PE-F-33_Rev_02_Basic_Proj_Info"/>
      <sheetName val="PE-F-31_Rev_01_Coversheet"/>
      <sheetName val="TOWER_10TON"/>
      <sheetName val="TOWER_12TON"/>
      <sheetName val="ACT_ALL_IN"/>
      <sheetName val="Kuantitas_&amp;_Harga"/>
      <sheetName val="struktur_tdk_dipakai"/>
      <sheetName val="2_주요계수총괄"/>
      <sheetName val="Lookup_Lists"/>
      <sheetName val="2_4_3__Civil_WP3"/>
      <sheetName val="2_4_8__Building_WP2"/>
      <sheetName val="2_4_9__Building_WP3"/>
      <sheetName val="PLSt_03__"/>
      <sheetName val="П_7_курс_аванса"/>
      <sheetName val="REFER_SHEET"/>
      <sheetName val="Land_Dev't__Ph-1"/>
      <sheetName val="4-Lane_bridge"/>
      <sheetName val="Hac_Lots"/>
      <sheetName val="Res_Lots"/>
      <sheetName val="Spine_Road"/>
      <sheetName val="2_223M_due_to_adj_profit"/>
      <sheetName val="MATERIAL'S_PRICE"/>
      <sheetName val="Power_&amp;_control_cables"/>
      <sheetName val="Earthing_Cables_"/>
      <sheetName val="단가표_"/>
      <sheetName val="ZAR_SAZ"/>
      <sheetName val="5_전사투자계획종함안"/>
      <sheetName val="11_BQMPALOC"/>
      <sheetName val="Material_Standards"/>
      <sheetName val="Material_Cost_Standards"/>
      <sheetName val="전기공사_(삼전)"/>
      <sheetName val="PB10_REF_2009"/>
      <sheetName val="BSD_(2)"/>
      <sheetName val="Template_for_itemized_price"/>
      <sheetName val="Form_MF_-_2"/>
      <sheetName val="Sheet_31"/>
      <sheetName val="SOS_PLC_&amp;_Panel"/>
      <sheetName val="계정과목_예시"/>
      <sheetName val="LMB_Forecast_plan"/>
      <sheetName val="valve_data"/>
      <sheetName val="EPC_For_Verification"/>
      <sheetName val="PID_DATA"/>
      <sheetName val="F1_4"/>
      <sheetName val="Cashflow_Analysis"/>
      <sheetName val="div_8"/>
      <sheetName val="div_9"/>
      <sheetName val="Div_10"/>
      <sheetName val="Memb_Schd"/>
      <sheetName val="_TDIBM1_X೺_x005f_x005f_x005f_x0000_ഈ_"/>
      <sheetName val="Daf_1"/>
      <sheetName val="harga_lama"/>
      <sheetName val="공사비_내역_(가)"/>
      <sheetName val="TDIBM1_X೺_x005f_x0000_ഈ_x005f_x0000__x00001"/>
      <sheetName val="cable_data1"/>
      <sheetName val="매립"/>
      <sheetName val="RING WALL"/>
      <sheetName val="Key Table"/>
      <sheetName val="Takeoff"/>
      <sheetName val="MP Sep-Restime"/>
      <sheetName val="CONSTANTS"/>
      <sheetName val="PROJECT INFO."/>
      <sheetName val="Pengalaman Per"/>
      <sheetName val="Material Cost(as per Nation)"/>
      <sheetName val="䐀꽗"/>
      <sheetName val="5"/>
      <sheetName val="30"/>
      <sheetName val="13"/>
      <sheetName val="28"/>
      <sheetName val="18"/>
      <sheetName val="16сд"/>
      <sheetName val="14"/>
      <sheetName val="실행내역"/>
      <sheetName val="㐀"/>
      <sheetName val="MAIN GATE HOUSE"/>
      <sheetName val="단가산출"/>
      <sheetName val="BILL"/>
      <sheetName val="MAJ"/>
      <sheetName val="BILAN PROJET ECO"/>
      <sheetName val="Accounts"/>
      <sheetName val="TTS- fixed allw-17.7.2007"/>
      <sheetName val="Assumption"/>
      <sheetName val="TITLES"/>
      <sheetName val="TRANSPORT FACTORS"/>
      <sheetName val="EQT ALLOWANCE"/>
      <sheetName val="Units"/>
      <sheetName val="NFSPropalEL"/>
      <sheetName val="analiz"/>
      <sheetName val="LDPE-1 LP Main Equi List"/>
      <sheetName val="LDPE-1 HP Main Equi List"/>
      <sheetName val="H&amp;MP GSD-12-Rev02,INSP"/>
      <sheetName val="H&amp;MP GSD-12-Rev02,PR"/>
      <sheetName val="LDPE1 HP &amp; PSE, PR"/>
      <sheetName val="LDPE-1 HP PIPING  List"/>
      <sheetName val="Low Pressure GSD-12-Rev02,INSP"/>
      <sheetName val="Low Pressure GSD-12-Rev02,PR"/>
      <sheetName val="LDPE-1 LP PSE List"/>
      <sheetName val="Foglio_Lavoro"/>
      <sheetName val="Ⅴ-2.공종별내역"/>
      <sheetName val="물가정보"/>
      <sheetName val="정부노임"/>
      <sheetName val="예정(3)"/>
      <sheetName val="Daily"/>
      <sheetName val="Quantity"/>
      <sheetName val="M501G 2on1"/>
      <sheetName val="HRG BHN"/>
      <sheetName val="01A- RAB"/>
      <sheetName val="dc1"/>
      <sheetName val="MOS"/>
      <sheetName val="girder"/>
      <sheetName val="Eng_Hrs"/>
      <sheetName val="内外控制表"/>
      <sheetName val="海盐加工装置"/>
      <sheetName val="Price Summary (1)"/>
      <sheetName val="Price Summary (2)"/>
      <sheetName val="Price_Summary_(1)"/>
      <sheetName val="Price_Summary_(2)"/>
      <sheetName val="ZEZSH2007"/>
      <sheetName val="非标价格库"/>
      <sheetName val="조도"/>
      <sheetName val="TRUCK HAUL CYCLE-waste"/>
      <sheetName val="비품"/>
      <sheetName val="SHL"/>
      <sheetName val="당초"/>
      <sheetName val="schalt"/>
      <sheetName val="schtng"/>
      <sheetName val="SMEC_Macro_01csv"/>
      <sheetName val="Breakdown"/>
      <sheetName val="MATL"/>
      <sheetName val="Bin"/>
      <sheetName val="LOADS"/>
      <sheetName val="Bid Evaluation"/>
      <sheetName val="masonry works"/>
      <sheetName val="DB CIS_v2.1"/>
      <sheetName val="Library"/>
      <sheetName val="VC2 10.99"/>
      <sheetName val="4차원가계산서"/>
      <sheetName val="식재인부"/>
      <sheetName val="Résultats"/>
      <sheetName val="음료실행"/>
      <sheetName val="총괄표"/>
      <sheetName val="0226"/>
      <sheetName val="견적의뢰"/>
      <sheetName val="1"/>
      <sheetName val="총괄"/>
      <sheetName val="PW3"/>
      <sheetName val="DNW"/>
      <sheetName val="D-3503"/>
      <sheetName val="장비명"/>
      <sheetName val="NM2"/>
      <sheetName val="NW1"/>
      <sheetName val="금병로2공구(변경)"/>
      <sheetName val="일위대가(가설)"/>
      <sheetName val="BLOWDOWN"/>
      <sheetName val="PSV2701F"/>
      <sheetName val="64DPRO"/>
      <sheetName val="CONTROL PIPING"/>
      <sheetName val="COVERSHEET PAGE"/>
      <sheetName val="MTO REV.2(ARMOR)"/>
      <sheetName val="GC-2"/>
      <sheetName val="rencst0599"/>
      <sheetName val="Hot"/>
      <sheetName val="PP"/>
      <sheetName val="electrical"/>
      <sheetName val="ABSTRACT"/>
      <sheetName val="SUM(D2)"/>
      <sheetName val="Summary Sheets"/>
      <sheetName val="E&amp;D"/>
      <sheetName val="UR"/>
      <sheetName val="Unit Rate"/>
      <sheetName val="401_1"/>
      <sheetName val="401_2"/>
      <sheetName val="401_3"/>
      <sheetName val="401_4"/>
      <sheetName val="401_5"/>
      <sheetName val="401_7"/>
      <sheetName val="Cover Sheet"/>
      <sheetName val="Notes"/>
      <sheetName val="WORKING SHEET SS#35"/>
      <sheetName val="경산"/>
      <sheetName val="정보"/>
      <sheetName val="R.A.B."/>
      <sheetName val="PM"/>
      <sheetName val="ASCEandUBC"/>
      <sheetName val="電源計画"/>
      <sheetName val="_갑Ć_x0000_"/>
      <sheetName val="_갑_x0000__x0000_"/>
      <sheetName val="INPUT__x0000__x0000__x0005__x0000_壀"/>
    </sheetNames>
    <sheetDataSet>
      <sheetData sheetId="0" refreshError="1"/>
      <sheetData sheetId="1"/>
      <sheetData sheetId="2"/>
      <sheetData sheetId="3">
        <row r="8">
          <cell r="E8">
            <v>100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>
        <row r="8">
          <cell r="E8">
            <v>100</v>
          </cell>
        </row>
      </sheetData>
      <sheetData sheetId="249">
        <row r="8">
          <cell r="E8">
            <v>100</v>
          </cell>
        </row>
      </sheetData>
      <sheetData sheetId="250">
        <row r="8">
          <cell r="E8">
            <v>100</v>
          </cell>
        </row>
      </sheetData>
      <sheetData sheetId="251">
        <row r="8">
          <cell r="E8">
            <v>100</v>
          </cell>
        </row>
      </sheetData>
      <sheetData sheetId="252">
        <row r="8">
          <cell r="E8">
            <v>100</v>
          </cell>
        </row>
      </sheetData>
      <sheetData sheetId="253">
        <row r="8">
          <cell r="E8">
            <v>100</v>
          </cell>
        </row>
      </sheetData>
      <sheetData sheetId="254">
        <row r="8">
          <cell r="E8">
            <v>100</v>
          </cell>
        </row>
      </sheetData>
      <sheetData sheetId="255">
        <row r="8">
          <cell r="E8">
            <v>100</v>
          </cell>
        </row>
      </sheetData>
      <sheetData sheetId="256">
        <row r="8">
          <cell r="E8">
            <v>100</v>
          </cell>
        </row>
      </sheetData>
      <sheetData sheetId="257">
        <row r="8">
          <cell r="E8">
            <v>100</v>
          </cell>
        </row>
      </sheetData>
      <sheetData sheetId="258">
        <row r="8">
          <cell r="E8">
            <v>100</v>
          </cell>
        </row>
      </sheetData>
      <sheetData sheetId="259">
        <row r="8">
          <cell r="E8">
            <v>100</v>
          </cell>
        </row>
      </sheetData>
      <sheetData sheetId="260">
        <row r="8">
          <cell r="E8">
            <v>100</v>
          </cell>
        </row>
      </sheetData>
      <sheetData sheetId="261">
        <row r="8">
          <cell r="E8">
            <v>100</v>
          </cell>
        </row>
      </sheetData>
      <sheetData sheetId="262">
        <row r="8">
          <cell r="E8">
            <v>100</v>
          </cell>
        </row>
      </sheetData>
      <sheetData sheetId="263">
        <row r="8">
          <cell r="E8">
            <v>100</v>
          </cell>
        </row>
      </sheetData>
      <sheetData sheetId="264">
        <row r="8">
          <cell r="E8">
            <v>100</v>
          </cell>
        </row>
      </sheetData>
      <sheetData sheetId="265">
        <row r="8">
          <cell r="E8">
            <v>100</v>
          </cell>
        </row>
      </sheetData>
      <sheetData sheetId="266">
        <row r="8">
          <cell r="E8">
            <v>100</v>
          </cell>
        </row>
      </sheetData>
      <sheetData sheetId="267">
        <row r="8">
          <cell r="E8">
            <v>100</v>
          </cell>
        </row>
      </sheetData>
      <sheetData sheetId="268">
        <row r="8">
          <cell r="E8">
            <v>100</v>
          </cell>
        </row>
      </sheetData>
      <sheetData sheetId="269">
        <row r="8">
          <cell r="E8">
            <v>100</v>
          </cell>
        </row>
      </sheetData>
      <sheetData sheetId="270">
        <row r="8">
          <cell r="E8">
            <v>100</v>
          </cell>
        </row>
      </sheetData>
      <sheetData sheetId="271">
        <row r="8">
          <cell r="E8">
            <v>100</v>
          </cell>
        </row>
      </sheetData>
      <sheetData sheetId="272">
        <row r="8">
          <cell r="E8">
            <v>100</v>
          </cell>
        </row>
      </sheetData>
      <sheetData sheetId="273">
        <row r="8">
          <cell r="E8">
            <v>100</v>
          </cell>
        </row>
      </sheetData>
      <sheetData sheetId="274">
        <row r="8">
          <cell r="E8">
            <v>100</v>
          </cell>
        </row>
      </sheetData>
      <sheetData sheetId="275">
        <row r="8">
          <cell r="E8">
            <v>100</v>
          </cell>
        </row>
      </sheetData>
      <sheetData sheetId="276">
        <row r="8">
          <cell r="E8">
            <v>100</v>
          </cell>
        </row>
      </sheetData>
      <sheetData sheetId="277">
        <row r="8">
          <cell r="E8">
            <v>100</v>
          </cell>
        </row>
      </sheetData>
      <sheetData sheetId="278">
        <row r="8">
          <cell r="E8">
            <v>100</v>
          </cell>
        </row>
      </sheetData>
      <sheetData sheetId="279">
        <row r="8">
          <cell r="E8">
            <v>100</v>
          </cell>
        </row>
      </sheetData>
      <sheetData sheetId="280">
        <row r="8">
          <cell r="E8">
            <v>100</v>
          </cell>
        </row>
      </sheetData>
      <sheetData sheetId="281">
        <row r="8">
          <cell r="E8">
            <v>100</v>
          </cell>
        </row>
      </sheetData>
      <sheetData sheetId="282">
        <row r="8">
          <cell r="E8">
            <v>100</v>
          </cell>
        </row>
      </sheetData>
      <sheetData sheetId="283">
        <row r="8">
          <cell r="E8">
            <v>100</v>
          </cell>
        </row>
      </sheetData>
      <sheetData sheetId="284">
        <row r="8">
          <cell r="E8">
            <v>100</v>
          </cell>
        </row>
      </sheetData>
      <sheetData sheetId="285">
        <row r="8">
          <cell r="E8">
            <v>100</v>
          </cell>
        </row>
      </sheetData>
      <sheetData sheetId="286">
        <row r="8">
          <cell r="E8">
            <v>100</v>
          </cell>
        </row>
      </sheetData>
      <sheetData sheetId="287">
        <row r="8">
          <cell r="E8">
            <v>100</v>
          </cell>
        </row>
      </sheetData>
      <sheetData sheetId="288">
        <row r="8">
          <cell r="E8">
            <v>100</v>
          </cell>
        </row>
      </sheetData>
      <sheetData sheetId="289">
        <row r="8">
          <cell r="E8">
            <v>100</v>
          </cell>
        </row>
      </sheetData>
      <sheetData sheetId="290">
        <row r="8">
          <cell r="E8">
            <v>100</v>
          </cell>
        </row>
      </sheetData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>
        <row r="8">
          <cell r="E8">
            <v>100</v>
          </cell>
        </row>
      </sheetData>
      <sheetData sheetId="300">
        <row r="8">
          <cell r="E8">
            <v>100</v>
          </cell>
        </row>
      </sheetData>
      <sheetData sheetId="301">
        <row r="8">
          <cell r="E8">
            <v>100</v>
          </cell>
        </row>
      </sheetData>
      <sheetData sheetId="302">
        <row r="8">
          <cell r="E8">
            <v>100</v>
          </cell>
        </row>
      </sheetData>
      <sheetData sheetId="303">
        <row r="8">
          <cell r="E8">
            <v>100</v>
          </cell>
        </row>
      </sheetData>
      <sheetData sheetId="304">
        <row r="8">
          <cell r="E8">
            <v>100</v>
          </cell>
        </row>
      </sheetData>
      <sheetData sheetId="305">
        <row r="8">
          <cell r="E8">
            <v>100</v>
          </cell>
        </row>
      </sheetData>
      <sheetData sheetId="306">
        <row r="8">
          <cell r="E8">
            <v>100</v>
          </cell>
        </row>
      </sheetData>
      <sheetData sheetId="307">
        <row r="8">
          <cell r="E8">
            <v>100</v>
          </cell>
        </row>
      </sheetData>
      <sheetData sheetId="308">
        <row r="8">
          <cell r="E8">
            <v>100</v>
          </cell>
        </row>
      </sheetData>
      <sheetData sheetId="309">
        <row r="8">
          <cell r="E8">
            <v>100</v>
          </cell>
        </row>
      </sheetData>
      <sheetData sheetId="310">
        <row r="8">
          <cell r="E8">
            <v>100</v>
          </cell>
        </row>
      </sheetData>
      <sheetData sheetId="311">
        <row r="8">
          <cell r="E8">
            <v>100</v>
          </cell>
        </row>
      </sheetData>
      <sheetData sheetId="312">
        <row r="8">
          <cell r="E8">
            <v>100</v>
          </cell>
        </row>
      </sheetData>
      <sheetData sheetId="313">
        <row r="8">
          <cell r="E8">
            <v>100</v>
          </cell>
        </row>
      </sheetData>
      <sheetData sheetId="314">
        <row r="8">
          <cell r="E8">
            <v>100</v>
          </cell>
        </row>
      </sheetData>
      <sheetData sheetId="315">
        <row r="8">
          <cell r="E8">
            <v>100</v>
          </cell>
        </row>
      </sheetData>
      <sheetData sheetId="316">
        <row r="8">
          <cell r="E8">
            <v>100</v>
          </cell>
        </row>
      </sheetData>
      <sheetData sheetId="317">
        <row r="8">
          <cell r="E8">
            <v>100</v>
          </cell>
        </row>
      </sheetData>
      <sheetData sheetId="318">
        <row r="8">
          <cell r="E8">
            <v>100</v>
          </cell>
        </row>
      </sheetData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>
        <row r="8">
          <cell r="E8">
            <v>100</v>
          </cell>
        </row>
      </sheetData>
      <sheetData sheetId="410" refreshError="1"/>
      <sheetData sheetId="411" refreshError="1"/>
      <sheetData sheetId="412">
        <row r="8">
          <cell r="E8">
            <v>100</v>
          </cell>
        </row>
      </sheetData>
      <sheetData sheetId="413">
        <row r="8">
          <cell r="E8">
            <v>100</v>
          </cell>
        </row>
      </sheetData>
      <sheetData sheetId="414">
        <row r="8">
          <cell r="E8">
            <v>100</v>
          </cell>
        </row>
      </sheetData>
      <sheetData sheetId="415">
        <row r="8">
          <cell r="E8">
            <v>100</v>
          </cell>
        </row>
      </sheetData>
      <sheetData sheetId="416">
        <row r="8">
          <cell r="E8">
            <v>100</v>
          </cell>
        </row>
      </sheetData>
      <sheetData sheetId="417">
        <row r="8">
          <cell r="E8">
            <v>100</v>
          </cell>
        </row>
      </sheetData>
      <sheetData sheetId="418">
        <row r="8">
          <cell r="E8">
            <v>100</v>
          </cell>
        </row>
      </sheetData>
      <sheetData sheetId="419">
        <row r="8">
          <cell r="E8">
            <v>100</v>
          </cell>
        </row>
      </sheetData>
      <sheetData sheetId="420">
        <row r="8">
          <cell r="E8">
            <v>100</v>
          </cell>
        </row>
      </sheetData>
      <sheetData sheetId="421">
        <row r="8">
          <cell r="E8">
            <v>100</v>
          </cell>
        </row>
      </sheetData>
      <sheetData sheetId="422">
        <row r="8">
          <cell r="E8">
            <v>100</v>
          </cell>
        </row>
      </sheetData>
      <sheetData sheetId="423">
        <row r="8">
          <cell r="E8">
            <v>100</v>
          </cell>
        </row>
      </sheetData>
      <sheetData sheetId="424">
        <row r="8">
          <cell r="E8">
            <v>100</v>
          </cell>
        </row>
      </sheetData>
      <sheetData sheetId="425">
        <row r="8">
          <cell r="E8">
            <v>100</v>
          </cell>
        </row>
      </sheetData>
      <sheetData sheetId="426">
        <row r="8">
          <cell r="E8">
            <v>100</v>
          </cell>
        </row>
      </sheetData>
      <sheetData sheetId="427">
        <row r="8">
          <cell r="E8">
            <v>100</v>
          </cell>
        </row>
      </sheetData>
      <sheetData sheetId="428">
        <row r="8">
          <cell r="E8">
            <v>100</v>
          </cell>
        </row>
      </sheetData>
      <sheetData sheetId="429">
        <row r="8">
          <cell r="E8">
            <v>100</v>
          </cell>
        </row>
      </sheetData>
      <sheetData sheetId="430">
        <row r="8">
          <cell r="E8">
            <v>100</v>
          </cell>
        </row>
      </sheetData>
      <sheetData sheetId="431">
        <row r="8">
          <cell r="E8">
            <v>100</v>
          </cell>
        </row>
      </sheetData>
      <sheetData sheetId="432">
        <row r="8">
          <cell r="E8">
            <v>100</v>
          </cell>
        </row>
      </sheetData>
      <sheetData sheetId="433">
        <row r="8">
          <cell r="E8">
            <v>100</v>
          </cell>
        </row>
      </sheetData>
      <sheetData sheetId="434">
        <row r="8">
          <cell r="E8">
            <v>100</v>
          </cell>
        </row>
      </sheetData>
      <sheetData sheetId="435">
        <row r="8">
          <cell r="E8">
            <v>100</v>
          </cell>
        </row>
      </sheetData>
      <sheetData sheetId="436">
        <row r="8">
          <cell r="E8">
            <v>100</v>
          </cell>
        </row>
      </sheetData>
      <sheetData sheetId="437">
        <row r="8">
          <cell r="E8">
            <v>100</v>
          </cell>
        </row>
      </sheetData>
      <sheetData sheetId="438">
        <row r="8">
          <cell r="E8">
            <v>100</v>
          </cell>
        </row>
      </sheetData>
      <sheetData sheetId="439">
        <row r="8">
          <cell r="E8">
            <v>100</v>
          </cell>
        </row>
      </sheetData>
      <sheetData sheetId="440">
        <row r="8">
          <cell r="E8">
            <v>100</v>
          </cell>
        </row>
      </sheetData>
      <sheetData sheetId="441">
        <row r="8">
          <cell r="E8">
            <v>100</v>
          </cell>
        </row>
      </sheetData>
      <sheetData sheetId="442">
        <row r="8">
          <cell r="E8">
            <v>100</v>
          </cell>
        </row>
      </sheetData>
      <sheetData sheetId="443">
        <row r="8">
          <cell r="E8">
            <v>100</v>
          </cell>
        </row>
      </sheetData>
      <sheetData sheetId="444">
        <row r="8">
          <cell r="E8">
            <v>100</v>
          </cell>
        </row>
      </sheetData>
      <sheetData sheetId="445">
        <row r="8">
          <cell r="E8">
            <v>100</v>
          </cell>
        </row>
      </sheetData>
      <sheetData sheetId="446">
        <row r="8">
          <cell r="E8">
            <v>100</v>
          </cell>
        </row>
      </sheetData>
      <sheetData sheetId="447">
        <row r="8">
          <cell r="E8">
            <v>100</v>
          </cell>
        </row>
      </sheetData>
      <sheetData sheetId="448">
        <row r="8">
          <cell r="E8">
            <v>100</v>
          </cell>
        </row>
      </sheetData>
      <sheetData sheetId="449">
        <row r="8">
          <cell r="E8">
            <v>100</v>
          </cell>
        </row>
      </sheetData>
      <sheetData sheetId="450">
        <row r="8">
          <cell r="E8">
            <v>100</v>
          </cell>
        </row>
      </sheetData>
      <sheetData sheetId="451">
        <row r="8">
          <cell r="E8">
            <v>100</v>
          </cell>
        </row>
      </sheetData>
      <sheetData sheetId="452">
        <row r="8">
          <cell r="E8">
            <v>100</v>
          </cell>
        </row>
      </sheetData>
      <sheetData sheetId="453">
        <row r="8">
          <cell r="E8">
            <v>100</v>
          </cell>
        </row>
      </sheetData>
      <sheetData sheetId="454">
        <row r="8">
          <cell r="E8">
            <v>100</v>
          </cell>
        </row>
      </sheetData>
      <sheetData sheetId="455">
        <row r="8">
          <cell r="E8">
            <v>100</v>
          </cell>
        </row>
      </sheetData>
      <sheetData sheetId="456">
        <row r="8">
          <cell r="E8">
            <v>100</v>
          </cell>
        </row>
      </sheetData>
      <sheetData sheetId="457">
        <row r="8">
          <cell r="E8">
            <v>100</v>
          </cell>
        </row>
      </sheetData>
      <sheetData sheetId="458">
        <row r="8">
          <cell r="E8">
            <v>100</v>
          </cell>
        </row>
      </sheetData>
      <sheetData sheetId="459">
        <row r="8">
          <cell r="E8">
            <v>100</v>
          </cell>
        </row>
      </sheetData>
      <sheetData sheetId="460">
        <row r="8">
          <cell r="E8">
            <v>100</v>
          </cell>
        </row>
      </sheetData>
      <sheetData sheetId="461">
        <row r="8">
          <cell r="E8">
            <v>100</v>
          </cell>
        </row>
      </sheetData>
      <sheetData sheetId="462">
        <row r="8">
          <cell r="E8">
            <v>100</v>
          </cell>
        </row>
      </sheetData>
      <sheetData sheetId="463">
        <row r="8">
          <cell r="E8">
            <v>100</v>
          </cell>
        </row>
      </sheetData>
      <sheetData sheetId="464">
        <row r="8">
          <cell r="E8">
            <v>100</v>
          </cell>
        </row>
      </sheetData>
      <sheetData sheetId="465">
        <row r="8">
          <cell r="E8">
            <v>100</v>
          </cell>
        </row>
      </sheetData>
      <sheetData sheetId="466">
        <row r="8">
          <cell r="E8">
            <v>100</v>
          </cell>
        </row>
      </sheetData>
      <sheetData sheetId="467">
        <row r="8">
          <cell r="E8">
            <v>100</v>
          </cell>
        </row>
      </sheetData>
      <sheetData sheetId="468">
        <row r="8">
          <cell r="E8">
            <v>100</v>
          </cell>
        </row>
      </sheetData>
      <sheetData sheetId="469">
        <row r="8">
          <cell r="E8">
            <v>100</v>
          </cell>
        </row>
      </sheetData>
      <sheetData sheetId="470">
        <row r="8">
          <cell r="E8">
            <v>100</v>
          </cell>
        </row>
      </sheetData>
      <sheetData sheetId="471">
        <row r="8">
          <cell r="E8">
            <v>100</v>
          </cell>
        </row>
      </sheetData>
      <sheetData sheetId="472">
        <row r="8">
          <cell r="E8">
            <v>100</v>
          </cell>
        </row>
      </sheetData>
      <sheetData sheetId="473">
        <row r="8">
          <cell r="E8">
            <v>100</v>
          </cell>
        </row>
      </sheetData>
      <sheetData sheetId="474">
        <row r="8">
          <cell r="E8">
            <v>100</v>
          </cell>
        </row>
      </sheetData>
      <sheetData sheetId="475">
        <row r="8">
          <cell r="E8">
            <v>100</v>
          </cell>
        </row>
      </sheetData>
      <sheetData sheetId="476">
        <row r="8">
          <cell r="E8">
            <v>100</v>
          </cell>
        </row>
      </sheetData>
      <sheetData sheetId="477">
        <row r="8">
          <cell r="E8">
            <v>100</v>
          </cell>
        </row>
      </sheetData>
      <sheetData sheetId="478">
        <row r="8">
          <cell r="E8">
            <v>100</v>
          </cell>
        </row>
      </sheetData>
      <sheetData sheetId="479">
        <row r="8">
          <cell r="E8">
            <v>100</v>
          </cell>
        </row>
      </sheetData>
      <sheetData sheetId="480">
        <row r="8">
          <cell r="E8">
            <v>100</v>
          </cell>
        </row>
      </sheetData>
      <sheetData sheetId="481">
        <row r="8">
          <cell r="E8">
            <v>100</v>
          </cell>
        </row>
      </sheetData>
      <sheetData sheetId="482">
        <row r="8">
          <cell r="E8">
            <v>100</v>
          </cell>
        </row>
      </sheetData>
      <sheetData sheetId="483">
        <row r="8">
          <cell r="E8">
            <v>100</v>
          </cell>
        </row>
      </sheetData>
      <sheetData sheetId="484">
        <row r="8">
          <cell r="E8">
            <v>100</v>
          </cell>
        </row>
      </sheetData>
      <sheetData sheetId="485">
        <row r="8">
          <cell r="E8">
            <v>100</v>
          </cell>
        </row>
      </sheetData>
      <sheetData sheetId="486">
        <row r="8">
          <cell r="E8">
            <v>100</v>
          </cell>
        </row>
      </sheetData>
      <sheetData sheetId="487">
        <row r="8">
          <cell r="E8">
            <v>100</v>
          </cell>
        </row>
      </sheetData>
      <sheetData sheetId="488">
        <row r="8">
          <cell r="E8">
            <v>100</v>
          </cell>
        </row>
      </sheetData>
      <sheetData sheetId="489">
        <row r="8">
          <cell r="E8">
            <v>100</v>
          </cell>
        </row>
      </sheetData>
      <sheetData sheetId="490">
        <row r="8">
          <cell r="E8">
            <v>100</v>
          </cell>
        </row>
      </sheetData>
      <sheetData sheetId="491">
        <row r="8">
          <cell r="E8">
            <v>100</v>
          </cell>
        </row>
      </sheetData>
      <sheetData sheetId="492">
        <row r="8">
          <cell r="E8">
            <v>100</v>
          </cell>
        </row>
      </sheetData>
      <sheetData sheetId="493">
        <row r="8">
          <cell r="E8">
            <v>100</v>
          </cell>
        </row>
      </sheetData>
      <sheetData sheetId="494">
        <row r="8">
          <cell r="E8">
            <v>100</v>
          </cell>
        </row>
      </sheetData>
      <sheetData sheetId="495">
        <row r="8">
          <cell r="E8">
            <v>100</v>
          </cell>
        </row>
      </sheetData>
      <sheetData sheetId="496">
        <row r="8">
          <cell r="E8">
            <v>100</v>
          </cell>
        </row>
      </sheetData>
      <sheetData sheetId="497">
        <row r="8">
          <cell r="E8">
            <v>100</v>
          </cell>
        </row>
      </sheetData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>
        <row r="8">
          <cell r="E8">
            <v>100</v>
          </cell>
        </row>
      </sheetData>
      <sheetData sheetId="506">
        <row r="8">
          <cell r="E8">
            <v>100</v>
          </cell>
        </row>
      </sheetData>
      <sheetData sheetId="507">
        <row r="8">
          <cell r="E8">
            <v>100</v>
          </cell>
        </row>
      </sheetData>
      <sheetData sheetId="508">
        <row r="8">
          <cell r="E8">
            <v>100</v>
          </cell>
        </row>
      </sheetData>
      <sheetData sheetId="509">
        <row r="8">
          <cell r="E8">
            <v>100</v>
          </cell>
        </row>
      </sheetData>
      <sheetData sheetId="510">
        <row r="8">
          <cell r="E8">
            <v>100</v>
          </cell>
        </row>
      </sheetData>
      <sheetData sheetId="511">
        <row r="8">
          <cell r="E8">
            <v>100</v>
          </cell>
        </row>
      </sheetData>
      <sheetData sheetId="512">
        <row r="8">
          <cell r="E8">
            <v>100</v>
          </cell>
        </row>
      </sheetData>
      <sheetData sheetId="513">
        <row r="8">
          <cell r="E8">
            <v>100</v>
          </cell>
        </row>
      </sheetData>
      <sheetData sheetId="514">
        <row r="8">
          <cell r="E8">
            <v>100</v>
          </cell>
        </row>
      </sheetData>
      <sheetData sheetId="515">
        <row r="8">
          <cell r="E8">
            <v>100</v>
          </cell>
        </row>
      </sheetData>
      <sheetData sheetId="516">
        <row r="8">
          <cell r="E8">
            <v>100</v>
          </cell>
        </row>
      </sheetData>
      <sheetData sheetId="517">
        <row r="8">
          <cell r="E8">
            <v>100</v>
          </cell>
        </row>
      </sheetData>
      <sheetData sheetId="518">
        <row r="8">
          <cell r="E8">
            <v>100</v>
          </cell>
        </row>
      </sheetData>
      <sheetData sheetId="519">
        <row r="8">
          <cell r="E8">
            <v>100</v>
          </cell>
        </row>
      </sheetData>
      <sheetData sheetId="520">
        <row r="8">
          <cell r="E8">
            <v>100</v>
          </cell>
        </row>
      </sheetData>
      <sheetData sheetId="521">
        <row r="8">
          <cell r="E8">
            <v>100</v>
          </cell>
        </row>
      </sheetData>
      <sheetData sheetId="522">
        <row r="8">
          <cell r="E8">
            <v>100</v>
          </cell>
        </row>
      </sheetData>
      <sheetData sheetId="523">
        <row r="8">
          <cell r="E8">
            <v>100</v>
          </cell>
        </row>
      </sheetData>
      <sheetData sheetId="524">
        <row r="8">
          <cell r="E8">
            <v>100</v>
          </cell>
        </row>
      </sheetData>
      <sheetData sheetId="525">
        <row r="8">
          <cell r="E8">
            <v>100</v>
          </cell>
        </row>
      </sheetData>
      <sheetData sheetId="526">
        <row r="8">
          <cell r="E8">
            <v>100</v>
          </cell>
        </row>
      </sheetData>
      <sheetData sheetId="527">
        <row r="8">
          <cell r="E8">
            <v>100</v>
          </cell>
        </row>
      </sheetData>
      <sheetData sheetId="528">
        <row r="8">
          <cell r="E8">
            <v>100</v>
          </cell>
        </row>
      </sheetData>
      <sheetData sheetId="529">
        <row r="8">
          <cell r="E8">
            <v>100</v>
          </cell>
        </row>
      </sheetData>
      <sheetData sheetId="530">
        <row r="8">
          <cell r="E8">
            <v>100</v>
          </cell>
        </row>
      </sheetData>
      <sheetData sheetId="531">
        <row r="8">
          <cell r="E8">
            <v>100</v>
          </cell>
        </row>
      </sheetData>
      <sheetData sheetId="532">
        <row r="8">
          <cell r="E8">
            <v>100</v>
          </cell>
        </row>
      </sheetData>
      <sheetData sheetId="533">
        <row r="8">
          <cell r="E8">
            <v>100</v>
          </cell>
        </row>
      </sheetData>
      <sheetData sheetId="534">
        <row r="8">
          <cell r="E8">
            <v>100</v>
          </cell>
        </row>
      </sheetData>
      <sheetData sheetId="535">
        <row r="8">
          <cell r="E8">
            <v>100</v>
          </cell>
        </row>
      </sheetData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>
        <row r="8">
          <cell r="E8">
            <v>100</v>
          </cell>
        </row>
      </sheetData>
      <sheetData sheetId="548">
        <row r="8">
          <cell r="E8">
            <v>100</v>
          </cell>
        </row>
      </sheetData>
      <sheetData sheetId="549">
        <row r="8">
          <cell r="E8">
            <v>100</v>
          </cell>
        </row>
      </sheetData>
      <sheetData sheetId="550">
        <row r="8">
          <cell r="E8">
            <v>100</v>
          </cell>
        </row>
      </sheetData>
      <sheetData sheetId="551">
        <row r="8">
          <cell r="E8">
            <v>100</v>
          </cell>
        </row>
      </sheetData>
      <sheetData sheetId="552">
        <row r="8">
          <cell r="E8">
            <v>100</v>
          </cell>
        </row>
      </sheetData>
      <sheetData sheetId="553">
        <row r="8">
          <cell r="E8">
            <v>100</v>
          </cell>
        </row>
      </sheetData>
      <sheetData sheetId="554">
        <row r="8">
          <cell r="E8">
            <v>100</v>
          </cell>
        </row>
      </sheetData>
      <sheetData sheetId="555">
        <row r="8">
          <cell r="E8">
            <v>100</v>
          </cell>
        </row>
      </sheetData>
      <sheetData sheetId="556">
        <row r="8">
          <cell r="E8">
            <v>100</v>
          </cell>
        </row>
      </sheetData>
      <sheetData sheetId="557">
        <row r="8">
          <cell r="E8">
            <v>100</v>
          </cell>
        </row>
      </sheetData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>
        <row r="8">
          <cell r="E8">
            <v>100</v>
          </cell>
        </row>
      </sheetData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>
        <row r="8">
          <cell r="E8">
            <v>100</v>
          </cell>
        </row>
      </sheetData>
      <sheetData sheetId="601">
        <row r="8">
          <cell r="E8">
            <v>100</v>
          </cell>
        </row>
      </sheetData>
      <sheetData sheetId="602">
        <row r="8">
          <cell r="E8">
            <v>100</v>
          </cell>
        </row>
      </sheetData>
      <sheetData sheetId="603" refreshError="1"/>
      <sheetData sheetId="604" refreshError="1"/>
      <sheetData sheetId="605" refreshError="1"/>
      <sheetData sheetId="606">
        <row r="8">
          <cell r="E8">
            <v>100</v>
          </cell>
        </row>
      </sheetData>
      <sheetData sheetId="607">
        <row r="8">
          <cell r="E8">
            <v>100</v>
          </cell>
        </row>
      </sheetData>
      <sheetData sheetId="608" refreshError="1"/>
      <sheetData sheetId="609" refreshError="1"/>
      <sheetData sheetId="610">
        <row r="8">
          <cell r="E8">
            <v>100</v>
          </cell>
        </row>
      </sheetData>
      <sheetData sheetId="611">
        <row r="8">
          <cell r="E8">
            <v>100</v>
          </cell>
        </row>
      </sheetData>
      <sheetData sheetId="612">
        <row r="8">
          <cell r="E8">
            <v>100</v>
          </cell>
        </row>
      </sheetData>
      <sheetData sheetId="613">
        <row r="8">
          <cell r="E8">
            <v>100</v>
          </cell>
        </row>
      </sheetData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>
        <row r="8">
          <cell r="E8">
            <v>100</v>
          </cell>
        </row>
      </sheetData>
      <sheetData sheetId="639">
        <row r="8">
          <cell r="E8">
            <v>100</v>
          </cell>
        </row>
      </sheetData>
      <sheetData sheetId="640">
        <row r="8">
          <cell r="E8">
            <v>100</v>
          </cell>
        </row>
      </sheetData>
      <sheetData sheetId="641">
        <row r="8">
          <cell r="E8">
            <v>100</v>
          </cell>
        </row>
      </sheetData>
      <sheetData sheetId="642">
        <row r="8">
          <cell r="E8">
            <v>100</v>
          </cell>
        </row>
      </sheetData>
      <sheetData sheetId="643">
        <row r="8">
          <cell r="E8">
            <v>100</v>
          </cell>
        </row>
      </sheetData>
      <sheetData sheetId="644">
        <row r="8">
          <cell r="E8">
            <v>100</v>
          </cell>
        </row>
      </sheetData>
      <sheetData sheetId="645">
        <row r="8">
          <cell r="E8">
            <v>100</v>
          </cell>
        </row>
      </sheetData>
      <sheetData sheetId="646">
        <row r="8">
          <cell r="E8">
            <v>100</v>
          </cell>
        </row>
      </sheetData>
      <sheetData sheetId="647">
        <row r="8">
          <cell r="E8">
            <v>100</v>
          </cell>
        </row>
      </sheetData>
      <sheetData sheetId="648">
        <row r="8">
          <cell r="E8">
            <v>100</v>
          </cell>
        </row>
      </sheetData>
      <sheetData sheetId="649">
        <row r="8">
          <cell r="E8">
            <v>100</v>
          </cell>
        </row>
      </sheetData>
      <sheetData sheetId="650">
        <row r="8">
          <cell r="E8">
            <v>100</v>
          </cell>
        </row>
      </sheetData>
      <sheetData sheetId="651">
        <row r="8">
          <cell r="E8">
            <v>100</v>
          </cell>
        </row>
      </sheetData>
      <sheetData sheetId="652">
        <row r="8">
          <cell r="E8">
            <v>100</v>
          </cell>
        </row>
      </sheetData>
      <sheetData sheetId="653">
        <row r="8">
          <cell r="E8">
            <v>100</v>
          </cell>
        </row>
      </sheetData>
      <sheetData sheetId="654">
        <row r="8">
          <cell r="E8">
            <v>100</v>
          </cell>
        </row>
      </sheetData>
      <sheetData sheetId="655">
        <row r="8">
          <cell r="E8">
            <v>100</v>
          </cell>
        </row>
      </sheetData>
      <sheetData sheetId="656">
        <row r="8">
          <cell r="E8">
            <v>100</v>
          </cell>
        </row>
      </sheetData>
      <sheetData sheetId="657">
        <row r="8">
          <cell r="E8">
            <v>100</v>
          </cell>
        </row>
      </sheetData>
      <sheetData sheetId="658">
        <row r="8">
          <cell r="E8">
            <v>100</v>
          </cell>
        </row>
      </sheetData>
      <sheetData sheetId="659">
        <row r="8">
          <cell r="E8">
            <v>100</v>
          </cell>
        </row>
      </sheetData>
      <sheetData sheetId="660">
        <row r="8">
          <cell r="E8">
            <v>100</v>
          </cell>
        </row>
      </sheetData>
      <sheetData sheetId="661">
        <row r="8">
          <cell r="E8">
            <v>100</v>
          </cell>
        </row>
      </sheetData>
      <sheetData sheetId="662">
        <row r="8">
          <cell r="E8">
            <v>100</v>
          </cell>
        </row>
      </sheetData>
      <sheetData sheetId="663">
        <row r="8">
          <cell r="E8">
            <v>100</v>
          </cell>
        </row>
      </sheetData>
      <sheetData sheetId="664">
        <row r="8">
          <cell r="E8">
            <v>100</v>
          </cell>
        </row>
      </sheetData>
      <sheetData sheetId="665">
        <row r="8">
          <cell r="E8">
            <v>100</v>
          </cell>
        </row>
      </sheetData>
      <sheetData sheetId="666">
        <row r="8">
          <cell r="E8">
            <v>100</v>
          </cell>
        </row>
      </sheetData>
      <sheetData sheetId="667">
        <row r="8">
          <cell r="E8">
            <v>100</v>
          </cell>
        </row>
      </sheetData>
      <sheetData sheetId="668">
        <row r="8">
          <cell r="E8">
            <v>100</v>
          </cell>
        </row>
      </sheetData>
      <sheetData sheetId="669">
        <row r="8">
          <cell r="E8">
            <v>100</v>
          </cell>
        </row>
      </sheetData>
      <sheetData sheetId="670">
        <row r="8">
          <cell r="E8">
            <v>100</v>
          </cell>
        </row>
      </sheetData>
      <sheetData sheetId="671">
        <row r="8">
          <cell r="E8">
            <v>100</v>
          </cell>
        </row>
      </sheetData>
      <sheetData sheetId="672">
        <row r="8">
          <cell r="E8">
            <v>100</v>
          </cell>
        </row>
      </sheetData>
      <sheetData sheetId="673">
        <row r="8">
          <cell r="E8">
            <v>100</v>
          </cell>
        </row>
      </sheetData>
      <sheetData sheetId="674">
        <row r="8">
          <cell r="E8">
            <v>100</v>
          </cell>
        </row>
      </sheetData>
      <sheetData sheetId="675">
        <row r="8">
          <cell r="E8">
            <v>100</v>
          </cell>
        </row>
      </sheetData>
      <sheetData sheetId="676">
        <row r="8">
          <cell r="E8">
            <v>100</v>
          </cell>
        </row>
      </sheetData>
      <sheetData sheetId="677">
        <row r="8">
          <cell r="E8">
            <v>100</v>
          </cell>
        </row>
      </sheetData>
      <sheetData sheetId="678">
        <row r="8">
          <cell r="E8">
            <v>100</v>
          </cell>
        </row>
      </sheetData>
      <sheetData sheetId="679">
        <row r="8">
          <cell r="E8">
            <v>100</v>
          </cell>
        </row>
      </sheetData>
      <sheetData sheetId="680">
        <row r="8">
          <cell r="E8">
            <v>100</v>
          </cell>
        </row>
      </sheetData>
      <sheetData sheetId="681">
        <row r="8">
          <cell r="E8">
            <v>100</v>
          </cell>
        </row>
      </sheetData>
      <sheetData sheetId="682">
        <row r="8">
          <cell r="E8">
            <v>100</v>
          </cell>
        </row>
      </sheetData>
      <sheetData sheetId="683">
        <row r="8">
          <cell r="E8">
            <v>100</v>
          </cell>
        </row>
      </sheetData>
      <sheetData sheetId="684">
        <row r="8">
          <cell r="E8">
            <v>100</v>
          </cell>
        </row>
      </sheetData>
      <sheetData sheetId="685">
        <row r="8">
          <cell r="E8">
            <v>100</v>
          </cell>
        </row>
      </sheetData>
      <sheetData sheetId="686">
        <row r="8">
          <cell r="E8">
            <v>100</v>
          </cell>
        </row>
      </sheetData>
      <sheetData sheetId="687">
        <row r="8">
          <cell r="E8">
            <v>100</v>
          </cell>
        </row>
      </sheetData>
      <sheetData sheetId="688">
        <row r="8">
          <cell r="E8">
            <v>100</v>
          </cell>
        </row>
      </sheetData>
      <sheetData sheetId="689">
        <row r="8">
          <cell r="E8">
            <v>100</v>
          </cell>
        </row>
      </sheetData>
      <sheetData sheetId="690">
        <row r="8">
          <cell r="E8">
            <v>100</v>
          </cell>
        </row>
      </sheetData>
      <sheetData sheetId="691">
        <row r="8">
          <cell r="E8">
            <v>100</v>
          </cell>
        </row>
      </sheetData>
      <sheetData sheetId="692">
        <row r="8">
          <cell r="E8">
            <v>100</v>
          </cell>
        </row>
      </sheetData>
      <sheetData sheetId="693">
        <row r="8">
          <cell r="E8">
            <v>100</v>
          </cell>
        </row>
      </sheetData>
      <sheetData sheetId="694">
        <row r="8">
          <cell r="E8">
            <v>100</v>
          </cell>
        </row>
      </sheetData>
      <sheetData sheetId="695">
        <row r="8">
          <cell r="E8">
            <v>100</v>
          </cell>
        </row>
      </sheetData>
      <sheetData sheetId="696">
        <row r="8">
          <cell r="E8">
            <v>100</v>
          </cell>
        </row>
      </sheetData>
      <sheetData sheetId="697">
        <row r="8">
          <cell r="E8">
            <v>100</v>
          </cell>
        </row>
      </sheetData>
      <sheetData sheetId="698">
        <row r="8">
          <cell r="E8">
            <v>100</v>
          </cell>
        </row>
      </sheetData>
      <sheetData sheetId="699">
        <row r="8">
          <cell r="E8">
            <v>100</v>
          </cell>
        </row>
      </sheetData>
      <sheetData sheetId="700">
        <row r="8">
          <cell r="E8">
            <v>100</v>
          </cell>
        </row>
      </sheetData>
      <sheetData sheetId="701">
        <row r="8">
          <cell r="E8">
            <v>100</v>
          </cell>
        </row>
      </sheetData>
      <sheetData sheetId="702">
        <row r="8">
          <cell r="E8">
            <v>100</v>
          </cell>
        </row>
      </sheetData>
      <sheetData sheetId="703">
        <row r="8">
          <cell r="E8">
            <v>100</v>
          </cell>
        </row>
      </sheetData>
      <sheetData sheetId="704">
        <row r="8">
          <cell r="E8">
            <v>100</v>
          </cell>
        </row>
      </sheetData>
      <sheetData sheetId="705">
        <row r="8">
          <cell r="E8">
            <v>100</v>
          </cell>
        </row>
      </sheetData>
      <sheetData sheetId="706">
        <row r="8">
          <cell r="E8">
            <v>100</v>
          </cell>
        </row>
      </sheetData>
      <sheetData sheetId="707">
        <row r="8">
          <cell r="E8">
            <v>100</v>
          </cell>
        </row>
      </sheetData>
      <sheetData sheetId="708">
        <row r="8">
          <cell r="E8">
            <v>100</v>
          </cell>
        </row>
      </sheetData>
      <sheetData sheetId="709">
        <row r="8">
          <cell r="E8">
            <v>100</v>
          </cell>
        </row>
      </sheetData>
      <sheetData sheetId="710">
        <row r="8">
          <cell r="E8">
            <v>100</v>
          </cell>
        </row>
      </sheetData>
      <sheetData sheetId="711">
        <row r="8">
          <cell r="E8">
            <v>100</v>
          </cell>
        </row>
      </sheetData>
      <sheetData sheetId="712">
        <row r="8">
          <cell r="E8">
            <v>100</v>
          </cell>
        </row>
      </sheetData>
      <sheetData sheetId="713">
        <row r="8">
          <cell r="E8">
            <v>100</v>
          </cell>
        </row>
      </sheetData>
      <sheetData sheetId="714">
        <row r="8">
          <cell r="E8">
            <v>100</v>
          </cell>
        </row>
      </sheetData>
      <sheetData sheetId="715">
        <row r="8">
          <cell r="E8">
            <v>100</v>
          </cell>
        </row>
      </sheetData>
      <sheetData sheetId="716">
        <row r="8">
          <cell r="E8">
            <v>100</v>
          </cell>
        </row>
      </sheetData>
      <sheetData sheetId="717">
        <row r="8">
          <cell r="E8">
            <v>100</v>
          </cell>
        </row>
      </sheetData>
      <sheetData sheetId="718">
        <row r="8">
          <cell r="E8">
            <v>100</v>
          </cell>
        </row>
      </sheetData>
      <sheetData sheetId="719">
        <row r="8">
          <cell r="E8">
            <v>100</v>
          </cell>
        </row>
      </sheetData>
      <sheetData sheetId="720">
        <row r="8">
          <cell r="E8">
            <v>100</v>
          </cell>
        </row>
      </sheetData>
      <sheetData sheetId="721">
        <row r="8">
          <cell r="E8">
            <v>100</v>
          </cell>
        </row>
      </sheetData>
      <sheetData sheetId="722">
        <row r="8">
          <cell r="E8">
            <v>100</v>
          </cell>
        </row>
      </sheetData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>
        <row r="8">
          <cell r="E8">
            <v>100</v>
          </cell>
        </row>
      </sheetData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>
        <row r="8">
          <cell r="E8">
            <v>100</v>
          </cell>
        </row>
      </sheetData>
      <sheetData sheetId="772">
        <row r="8">
          <cell r="E8">
            <v>100</v>
          </cell>
        </row>
      </sheetData>
      <sheetData sheetId="773">
        <row r="8">
          <cell r="E8">
            <v>100</v>
          </cell>
        </row>
      </sheetData>
      <sheetData sheetId="774">
        <row r="8">
          <cell r="E8">
            <v>100</v>
          </cell>
        </row>
      </sheetData>
      <sheetData sheetId="775">
        <row r="8">
          <cell r="E8">
            <v>100</v>
          </cell>
        </row>
      </sheetData>
      <sheetData sheetId="776">
        <row r="8">
          <cell r="E8">
            <v>100</v>
          </cell>
        </row>
      </sheetData>
      <sheetData sheetId="777">
        <row r="8">
          <cell r="E8">
            <v>100</v>
          </cell>
        </row>
      </sheetData>
      <sheetData sheetId="778">
        <row r="8">
          <cell r="E8">
            <v>100</v>
          </cell>
        </row>
      </sheetData>
      <sheetData sheetId="779">
        <row r="8">
          <cell r="E8">
            <v>100</v>
          </cell>
        </row>
      </sheetData>
      <sheetData sheetId="780">
        <row r="8">
          <cell r="E8">
            <v>100</v>
          </cell>
        </row>
      </sheetData>
      <sheetData sheetId="781">
        <row r="8">
          <cell r="E8">
            <v>100</v>
          </cell>
        </row>
      </sheetData>
      <sheetData sheetId="782">
        <row r="8">
          <cell r="E8">
            <v>100</v>
          </cell>
        </row>
      </sheetData>
      <sheetData sheetId="783">
        <row r="8">
          <cell r="E8">
            <v>100</v>
          </cell>
        </row>
      </sheetData>
      <sheetData sheetId="784">
        <row r="8">
          <cell r="E8">
            <v>100</v>
          </cell>
        </row>
      </sheetData>
      <sheetData sheetId="785">
        <row r="8">
          <cell r="E8">
            <v>100</v>
          </cell>
        </row>
      </sheetData>
      <sheetData sheetId="786">
        <row r="8">
          <cell r="E8">
            <v>100</v>
          </cell>
        </row>
      </sheetData>
      <sheetData sheetId="787">
        <row r="8">
          <cell r="E8">
            <v>100</v>
          </cell>
        </row>
      </sheetData>
      <sheetData sheetId="788">
        <row r="8">
          <cell r="E8">
            <v>100</v>
          </cell>
        </row>
      </sheetData>
      <sheetData sheetId="789">
        <row r="8">
          <cell r="E8">
            <v>100</v>
          </cell>
        </row>
      </sheetData>
      <sheetData sheetId="790">
        <row r="8">
          <cell r="E8">
            <v>100</v>
          </cell>
        </row>
      </sheetData>
      <sheetData sheetId="791">
        <row r="8">
          <cell r="E8">
            <v>100</v>
          </cell>
        </row>
      </sheetData>
      <sheetData sheetId="792">
        <row r="8">
          <cell r="E8">
            <v>100</v>
          </cell>
        </row>
      </sheetData>
      <sheetData sheetId="793">
        <row r="8">
          <cell r="E8">
            <v>100</v>
          </cell>
        </row>
      </sheetData>
      <sheetData sheetId="794">
        <row r="8">
          <cell r="E8">
            <v>100</v>
          </cell>
        </row>
      </sheetData>
      <sheetData sheetId="795">
        <row r="8">
          <cell r="E8">
            <v>100</v>
          </cell>
        </row>
      </sheetData>
      <sheetData sheetId="796">
        <row r="8">
          <cell r="E8">
            <v>100</v>
          </cell>
        </row>
      </sheetData>
      <sheetData sheetId="797">
        <row r="8">
          <cell r="E8">
            <v>100</v>
          </cell>
        </row>
      </sheetData>
      <sheetData sheetId="798">
        <row r="8">
          <cell r="E8">
            <v>100</v>
          </cell>
        </row>
      </sheetData>
      <sheetData sheetId="799">
        <row r="8">
          <cell r="E8">
            <v>100</v>
          </cell>
        </row>
      </sheetData>
      <sheetData sheetId="800">
        <row r="8">
          <cell r="E8">
            <v>100</v>
          </cell>
        </row>
      </sheetData>
      <sheetData sheetId="801">
        <row r="8">
          <cell r="E8">
            <v>100</v>
          </cell>
        </row>
      </sheetData>
      <sheetData sheetId="802">
        <row r="8">
          <cell r="E8">
            <v>100</v>
          </cell>
        </row>
      </sheetData>
      <sheetData sheetId="803">
        <row r="8">
          <cell r="E8">
            <v>100</v>
          </cell>
        </row>
      </sheetData>
      <sheetData sheetId="804">
        <row r="8">
          <cell r="E8">
            <v>100</v>
          </cell>
        </row>
      </sheetData>
      <sheetData sheetId="805">
        <row r="8">
          <cell r="E8">
            <v>100</v>
          </cell>
        </row>
      </sheetData>
      <sheetData sheetId="806">
        <row r="8">
          <cell r="E8">
            <v>100</v>
          </cell>
        </row>
      </sheetData>
      <sheetData sheetId="807">
        <row r="8">
          <cell r="E8">
            <v>100</v>
          </cell>
        </row>
      </sheetData>
      <sheetData sheetId="808">
        <row r="8">
          <cell r="E8">
            <v>100</v>
          </cell>
        </row>
      </sheetData>
      <sheetData sheetId="809">
        <row r="8">
          <cell r="E8">
            <v>100</v>
          </cell>
        </row>
      </sheetData>
      <sheetData sheetId="810">
        <row r="8">
          <cell r="E8">
            <v>100</v>
          </cell>
        </row>
      </sheetData>
      <sheetData sheetId="811">
        <row r="8">
          <cell r="E8">
            <v>100</v>
          </cell>
        </row>
      </sheetData>
      <sheetData sheetId="812">
        <row r="8">
          <cell r="E8">
            <v>100</v>
          </cell>
        </row>
      </sheetData>
      <sheetData sheetId="813">
        <row r="8">
          <cell r="E8">
            <v>100</v>
          </cell>
        </row>
      </sheetData>
      <sheetData sheetId="814">
        <row r="8">
          <cell r="E8">
            <v>100</v>
          </cell>
        </row>
      </sheetData>
      <sheetData sheetId="815">
        <row r="8">
          <cell r="E8">
            <v>100</v>
          </cell>
        </row>
      </sheetData>
      <sheetData sheetId="816">
        <row r="8">
          <cell r="E8">
            <v>100</v>
          </cell>
        </row>
      </sheetData>
      <sheetData sheetId="817">
        <row r="8">
          <cell r="E8">
            <v>100</v>
          </cell>
        </row>
      </sheetData>
      <sheetData sheetId="818">
        <row r="8">
          <cell r="E8">
            <v>100</v>
          </cell>
        </row>
      </sheetData>
      <sheetData sheetId="819">
        <row r="8">
          <cell r="E8">
            <v>100</v>
          </cell>
        </row>
      </sheetData>
      <sheetData sheetId="820">
        <row r="8">
          <cell r="E8">
            <v>100</v>
          </cell>
        </row>
      </sheetData>
      <sheetData sheetId="821">
        <row r="8">
          <cell r="E8">
            <v>100</v>
          </cell>
        </row>
      </sheetData>
      <sheetData sheetId="822">
        <row r="8">
          <cell r="E8">
            <v>100</v>
          </cell>
        </row>
      </sheetData>
      <sheetData sheetId="823">
        <row r="8">
          <cell r="E8">
            <v>100</v>
          </cell>
        </row>
      </sheetData>
      <sheetData sheetId="824">
        <row r="8">
          <cell r="E8">
            <v>100</v>
          </cell>
        </row>
      </sheetData>
      <sheetData sheetId="825">
        <row r="8">
          <cell r="E8">
            <v>100</v>
          </cell>
        </row>
      </sheetData>
      <sheetData sheetId="826">
        <row r="8">
          <cell r="E8">
            <v>100</v>
          </cell>
        </row>
      </sheetData>
      <sheetData sheetId="827">
        <row r="8">
          <cell r="E8">
            <v>100</v>
          </cell>
        </row>
      </sheetData>
      <sheetData sheetId="828">
        <row r="8">
          <cell r="E8">
            <v>100</v>
          </cell>
        </row>
      </sheetData>
      <sheetData sheetId="829">
        <row r="8">
          <cell r="E8">
            <v>100</v>
          </cell>
        </row>
      </sheetData>
      <sheetData sheetId="830">
        <row r="8">
          <cell r="E8">
            <v>100</v>
          </cell>
        </row>
      </sheetData>
      <sheetData sheetId="831">
        <row r="8">
          <cell r="E8">
            <v>100</v>
          </cell>
        </row>
      </sheetData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>
        <row r="8">
          <cell r="E8">
            <v>100</v>
          </cell>
        </row>
      </sheetData>
      <sheetData sheetId="844">
        <row r="8">
          <cell r="E8">
            <v>100</v>
          </cell>
        </row>
      </sheetData>
      <sheetData sheetId="845">
        <row r="8">
          <cell r="E8">
            <v>100</v>
          </cell>
        </row>
      </sheetData>
      <sheetData sheetId="846">
        <row r="8">
          <cell r="E8">
            <v>100</v>
          </cell>
        </row>
      </sheetData>
      <sheetData sheetId="847">
        <row r="8">
          <cell r="E8">
            <v>100</v>
          </cell>
        </row>
      </sheetData>
      <sheetData sheetId="848">
        <row r="8">
          <cell r="E8">
            <v>100</v>
          </cell>
        </row>
      </sheetData>
      <sheetData sheetId="849">
        <row r="8">
          <cell r="E8">
            <v>100</v>
          </cell>
        </row>
      </sheetData>
      <sheetData sheetId="850">
        <row r="8">
          <cell r="E8">
            <v>100</v>
          </cell>
        </row>
      </sheetData>
      <sheetData sheetId="851">
        <row r="8">
          <cell r="E8">
            <v>100</v>
          </cell>
        </row>
      </sheetData>
      <sheetData sheetId="852">
        <row r="8">
          <cell r="E8">
            <v>100</v>
          </cell>
        </row>
      </sheetData>
      <sheetData sheetId="853">
        <row r="8">
          <cell r="E8">
            <v>100</v>
          </cell>
        </row>
      </sheetData>
      <sheetData sheetId="854">
        <row r="8">
          <cell r="E8">
            <v>100</v>
          </cell>
        </row>
      </sheetData>
      <sheetData sheetId="855">
        <row r="8">
          <cell r="E8">
            <v>100</v>
          </cell>
        </row>
      </sheetData>
      <sheetData sheetId="856">
        <row r="8">
          <cell r="E8">
            <v>100</v>
          </cell>
        </row>
      </sheetData>
      <sheetData sheetId="857">
        <row r="8">
          <cell r="E8">
            <v>100</v>
          </cell>
        </row>
      </sheetData>
      <sheetData sheetId="858">
        <row r="8">
          <cell r="E8">
            <v>100</v>
          </cell>
        </row>
      </sheetData>
      <sheetData sheetId="859">
        <row r="8">
          <cell r="E8">
            <v>100</v>
          </cell>
        </row>
      </sheetData>
      <sheetData sheetId="860">
        <row r="8">
          <cell r="E8">
            <v>100</v>
          </cell>
        </row>
      </sheetData>
      <sheetData sheetId="861">
        <row r="8">
          <cell r="E8">
            <v>100</v>
          </cell>
        </row>
      </sheetData>
      <sheetData sheetId="862">
        <row r="8">
          <cell r="E8">
            <v>100</v>
          </cell>
        </row>
      </sheetData>
      <sheetData sheetId="863">
        <row r="8">
          <cell r="E8">
            <v>100</v>
          </cell>
        </row>
      </sheetData>
      <sheetData sheetId="864">
        <row r="8">
          <cell r="E8">
            <v>100</v>
          </cell>
        </row>
      </sheetData>
      <sheetData sheetId="865">
        <row r="8">
          <cell r="E8">
            <v>100</v>
          </cell>
        </row>
      </sheetData>
      <sheetData sheetId="866">
        <row r="8">
          <cell r="E8">
            <v>100</v>
          </cell>
        </row>
      </sheetData>
      <sheetData sheetId="867">
        <row r="8">
          <cell r="E8">
            <v>100</v>
          </cell>
        </row>
      </sheetData>
      <sheetData sheetId="868">
        <row r="8">
          <cell r="E8">
            <v>100</v>
          </cell>
        </row>
      </sheetData>
      <sheetData sheetId="869">
        <row r="8">
          <cell r="E8">
            <v>100</v>
          </cell>
        </row>
      </sheetData>
      <sheetData sheetId="870">
        <row r="8">
          <cell r="E8">
            <v>100</v>
          </cell>
        </row>
      </sheetData>
      <sheetData sheetId="871">
        <row r="8">
          <cell r="E8">
            <v>100</v>
          </cell>
        </row>
      </sheetData>
      <sheetData sheetId="872">
        <row r="8">
          <cell r="E8">
            <v>100</v>
          </cell>
        </row>
      </sheetData>
      <sheetData sheetId="873">
        <row r="8">
          <cell r="E8">
            <v>100</v>
          </cell>
        </row>
      </sheetData>
      <sheetData sheetId="874">
        <row r="8">
          <cell r="E8">
            <v>100</v>
          </cell>
        </row>
      </sheetData>
      <sheetData sheetId="875">
        <row r="8">
          <cell r="E8">
            <v>100</v>
          </cell>
        </row>
      </sheetData>
      <sheetData sheetId="876">
        <row r="8">
          <cell r="E8">
            <v>100</v>
          </cell>
        </row>
      </sheetData>
      <sheetData sheetId="877">
        <row r="8">
          <cell r="E8">
            <v>100</v>
          </cell>
        </row>
      </sheetData>
      <sheetData sheetId="878">
        <row r="8">
          <cell r="E8">
            <v>100</v>
          </cell>
        </row>
      </sheetData>
      <sheetData sheetId="879">
        <row r="8">
          <cell r="E8">
            <v>100</v>
          </cell>
        </row>
      </sheetData>
      <sheetData sheetId="880">
        <row r="8">
          <cell r="E8">
            <v>100</v>
          </cell>
        </row>
      </sheetData>
      <sheetData sheetId="881">
        <row r="8">
          <cell r="E8">
            <v>100</v>
          </cell>
        </row>
      </sheetData>
      <sheetData sheetId="882">
        <row r="8">
          <cell r="E8">
            <v>100</v>
          </cell>
        </row>
      </sheetData>
      <sheetData sheetId="883">
        <row r="8">
          <cell r="E8">
            <v>100</v>
          </cell>
        </row>
      </sheetData>
      <sheetData sheetId="884">
        <row r="8">
          <cell r="E8">
            <v>100</v>
          </cell>
        </row>
      </sheetData>
      <sheetData sheetId="885">
        <row r="8">
          <cell r="E8">
            <v>100</v>
          </cell>
        </row>
      </sheetData>
      <sheetData sheetId="886">
        <row r="8">
          <cell r="E8">
            <v>100</v>
          </cell>
        </row>
      </sheetData>
      <sheetData sheetId="887">
        <row r="8">
          <cell r="E8">
            <v>100</v>
          </cell>
        </row>
      </sheetData>
      <sheetData sheetId="888">
        <row r="8">
          <cell r="E8">
            <v>100</v>
          </cell>
        </row>
      </sheetData>
      <sheetData sheetId="889">
        <row r="8">
          <cell r="E8">
            <v>100</v>
          </cell>
        </row>
      </sheetData>
      <sheetData sheetId="890">
        <row r="8">
          <cell r="E8">
            <v>100</v>
          </cell>
        </row>
      </sheetData>
      <sheetData sheetId="891">
        <row r="8">
          <cell r="E8">
            <v>100</v>
          </cell>
        </row>
      </sheetData>
      <sheetData sheetId="892">
        <row r="8">
          <cell r="E8">
            <v>100</v>
          </cell>
        </row>
      </sheetData>
      <sheetData sheetId="893">
        <row r="8">
          <cell r="E8">
            <v>100</v>
          </cell>
        </row>
      </sheetData>
      <sheetData sheetId="894">
        <row r="8">
          <cell r="E8">
            <v>100</v>
          </cell>
        </row>
      </sheetData>
      <sheetData sheetId="895">
        <row r="8">
          <cell r="E8">
            <v>100</v>
          </cell>
        </row>
      </sheetData>
      <sheetData sheetId="896">
        <row r="8">
          <cell r="E8">
            <v>100</v>
          </cell>
        </row>
      </sheetData>
      <sheetData sheetId="897">
        <row r="8">
          <cell r="E8">
            <v>100</v>
          </cell>
        </row>
      </sheetData>
      <sheetData sheetId="898">
        <row r="8">
          <cell r="E8">
            <v>100</v>
          </cell>
        </row>
      </sheetData>
      <sheetData sheetId="899">
        <row r="8">
          <cell r="E8">
            <v>100</v>
          </cell>
        </row>
      </sheetData>
      <sheetData sheetId="900">
        <row r="8">
          <cell r="E8">
            <v>100</v>
          </cell>
        </row>
      </sheetData>
      <sheetData sheetId="901">
        <row r="8">
          <cell r="E8">
            <v>100</v>
          </cell>
        </row>
      </sheetData>
      <sheetData sheetId="902">
        <row r="8">
          <cell r="E8">
            <v>100</v>
          </cell>
        </row>
      </sheetData>
      <sheetData sheetId="903">
        <row r="8">
          <cell r="E8">
            <v>100</v>
          </cell>
        </row>
      </sheetData>
      <sheetData sheetId="904">
        <row r="8">
          <cell r="E8">
            <v>100</v>
          </cell>
        </row>
      </sheetData>
      <sheetData sheetId="905">
        <row r="8">
          <cell r="E8">
            <v>100</v>
          </cell>
        </row>
      </sheetData>
      <sheetData sheetId="906">
        <row r="8">
          <cell r="E8">
            <v>100</v>
          </cell>
        </row>
      </sheetData>
      <sheetData sheetId="907">
        <row r="8">
          <cell r="E8">
            <v>100</v>
          </cell>
        </row>
      </sheetData>
      <sheetData sheetId="908">
        <row r="8">
          <cell r="E8">
            <v>100</v>
          </cell>
        </row>
      </sheetData>
      <sheetData sheetId="909">
        <row r="8">
          <cell r="E8">
            <v>100</v>
          </cell>
        </row>
      </sheetData>
      <sheetData sheetId="910">
        <row r="8">
          <cell r="E8">
            <v>100</v>
          </cell>
        </row>
      </sheetData>
      <sheetData sheetId="911">
        <row r="8">
          <cell r="E8">
            <v>100</v>
          </cell>
        </row>
      </sheetData>
      <sheetData sheetId="912">
        <row r="8">
          <cell r="E8">
            <v>100</v>
          </cell>
        </row>
      </sheetData>
      <sheetData sheetId="913">
        <row r="8">
          <cell r="E8">
            <v>100</v>
          </cell>
        </row>
      </sheetData>
      <sheetData sheetId="914">
        <row r="8">
          <cell r="E8">
            <v>100</v>
          </cell>
        </row>
      </sheetData>
      <sheetData sheetId="915">
        <row r="8">
          <cell r="E8">
            <v>100</v>
          </cell>
        </row>
      </sheetData>
      <sheetData sheetId="916">
        <row r="8">
          <cell r="E8">
            <v>100</v>
          </cell>
        </row>
      </sheetData>
      <sheetData sheetId="917">
        <row r="8">
          <cell r="E8">
            <v>100</v>
          </cell>
        </row>
      </sheetData>
      <sheetData sheetId="918">
        <row r="8">
          <cell r="E8">
            <v>100</v>
          </cell>
        </row>
      </sheetData>
      <sheetData sheetId="919">
        <row r="8">
          <cell r="E8">
            <v>100</v>
          </cell>
        </row>
      </sheetData>
      <sheetData sheetId="920">
        <row r="8">
          <cell r="E8">
            <v>100</v>
          </cell>
        </row>
      </sheetData>
      <sheetData sheetId="921">
        <row r="8">
          <cell r="E8">
            <v>100</v>
          </cell>
        </row>
      </sheetData>
      <sheetData sheetId="922">
        <row r="8">
          <cell r="E8">
            <v>100</v>
          </cell>
        </row>
      </sheetData>
      <sheetData sheetId="923">
        <row r="8">
          <cell r="E8">
            <v>100</v>
          </cell>
        </row>
      </sheetData>
      <sheetData sheetId="924">
        <row r="8">
          <cell r="E8">
            <v>100</v>
          </cell>
        </row>
      </sheetData>
      <sheetData sheetId="925">
        <row r="8">
          <cell r="E8">
            <v>100</v>
          </cell>
        </row>
      </sheetData>
      <sheetData sheetId="926">
        <row r="8">
          <cell r="E8">
            <v>100</v>
          </cell>
        </row>
      </sheetData>
      <sheetData sheetId="927">
        <row r="8">
          <cell r="E8">
            <v>100</v>
          </cell>
        </row>
      </sheetData>
      <sheetData sheetId="928">
        <row r="8">
          <cell r="E8">
            <v>100</v>
          </cell>
        </row>
      </sheetData>
      <sheetData sheetId="929">
        <row r="8">
          <cell r="E8">
            <v>100</v>
          </cell>
        </row>
      </sheetData>
      <sheetData sheetId="930">
        <row r="8">
          <cell r="E8">
            <v>100</v>
          </cell>
        </row>
      </sheetData>
      <sheetData sheetId="931">
        <row r="8">
          <cell r="E8">
            <v>100</v>
          </cell>
        </row>
      </sheetData>
      <sheetData sheetId="932">
        <row r="8">
          <cell r="E8">
            <v>100</v>
          </cell>
        </row>
      </sheetData>
      <sheetData sheetId="933">
        <row r="8">
          <cell r="E8">
            <v>100</v>
          </cell>
        </row>
      </sheetData>
      <sheetData sheetId="934">
        <row r="8">
          <cell r="E8">
            <v>100</v>
          </cell>
        </row>
      </sheetData>
      <sheetData sheetId="935">
        <row r="8">
          <cell r="E8">
            <v>100</v>
          </cell>
        </row>
      </sheetData>
      <sheetData sheetId="936">
        <row r="8">
          <cell r="E8">
            <v>100</v>
          </cell>
        </row>
      </sheetData>
      <sheetData sheetId="937">
        <row r="8">
          <cell r="E8">
            <v>100</v>
          </cell>
        </row>
      </sheetData>
      <sheetData sheetId="938">
        <row r="8">
          <cell r="E8">
            <v>100</v>
          </cell>
        </row>
      </sheetData>
      <sheetData sheetId="939">
        <row r="8">
          <cell r="E8">
            <v>100</v>
          </cell>
        </row>
      </sheetData>
      <sheetData sheetId="940">
        <row r="8">
          <cell r="E8">
            <v>100</v>
          </cell>
        </row>
      </sheetData>
      <sheetData sheetId="941">
        <row r="8">
          <cell r="E8">
            <v>100</v>
          </cell>
        </row>
      </sheetData>
      <sheetData sheetId="942">
        <row r="8">
          <cell r="E8">
            <v>100</v>
          </cell>
        </row>
      </sheetData>
      <sheetData sheetId="943">
        <row r="8">
          <cell r="E8">
            <v>100</v>
          </cell>
        </row>
      </sheetData>
      <sheetData sheetId="944">
        <row r="8">
          <cell r="E8">
            <v>100</v>
          </cell>
        </row>
      </sheetData>
      <sheetData sheetId="945">
        <row r="8">
          <cell r="E8">
            <v>100</v>
          </cell>
        </row>
      </sheetData>
      <sheetData sheetId="946">
        <row r="8">
          <cell r="E8">
            <v>100</v>
          </cell>
        </row>
      </sheetData>
      <sheetData sheetId="947">
        <row r="8">
          <cell r="E8">
            <v>100</v>
          </cell>
        </row>
      </sheetData>
      <sheetData sheetId="948">
        <row r="8">
          <cell r="E8">
            <v>100</v>
          </cell>
        </row>
      </sheetData>
      <sheetData sheetId="949">
        <row r="8">
          <cell r="E8">
            <v>100</v>
          </cell>
        </row>
      </sheetData>
      <sheetData sheetId="950">
        <row r="8">
          <cell r="E8">
            <v>100</v>
          </cell>
        </row>
      </sheetData>
      <sheetData sheetId="951">
        <row r="8">
          <cell r="E8">
            <v>100</v>
          </cell>
        </row>
      </sheetData>
      <sheetData sheetId="952">
        <row r="8">
          <cell r="E8">
            <v>100</v>
          </cell>
        </row>
      </sheetData>
      <sheetData sheetId="953">
        <row r="8">
          <cell r="E8">
            <v>100</v>
          </cell>
        </row>
      </sheetData>
      <sheetData sheetId="954">
        <row r="8">
          <cell r="E8">
            <v>100</v>
          </cell>
        </row>
      </sheetData>
      <sheetData sheetId="955">
        <row r="8">
          <cell r="E8">
            <v>100</v>
          </cell>
        </row>
      </sheetData>
      <sheetData sheetId="956">
        <row r="8">
          <cell r="E8">
            <v>100</v>
          </cell>
        </row>
      </sheetData>
      <sheetData sheetId="957">
        <row r="8">
          <cell r="E8">
            <v>100</v>
          </cell>
        </row>
      </sheetData>
      <sheetData sheetId="958">
        <row r="8">
          <cell r="E8">
            <v>100</v>
          </cell>
        </row>
      </sheetData>
      <sheetData sheetId="959">
        <row r="8">
          <cell r="E8">
            <v>100</v>
          </cell>
        </row>
      </sheetData>
      <sheetData sheetId="960">
        <row r="8">
          <cell r="E8">
            <v>100</v>
          </cell>
        </row>
      </sheetData>
      <sheetData sheetId="961">
        <row r="8">
          <cell r="E8">
            <v>100</v>
          </cell>
        </row>
      </sheetData>
      <sheetData sheetId="962">
        <row r="8">
          <cell r="E8">
            <v>100</v>
          </cell>
        </row>
      </sheetData>
      <sheetData sheetId="963">
        <row r="8">
          <cell r="E8">
            <v>100</v>
          </cell>
        </row>
      </sheetData>
      <sheetData sheetId="964">
        <row r="8">
          <cell r="E8">
            <v>100</v>
          </cell>
        </row>
      </sheetData>
      <sheetData sheetId="965">
        <row r="8">
          <cell r="E8">
            <v>100</v>
          </cell>
        </row>
      </sheetData>
      <sheetData sheetId="966">
        <row r="8">
          <cell r="E8">
            <v>100</v>
          </cell>
        </row>
      </sheetData>
      <sheetData sheetId="967" refreshError="1"/>
      <sheetData sheetId="968">
        <row r="8">
          <cell r="E8">
            <v>100</v>
          </cell>
        </row>
      </sheetData>
      <sheetData sheetId="969">
        <row r="8">
          <cell r="E8">
            <v>100</v>
          </cell>
        </row>
      </sheetData>
      <sheetData sheetId="970">
        <row r="8">
          <cell r="E8">
            <v>100</v>
          </cell>
        </row>
      </sheetData>
      <sheetData sheetId="971">
        <row r="8">
          <cell r="E8">
            <v>100</v>
          </cell>
        </row>
      </sheetData>
      <sheetData sheetId="972">
        <row r="8">
          <cell r="E8">
            <v>100</v>
          </cell>
        </row>
      </sheetData>
      <sheetData sheetId="973">
        <row r="8">
          <cell r="E8">
            <v>100</v>
          </cell>
        </row>
      </sheetData>
      <sheetData sheetId="974">
        <row r="8">
          <cell r="E8">
            <v>100</v>
          </cell>
        </row>
      </sheetData>
      <sheetData sheetId="975">
        <row r="8">
          <cell r="E8">
            <v>100</v>
          </cell>
        </row>
      </sheetData>
      <sheetData sheetId="976">
        <row r="8">
          <cell r="E8">
            <v>100</v>
          </cell>
        </row>
      </sheetData>
      <sheetData sheetId="977" refreshError="1"/>
      <sheetData sheetId="978">
        <row r="8">
          <cell r="E8">
            <v>100</v>
          </cell>
        </row>
      </sheetData>
      <sheetData sheetId="979">
        <row r="8">
          <cell r="E8">
            <v>100</v>
          </cell>
        </row>
      </sheetData>
      <sheetData sheetId="980">
        <row r="8">
          <cell r="E8">
            <v>100</v>
          </cell>
        </row>
      </sheetData>
      <sheetData sheetId="981">
        <row r="8">
          <cell r="E8">
            <v>100</v>
          </cell>
        </row>
      </sheetData>
      <sheetData sheetId="982">
        <row r="8">
          <cell r="E8">
            <v>100</v>
          </cell>
        </row>
      </sheetData>
      <sheetData sheetId="983">
        <row r="8">
          <cell r="E8">
            <v>100</v>
          </cell>
        </row>
      </sheetData>
      <sheetData sheetId="984">
        <row r="8">
          <cell r="E8">
            <v>100</v>
          </cell>
        </row>
      </sheetData>
      <sheetData sheetId="985">
        <row r="8">
          <cell r="E8">
            <v>100</v>
          </cell>
        </row>
      </sheetData>
      <sheetData sheetId="986">
        <row r="8">
          <cell r="E8">
            <v>100</v>
          </cell>
        </row>
      </sheetData>
      <sheetData sheetId="987">
        <row r="8">
          <cell r="E8">
            <v>100</v>
          </cell>
        </row>
      </sheetData>
      <sheetData sheetId="988">
        <row r="8">
          <cell r="E8">
            <v>100</v>
          </cell>
        </row>
      </sheetData>
      <sheetData sheetId="989">
        <row r="8">
          <cell r="E8">
            <v>100</v>
          </cell>
        </row>
      </sheetData>
      <sheetData sheetId="990">
        <row r="8">
          <cell r="E8">
            <v>100</v>
          </cell>
        </row>
      </sheetData>
      <sheetData sheetId="991">
        <row r="8">
          <cell r="E8">
            <v>100</v>
          </cell>
        </row>
      </sheetData>
      <sheetData sheetId="992">
        <row r="8">
          <cell r="E8">
            <v>100</v>
          </cell>
        </row>
      </sheetData>
      <sheetData sheetId="993">
        <row r="8">
          <cell r="E8">
            <v>100</v>
          </cell>
        </row>
      </sheetData>
      <sheetData sheetId="994">
        <row r="8">
          <cell r="E8">
            <v>100</v>
          </cell>
        </row>
      </sheetData>
      <sheetData sheetId="995">
        <row r="8">
          <cell r="E8">
            <v>100</v>
          </cell>
        </row>
      </sheetData>
      <sheetData sheetId="996">
        <row r="8">
          <cell r="E8">
            <v>100</v>
          </cell>
        </row>
      </sheetData>
      <sheetData sheetId="997">
        <row r="8">
          <cell r="E8">
            <v>100</v>
          </cell>
        </row>
      </sheetData>
      <sheetData sheetId="998">
        <row r="8">
          <cell r="E8">
            <v>100</v>
          </cell>
        </row>
      </sheetData>
      <sheetData sheetId="999">
        <row r="8">
          <cell r="E8">
            <v>100</v>
          </cell>
        </row>
      </sheetData>
      <sheetData sheetId="1000">
        <row r="8">
          <cell r="E8">
            <v>100</v>
          </cell>
        </row>
      </sheetData>
      <sheetData sheetId="1001">
        <row r="8">
          <cell r="E8">
            <v>100</v>
          </cell>
        </row>
      </sheetData>
      <sheetData sheetId="1002">
        <row r="8">
          <cell r="E8">
            <v>100</v>
          </cell>
        </row>
      </sheetData>
      <sheetData sheetId="1003">
        <row r="8">
          <cell r="E8">
            <v>100</v>
          </cell>
        </row>
      </sheetData>
      <sheetData sheetId="1004">
        <row r="8">
          <cell r="E8">
            <v>100</v>
          </cell>
        </row>
      </sheetData>
      <sheetData sheetId="1005">
        <row r="8">
          <cell r="E8">
            <v>100</v>
          </cell>
        </row>
      </sheetData>
      <sheetData sheetId="1006">
        <row r="8">
          <cell r="E8">
            <v>100</v>
          </cell>
        </row>
      </sheetData>
      <sheetData sheetId="1007">
        <row r="8">
          <cell r="E8">
            <v>100</v>
          </cell>
        </row>
      </sheetData>
      <sheetData sheetId="1008">
        <row r="8">
          <cell r="E8">
            <v>100</v>
          </cell>
        </row>
      </sheetData>
      <sheetData sheetId="1009">
        <row r="8">
          <cell r="E8">
            <v>100</v>
          </cell>
        </row>
      </sheetData>
      <sheetData sheetId="1010">
        <row r="8">
          <cell r="E8">
            <v>100</v>
          </cell>
        </row>
      </sheetData>
      <sheetData sheetId="1011">
        <row r="8">
          <cell r="E8">
            <v>100</v>
          </cell>
        </row>
      </sheetData>
      <sheetData sheetId="1012">
        <row r="8">
          <cell r="E8">
            <v>100</v>
          </cell>
        </row>
      </sheetData>
      <sheetData sheetId="1013">
        <row r="8">
          <cell r="E8">
            <v>100</v>
          </cell>
        </row>
      </sheetData>
      <sheetData sheetId="1014">
        <row r="8">
          <cell r="E8">
            <v>100</v>
          </cell>
        </row>
      </sheetData>
      <sheetData sheetId="1015">
        <row r="8">
          <cell r="E8">
            <v>100</v>
          </cell>
        </row>
      </sheetData>
      <sheetData sheetId="1016">
        <row r="8">
          <cell r="E8">
            <v>100</v>
          </cell>
        </row>
      </sheetData>
      <sheetData sheetId="1017">
        <row r="8">
          <cell r="E8">
            <v>100</v>
          </cell>
        </row>
      </sheetData>
      <sheetData sheetId="1018">
        <row r="8">
          <cell r="E8">
            <v>100</v>
          </cell>
        </row>
      </sheetData>
      <sheetData sheetId="1019">
        <row r="8">
          <cell r="E8">
            <v>100</v>
          </cell>
        </row>
      </sheetData>
      <sheetData sheetId="1020">
        <row r="8">
          <cell r="E8">
            <v>100</v>
          </cell>
        </row>
      </sheetData>
      <sheetData sheetId="1021">
        <row r="8">
          <cell r="E8">
            <v>100</v>
          </cell>
        </row>
      </sheetData>
      <sheetData sheetId="1022">
        <row r="8">
          <cell r="E8">
            <v>100</v>
          </cell>
        </row>
      </sheetData>
      <sheetData sheetId="1023">
        <row r="8">
          <cell r="E8">
            <v>100</v>
          </cell>
        </row>
      </sheetData>
      <sheetData sheetId="1024">
        <row r="8">
          <cell r="E8">
            <v>100</v>
          </cell>
        </row>
      </sheetData>
      <sheetData sheetId="1025">
        <row r="8">
          <cell r="E8">
            <v>100</v>
          </cell>
        </row>
      </sheetData>
      <sheetData sheetId="1026">
        <row r="8">
          <cell r="E8">
            <v>100</v>
          </cell>
        </row>
      </sheetData>
      <sheetData sheetId="1027">
        <row r="8">
          <cell r="E8">
            <v>100</v>
          </cell>
        </row>
      </sheetData>
      <sheetData sheetId="1028">
        <row r="8">
          <cell r="E8">
            <v>100</v>
          </cell>
        </row>
      </sheetData>
      <sheetData sheetId="1029">
        <row r="8">
          <cell r="E8">
            <v>100</v>
          </cell>
        </row>
      </sheetData>
      <sheetData sheetId="1030">
        <row r="8">
          <cell r="E8">
            <v>100</v>
          </cell>
        </row>
      </sheetData>
      <sheetData sheetId="1031">
        <row r="8">
          <cell r="E8">
            <v>100</v>
          </cell>
        </row>
      </sheetData>
      <sheetData sheetId="1032">
        <row r="8">
          <cell r="E8">
            <v>100</v>
          </cell>
        </row>
      </sheetData>
      <sheetData sheetId="1033">
        <row r="8">
          <cell r="E8">
            <v>100</v>
          </cell>
        </row>
      </sheetData>
      <sheetData sheetId="1034">
        <row r="8">
          <cell r="E8">
            <v>100</v>
          </cell>
        </row>
      </sheetData>
      <sheetData sheetId="1035">
        <row r="8">
          <cell r="E8">
            <v>100</v>
          </cell>
        </row>
      </sheetData>
      <sheetData sheetId="1036">
        <row r="8">
          <cell r="E8">
            <v>100</v>
          </cell>
        </row>
      </sheetData>
      <sheetData sheetId="1037">
        <row r="8">
          <cell r="E8">
            <v>100</v>
          </cell>
        </row>
      </sheetData>
      <sheetData sheetId="1038">
        <row r="8">
          <cell r="E8">
            <v>100</v>
          </cell>
        </row>
      </sheetData>
      <sheetData sheetId="1039">
        <row r="8">
          <cell r="E8">
            <v>100</v>
          </cell>
        </row>
      </sheetData>
      <sheetData sheetId="1040">
        <row r="8">
          <cell r="E8">
            <v>100</v>
          </cell>
        </row>
      </sheetData>
      <sheetData sheetId="1041">
        <row r="8">
          <cell r="E8">
            <v>100</v>
          </cell>
        </row>
      </sheetData>
      <sheetData sheetId="1042">
        <row r="8">
          <cell r="E8">
            <v>100</v>
          </cell>
        </row>
      </sheetData>
      <sheetData sheetId="1043">
        <row r="8">
          <cell r="E8">
            <v>100</v>
          </cell>
        </row>
      </sheetData>
      <sheetData sheetId="1044">
        <row r="8">
          <cell r="E8">
            <v>100</v>
          </cell>
        </row>
      </sheetData>
      <sheetData sheetId="1045">
        <row r="8">
          <cell r="E8">
            <v>100</v>
          </cell>
        </row>
      </sheetData>
      <sheetData sheetId="1046">
        <row r="8">
          <cell r="E8">
            <v>100</v>
          </cell>
        </row>
      </sheetData>
      <sheetData sheetId="1047">
        <row r="8">
          <cell r="E8">
            <v>100</v>
          </cell>
        </row>
      </sheetData>
      <sheetData sheetId="1048">
        <row r="8">
          <cell r="E8">
            <v>100</v>
          </cell>
        </row>
      </sheetData>
      <sheetData sheetId="1049">
        <row r="8">
          <cell r="E8">
            <v>100</v>
          </cell>
        </row>
      </sheetData>
      <sheetData sheetId="1050">
        <row r="8">
          <cell r="E8">
            <v>100</v>
          </cell>
        </row>
      </sheetData>
      <sheetData sheetId="1051">
        <row r="8">
          <cell r="E8">
            <v>100</v>
          </cell>
        </row>
      </sheetData>
      <sheetData sheetId="1052">
        <row r="8">
          <cell r="E8">
            <v>100</v>
          </cell>
        </row>
      </sheetData>
      <sheetData sheetId="1053">
        <row r="8">
          <cell r="E8">
            <v>100</v>
          </cell>
        </row>
      </sheetData>
      <sheetData sheetId="1054">
        <row r="8">
          <cell r="E8">
            <v>100</v>
          </cell>
        </row>
      </sheetData>
      <sheetData sheetId="1055">
        <row r="8">
          <cell r="E8">
            <v>100</v>
          </cell>
        </row>
      </sheetData>
      <sheetData sheetId="1056">
        <row r="8">
          <cell r="E8">
            <v>100</v>
          </cell>
        </row>
      </sheetData>
      <sheetData sheetId="1057">
        <row r="8">
          <cell r="E8">
            <v>100</v>
          </cell>
        </row>
      </sheetData>
      <sheetData sheetId="1058">
        <row r="8">
          <cell r="E8">
            <v>100</v>
          </cell>
        </row>
      </sheetData>
      <sheetData sheetId="1059">
        <row r="8">
          <cell r="E8">
            <v>100</v>
          </cell>
        </row>
      </sheetData>
      <sheetData sheetId="1060">
        <row r="8">
          <cell r="E8">
            <v>100</v>
          </cell>
        </row>
      </sheetData>
      <sheetData sheetId="1061">
        <row r="8">
          <cell r="E8">
            <v>100</v>
          </cell>
        </row>
      </sheetData>
      <sheetData sheetId="1062">
        <row r="8">
          <cell r="E8">
            <v>100</v>
          </cell>
        </row>
      </sheetData>
      <sheetData sheetId="1063">
        <row r="8">
          <cell r="E8">
            <v>100</v>
          </cell>
        </row>
      </sheetData>
      <sheetData sheetId="1064">
        <row r="8">
          <cell r="E8">
            <v>100</v>
          </cell>
        </row>
      </sheetData>
      <sheetData sheetId="1065">
        <row r="8">
          <cell r="E8">
            <v>100</v>
          </cell>
        </row>
      </sheetData>
      <sheetData sheetId="1066">
        <row r="8">
          <cell r="E8">
            <v>100</v>
          </cell>
        </row>
      </sheetData>
      <sheetData sheetId="1067">
        <row r="8">
          <cell r="E8">
            <v>100</v>
          </cell>
        </row>
      </sheetData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>
        <row r="8">
          <cell r="E8">
            <v>100</v>
          </cell>
        </row>
      </sheetData>
      <sheetData sheetId="1133">
        <row r="8">
          <cell r="E8">
            <v>100</v>
          </cell>
        </row>
      </sheetData>
      <sheetData sheetId="1134" refreshError="1"/>
      <sheetData sheetId="1135" refreshError="1"/>
      <sheetData sheetId="1136">
        <row r="8">
          <cell r="E8">
            <v>100</v>
          </cell>
        </row>
      </sheetData>
      <sheetData sheetId="1137">
        <row r="8">
          <cell r="E8">
            <v>100</v>
          </cell>
        </row>
      </sheetData>
      <sheetData sheetId="1138">
        <row r="8">
          <cell r="E8">
            <v>100</v>
          </cell>
        </row>
      </sheetData>
      <sheetData sheetId="1139" refreshError="1"/>
      <sheetData sheetId="1140" refreshError="1"/>
      <sheetData sheetId="1141"/>
      <sheetData sheetId="1142" refreshError="1"/>
      <sheetData sheetId="1143" refreshError="1"/>
      <sheetData sheetId="1144" refreshError="1"/>
      <sheetData sheetId="1145" refreshError="1"/>
      <sheetData sheetId="1146"/>
      <sheetData sheetId="1147"/>
      <sheetData sheetId="1148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 refreshError="1"/>
      <sheetData sheetId="1166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>
        <row r="8">
          <cell r="E8">
            <v>100</v>
          </cell>
        </row>
      </sheetData>
      <sheetData sheetId="1207">
        <row r="8">
          <cell r="E8">
            <v>100</v>
          </cell>
        </row>
      </sheetData>
      <sheetData sheetId="1208">
        <row r="8">
          <cell r="E8">
            <v>100</v>
          </cell>
        </row>
      </sheetData>
      <sheetData sheetId="1209">
        <row r="8">
          <cell r="E8">
            <v>100</v>
          </cell>
        </row>
      </sheetData>
      <sheetData sheetId="1210">
        <row r="8">
          <cell r="E8">
            <v>100</v>
          </cell>
        </row>
      </sheetData>
      <sheetData sheetId="1211">
        <row r="8">
          <cell r="E8">
            <v>100</v>
          </cell>
        </row>
      </sheetData>
      <sheetData sheetId="1212">
        <row r="8">
          <cell r="E8">
            <v>100</v>
          </cell>
        </row>
      </sheetData>
      <sheetData sheetId="1213">
        <row r="8">
          <cell r="E8">
            <v>100</v>
          </cell>
        </row>
      </sheetData>
      <sheetData sheetId="1214">
        <row r="8">
          <cell r="E8">
            <v>100</v>
          </cell>
        </row>
      </sheetData>
      <sheetData sheetId="1215">
        <row r="8">
          <cell r="E8">
            <v>100</v>
          </cell>
        </row>
      </sheetData>
      <sheetData sheetId="1216">
        <row r="8">
          <cell r="E8">
            <v>100</v>
          </cell>
        </row>
      </sheetData>
      <sheetData sheetId="1217">
        <row r="8">
          <cell r="E8">
            <v>100</v>
          </cell>
        </row>
      </sheetData>
      <sheetData sheetId="1218">
        <row r="8">
          <cell r="E8">
            <v>100</v>
          </cell>
        </row>
      </sheetData>
      <sheetData sheetId="1219">
        <row r="8">
          <cell r="E8">
            <v>100</v>
          </cell>
        </row>
      </sheetData>
      <sheetData sheetId="1220">
        <row r="8">
          <cell r="E8">
            <v>100</v>
          </cell>
        </row>
      </sheetData>
      <sheetData sheetId="1221">
        <row r="8">
          <cell r="E8">
            <v>100</v>
          </cell>
        </row>
      </sheetData>
      <sheetData sheetId="1222">
        <row r="8">
          <cell r="E8">
            <v>100</v>
          </cell>
        </row>
      </sheetData>
      <sheetData sheetId="1223">
        <row r="8">
          <cell r="E8">
            <v>100</v>
          </cell>
        </row>
      </sheetData>
      <sheetData sheetId="1224">
        <row r="8">
          <cell r="E8">
            <v>100</v>
          </cell>
        </row>
      </sheetData>
      <sheetData sheetId="1225">
        <row r="8">
          <cell r="E8">
            <v>100</v>
          </cell>
        </row>
      </sheetData>
      <sheetData sheetId="1226">
        <row r="8">
          <cell r="E8">
            <v>100</v>
          </cell>
        </row>
      </sheetData>
      <sheetData sheetId="1227">
        <row r="8">
          <cell r="E8">
            <v>100</v>
          </cell>
        </row>
      </sheetData>
      <sheetData sheetId="1228">
        <row r="8">
          <cell r="E8">
            <v>100</v>
          </cell>
        </row>
      </sheetData>
      <sheetData sheetId="1229">
        <row r="8">
          <cell r="E8">
            <v>100</v>
          </cell>
        </row>
      </sheetData>
      <sheetData sheetId="1230">
        <row r="8">
          <cell r="E8">
            <v>100</v>
          </cell>
        </row>
      </sheetData>
      <sheetData sheetId="1231">
        <row r="8">
          <cell r="E8">
            <v>100</v>
          </cell>
        </row>
      </sheetData>
      <sheetData sheetId="1232">
        <row r="8">
          <cell r="E8">
            <v>100</v>
          </cell>
        </row>
      </sheetData>
      <sheetData sheetId="1233">
        <row r="8">
          <cell r="E8">
            <v>100</v>
          </cell>
        </row>
      </sheetData>
      <sheetData sheetId="1234">
        <row r="8">
          <cell r="E8">
            <v>100</v>
          </cell>
        </row>
      </sheetData>
      <sheetData sheetId="1235">
        <row r="8">
          <cell r="E8">
            <v>100</v>
          </cell>
        </row>
      </sheetData>
      <sheetData sheetId="1236">
        <row r="8">
          <cell r="E8">
            <v>100</v>
          </cell>
        </row>
      </sheetData>
      <sheetData sheetId="1237">
        <row r="8">
          <cell r="E8">
            <v>100</v>
          </cell>
        </row>
      </sheetData>
      <sheetData sheetId="1238">
        <row r="8">
          <cell r="E8">
            <v>100</v>
          </cell>
        </row>
      </sheetData>
      <sheetData sheetId="1239">
        <row r="8">
          <cell r="E8">
            <v>100</v>
          </cell>
        </row>
      </sheetData>
      <sheetData sheetId="1240">
        <row r="8">
          <cell r="E8">
            <v>100</v>
          </cell>
        </row>
      </sheetData>
      <sheetData sheetId="1241">
        <row r="8">
          <cell r="E8">
            <v>100</v>
          </cell>
        </row>
      </sheetData>
      <sheetData sheetId="1242">
        <row r="8">
          <cell r="E8">
            <v>100</v>
          </cell>
        </row>
      </sheetData>
      <sheetData sheetId="1243">
        <row r="8">
          <cell r="E8">
            <v>100</v>
          </cell>
        </row>
      </sheetData>
      <sheetData sheetId="1244">
        <row r="8">
          <cell r="E8">
            <v>100</v>
          </cell>
        </row>
      </sheetData>
      <sheetData sheetId="1245">
        <row r="8">
          <cell r="E8">
            <v>100</v>
          </cell>
        </row>
      </sheetData>
      <sheetData sheetId="1246">
        <row r="8">
          <cell r="E8">
            <v>100</v>
          </cell>
        </row>
      </sheetData>
      <sheetData sheetId="1247">
        <row r="8">
          <cell r="E8">
            <v>100</v>
          </cell>
        </row>
      </sheetData>
      <sheetData sheetId="1248">
        <row r="8">
          <cell r="E8">
            <v>100</v>
          </cell>
        </row>
      </sheetData>
      <sheetData sheetId="1249">
        <row r="8">
          <cell r="E8">
            <v>100</v>
          </cell>
        </row>
      </sheetData>
      <sheetData sheetId="1250">
        <row r="8">
          <cell r="E8">
            <v>100</v>
          </cell>
        </row>
      </sheetData>
      <sheetData sheetId="1251">
        <row r="8">
          <cell r="E8">
            <v>100</v>
          </cell>
        </row>
      </sheetData>
      <sheetData sheetId="1252">
        <row r="8">
          <cell r="E8">
            <v>100</v>
          </cell>
        </row>
      </sheetData>
      <sheetData sheetId="1253">
        <row r="8">
          <cell r="E8">
            <v>100</v>
          </cell>
        </row>
      </sheetData>
      <sheetData sheetId="1254">
        <row r="8">
          <cell r="E8">
            <v>100</v>
          </cell>
        </row>
      </sheetData>
      <sheetData sheetId="1255">
        <row r="8">
          <cell r="E8">
            <v>100</v>
          </cell>
        </row>
      </sheetData>
      <sheetData sheetId="1256">
        <row r="8">
          <cell r="E8">
            <v>100</v>
          </cell>
        </row>
      </sheetData>
      <sheetData sheetId="1257">
        <row r="8">
          <cell r="E8">
            <v>100</v>
          </cell>
        </row>
      </sheetData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>
        <row r="8">
          <cell r="E8">
            <v>100</v>
          </cell>
        </row>
      </sheetData>
      <sheetData sheetId="1339">
        <row r="8">
          <cell r="E8">
            <v>100</v>
          </cell>
        </row>
      </sheetData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>
        <row r="8">
          <cell r="E8">
            <v>100</v>
          </cell>
        </row>
      </sheetData>
      <sheetData sheetId="1408">
        <row r="8">
          <cell r="E8">
            <v>100</v>
          </cell>
        </row>
      </sheetData>
      <sheetData sheetId="1409">
        <row r="8">
          <cell r="E8">
            <v>100</v>
          </cell>
        </row>
      </sheetData>
      <sheetData sheetId="1410">
        <row r="8">
          <cell r="E8">
            <v>100</v>
          </cell>
        </row>
      </sheetData>
      <sheetData sheetId="1411">
        <row r="8">
          <cell r="E8">
            <v>100</v>
          </cell>
        </row>
      </sheetData>
      <sheetData sheetId="1412">
        <row r="8">
          <cell r="E8">
            <v>100</v>
          </cell>
        </row>
      </sheetData>
      <sheetData sheetId="1413">
        <row r="8">
          <cell r="E8">
            <v>100</v>
          </cell>
        </row>
      </sheetData>
      <sheetData sheetId="1414">
        <row r="8">
          <cell r="E8">
            <v>100</v>
          </cell>
        </row>
      </sheetData>
      <sheetData sheetId="1415">
        <row r="8">
          <cell r="E8">
            <v>100</v>
          </cell>
        </row>
      </sheetData>
      <sheetData sheetId="1416">
        <row r="8">
          <cell r="E8">
            <v>100</v>
          </cell>
        </row>
      </sheetData>
      <sheetData sheetId="1417">
        <row r="8">
          <cell r="E8">
            <v>100</v>
          </cell>
        </row>
      </sheetData>
      <sheetData sheetId="1418">
        <row r="8">
          <cell r="E8">
            <v>100</v>
          </cell>
        </row>
      </sheetData>
      <sheetData sheetId="1419">
        <row r="8">
          <cell r="E8">
            <v>100</v>
          </cell>
        </row>
      </sheetData>
      <sheetData sheetId="1420"/>
      <sheetData sheetId="1421"/>
      <sheetData sheetId="1422">
        <row r="8">
          <cell r="E8">
            <v>100</v>
          </cell>
        </row>
      </sheetData>
      <sheetData sheetId="1423">
        <row r="8">
          <cell r="E8">
            <v>100</v>
          </cell>
        </row>
      </sheetData>
      <sheetData sheetId="1424">
        <row r="8">
          <cell r="E8">
            <v>100</v>
          </cell>
        </row>
      </sheetData>
      <sheetData sheetId="1425">
        <row r="8">
          <cell r="E8">
            <v>100</v>
          </cell>
        </row>
      </sheetData>
      <sheetData sheetId="1426">
        <row r="8">
          <cell r="E8">
            <v>100</v>
          </cell>
        </row>
      </sheetData>
      <sheetData sheetId="1427">
        <row r="8">
          <cell r="E8">
            <v>100</v>
          </cell>
        </row>
      </sheetData>
      <sheetData sheetId="1428">
        <row r="8">
          <cell r="E8">
            <v>100</v>
          </cell>
        </row>
      </sheetData>
      <sheetData sheetId="1429">
        <row r="8">
          <cell r="E8">
            <v>100</v>
          </cell>
        </row>
      </sheetData>
      <sheetData sheetId="1430">
        <row r="8">
          <cell r="E8">
            <v>100</v>
          </cell>
        </row>
      </sheetData>
      <sheetData sheetId="1431">
        <row r="8">
          <cell r="E8">
            <v>100</v>
          </cell>
        </row>
      </sheetData>
      <sheetData sheetId="1432">
        <row r="8">
          <cell r="E8">
            <v>100</v>
          </cell>
        </row>
      </sheetData>
      <sheetData sheetId="1433">
        <row r="8">
          <cell r="E8">
            <v>100</v>
          </cell>
        </row>
      </sheetData>
      <sheetData sheetId="1434">
        <row r="8">
          <cell r="E8">
            <v>100</v>
          </cell>
        </row>
      </sheetData>
      <sheetData sheetId="1435"/>
      <sheetData sheetId="1436"/>
      <sheetData sheetId="1437"/>
      <sheetData sheetId="1438">
        <row r="8">
          <cell r="E8">
            <v>100</v>
          </cell>
        </row>
      </sheetData>
      <sheetData sheetId="1439">
        <row r="8">
          <cell r="E8">
            <v>100</v>
          </cell>
        </row>
      </sheetData>
      <sheetData sheetId="1440">
        <row r="8">
          <cell r="E8">
            <v>100</v>
          </cell>
        </row>
      </sheetData>
      <sheetData sheetId="1441">
        <row r="8">
          <cell r="E8">
            <v>100</v>
          </cell>
        </row>
      </sheetData>
      <sheetData sheetId="1442">
        <row r="8">
          <cell r="E8">
            <v>100</v>
          </cell>
        </row>
      </sheetData>
      <sheetData sheetId="1443">
        <row r="8">
          <cell r="E8">
            <v>100</v>
          </cell>
        </row>
      </sheetData>
      <sheetData sheetId="1444">
        <row r="8">
          <cell r="E8">
            <v>100</v>
          </cell>
        </row>
      </sheetData>
      <sheetData sheetId="1445">
        <row r="8">
          <cell r="E8">
            <v>100</v>
          </cell>
        </row>
      </sheetData>
      <sheetData sheetId="1446"/>
      <sheetData sheetId="1447"/>
      <sheetData sheetId="1448"/>
      <sheetData sheetId="1449">
        <row r="8">
          <cell r="E8">
            <v>100</v>
          </cell>
        </row>
      </sheetData>
      <sheetData sheetId="1450">
        <row r="8">
          <cell r="E8">
            <v>100</v>
          </cell>
        </row>
      </sheetData>
      <sheetData sheetId="1451">
        <row r="8">
          <cell r="E8">
            <v>100</v>
          </cell>
        </row>
      </sheetData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>
        <row r="8">
          <cell r="E8">
            <v>100</v>
          </cell>
        </row>
      </sheetData>
      <sheetData sheetId="1625">
        <row r="8">
          <cell r="E8">
            <v>100</v>
          </cell>
        </row>
      </sheetData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>
        <row r="8">
          <cell r="E8">
            <v>100</v>
          </cell>
        </row>
      </sheetData>
      <sheetData sheetId="1638">
        <row r="8">
          <cell r="E8">
            <v>100</v>
          </cell>
        </row>
      </sheetData>
      <sheetData sheetId="1639">
        <row r="8">
          <cell r="E8">
            <v>100</v>
          </cell>
        </row>
      </sheetData>
      <sheetData sheetId="1640">
        <row r="8">
          <cell r="E8">
            <v>100</v>
          </cell>
        </row>
      </sheetData>
      <sheetData sheetId="1641">
        <row r="8">
          <cell r="E8">
            <v>100</v>
          </cell>
        </row>
      </sheetData>
      <sheetData sheetId="1642">
        <row r="8">
          <cell r="E8">
            <v>100</v>
          </cell>
        </row>
      </sheetData>
      <sheetData sheetId="1643">
        <row r="8">
          <cell r="E8">
            <v>100</v>
          </cell>
        </row>
      </sheetData>
      <sheetData sheetId="1644">
        <row r="8">
          <cell r="E8">
            <v>100</v>
          </cell>
        </row>
      </sheetData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>
        <row r="8">
          <cell r="E8">
            <v>100</v>
          </cell>
        </row>
      </sheetData>
      <sheetData sheetId="1663">
        <row r="8">
          <cell r="E8">
            <v>100</v>
          </cell>
        </row>
      </sheetData>
      <sheetData sheetId="1664">
        <row r="8">
          <cell r="E8">
            <v>100</v>
          </cell>
        </row>
      </sheetData>
      <sheetData sheetId="1665">
        <row r="8">
          <cell r="E8">
            <v>100</v>
          </cell>
        </row>
      </sheetData>
      <sheetData sheetId="1666"/>
      <sheetData sheetId="1667"/>
      <sheetData sheetId="1668"/>
      <sheetData sheetId="1669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>
        <row r="8">
          <cell r="E8">
            <v>100</v>
          </cell>
        </row>
      </sheetData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>
        <row r="8">
          <cell r="E8">
            <v>100</v>
          </cell>
        </row>
      </sheetData>
      <sheetData sheetId="1765">
        <row r="8">
          <cell r="E8">
            <v>100</v>
          </cell>
        </row>
      </sheetData>
      <sheetData sheetId="1766">
        <row r="8">
          <cell r="E8">
            <v>100</v>
          </cell>
        </row>
      </sheetData>
      <sheetData sheetId="1767">
        <row r="8">
          <cell r="E8">
            <v>100</v>
          </cell>
        </row>
      </sheetData>
      <sheetData sheetId="1768">
        <row r="8">
          <cell r="E8">
            <v>100</v>
          </cell>
        </row>
      </sheetData>
      <sheetData sheetId="1769">
        <row r="8">
          <cell r="E8">
            <v>100</v>
          </cell>
        </row>
      </sheetData>
      <sheetData sheetId="1770">
        <row r="8">
          <cell r="E8">
            <v>100</v>
          </cell>
        </row>
      </sheetData>
      <sheetData sheetId="1771">
        <row r="8">
          <cell r="E8">
            <v>100</v>
          </cell>
        </row>
      </sheetData>
      <sheetData sheetId="1772">
        <row r="8">
          <cell r="E8">
            <v>100</v>
          </cell>
        </row>
      </sheetData>
      <sheetData sheetId="1773">
        <row r="8">
          <cell r="E8">
            <v>100</v>
          </cell>
        </row>
      </sheetData>
      <sheetData sheetId="1774">
        <row r="8">
          <cell r="E8">
            <v>100</v>
          </cell>
        </row>
      </sheetData>
      <sheetData sheetId="1775">
        <row r="8">
          <cell r="E8">
            <v>100</v>
          </cell>
        </row>
      </sheetData>
      <sheetData sheetId="1776">
        <row r="8">
          <cell r="E8">
            <v>100</v>
          </cell>
        </row>
      </sheetData>
      <sheetData sheetId="1777">
        <row r="8">
          <cell r="E8">
            <v>100</v>
          </cell>
        </row>
      </sheetData>
      <sheetData sheetId="1778">
        <row r="8">
          <cell r="E8">
            <v>100</v>
          </cell>
        </row>
      </sheetData>
      <sheetData sheetId="1779">
        <row r="8">
          <cell r="E8">
            <v>100</v>
          </cell>
        </row>
      </sheetData>
      <sheetData sheetId="1780">
        <row r="8">
          <cell r="E8">
            <v>100</v>
          </cell>
        </row>
      </sheetData>
      <sheetData sheetId="1781">
        <row r="8">
          <cell r="E8">
            <v>100</v>
          </cell>
        </row>
      </sheetData>
      <sheetData sheetId="1782">
        <row r="8">
          <cell r="E8">
            <v>100</v>
          </cell>
        </row>
      </sheetData>
      <sheetData sheetId="1783">
        <row r="8">
          <cell r="E8">
            <v>100</v>
          </cell>
        </row>
      </sheetData>
      <sheetData sheetId="1784">
        <row r="8">
          <cell r="E8">
            <v>100</v>
          </cell>
        </row>
      </sheetData>
      <sheetData sheetId="1785">
        <row r="8">
          <cell r="E8">
            <v>100</v>
          </cell>
        </row>
      </sheetData>
      <sheetData sheetId="1786">
        <row r="8">
          <cell r="E8">
            <v>100</v>
          </cell>
        </row>
      </sheetData>
      <sheetData sheetId="1787">
        <row r="8">
          <cell r="E8">
            <v>100</v>
          </cell>
        </row>
      </sheetData>
      <sheetData sheetId="1788">
        <row r="8">
          <cell r="E8">
            <v>100</v>
          </cell>
        </row>
      </sheetData>
      <sheetData sheetId="1789">
        <row r="8">
          <cell r="E8">
            <v>100</v>
          </cell>
        </row>
      </sheetData>
      <sheetData sheetId="1790">
        <row r="8">
          <cell r="E8">
            <v>100</v>
          </cell>
        </row>
      </sheetData>
      <sheetData sheetId="1791">
        <row r="8">
          <cell r="E8">
            <v>100</v>
          </cell>
        </row>
      </sheetData>
      <sheetData sheetId="1792">
        <row r="8">
          <cell r="E8">
            <v>100</v>
          </cell>
        </row>
      </sheetData>
      <sheetData sheetId="1793">
        <row r="8">
          <cell r="E8">
            <v>100</v>
          </cell>
        </row>
      </sheetData>
      <sheetData sheetId="1794">
        <row r="8">
          <cell r="E8">
            <v>100</v>
          </cell>
        </row>
      </sheetData>
      <sheetData sheetId="1795">
        <row r="8">
          <cell r="E8">
            <v>100</v>
          </cell>
        </row>
      </sheetData>
      <sheetData sheetId="1796">
        <row r="8">
          <cell r="E8">
            <v>100</v>
          </cell>
        </row>
      </sheetData>
      <sheetData sheetId="1797">
        <row r="8">
          <cell r="E8">
            <v>100</v>
          </cell>
        </row>
      </sheetData>
      <sheetData sheetId="1798">
        <row r="8">
          <cell r="E8">
            <v>100</v>
          </cell>
        </row>
      </sheetData>
      <sheetData sheetId="1799">
        <row r="8">
          <cell r="E8">
            <v>100</v>
          </cell>
        </row>
      </sheetData>
      <sheetData sheetId="1800">
        <row r="8">
          <cell r="E8">
            <v>100</v>
          </cell>
        </row>
      </sheetData>
      <sheetData sheetId="1801">
        <row r="8">
          <cell r="E8">
            <v>100</v>
          </cell>
        </row>
      </sheetData>
      <sheetData sheetId="1802">
        <row r="8">
          <cell r="E8">
            <v>100</v>
          </cell>
        </row>
      </sheetData>
      <sheetData sheetId="1803">
        <row r="8">
          <cell r="E8">
            <v>100</v>
          </cell>
        </row>
      </sheetData>
      <sheetData sheetId="1804">
        <row r="8">
          <cell r="E8">
            <v>100</v>
          </cell>
        </row>
      </sheetData>
      <sheetData sheetId="1805">
        <row r="8">
          <cell r="E8">
            <v>100</v>
          </cell>
        </row>
      </sheetData>
      <sheetData sheetId="1806">
        <row r="8">
          <cell r="E8">
            <v>100</v>
          </cell>
        </row>
      </sheetData>
      <sheetData sheetId="1807">
        <row r="8">
          <cell r="E8">
            <v>100</v>
          </cell>
        </row>
      </sheetData>
      <sheetData sheetId="1808">
        <row r="8">
          <cell r="E8">
            <v>100</v>
          </cell>
        </row>
      </sheetData>
      <sheetData sheetId="1809">
        <row r="8">
          <cell r="E8">
            <v>100</v>
          </cell>
        </row>
      </sheetData>
      <sheetData sheetId="1810">
        <row r="8">
          <cell r="E8">
            <v>100</v>
          </cell>
        </row>
      </sheetData>
      <sheetData sheetId="1811">
        <row r="8">
          <cell r="E8">
            <v>100</v>
          </cell>
        </row>
      </sheetData>
      <sheetData sheetId="1812">
        <row r="8">
          <cell r="E8">
            <v>100</v>
          </cell>
        </row>
      </sheetData>
      <sheetData sheetId="1813">
        <row r="8">
          <cell r="E8">
            <v>100</v>
          </cell>
        </row>
      </sheetData>
      <sheetData sheetId="1814">
        <row r="8">
          <cell r="E8">
            <v>100</v>
          </cell>
        </row>
      </sheetData>
      <sheetData sheetId="1815">
        <row r="8">
          <cell r="E8">
            <v>100</v>
          </cell>
        </row>
      </sheetData>
      <sheetData sheetId="1816">
        <row r="8">
          <cell r="E8">
            <v>100</v>
          </cell>
        </row>
      </sheetData>
      <sheetData sheetId="1817">
        <row r="8">
          <cell r="E8">
            <v>100</v>
          </cell>
        </row>
      </sheetData>
      <sheetData sheetId="1818">
        <row r="8">
          <cell r="E8">
            <v>100</v>
          </cell>
        </row>
      </sheetData>
      <sheetData sheetId="1819">
        <row r="8">
          <cell r="E8">
            <v>100</v>
          </cell>
        </row>
      </sheetData>
      <sheetData sheetId="1820">
        <row r="8">
          <cell r="E8">
            <v>100</v>
          </cell>
        </row>
      </sheetData>
      <sheetData sheetId="1821">
        <row r="8">
          <cell r="E8">
            <v>100</v>
          </cell>
        </row>
      </sheetData>
      <sheetData sheetId="1822">
        <row r="8">
          <cell r="E8">
            <v>100</v>
          </cell>
        </row>
      </sheetData>
      <sheetData sheetId="1823">
        <row r="8">
          <cell r="E8">
            <v>100</v>
          </cell>
        </row>
      </sheetData>
      <sheetData sheetId="1824">
        <row r="8">
          <cell r="E8">
            <v>100</v>
          </cell>
        </row>
      </sheetData>
      <sheetData sheetId="1825">
        <row r="8">
          <cell r="E8">
            <v>100</v>
          </cell>
        </row>
      </sheetData>
      <sheetData sheetId="1826">
        <row r="8">
          <cell r="E8">
            <v>100</v>
          </cell>
        </row>
      </sheetData>
      <sheetData sheetId="1827">
        <row r="8">
          <cell r="E8">
            <v>100</v>
          </cell>
        </row>
      </sheetData>
      <sheetData sheetId="1828">
        <row r="8">
          <cell r="E8">
            <v>100</v>
          </cell>
        </row>
      </sheetData>
      <sheetData sheetId="1829">
        <row r="8">
          <cell r="E8">
            <v>100</v>
          </cell>
        </row>
      </sheetData>
      <sheetData sheetId="1830">
        <row r="8">
          <cell r="E8">
            <v>100</v>
          </cell>
        </row>
      </sheetData>
      <sheetData sheetId="1831">
        <row r="8">
          <cell r="E8">
            <v>100</v>
          </cell>
        </row>
      </sheetData>
      <sheetData sheetId="1832">
        <row r="8">
          <cell r="E8">
            <v>100</v>
          </cell>
        </row>
      </sheetData>
      <sheetData sheetId="1833">
        <row r="8">
          <cell r="E8">
            <v>100</v>
          </cell>
        </row>
      </sheetData>
      <sheetData sheetId="1834">
        <row r="8">
          <cell r="E8">
            <v>100</v>
          </cell>
        </row>
      </sheetData>
      <sheetData sheetId="1835">
        <row r="8">
          <cell r="E8">
            <v>100</v>
          </cell>
        </row>
      </sheetData>
      <sheetData sheetId="1836">
        <row r="8">
          <cell r="E8">
            <v>100</v>
          </cell>
        </row>
      </sheetData>
      <sheetData sheetId="1837">
        <row r="8">
          <cell r="E8">
            <v>100</v>
          </cell>
        </row>
      </sheetData>
      <sheetData sheetId="1838">
        <row r="8">
          <cell r="E8">
            <v>100</v>
          </cell>
        </row>
      </sheetData>
      <sheetData sheetId="1839">
        <row r="8">
          <cell r="E8">
            <v>100</v>
          </cell>
        </row>
      </sheetData>
      <sheetData sheetId="1840">
        <row r="8">
          <cell r="E8">
            <v>100</v>
          </cell>
        </row>
      </sheetData>
      <sheetData sheetId="1841">
        <row r="8">
          <cell r="E8">
            <v>100</v>
          </cell>
        </row>
      </sheetData>
      <sheetData sheetId="1842">
        <row r="8">
          <cell r="E8">
            <v>100</v>
          </cell>
        </row>
      </sheetData>
      <sheetData sheetId="1843">
        <row r="8">
          <cell r="E8">
            <v>100</v>
          </cell>
        </row>
      </sheetData>
      <sheetData sheetId="1844">
        <row r="8">
          <cell r="E8">
            <v>100</v>
          </cell>
        </row>
      </sheetData>
      <sheetData sheetId="1845">
        <row r="8">
          <cell r="E8">
            <v>100</v>
          </cell>
        </row>
      </sheetData>
      <sheetData sheetId="1846">
        <row r="8">
          <cell r="E8">
            <v>100</v>
          </cell>
        </row>
      </sheetData>
      <sheetData sheetId="1847">
        <row r="8">
          <cell r="E8">
            <v>100</v>
          </cell>
        </row>
      </sheetData>
      <sheetData sheetId="1848">
        <row r="8">
          <cell r="E8">
            <v>100</v>
          </cell>
        </row>
      </sheetData>
      <sheetData sheetId="1849">
        <row r="8">
          <cell r="E8">
            <v>100</v>
          </cell>
        </row>
      </sheetData>
      <sheetData sheetId="1850">
        <row r="8">
          <cell r="E8">
            <v>100</v>
          </cell>
        </row>
      </sheetData>
      <sheetData sheetId="1851">
        <row r="8">
          <cell r="E8">
            <v>100</v>
          </cell>
        </row>
      </sheetData>
      <sheetData sheetId="1852">
        <row r="8">
          <cell r="E8">
            <v>100</v>
          </cell>
        </row>
      </sheetData>
      <sheetData sheetId="1853">
        <row r="8">
          <cell r="E8">
            <v>100</v>
          </cell>
        </row>
      </sheetData>
      <sheetData sheetId="1854">
        <row r="8">
          <cell r="E8">
            <v>100</v>
          </cell>
        </row>
      </sheetData>
      <sheetData sheetId="1855">
        <row r="8">
          <cell r="E8">
            <v>100</v>
          </cell>
        </row>
      </sheetData>
      <sheetData sheetId="1856">
        <row r="8">
          <cell r="E8">
            <v>100</v>
          </cell>
        </row>
      </sheetData>
      <sheetData sheetId="1857">
        <row r="8">
          <cell r="E8">
            <v>100</v>
          </cell>
        </row>
      </sheetData>
      <sheetData sheetId="1858">
        <row r="8">
          <cell r="E8">
            <v>100</v>
          </cell>
        </row>
      </sheetData>
      <sheetData sheetId="1859">
        <row r="8">
          <cell r="E8">
            <v>100</v>
          </cell>
        </row>
      </sheetData>
      <sheetData sheetId="1860">
        <row r="8">
          <cell r="E8">
            <v>100</v>
          </cell>
        </row>
      </sheetData>
      <sheetData sheetId="1861">
        <row r="8">
          <cell r="E8">
            <v>100</v>
          </cell>
        </row>
      </sheetData>
      <sheetData sheetId="1862">
        <row r="8">
          <cell r="E8">
            <v>100</v>
          </cell>
        </row>
      </sheetData>
      <sheetData sheetId="1863">
        <row r="8">
          <cell r="E8">
            <v>100</v>
          </cell>
        </row>
      </sheetData>
      <sheetData sheetId="1864">
        <row r="8">
          <cell r="E8">
            <v>100</v>
          </cell>
        </row>
      </sheetData>
      <sheetData sheetId="1865">
        <row r="8">
          <cell r="E8">
            <v>100</v>
          </cell>
        </row>
      </sheetData>
      <sheetData sheetId="1866">
        <row r="8">
          <cell r="E8">
            <v>100</v>
          </cell>
        </row>
      </sheetData>
      <sheetData sheetId="1867">
        <row r="8">
          <cell r="E8">
            <v>100</v>
          </cell>
        </row>
      </sheetData>
      <sheetData sheetId="1868">
        <row r="8">
          <cell r="E8">
            <v>100</v>
          </cell>
        </row>
      </sheetData>
      <sheetData sheetId="1869">
        <row r="8">
          <cell r="E8">
            <v>100</v>
          </cell>
        </row>
      </sheetData>
      <sheetData sheetId="1870">
        <row r="8">
          <cell r="E8">
            <v>100</v>
          </cell>
        </row>
      </sheetData>
      <sheetData sheetId="1871"/>
      <sheetData sheetId="1872">
        <row r="8">
          <cell r="E8">
            <v>100</v>
          </cell>
        </row>
      </sheetData>
      <sheetData sheetId="1873">
        <row r="8">
          <cell r="E8">
            <v>100</v>
          </cell>
        </row>
      </sheetData>
      <sheetData sheetId="1874">
        <row r="8">
          <cell r="E8">
            <v>100</v>
          </cell>
        </row>
      </sheetData>
      <sheetData sheetId="1875">
        <row r="8">
          <cell r="E8">
            <v>100</v>
          </cell>
        </row>
      </sheetData>
      <sheetData sheetId="1876">
        <row r="8">
          <cell r="E8">
            <v>100</v>
          </cell>
        </row>
      </sheetData>
      <sheetData sheetId="1877">
        <row r="8">
          <cell r="E8">
            <v>100</v>
          </cell>
        </row>
      </sheetData>
      <sheetData sheetId="1878">
        <row r="8">
          <cell r="E8">
            <v>100</v>
          </cell>
        </row>
      </sheetData>
      <sheetData sheetId="1879">
        <row r="8">
          <cell r="E8">
            <v>100</v>
          </cell>
        </row>
      </sheetData>
      <sheetData sheetId="1880">
        <row r="8">
          <cell r="E8">
            <v>100</v>
          </cell>
        </row>
      </sheetData>
      <sheetData sheetId="1881">
        <row r="8">
          <cell r="E8">
            <v>100</v>
          </cell>
        </row>
      </sheetData>
      <sheetData sheetId="1882">
        <row r="8">
          <cell r="E8">
            <v>100</v>
          </cell>
        </row>
      </sheetData>
      <sheetData sheetId="1883"/>
      <sheetData sheetId="1884"/>
      <sheetData sheetId="1885"/>
      <sheetData sheetId="1886">
        <row r="8">
          <cell r="E8">
            <v>100</v>
          </cell>
        </row>
      </sheetData>
      <sheetData sheetId="1887">
        <row r="8">
          <cell r="E8">
            <v>100</v>
          </cell>
        </row>
      </sheetData>
      <sheetData sheetId="1888">
        <row r="8">
          <cell r="E8">
            <v>100</v>
          </cell>
        </row>
      </sheetData>
      <sheetData sheetId="1889">
        <row r="8">
          <cell r="E8">
            <v>100</v>
          </cell>
        </row>
      </sheetData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>
        <row r="8">
          <cell r="E8">
            <v>100</v>
          </cell>
        </row>
      </sheetData>
      <sheetData sheetId="1935">
        <row r="8">
          <cell r="E8">
            <v>100</v>
          </cell>
        </row>
      </sheetData>
      <sheetData sheetId="1936">
        <row r="8">
          <cell r="E8">
            <v>100</v>
          </cell>
        </row>
      </sheetData>
      <sheetData sheetId="1937">
        <row r="8">
          <cell r="E8">
            <v>100</v>
          </cell>
        </row>
      </sheetData>
      <sheetData sheetId="1938">
        <row r="8">
          <cell r="E8">
            <v>100</v>
          </cell>
        </row>
      </sheetData>
      <sheetData sheetId="1939">
        <row r="8">
          <cell r="E8">
            <v>100</v>
          </cell>
        </row>
      </sheetData>
      <sheetData sheetId="1940">
        <row r="8">
          <cell r="E8">
            <v>100</v>
          </cell>
        </row>
      </sheetData>
      <sheetData sheetId="1941">
        <row r="8">
          <cell r="E8">
            <v>100</v>
          </cell>
        </row>
      </sheetData>
      <sheetData sheetId="1942">
        <row r="8">
          <cell r="E8">
            <v>100</v>
          </cell>
        </row>
      </sheetData>
      <sheetData sheetId="1943">
        <row r="8">
          <cell r="E8">
            <v>100</v>
          </cell>
        </row>
      </sheetData>
      <sheetData sheetId="1944">
        <row r="8">
          <cell r="E8">
            <v>100</v>
          </cell>
        </row>
      </sheetData>
      <sheetData sheetId="1945">
        <row r="8">
          <cell r="E8">
            <v>100</v>
          </cell>
        </row>
      </sheetData>
      <sheetData sheetId="1946">
        <row r="8">
          <cell r="E8">
            <v>100</v>
          </cell>
        </row>
      </sheetData>
      <sheetData sheetId="1947">
        <row r="8">
          <cell r="E8">
            <v>100</v>
          </cell>
        </row>
      </sheetData>
      <sheetData sheetId="1948">
        <row r="8">
          <cell r="E8">
            <v>100</v>
          </cell>
        </row>
      </sheetData>
      <sheetData sheetId="1949">
        <row r="8">
          <cell r="E8">
            <v>100</v>
          </cell>
        </row>
      </sheetData>
      <sheetData sheetId="1950">
        <row r="8">
          <cell r="E8">
            <v>100</v>
          </cell>
        </row>
      </sheetData>
      <sheetData sheetId="1951">
        <row r="8">
          <cell r="E8">
            <v>100</v>
          </cell>
        </row>
      </sheetData>
      <sheetData sheetId="1952">
        <row r="8">
          <cell r="E8">
            <v>100</v>
          </cell>
        </row>
      </sheetData>
      <sheetData sheetId="1953">
        <row r="8">
          <cell r="E8">
            <v>100</v>
          </cell>
        </row>
      </sheetData>
      <sheetData sheetId="1954">
        <row r="8">
          <cell r="E8">
            <v>100</v>
          </cell>
        </row>
      </sheetData>
      <sheetData sheetId="1955">
        <row r="8">
          <cell r="E8">
            <v>100</v>
          </cell>
        </row>
      </sheetData>
      <sheetData sheetId="1956">
        <row r="8">
          <cell r="E8">
            <v>100</v>
          </cell>
        </row>
      </sheetData>
      <sheetData sheetId="1957">
        <row r="8">
          <cell r="E8">
            <v>100</v>
          </cell>
        </row>
      </sheetData>
      <sheetData sheetId="1958">
        <row r="8">
          <cell r="E8">
            <v>100</v>
          </cell>
        </row>
      </sheetData>
      <sheetData sheetId="1959">
        <row r="8">
          <cell r="E8">
            <v>100</v>
          </cell>
        </row>
      </sheetData>
      <sheetData sheetId="1960">
        <row r="8">
          <cell r="E8">
            <v>100</v>
          </cell>
        </row>
      </sheetData>
      <sheetData sheetId="1961">
        <row r="8">
          <cell r="E8">
            <v>100</v>
          </cell>
        </row>
      </sheetData>
      <sheetData sheetId="1962">
        <row r="8">
          <cell r="E8">
            <v>100</v>
          </cell>
        </row>
      </sheetData>
      <sheetData sheetId="1963">
        <row r="8">
          <cell r="E8">
            <v>100</v>
          </cell>
        </row>
      </sheetData>
      <sheetData sheetId="1964">
        <row r="8">
          <cell r="E8">
            <v>100</v>
          </cell>
        </row>
      </sheetData>
      <sheetData sheetId="1965">
        <row r="8">
          <cell r="E8">
            <v>100</v>
          </cell>
        </row>
      </sheetData>
      <sheetData sheetId="1966">
        <row r="8">
          <cell r="E8">
            <v>100</v>
          </cell>
        </row>
      </sheetData>
      <sheetData sheetId="1967">
        <row r="8">
          <cell r="E8">
            <v>100</v>
          </cell>
        </row>
      </sheetData>
      <sheetData sheetId="1968">
        <row r="8">
          <cell r="E8">
            <v>100</v>
          </cell>
        </row>
      </sheetData>
      <sheetData sheetId="1969">
        <row r="8">
          <cell r="E8">
            <v>100</v>
          </cell>
        </row>
      </sheetData>
      <sheetData sheetId="1970">
        <row r="8">
          <cell r="E8">
            <v>100</v>
          </cell>
        </row>
      </sheetData>
      <sheetData sheetId="1971">
        <row r="8">
          <cell r="E8">
            <v>100</v>
          </cell>
        </row>
      </sheetData>
      <sheetData sheetId="1972">
        <row r="8">
          <cell r="E8">
            <v>100</v>
          </cell>
        </row>
      </sheetData>
      <sheetData sheetId="1973">
        <row r="8">
          <cell r="E8">
            <v>100</v>
          </cell>
        </row>
      </sheetData>
      <sheetData sheetId="1974">
        <row r="8">
          <cell r="E8">
            <v>100</v>
          </cell>
        </row>
      </sheetData>
      <sheetData sheetId="1975">
        <row r="8">
          <cell r="E8">
            <v>100</v>
          </cell>
        </row>
      </sheetData>
      <sheetData sheetId="1976">
        <row r="8">
          <cell r="E8">
            <v>100</v>
          </cell>
        </row>
      </sheetData>
      <sheetData sheetId="1977">
        <row r="8">
          <cell r="E8">
            <v>100</v>
          </cell>
        </row>
      </sheetData>
      <sheetData sheetId="1978">
        <row r="8">
          <cell r="E8">
            <v>100</v>
          </cell>
        </row>
      </sheetData>
      <sheetData sheetId="1979">
        <row r="8">
          <cell r="E8">
            <v>100</v>
          </cell>
        </row>
      </sheetData>
      <sheetData sheetId="1980">
        <row r="8">
          <cell r="E8">
            <v>100</v>
          </cell>
        </row>
      </sheetData>
      <sheetData sheetId="1981">
        <row r="8">
          <cell r="E8">
            <v>100</v>
          </cell>
        </row>
      </sheetData>
      <sheetData sheetId="1982">
        <row r="8">
          <cell r="E8">
            <v>100</v>
          </cell>
        </row>
      </sheetData>
      <sheetData sheetId="1983">
        <row r="8">
          <cell r="E8">
            <v>100</v>
          </cell>
        </row>
      </sheetData>
      <sheetData sheetId="1984">
        <row r="8">
          <cell r="E8">
            <v>100</v>
          </cell>
        </row>
      </sheetData>
      <sheetData sheetId="1985">
        <row r="8">
          <cell r="E8">
            <v>100</v>
          </cell>
        </row>
      </sheetData>
      <sheetData sheetId="1986">
        <row r="8">
          <cell r="E8">
            <v>100</v>
          </cell>
        </row>
      </sheetData>
      <sheetData sheetId="1987">
        <row r="8">
          <cell r="E8">
            <v>100</v>
          </cell>
        </row>
      </sheetData>
      <sheetData sheetId="1988">
        <row r="8">
          <cell r="E8">
            <v>100</v>
          </cell>
        </row>
      </sheetData>
      <sheetData sheetId="1989">
        <row r="8">
          <cell r="E8">
            <v>100</v>
          </cell>
        </row>
      </sheetData>
      <sheetData sheetId="1990">
        <row r="8">
          <cell r="E8">
            <v>100</v>
          </cell>
        </row>
      </sheetData>
      <sheetData sheetId="1991">
        <row r="8">
          <cell r="E8">
            <v>100</v>
          </cell>
        </row>
      </sheetData>
      <sheetData sheetId="1992">
        <row r="8">
          <cell r="E8">
            <v>100</v>
          </cell>
        </row>
      </sheetData>
      <sheetData sheetId="1993">
        <row r="8">
          <cell r="E8">
            <v>100</v>
          </cell>
        </row>
      </sheetData>
      <sheetData sheetId="1994">
        <row r="8">
          <cell r="E8">
            <v>100</v>
          </cell>
        </row>
      </sheetData>
      <sheetData sheetId="1995">
        <row r="8">
          <cell r="E8">
            <v>100</v>
          </cell>
        </row>
      </sheetData>
      <sheetData sheetId="1996">
        <row r="8">
          <cell r="E8">
            <v>100</v>
          </cell>
        </row>
      </sheetData>
      <sheetData sheetId="1997">
        <row r="8">
          <cell r="E8">
            <v>100</v>
          </cell>
        </row>
      </sheetData>
      <sheetData sheetId="1998">
        <row r="8">
          <cell r="E8">
            <v>100</v>
          </cell>
        </row>
      </sheetData>
      <sheetData sheetId="1999">
        <row r="8">
          <cell r="E8">
            <v>100</v>
          </cell>
        </row>
      </sheetData>
      <sheetData sheetId="2000">
        <row r="8">
          <cell r="E8">
            <v>100</v>
          </cell>
        </row>
      </sheetData>
      <sheetData sheetId="2001">
        <row r="8">
          <cell r="E8">
            <v>100</v>
          </cell>
        </row>
      </sheetData>
      <sheetData sheetId="2002">
        <row r="8">
          <cell r="E8">
            <v>100</v>
          </cell>
        </row>
      </sheetData>
      <sheetData sheetId="2003">
        <row r="8">
          <cell r="E8">
            <v>100</v>
          </cell>
        </row>
      </sheetData>
      <sheetData sheetId="2004">
        <row r="8">
          <cell r="E8">
            <v>100</v>
          </cell>
        </row>
      </sheetData>
      <sheetData sheetId="2005">
        <row r="8">
          <cell r="E8">
            <v>100</v>
          </cell>
        </row>
      </sheetData>
      <sheetData sheetId="2006">
        <row r="8">
          <cell r="E8">
            <v>100</v>
          </cell>
        </row>
      </sheetData>
      <sheetData sheetId="2007">
        <row r="8">
          <cell r="E8">
            <v>100</v>
          </cell>
        </row>
      </sheetData>
      <sheetData sheetId="2008">
        <row r="8">
          <cell r="E8">
            <v>100</v>
          </cell>
        </row>
      </sheetData>
      <sheetData sheetId="2009">
        <row r="8">
          <cell r="E8">
            <v>100</v>
          </cell>
        </row>
      </sheetData>
      <sheetData sheetId="2010">
        <row r="8">
          <cell r="E8">
            <v>100</v>
          </cell>
        </row>
      </sheetData>
      <sheetData sheetId="2011">
        <row r="8">
          <cell r="E8">
            <v>100</v>
          </cell>
        </row>
      </sheetData>
      <sheetData sheetId="2012">
        <row r="8">
          <cell r="E8">
            <v>100</v>
          </cell>
        </row>
      </sheetData>
      <sheetData sheetId="2013">
        <row r="8">
          <cell r="E8">
            <v>100</v>
          </cell>
        </row>
      </sheetData>
      <sheetData sheetId="2014">
        <row r="8">
          <cell r="E8">
            <v>100</v>
          </cell>
        </row>
      </sheetData>
      <sheetData sheetId="2015">
        <row r="8">
          <cell r="E8">
            <v>100</v>
          </cell>
        </row>
      </sheetData>
      <sheetData sheetId="2016">
        <row r="8">
          <cell r="E8">
            <v>100</v>
          </cell>
        </row>
      </sheetData>
      <sheetData sheetId="2017">
        <row r="8">
          <cell r="E8">
            <v>100</v>
          </cell>
        </row>
      </sheetData>
      <sheetData sheetId="2018">
        <row r="8">
          <cell r="E8">
            <v>100</v>
          </cell>
        </row>
      </sheetData>
      <sheetData sheetId="2019">
        <row r="8">
          <cell r="E8">
            <v>100</v>
          </cell>
        </row>
      </sheetData>
      <sheetData sheetId="2020">
        <row r="8">
          <cell r="E8">
            <v>100</v>
          </cell>
        </row>
      </sheetData>
      <sheetData sheetId="2021">
        <row r="8">
          <cell r="E8">
            <v>100</v>
          </cell>
        </row>
      </sheetData>
      <sheetData sheetId="2022">
        <row r="8">
          <cell r="E8">
            <v>100</v>
          </cell>
        </row>
      </sheetData>
      <sheetData sheetId="2023">
        <row r="8">
          <cell r="E8">
            <v>100</v>
          </cell>
        </row>
      </sheetData>
      <sheetData sheetId="2024">
        <row r="8">
          <cell r="E8">
            <v>100</v>
          </cell>
        </row>
      </sheetData>
      <sheetData sheetId="2025">
        <row r="8">
          <cell r="E8">
            <v>100</v>
          </cell>
        </row>
      </sheetData>
      <sheetData sheetId="2026">
        <row r="8">
          <cell r="E8">
            <v>100</v>
          </cell>
        </row>
      </sheetData>
      <sheetData sheetId="2027">
        <row r="8">
          <cell r="E8">
            <v>100</v>
          </cell>
        </row>
      </sheetData>
      <sheetData sheetId="2028">
        <row r="8">
          <cell r="E8">
            <v>100</v>
          </cell>
        </row>
      </sheetData>
      <sheetData sheetId="2029">
        <row r="8">
          <cell r="E8">
            <v>100</v>
          </cell>
        </row>
      </sheetData>
      <sheetData sheetId="2030">
        <row r="8">
          <cell r="E8">
            <v>100</v>
          </cell>
        </row>
      </sheetData>
      <sheetData sheetId="2031">
        <row r="8">
          <cell r="E8">
            <v>100</v>
          </cell>
        </row>
      </sheetData>
      <sheetData sheetId="2032">
        <row r="8">
          <cell r="E8">
            <v>100</v>
          </cell>
        </row>
      </sheetData>
      <sheetData sheetId="2033">
        <row r="8">
          <cell r="E8">
            <v>100</v>
          </cell>
        </row>
      </sheetData>
      <sheetData sheetId="2034">
        <row r="8">
          <cell r="E8">
            <v>100</v>
          </cell>
        </row>
      </sheetData>
      <sheetData sheetId="2035">
        <row r="8">
          <cell r="E8">
            <v>100</v>
          </cell>
        </row>
      </sheetData>
      <sheetData sheetId="2036">
        <row r="8">
          <cell r="E8">
            <v>100</v>
          </cell>
        </row>
      </sheetData>
      <sheetData sheetId="2037">
        <row r="8">
          <cell r="E8">
            <v>100</v>
          </cell>
        </row>
      </sheetData>
      <sheetData sheetId="2038">
        <row r="8">
          <cell r="E8">
            <v>100</v>
          </cell>
        </row>
      </sheetData>
      <sheetData sheetId="2039">
        <row r="8">
          <cell r="E8">
            <v>100</v>
          </cell>
        </row>
      </sheetData>
      <sheetData sheetId="2040">
        <row r="8">
          <cell r="E8">
            <v>100</v>
          </cell>
        </row>
      </sheetData>
      <sheetData sheetId="2041">
        <row r="8">
          <cell r="E8">
            <v>100</v>
          </cell>
        </row>
      </sheetData>
      <sheetData sheetId="2042">
        <row r="8">
          <cell r="E8">
            <v>100</v>
          </cell>
        </row>
      </sheetData>
      <sheetData sheetId="2043">
        <row r="8">
          <cell r="E8">
            <v>100</v>
          </cell>
        </row>
      </sheetData>
      <sheetData sheetId="2044">
        <row r="8">
          <cell r="E8">
            <v>100</v>
          </cell>
        </row>
      </sheetData>
      <sheetData sheetId="2045">
        <row r="8">
          <cell r="E8">
            <v>100</v>
          </cell>
        </row>
      </sheetData>
      <sheetData sheetId="2046">
        <row r="8">
          <cell r="E8">
            <v>100</v>
          </cell>
        </row>
      </sheetData>
      <sheetData sheetId="2047">
        <row r="8">
          <cell r="E8">
            <v>100</v>
          </cell>
        </row>
      </sheetData>
      <sheetData sheetId="2048">
        <row r="8">
          <cell r="E8">
            <v>100</v>
          </cell>
        </row>
      </sheetData>
      <sheetData sheetId="2049">
        <row r="8">
          <cell r="E8">
            <v>100</v>
          </cell>
        </row>
      </sheetData>
      <sheetData sheetId="2050">
        <row r="8">
          <cell r="E8">
            <v>100</v>
          </cell>
        </row>
      </sheetData>
      <sheetData sheetId="2051">
        <row r="8">
          <cell r="E8">
            <v>100</v>
          </cell>
        </row>
      </sheetData>
      <sheetData sheetId="2052">
        <row r="8">
          <cell r="E8">
            <v>100</v>
          </cell>
        </row>
      </sheetData>
      <sheetData sheetId="2053">
        <row r="8">
          <cell r="E8">
            <v>100</v>
          </cell>
        </row>
      </sheetData>
      <sheetData sheetId="2054">
        <row r="8">
          <cell r="E8">
            <v>100</v>
          </cell>
        </row>
      </sheetData>
      <sheetData sheetId="2055">
        <row r="8">
          <cell r="E8">
            <v>100</v>
          </cell>
        </row>
      </sheetData>
      <sheetData sheetId="2056">
        <row r="8">
          <cell r="E8">
            <v>100</v>
          </cell>
        </row>
      </sheetData>
      <sheetData sheetId="2057">
        <row r="8">
          <cell r="E8">
            <v>100</v>
          </cell>
        </row>
      </sheetData>
      <sheetData sheetId="2058">
        <row r="8">
          <cell r="E8">
            <v>100</v>
          </cell>
        </row>
      </sheetData>
      <sheetData sheetId="2059">
        <row r="8">
          <cell r="E8">
            <v>100</v>
          </cell>
        </row>
      </sheetData>
      <sheetData sheetId="2060">
        <row r="8">
          <cell r="E8">
            <v>100</v>
          </cell>
        </row>
      </sheetData>
      <sheetData sheetId="2061">
        <row r="8">
          <cell r="E8">
            <v>100</v>
          </cell>
        </row>
      </sheetData>
      <sheetData sheetId="2062"/>
      <sheetData sheetId="2063"/>
      <sheetData sheetId="2064"/>
      <sheetData sheetId="2065">
        <row r="8">
          <cell r="E8">
            <v>100</v>
          </cell>
        </row>
      </sheetData>
      <sheetData sheetId="2066">
        <row r="8">
          <cell r="E8">
            <v>100</v>
          </cell>
        </row>
      </sheetData>
      <sheetData sheetId="2067">
        <row r="8">
          <cell r="E8">
            <v>100</v>
          </cell>
        </row>
      </sheetData>
      <sheetData sheetId="2068">
        <row r="8">
          <cell r="E8">
            <v>100</v>
          </cell>
        </row>
      </sheetData>
      <sheetData sheetId="2069">
        <row r="8">
          <cell r="E8">
            <v>100</v>
          </cell>
        </row>
      </sheetData>
      <sheetData sheetId="2070">
        <row r="8">
          <cell r="E8">
            <v>100</v>
          </cell>
        </row>
      </sheetData>
      <sheetData sheetId="2071">
        <row r="8">
          <cell r="E8">
            <v>100</v>
          </cell>
        </row>
      </sheetData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>
        <row r="8">
          <cell r="E8">
            <v>100</v>
          </cell>
        </row>
      </sheetData>
      <sheetData sheetId="2124">
        <row r="8">
          <cell r="E8">
            <v>100</v>
          </cell>
        </row>
      </sheetData>
      <sheetData sheetId="2125">
        <row r="8">
          <cell r="E8">
            <v>100</v>
          </cell>
        </row>
      </sheetData>
      <sheetData sheetId="2126">
        <row r="8">
          <cell r="E8">
            <v>100</v>
          </cell>
        </row>
      </sheetData>
      <sheetData sheetId="2127">
        <row r="8">
          <cell r="E8">
            <v>100</v>
          </cell>
        </row>
      </sheetData>
      <sheetData sheetId="2128">
        <row r="8">
          <cell r="E8">
            <v>100</v>
          </cell>
        </row>
      </sheetData>
      <sheetData sheetId="2129">
        <row r="8">
          <cell r="E8">
            <v>100</v>
          </cell>
        </row>
      </sheetData>
      <sheetData sheetId="2130">
        <row r="8">
          <cell r="E8">
            <v>100</v>
          </cell>
        </row>
      </sheetData>
      <sheetData sheetId="2131"/>
      <sheetData sheetId="2132"/>
      <sheetData sheetId="2133"/>
      <sheetData sheetId="2134"/>
      <sheetData sheetId="2135"/>
      <sheetData sheetId="2136"/>
      <sheetData sheetId="2137">
        <row r="8">
          <cell r="E8">
            <v>100</v>
          </cell>
        </row>
      </sheetData>
      <sheetData sheetId="2138">
        <row r="8">
          <cell r="E8">
            <v>100</v>
          </cell>
        </row>
      </sheetData>
      <sheetData sheetId="2139">
        <row r="8">
          <cell r="E8">
            <v>100</v>
          </cell>
        </row>
      </sheetData>
      <sheetData sheetId="2140">
        <row r="8">
          <cell r="E8">
            <v>100</v>
          </cell>
        </row>
      </sheetData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>
        <row r="8">
          <cell r="E8">
            <v>100</v>
          </cell>
        </row>
      </sheetData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/>
      <sheetData sheetId="2238" refreshError="1"/>
      <sheetData sheetId="2239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/>
      <sheetData sheetId="2280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UM"/>
      <sheetName val="COVER"/>
      <sheetName val="BM"/>
      <sheetName val="표지"/>
      <sheetName val="EQUIPMENT"/>
      <sheetName val="HO ENG MH CAL"/>
      <sheetName val="고압수량(철거)"/>
      <sheetName val="공문"/>
      <sheetName val="#REF"/>
      <sheetName val="산근"/>
      <sheetName val="MAN-Sch"/>
      <sheetName val="h-013211-2"/>
      <sheetName val="CAT_5"/>
      <sheetName val="INPUT DATA"/>
      <sheetName val="DATA"/>
      <sheetName val="7.2세부 부하계산서"/>
      <sheetName val="PRC_BDWN-95"/>
      <sheetName val="Eq. Mobilization"/>
      <sheetName val="Condition"/>
      <sheetName val="DHEQSUPT"/>
      <sheetName val="HO_ENG_MH_CAL"/>
      <sheetName val="7_2세부_부하계산서"/>
      <sheetName val="INPUT_DATA"/>
      <sheetName val="INSTR"/>
      <sheetName val="COVER-P"/>
      <sheetName val="Factor"/>
      <sheetName val=" 갑지"/>
      <sheetName val="BQMPALOC"/>
      <sheetName val="내역서"/>
      <sheetName val="대비표"/>
      <sheetName val="jobhist"/>
      <sheetName val="기계내역서"/>
      <sheetName val="Base_Data"/>
      <sheetName val="CIVIL BOQ"/>
      <sheetName val="RAW COST SUMMARY"/>
      <sheetName val="BLDG BOQ"/>
      <sheetName val="rate analyses"/>
      <sheetName val="집계표(OPTION)"/>
      <sheetName val="EQ Total"/>
      <sheetName val="Total"/>
      <sheetName val="TDIBM1"/>
      <sheetName val="UG_BOM"/>
      <sheetName val="CAL"/>
      <sheetName val="목표세부명세"/>
      <sheetName val="PBS"/>
      <sheetName val="PRC-SUM"/>
      <sheetName val="costing_CV"/>
      <sheetName val="eq_data"/>
      <sheetName val="PUMP_SHT"/>
      <sheetName val="costing_ESDV"/>
      <sheetName val="costing_FE"/>
      <sheetName val="General_Data"/>
      <sheetName val="costing_Misc"/>
      <sheetName val="costing_MOV"/>
      <sheetName val="costing_Press"/>
      <sheetName val="3004-2"/>
      <sheetName val="_갑지1"/>
      <sheetName val="운반"/>
      <sheetName val="ITB COST"/>
      <sheetName val="갑지"/>
      <sheetName val="TABLE"/>
      <sheetName val="DB@Acess"/>
      <sheetName val="Civil"/>
      <sheetName val="Sheet1"/>
      <sheetName val="노임 단가"/>
      <sheetName val="Al-Suwaidi"/>
      <sheetName val="Pjt Data"/>
      <sheetName val="PROCURE"/>
      <sheetName val="Price Detail"/>
      <sheetName val="Settings"/>
      <sheetName val="DS Oil System"/>
      <sheetName val="footing"/>
      <sheetName val="HO_ENG_MH_CAL1"/>
      <sheetName val="7_2세부_부하계산서1"/>
      <sheetName val="INPUT_DATA1"/>
      <sheetName val="Eq__Mobilization"/>
      <sheetName val="KP1590_E"/>
      <sheetName val="BLDG_DCI"/>
      <sheetName val="BLDG_MCI"/>
      <sheetName val="일위대가"/>
      <sheetName val="CASH"/>
      <sheetName val="LABCOST"/>
      <sheetName val="단가(자재)"/>
      <sheetName val="단가(노임)"/>
      <sheetName val="기초목록"/>
      <sheetName val="PRO_DCI"/>
      <sheetName val="INST_DCI"/>
      <sheetName val="HVAC_DCI"/>
      <sheetName val="PIPE_DCI"/>
      <sheetName val="Eq__Mobilization1"/>
      <sheetName val="AOP Summary-2"/>
      <sheetName val="CABLE"/>
      <sheetName val="M 11"/>
      <sheetName val="PIPING"/>
      <sheetName val="insulation"/>
      <sheetName val="Sheet4"/>
      <sheetName val="PIPE"/>
      <sheetName val="plan&amp;section of foundation"/>
      <sheetName val="pile bearing capa &amp; arrenge"/>
      <sheetName val="design load"/>
      <sheetName val="working load at the btm ft."/>
      <sheetName val="stability check"/>
      <sheetName val="design criteria"/>
      <sheetName val="PIPE도장"/>
      <sheetName val="2.배관"/>
      <sheetName val="_갑지"/>
      <sheetName val="ITB_COST"/>
      <sheetName val="CIVIL_BOQ"/>
      <sheetName val="RAW_COST_SUMMARY"/>
      <sheetName val="BLDG_BOQ"/>
      <sheetName val="rate_analyses"/>
      <sheetName val="원본"/>
      <sheetName val="수량증감대비표"/>
      <sheetName val="수량산출1"/>
      <sheetName val="수량산출2"/>
      <sheetName val="수량산출3"/>
      <sheetName val="수량산출4"/>
      <sheetName val="PIPE (SG)-발수"/>
      <sheetName val="E45(SG)-발수"/>
      <sheetName val="E90(SG)-발수"/>
      <sheetName val="sum"/>
      <sheetName val="lookup"/>
      <sheetName val="calc"/>
      <sheetName val="Code"/>
      <sheetName val="Proposal"/>
      <sheetName val="부표총괄"/>
      <sheetName val="도"/>
      <sheetName val="BID"/>
      <sheetName val="공사비증감"/>
      <sheetName val="B"/>
      <sheetName val="cable-data"/>
      <sheetName val="ANA&amp;DESIGN&amp;REINF ."/>
      <sheetName val="PRIMARY LOAD"/>
      <sheetName val="DIMENSION"/>
      <sheetName val="EXT.CHECK"/>
      <sheetName val="SUMMARY"/>
      <sheetName val="공사비예산서(토목분)"/>
      <sheetName val="TYPE-B 평균H"/>
      <sheetName val="D-623D"/>
      <sheetName val="95삼성급(본사)"/>
      <sheetName val="DATA1"/>
      <sheetName val="OIL SYST DATA SHTS"/>
      <sheetName val="Compressors"/>
      <sheetName val="TTL"/>
      <sheetName val="Default"/>
      <sheetName val="F4-F7"/>
      <sheetName val="Macro"/>
      <sheetName val="Taux"/>
      <sheetName val="월별"/>
      <sheetName val="할증 "/>
      <sheetName val="내역"/>
      <sheetName val="뜃맟뭁돽띿맟?-BLDG"/>
      <sheetName val="Cash2"/>
      <sheetName val="Z"/>
      <sheetName val="집계표"/>
      <sheetName val="금융비용"/>
      <sheetName val="Prioriry"/>
      <sheetName val="피벗테이블"/>
      <sheetName val="WBS"/>
      <sheetName val="Inst_Type"/>
      <sheetName val="Loop Type"/>
      <sheetName val="parts-V2"/>
      <sheetName val="REINF."/>
      <sheetName val="SKETCH"/>
      <sheetName val="BOQ"/>
      <sheetName val="MAN-STD"/>
      <sheetName val="연돌일위집계"/>
      <sheetName val="공사비 분석표"/>
      <sheetName val="간접비 총괄표"/>
      <sheetName val="MEXICO-C"/>
      <sheetName val="FitOutConfCentre"/>
      <sheetName val="기준"/>
      <sheetName val="금액내역서"/>
      <sheetName val="전기공사"/>
      <sheetName val="Food court "/>
      <sheetName val="무시"/>
      <sheetName val="상반기손익차2총괄"/>
      <sheetName val="9-1차이내역"/>
      <sheetName val="97 사업추정(WEKI)"/>
      <sheetName val="손익차9월2"/>
      <sheetName val="회사99"/>
      <sheetName val="주관사업"/>
      <sheetName val="A"/>
      <sheetName val="노원열병합  건축공사기성내역서"/>
      <sheetName val="K"/>
      <sheetName val="BACK DATA"/>
      <sheetName val="영업소실적"/>
      <sheetName val="IT-BAT"/>
      <sheetName val="TOEC"/>
      <sheetName val="을지"/>
      <sheetName val="세금자료"/>
      <sheetName val="사업부배부A"/>
      <sheetName val="직원동원계획"/>
      <sheetName val="인원계획"/>
      <sheetName val="요약배부"/>
      <sheetName val="수입"/>
      <sheetName val="인사자료총집계"/>
      <sheetName val="LENTH"/>
      <sheetName val="Invoice (Summary)"/>
      <sheetName val="Invoice (IBL)"/>
      <sheetName val="Invoice (OBL)"/>
      <sheetName val="Resource table"/>
      <sheetName val="HO_ENG_MH_CAL2"/>
      <sheetName val="7_2세부_부하계산서2"/>
      <sheetName val="INPUT_DATA2"/>
      <sheetName val="_갑지2"/>
      <sheetName val="EQ_Total"/>
      <sheetName val="CIVIL_BOQ1"/>
      <sheetName val="RAW_COST_SUMMARY1"/>
      <sheetName val="BLDG_BOQ1"/>
      <sheetName val="rate_analyses1"/>
      <sheetName val="Price_Detail"/>
      <sheetName val="DS_Oil_System"/>
      <sheetName val="ITB_COST1"/>
      <sheetName val="노임_단가"/>
      <sheetName val="AOP_Summary-2"/>
      <sheetName val="Pjt_Data"/>
      <sheetName val="plan&amp;section_of_foundation"/>
      <sheetName val="pile_bearing_capa_&amp;_arrenge"/>
      <sheetName val="design_load"/>
      <sheetName val="working_load_at_the_btm_ft_"/>
      <sheetName val="stability_check"/>
      <sheetName val="design_criteria"/>
      <sheetName val="2_배관"/>
      <sheetName val="Import"/>
      <sheetName val="SG"/>
      <sheetName val="trf(36%)"/>
      <sheetName val="[TDIBM1.X೺_x0000_ഈ_x0000__x0000__x0000__x0000__x0000_G_MH_CAL"/>
      <sheetName val="말뚝지지력산정"/>
      <sheetName val="L V Separator"/>
      <sheetName val="실행(1)"/>
      <sheetName val="뜃맟뭁돽띿맟_-BLDG"/>
      <sheetName val="3.Breakdown Direct Instrument"/>
      <sheetName val="Inside building Summary"/>
      <sheetName val="Sheet6"/>
      <sheetName val="sheet"/>
      <sheetName val="CB"/>
      <sheetName val="LEGEND"/>
      <sheetName val="Vertical FDN-12"/>
      <sheetName val="Pump FDN-1"/>
      <sheetName val="Horizontal Vessel FDN-1"/>
      <sheetName val="SYS_DB"/>
      <sheetName val="골조시행"/>
      <sheetName val="March"/>
      <sheetName val="명판"/>
      <sheetName val="단면가정"/>
      <sheetName val="설계조건"/>
      <sheetName val="BQMP"/>
      <sheetName val="inter"/>
      <sheetName val="HO_ENG_MH_CAL3"/>
      <sheetName val="INPUT_DATA3"/>
      <sheetName val="7_2세부_부하계산서3"/>
      <sheetName val="Eq__Mobilization2"/>
      <sheetName val="_갑지3"/>
      <sheetName val="EQ_Total1"/>
      <sheetName val="CIVIL_BOQ2"/>
      <sheetName val="RAW_COST_SUMMARY2"/>
      <sheetName val="BLDG_BOQ2"/>
      <sheetName val="rate_analyses2"/>
      <sheetName val="Price_Detail1"/>
      <sheetName val="ITB_COST2"/>
      <sheetName val="DS_Oil_System1"/>
      <sheetName val="노임_단가1"/>
      <sheetName val="AOP_Summary-21"/>
      <sheetName val="plan&amp;section_of_foundation1"/>
      <sheetName val="pile_bearing_capa_&amp;_arrenge1"/>
      <sheetName val="design_load1"/>
      <sheetName val="working_load_at_the_btm_ft_1"/>
      <sheetName val="stability_check1"/>
      <sheetName val="design_criteria1"/>
      <sheetName val="Pjt_Data1"/>
      <sheetName val="2_배관1"/>
      <sheetName val="M_11"/>
      <sheetName val="PIPE_(SG)-발수"/>
      <sheetName val="TYPE-B_평균H"/>
      <sheetName val="ANA&amp;DESIGN&amp;REINF__"/>
      <sheetName val="PRIMARY_LOAD"/>
      <sheetName val="EXT_CHECK"/>
      <sheetName val="할증_"/>
      <sheetName val="Invoice_(Summary)"/>
      <sheetName val="Invoice_(IBL)"/>
      <sheetName val="Invoice_(OBL)"/>
      <sheetName val="OIL_SYST_DATA_SHTS"/>
      <sheetName val="Loop_Type"/>
      <sheetName val="공사비_분석표"/>
      <sheetName val="Resource_table"/>
      <sheetName val="간접비_총괄표"/>
      <sheetName val="[TDIBM1_X೺ഈG_MH_CAL"/>
      <sheetName val="REINF_"/>
      <sheetName val="Food_court_"/>
      <sheetName val="97_사업추정(WEKI)"/>
      <sheetName val="노원열병합__건축공사기성내역서"/>
      <sheetName val="BACK_DATA"/>
      <sheetName val="DATE"/>
      <sheetName val="Rate Analysis"/>
      <sheetName val="12CGOU"/>
      <sheetName val="PROGRESS"/>
      <sheetName val="총괄내역서"/>
      <sheetName val="_TDIBM1.X೺"/>
      <sheetName val="상세내역"/>
      <sheetName val="시간별적산"/>
      <sheetName val="NO.3.PTA PLANT SD COST"/>
      <sheetName val="비교원RD-S"/>
      <sheetName val="9904"/>
      <sheetName val="9908"/>
      <sheetName val="9912"/>
      <sheetName val="9902"/>
      <sheetName val="9901"/>
      <sheetName val="9907"/>
      <sheetName val="9906"/>
      <sheetName val="9903"/>
      <sheetName val="9905"/>
      <sheetName val="9911"/>
      <sheetName val="9910"/>
      <sheetName val="9909"/>
      <sheetName val="STA &amp; SEC"/>
      <sheetName val="GRACE"/>
      <sheetName val="major"/>
      <sheetName val="창고"/>
      <sheetName val="intake"/>
      <sheetName val="_TDIBM1.X೺_x005f_x0000_ഈ_x005f_x0000__x0000"/>
      <sheetName val="_TDIBM1_X೺ഈG_MH_CAL"/>
      <sheetName val="DESIGN"/>
      <sheetName val="OCT.FDN"/>
      <sheetName val="Sheet2"/>
      <sheetName val="120"/>
      <sheetName val="130"/>
      <sheetName val="100"/>
      <sheetName val="101"/>
      <sheetName val="102"/>
      <sheetName val="103"/>
      <sheetName val="106"/>
      <sheetName val="108"/>
      <sheetName val="109"/>
      <sheetName val="131"/>
      <sheetName val="110"/>
      <sheetName val="111"/>
      <sheetName val="114"/>
      <sheetName val="116"/>
      <sheetName val="132"/>
      <sheetName val="140"/>
      <sheetName val="141"/>
      <sheetName val="142"/>
      <sheetName val="143"/>
      <sheetName val="144"/>
      <sheetName val="145"/>
      <sheetName val="146"/>
      <sheetName val="121"/>
      <sheetName val="147"/>
      <sheetName val="148"/>
      <sheetName val="160"/>
      <sheetName val="164"/>
      <sheetName val="Flaer Area"/>
      <sheetName val="123"/>
      <sheetName val="124"/>
      <sheetName val="125"/>
      <sheetName val="126"/>
      <sheetName val="127"/>
      <sheetName val="128"/>
      <sheetName val="129"/>
      <sheetName val="Valve List (Priced)"/>
      <sheetName val="Tbl 1y 4"/>
      <sheetName val="BELİRLENECEKLER"/>
      <sheetName val="Database"/>
      <sheetName val="RFP002"/>
      <sheetName val="Rates"/>
      <sheetName val="_TDIBM1.X೺_x0000_ഈ_x0000__x0000__x0000__x0000__x0000_G_MH_CAL"/>
      <sheetName val="Inert Balls"/>
      <sheetName val="Overall Status"/>
      <sheetName val="wagerate"/>
      <sheetName val="ENG_prog"/>
      <sheetName val="Resource summary"/>
      <sheetName val="bdown"/>
      <sheetName val="CostDB"/>
      <sheetName val="실행자재"/>
      <sheetName val="Resource"/>
      <sheetName val="Break Down"/>
      <sheetName val="BQ"/>
      <sheetName val=""/>
      <sheetName val="실행산출근거"/>
      <sheetName val="[TDIBM1.X೺"/>
      <sheetName val="노임"/>
      <sheetName val="CDU (성창) Master"/>
      <sheetName val="_TDIBM1.X೺_x005f_x005f_x005f_x0000_ഈ_x005f_x005f_"/>
      <sheetName val="토목주소"/>
      <sheetName val="프랜트면허"/>
      <sheetName val="투찰"/>
      <sheetName val="내"/>
      <sheetName val="[TDIBM1.X೺_x005f_x0000_ഈ_x005f_x0000__x0000"/>
      <sheetName val="Kredi Risk Alt_Grup"/>
      <sheetName val="Banka"/>
      <sheetName val="Tür"/>
      <sheetName val="Ana Gruplar"/>
      <sheetName val="ÖdemeTahsilat"/>
      <sheetName val="Kullanıcı"/>
      <sheetName val="Attachment 1"/>
      <sheetName val="Ex Rate"/>
      <sheetName val="B.5_Control Valve"/>
      <sheetName val="코드"/>
      <sheetName val="환율"/>
      <sheetName val="TC"/>
      <sheetName val="A(Rev.3)"/>
      <sheetName val="activity"/>
      <sheetName val=" "/>
      <sheetName val="양수장(기계)"/>
      <sheetName val="자바라1"/>
      <sheetName val="해외 연수비용 계산-삭제"/>
      <sheetName val="해외 기술훈련비 (합계)"/>
      <sheetName val="노임단가"/>
      <sheetName val="노단"/>
      <sheetName val="36단가"/>
      <sheetName val="36수량"/>
      <sheetName val="cwork"/>
      <sheetName val="토목 Utility Schedule (2)"/>
      <sheetName val="HO_ENG_MH_CAL4"/>
      <sheetName val="7_2세부_부하계산서4"/>
      <sheetName val="INPUT_DATA4"/>
      <sheetName val="Eq__Mobilization3"/>
      <sheetName val="_갑지4"/>
      <sheetName val="EQ_Total2"/>
      <sheetName val="CIVIL_BOQ3"/>
      <sheetName val="RAW_COST_SUMMARY3"/>
      <sheetName val="BLDG_BOQ3"/>
      <sheetName val="rate_analyses3"/>
      <sheetName val="ITB_COST3"/>
      <sheetName val="DS_Oil_System2"/>
      <sheetName val="Price_Detail2"/>
      <sheetName val="노임_단가2"/>
      <sheetName val="Pjt_Data2"/>
      <sheetName val="M_111"/>
      <sheetName val="공사비_분석표1"/>
      <sheetName val="plan&amp;section_of_foundation2"/>
      <sheetName val="pile_bearing_capa_&amp;_arrenge2"/>
      <sheetName val="design_load2"/>
      <sheetName val="working_load_at_the_btm_ft_2"/>
      <sheetName val="stability_check2"/>
      <sheetName val="design_criteria2"/>
      <sheetName val="2_배관2"/>
      <sheetName val="AOP_Summary-22"/>
      <sheetName val="PIPE_(SG)-발수1"/>
      <sheetName val="TYPE-B_평균H1"/>
      <sheetName val="ANA&amp;DESIGN&amp;REINF__1"/>
      <sheetName val="PRIMARY_LOAD1"/>
      <sheetName val="EXT_CHECK1"/>
      <sheetName val="OIL_SYST_DATA_SHTS1"/>
      <sheetName val="할증_1"/>
      <sheetName val="Loop_Type1"/>
      <sheetName val="Resource_table1"/>
      <sheetName val="Invoice_(Summary)1"/>
      <sheetName val="Invoice_(IBL)1"/>
      <sheetName val="Invoice_(OBL)1"/>
      <sheetName val="간접비_총괄표1"/>
      <sheetName val="REINF_1"/>
      <sheetName val="Food_court_1"/>
      <sheetName val="97_사업추정(WEKI)1"/>
      <sheetName val="노원열병합__건축공사기성내역서1"/>
      <sheetName val="BACK_DATA1"/>
      <sheetName val="HO_ENG_MH_CAL5"/>
      <sheetName val="7_2세부_부하계산서5"/>
      <sheetName val="INPUT_DATA5"/>
      <sheetName val="Eq__Mobilization4"/>
      <sheetName val="_갑지5"/>
      <sheetName val="EQ_Total3"/>
      <sheetName val="CIVIL_BOQ4"/>
      <sheetName val="RAW_COST_SUMMARY4"/>
      <sheetName val="BLDG_BOQ4"/>
      <sheetName val="rate_analyses4"/>
      <sheetName val="ITB_COST4"/>
      <sheetName val="DS_Oil_System3"/>
      <sheetName val="Price_Detail3"/>
      <sheetName val="노임_단가3"/>
      <sheetName val="Pjt_Data3"/>
      <sheetName val="M_112"/>
      <sheetName val="공사비_분석표2"/>
      <sheetName val="plan&amp;section_of_foundation3"/>
      <sheetName val="pile_bearing_capa_&amp;_arrenge3"/>
      <sheetName val="design_load3"/>
      <sheetName val="working_load_at_the_btm_ft_3"/>
      <sheetName val="stability_check3"/>
      <sheetName val="design_criteria3"/>
      <sheetName val="2_배관3"/>
      <sheetName val="AOP_Summary-23"/>
      <sheetName val="PIPE_(SG)-발수2"/>
      <sheetName val="TYPE-B_평균H2"/>
      <sheetName val="ANA&amp;DESIGN&amp;REINF__2"/>
      <sheetName val="PRIMARY_LOAD2"/>
      <sheetName val="EXT_CHECK2"/>
      <sheetName val="OIL_SYST_DATA_SHTS2"/>
      <sheetName val="할증_2"/>
      <sheetName val="Loop_Type2"/>
      <sheetName val="Resource_table2"/>
      <sheetName val="Invoice_(Summary)2"/>
      <sheetName val="Invoice_(IBL)2"/>
      <sheetName val="Invoice_(OBL)2"/>
      <sheetName val="간접비_총괄표2"/>
      <sheetName val="REINF_2"/>
      <sheetName val="Food_court_2"/>
      <sheetName val="97_사업추정(WEKI)2"/>
      <sheetName val="노원열병합__건축공사기성내역서2"/>
      <sheetName val="BACK_DATA2"/>
      <sheetName val="Currency &amp; Other Cost"/>
      <sheetName val=" Sum"/>
      <sheetName val="6PILE  (돌출)"/>
      <sheetName val="Contents"/>
      <sheetName val="Data_Sheet"/>
      <sheetName val="Eng_Hrs (HO)"/>
      <sheetName val="LOB"/>
      <sheetName val="Rate_Analysis"/>
      <sheetName val="3_Breakdown_Direct_Instrument"/>
      <sheetName val="Inside_building_Summary"/>
      <sheetName val="L_V_Separator"/>
      <sheetName val="_TDIBM1_X೺"/>
      <sheetName val="Vertical_FDN-12"/>
      <sheetName val="Pump_FDN-1"/>
      <sheetName val="Horizontal_Vessel_FDN-1"/>
      <sheetName val="NO_3_PTA_PLANT_SD_COST"/>
      <sheetName val="STA_&amp;_SEC"/>
      <sheetName val="_TDIBM1_X೺_x005f_x0000_ഈ_x005f_x0000__x0000"/>
      <sheetName val="OCT_FDN"/>
      <sheetName val="Valve_List_(Priced)"/>
      <sheetName val="Flaer_Area"/>
      <sheetName val="Tbl_1y_4"/>
      <sheetName val="[TDIBM1_X೺"/>
      <sheetName val="Resource_summary"/>
      <sheetName val="Break_Down"/>
      <sheetName val="Inert_Balls"/>
      <sheetName val="CDU_(성창)_Master"/>
      <sheetName val="Overall_Status"/>
      <sheetName val="[TDIBM1_X೺_x005f_x0000_ഈ_x005f_x0000__x0000"/>
      <sheetName val="_TDIBM1_X೺_x005f_x005f_x005f_x0000_ഈ_x005f_x005f_"/>
      <sheetName val="Kredi_Risk_Alt_Grup"/>
      <sheetName val="Ana_Gruplar"/>
      <sheetName val="Attachment_1"/>
      <sheetName val="Ex_Rate"/>
      <sheetName val="B_5_Control_Valve"/>
      <sheetName val="해외_연수비용_계산-삭제"/>
      <sheetName val="해외_기술훈련비_(합계)"/>
      <sheetName val="A(Rev_3)"/>
      <sheetName val="주행"/>
      <sheetName val="choose"/>
      <sheetName val="현장관리비 산출내역"/>
      <sheetName val="단중"/>
      <sheetName val="품셈표"/>
      <sheetName val="spc 배관견적"/>
      <sheetName val="영업2"/>
      <sheetName val="영업3"/>
      <sheetName val="받은드럼"/>
      <sheetName val="드럼확인 배출"/>
      <sheetName val="pulling"/>
      <sheetName val="NGLE_PLANT"/>
      <sheetName val="Sheet3"/>
      <sheetName val="편집"/>
      <sheetName val="JB 명판인쇄"/>
      <sheetName val="IDB루트"/>
      <sheetName val="덕트뱅크 (2)"/>
      <sheetName val="플링 갑지"/>
      <sheetName val="JB 명판"/>
      <sheetName val="케이블마킹"/>
      <sheetName val="마킹표"/>
      <sheetName val="드럼 확인용"/>
      <sheetName val="철거산출근거"/>
      <sheetName val="자재단가"/>
      <sheetName val="48일위"/>
      <sheetName val="48수량"/>
      <sheetName val="22수량"/>
      <sheetName val="49일위"/>
      <sheetName val="22일위"/>
      <sheetName val="49수량"/>
      <sheetName val="입찰안"/>
      <sheetName val="01 09 CODE"/>
      <sheetName val="HX"/>
      <sheetName val="유림콘도"/>
      <sheetName val="토공"/>
      <sheetName val="_TDIBM1.X೺_x0000_ഈ_x0000__x0000"/>
      <sheetName val="SW-TEO"/>
      <sheetName val="RFP003A"/>
      <sheetName val="RFP003B"/>
      <sheetName val="RFP003C"/>
      <sheetName val="RFP003E"/>
      <sheetName val="RFP003F"/>
      <sheetName val="InstrumentType"/>
      <sheetName val="UnitNumber"/>
      <sheetName val="TypicalNo"/>
      <sheetName val="Misc"/>
      <sheetName val="SignalType"/>
      <sheetName val="IOType"/>
      <sheetName val="Qty"/>
      <sheetName val="Variable"/>
      <sheetName val="Status"/>
      <sheetName val="SystemType"/>
      <sheetName val="InstrumentLocation"/>
      <sheetName val="取费表"/>
      <sheetName val="合成単価作成表-BLDG"/>
      <sheetName val="BSPL"/>
      <sheetName val="[TDIBM1.X೺_x005f_x005f_x005f_x0000_ഈ_x005f_x005f_"/>
      <sheetName val="_TDIBM1.X೺_x005f_x005f_x005f_x005f_x005f_x005f_x0"/>
      <sheetName val="_TDIBM1.X೺_x005f_x0000_ഈ_"/>
      <sheetName val="[TDIBM1.X೺_x0000_ഈ_x0000__x0000"/>
      <sheetName val="_TDIBM1_X೺_x0000_ഈ_x0000__x0000"/>
      <sheetName val="[TDIBM1_X೺_x0000_ഈ_x0000__x0000"/>
      <sheetName val="_TDIBM1_X೺_x005f_x0000_ഈ_"/>
      <sheetName val="[TDIBM1.X೺_x005f_x0000_ഈ_"/>
      <sheetName val="_TDIBM1.X೺_x005f_x005f_x0"/>
      <sheetName val="Table-Dont Delete"/>
      <sheetName val="_TDIBM1.X೺_x0"/>
      <sheetName val="_TDIBM1.X೺_x0000_ഈ_"/>
      <sheetName val="_TDIBM1_X೺_x0000_ഈ_"/>
      <sheetName val="[TDIBM1.X೺_x0000_ഈ_"/>
      <sheetName val="Instrument 구분 체계"/>
      <sheetName val="견"/>
      <sheetName val="6"/>
      <sheetName val="X17-TOTAL"/>
      <sheetName val="LinerWt"/>
      <sheetName val="율적용"/>
      <sheetName val="CAT.1"/>
      <sheetName val="Sheeta"/>
      <sheetName val="Units+rev"/>
      <sheetName val="EE-PROP"/>
      <sheetName val="00-Summary Information-ABB"/>
      <sheetName val="Currency_&amp;_Other_Cost"/>
      <sheetName val="_Sum"/>
      <sheetName val="_"/>
      <sheetName val="토목_Utility_Schedule_(2)"/>
      <sheetName val="SCH B"/>
      <sheetName val="GeneralFeedDevices_Labels"/>
      <sheetName val="CalmingSection_Labels"/>
      <sheetName val="Welcome"/>
      <sheetName val="입찰내역 발주처 양식"/>
      <sheetName val="списки"/>
      <sheetName val="Лист2"/>
      <sheetName val="Quotation"/>
      <sheetName val="TRNS-C1"/>
      <sheetName val="UNIT 3"/>
      <sheetName val="Plan Early Date"/>
      <sheetName val="2-1-1) Zone &amp; Margin"/>
      <sheetName val="SPT vs PHI"/>
      <sheetName val="J"/>
      <sheetName val="L"/>
      <sheetName val="Consumables"/>
      <sheetName val="Benchmark"/>
      <sheetName val="개시대사 (2)"/>
      <sheetName val="PRO_A"/>
      <sheetName val="ELEC_MCI"/>
      <sheetName val="Main"/>
      <sheetName val="INST_MCI"/>
      <sheetName val="MECH_MCI"/>
      <sheetName val="PRO"/>
      <sheetName val="HO_ENG_MH_CAL6"/>
      <sheetName val="7_2세부_부하계산서6"/>
      <sheetName val="INPUT_DATA6"/>
      <sheetName val="Eq__Mobilization5"/>
      <sheetName val="_갑지6"/>
      <sheetName val="EQ_Total4"/>
      <sheetName val="CIVIL_BOQ5"/>
      <sheetName val="RAW_COST_SUMMARY5"/>
      <sheetName val="BLDG_BOQ5"/>
      <sheetName val="rate_analyses5"/>
      <sheetName val="ITB_COST5"/>
      <sheetName val="Price_Detail4"/>
      <sheetName val="DS_Oil_System4"/>
      <sheetName val="노임_단가4"/>
      <sheetName val="plan&amp;section_of_foundation4"/>
      <sheetName val="pile_bearing_capa_&amp;_arrenge4"/>
      <sheetName val="design_load4"/>
      <sheetName val="working_load_at_the_btm_ft_4"/>
      <sheetName val="stability_check4"/>
      <sheetName val="design_criteria4"/>
      <sheetName val="2_배관4"/>
      <sheetName val="Pjt_Data4"/>
      <sheetName val="PIPE_(SG)-발수3"/>
      <sheetName val="AOP_Summary-24"/>
      <sheetName val="M_113"/>
      <sheetName val="TYPE-B_평균H3"/>
      <sheetName val="ANA&amp;DESIGN&amp;REINF__3"/>
      <sheetName val="PRIMARY_LOAD3"/>
      <sheetName val="EXT_CHECK3"/>
      <sheetName val="Invoice_(Summary)3"/>
      <sheetName val="Invoice_(IBL)3"/>
      <sheetName val="Invoice_(OBL)3"/>
      <sheetName val="할증_3"/>
      <sheetName val="OIL_SYST_DATA_SHTS3"/>
      <sheetName val="Loop_Type3"/>
      <sheetName val="공사비_분석표3"/>
      <sheetName val="Resource_table3"/>
      <sheetName val="간접비_총괄표3"/>
      <sheetName val="REINF_3"/>
      <sheetName val="Food_court_3"/>
      <sheetName val="97_사업추정(WEKI)3"/>
      <sheetName val="노원열병합__건축공사기성내역서3"/>
      <sheetName val="BACK_DATA3"/>
      <sheetName val="3_Breakdown_Direct_Instrument1"/>
      <sheetName val="Rate_Analysis1"/>
      <sheetName val="Inside_building_Summary1"/>
      <sheetName val="L_V_Separator1"/>
      <sheetName val="Vertical_FDN-121"/>
      <sheetName val="Pump_FDN-11"/>
      <sheetName val="Horizontal_Vessel_FDN-11"/>
      <sheetName val="Valve_List_(Priced)1"/>
      <sheetName val="_TDIBM1_X೺1"/>
      <sheetName val="NO_3_PTA_PLANT_SD_COST1"/>
      <sheetName val="STA_&amp;_SEC1"/>
      <sheetName val="_TDIBM1_X೺_x005f_x0000_ഈ_x005f_x0000__x0001"/>
      <sheetName val="OCT_FDN1"/>
      <sheetName val="Flaer_Area1"/>
      <sheetName val="Tbl_1y_41"/>
      <sheetName val="[TDIBM1_X೺1"/>
      <sheetName val="Resource_summary1"/>
      <sheetName val="Break_Down1"/>
      <sheetName val="Inert_Balls1"/>
      <sheetName val="CDU_(성창)_Master1"/>
      <sheetName val="Overall_Status1"/>
      <sheetName val="[TDIBM1_X೺_x005f_x0000_ഈ_x005f_x0000__x0001"/>
      <sheetName val="Kredi_Risk_Alt_Grup1"/>
      <sheetName val="Ana_Gruplar1"/>
      <sheetName val="Attachment_11"/>
      <sheetName val="Ex_Rate1"/>
      <sheetName val="B_5_Control_Valve1"/>
      <sheetName val="_TDIBM1_X೺_x005f_x005f_x005f_x0000_ഈ_x005f1"/>
      <sheetName val="해외_연수비용_계산-삭제1"/>
      <sheetName val="해외_기술훈련비_(합계)1"/>
      <sheetName val="spc_배관견적"/>
      <sheetName val="A(Rev_3)1"/>
      <sheetName val="Eng_Hrs_(HO)"/>
      <sheetName val="현장관리비_산출내역"/>
      <sheetName val="입찰내역_발주처_양식"/>
      <sheetName val="드럼확인_배출"/>
      <sheetName val="JB_명판인쇄"/>
      <sheetName val="덕트뱅크_(2)"/>
      <sheetName val="플링_갑지"/>
      <sheetName val="JB_명판"/>
      <sheetName val="드럼_확인용"/>
      <sheetName val="01_09_CODE"/>
      <sheetName val="DIAINCH"/>
      <sheetName val="CTEMCOST"/>
      <sheetName val="表三甲"/>
      <sheetName val="공사비SUM"/>
      <sheetName val="PLAGCoct03"/>
      <sheetName val="세부내역"/>
      <sheetName val="BREAKDOWN(철거설치)"/>
      <sheetName val="DPT"/>
      <sheetName val="PERLITE"/>
      <sheetName val="MTO"/>
      <sheetName val="INNER TANK"/>
      <sheetName val="Codes,..."/>
      <sheetName val="DATA_DRAWING"/>
      <sheetName val="INNER TANK SEISMIC"/>
      <sheetName val="MATERIALS"/>
      <sheetName val="IPE"/>
      <sheetName val="GENERALITY"/>
      <sheetName val="Utility and Fire flange"/>
      <sheetName val="RFP003D"/>
      <sheetName val="sh4"/>
      <sheetName val="표준작업"/>
      <sheetName val="직종"/>
      <sheetName val="bldg list"/>
      <sheetName val="C_d"/>
      <sheetName val="IDC-Sum"/>
      <sheetName val="2"/>
      <sheetName val="data2"/>
      <sheetName val="2. 전력간선공사"/>
      <sheetName val="간접비내역-1"/>
      <sheetName val="3.공통공사대비"/>
      <sheetName val="건축내역"/>
      <sheetName val="토목내역"/>
      <sheetName val="실행"/>
      <sheetName val="MTP"/>
      <sheetName val="MTP1"/>
      <sheetName val="당진1,2호기전선관설치및접지4차공사내역서-을지"/>
      <sheetName val="Chiet tinh dz35"/>
      <sheetName val=" WWT 설비 Remote IO 추가건 (2013.02."/>
      <sheetName val="Cost"/>
      <sheetName val="e-GAP Summary"/>
      <sheetName val="ESCON"/>
      <sheetName val="WEMS export"/>
      <sheetName val="Currency Rate"/>
      <sheetName val="CAL1"/>
      <sheetName val="[TDIBM1.X೺?ഈ?????G_MH_CAL"/>
      <sheetName val="_TDIBM1.X೺?ഈ?????G_MH_CAL"/>
      <sheetName val="차액보증"/>
      <sheetName val="XZLC003_PART1"/>
      <sheetName val="갑지 1회"/>
      <sheetName val="표지1회"/>
      <sheetName val="18.07"/>
      <sheetName val="갑지 2회"/>
      <sheetName val="표지2회"/>
      <sheetName val="18.08"/>
      <sheetName val="갑지 3회"/>
      <sheetName val="표지3회"/>
      <sheetName val="18.09"/>
      <sheetName val="갑지 4회"/>
      <sheetName val="표지4회"/>
      <sheetName val="18.10"/>
      <sheetName val="갑지 5회"/>
      <sheetName val="표지5회"/>
      <sheetName val="18.11"/>
      <sheetName val="갑지 6회"/>
      <sheetName val="표지6회"/>
      <sheetName val="18.12"/>
      <sheetName val="갑지 7회"/>
      <sheetName val="표지7회"/>
      <sheetName val="19.01"/>
      <sheetName val="갑지 8회"/>
      <sheetName val="표지8회"/>
      <sheetName val="19.02"/>
      <sheetName val="갑지 9회"/>
      <sheetName val="표지 9회"/>
      <sheetName val="19.03"/>
      <sheetName val="갑지 10회"/>
      <sheetName val="표지 10회"/>
      <sheetName val="19.04"/>
      <sheetName val="갑지 11회"/>
      <sheetName val="표지 11회"/>
      <sheetName val="19.05"/>
      <sheetName val="갑지 12회"/>
      <sheetName val="표지 12회"/>
      <sheetName val="19.06"/>
      <sheetName val="갑지 13회"/>
      <sheetName val="표지 13회"/>
      <sheetName val="19.07"/>
      <sheetName val="갑지 14회"/>
      <sheetName val="표지 14회"/>
      <sheetName val="19.08"/>
      <sheetName val="갑지 15회"/>
      <sheetName val="표지 15회"/>
      <sheetName val="19.09"/>
      <sheetName val="Submission - Price Summary"/>
      <sheetName val="Subb-Manpower &amp; Equiptment Plan"/>
      <sheetName val="Price Summary REF"/>
      <sheetName val="Working"/>
      <sheetName val="Optional Working"/>
      <sheetName val="Indirect"/>
      <sheetName val="Equip Cost"/>
      <sheetName val="E &amp; I Rates"/>
      <sheetName val="E&amp;I CC"/>
      <sheetName val="PPT Input"/>
      <sheetName val="Org Chart"/>
      <sheetName val="Indirect MP"/>
      <sheetName val="Direct MP"/>
      <sheetName val="Manpower cost"/>
      <sheetName val="Schedule"/>
      <sheetName val="Scafolding"/>
      <sheetName val="Sheet9"/>
      <sheetName val="발전기"/>
      <sheetName val="간선"/>
      <sheetName val="Sheet10"/>
      <sheetName val="전기자료"/>
      <sheetName val="Sheet14"/>
      <sheetName val="Sheet13"/>
      <sheetName val="입출재고현황 (2)"/>
      <sheetName val="Addendum No.1 BILL 2"/>
      <sheetName val="11 BQMPALOC"/>
      <sheetName val="PNTEXT"/>
      <sheetName val="HO_ENG_MH_CAL7"/>
      <sheetName val="INPUT_DATA7"/>
      <sheetName val="7_2세부_부하계산서7"/>
      <sheetName val="Eq__Mobilization6"/>
      <sheetName val="_갑지7"/>
      <sheetName val="CIVIL_BOQ6"/>
      <sheetName val="RAW_COST_SUMMARY6"/>
      <sheetName val="BLDG_BOQ6"/>
      <sheetName val="rate_analyses6"/>
      <sheetName val="EQ_Total5"/>
      <sheetName val="ITB_COST6"/>
      <sheetName val="노임_단가5"/>
      <sheetName val="Pjt_Data5"/>
      <sheetName val="Price_Detail5"/>
      <sheetName val="DS_Oil_System5"/>
      <sheetName val="AOP_Summary-25"/>
      <sheetName val="M_114"/>
      <sheetName val="plan&amp;section_of_foundation5"/>
      <sheetName val="pile_bearing_capa_&amp;_arrenge5"/>
      <sheetName val="design_load5"/>
      <sheetName val="working_load_at_the_btm_ft_5"/>
      <sheetName val="stability_check5"/>
      <sheetName val="design_criteria5"/>
      <sheetName val="2_배관5"/>
      <sheetName val="PIPE_(SG)-발수4"/>
      <sheetName val="ANA&amp;DESIGN&amp;REINF__4"/>
      <sheetName val="PRIMARY_LOAD4"/>
      <sheetName val="EXT_CHECK4"/>
      <sheetName val="TYPE-B_평균H4"/>
      <sheetName val="OIL_SYST_DATA_SHTS4"/>
      <sheetName val="할증_4"/>
      <sheetName val="Loop_Type4"/>
      <sheetName val="REINF_4"/>
      <sheetName val="공사비_분석표4"/>
      <sheetName val="간접비_총괄표4"/>
      <sheetName val="Food_court_4"/>
      <sheetName val="97_사업추정(WEKI)4"/>
      <sheetName val="노원열병합__건축공사기성내역서4"/>
      <sheetName val="BACK_DATA4"/>
      <sheetName val="Invoice_(Summary)4"/>
      <sheetName val="Invoice_(IBL)4"/>
      <sheetName val="Invoice_(OBL)4"/>
      <sheetName val="Resource_table4"/>
      <sheetName val="L_V_Separator2"/>
      <sheetName val="3_Breakdown_Direct_Instrument2"/>
      <sheetName val="Inside_building_Summary2"/>
      <sheetName val="Vertical_FDN-122"/>
      <sheetName val="Pump_FDN-12"/>
      <sheetName val="Horizontal_Vessel_FDN-12"/>
      <sheetName val="Rate_Analysis2"/>
      <sheetName val="_TDIBM1_X೺2"/>
      <sheetName val="NO_3_PTA_PLANT_SD_COST2"/>
      <sheetName val="STA_&amp;_SEC2"/>
      <sheetName val="_TDIBM1_X೺_x005f_x0000_ഈ_x005f_x0000__x0002"/>
      <sheetName val="OCT_FDN2"/>
      <sheetName val="Flaer_Area2"/>
      <sheetName val="Valve_List_(Priced)2"/>
      <sheetName val="Tbl_1y_42"/>
      <sheetName val="Inert_Balls2"/>
      <sheetName val="Overall_Status2"/>
      <sheetName val="Resource_summary2"/>
      <sheetName val="Break_Down2"/>
      <sheetName val="[TDIBM1_X೺2"/>
      <sheetName val="CDU_(성창)_Master2"/>
      <sheetName val="_TDIBM1_X೺_x005f_x005f_x005f_x0000_ഈ_x005f2"/>
      <sheetName val="[TDIBM1_X೺_x005f_x0000_ഈ_x005f_x0000__x0002"/>
      <sheetName val="Kredi_Risk_Alt_Grup2"/>
      <sheetName val="Ana_Gruplar2"/>
      <sheetName val="Attachment_12"/>
      <sheetName val="Ex_Rate2"/>
      <sheetName val="B_5_Control_Valve2"/>
      <sheetName val="A(Rev_3)2"/>
      <sheetName val="_1"/>
      <sheetName val="해외_연수비용_계산-삭제2"/>
      <sheetName val="해외_기술훈련비_(합계)2"/>
      <sheetName val="토목_Utility_Schedule_(2)1"/>
      <sheetName val="Currency_&amp;_Other_Cost1"/>
      <sheetName val="_Sum1"/>
      <sheetName val="6PILE__(돌출)"/>
      <sheetName val="Eng_Hrs_(HO)1"/>
      <sheetName val="현장관리비_산출내역1"/>
      <sheetName val="spc_배관견적1"/>
      <sheetName val="드럼확인_배출1"/>
      <sheetName val="JB_명판인쇄1"/>
      <sheetName val="덕트뱅크_(2)1"/>
      <sheetName val="플링_갑지1"/>
      <sheetName val="JB_명판1"/>
      <sheetName val="드럼_확인용1"/>
      <sheetName val="01_09_CODE1"/>
      <sheetName val="_TDIBM1_X೺ഈ_x00001"/>
      <sheetName val="[TDIBM1_X೺_x005f_x005f_x005f_x0000_ഈ_x005f_x005f_"/>
      <sheetName val="_TDIBM1_X೺_x005f_x005f_x005f_x005f_x005f_x005f_x0"/>
      <sheetName val="Table-Dont_Delete"/>
      <sheetName val="Instrument_구분_체계"/>
      <sheetName val="CAT_1"/>
      <sheetName val="_TDIBM1_X೺_x005f_x0000_ഈ_1"/>
      <sheetName val="_TDIBM1_X೺_x005f_x005f_x0"/>
      <sheetName val="00-Summary_Information-ABB"/>
      <sheetName val="SCH_B"/>
      <sheetName val="입찰내역_발주처_양식1"/>
      <sheetName val="UNIT_3"/>
      <sheetName val="Plan_Early_Date"/>
      <sheetName val="2-1-1)_Zone_&amp;_Margin"/>
      <sheetName val="SPT_vs_PHI"/>
      <sheetName val="개시대사_(2)"/>
      <sheetName val="INNER_TANK"/>
      <sheetName val="Codes,___"/>
      <sheetName val="INNER_TANK_SEISMIC"/>
      <sheetName val="Utility_and_Fire_flange"/>
      <sheetName val="[TDIBM1_X೺ഈ_x00001"/>
      <sheetName val="_TDIBM1_X೺ഈ_1"/>
      <sheetName val="bldg_list"/>
      <sheetName val="2__전력간선공사"/>
      <sheetName val="3_공통공사대비"/>
      <sheetName val="_TDIBM1_X೺_x0"/>
      <sheetName val="Chiet_tinh_dz35"/>
      <sheetName val="[TDIBM1_X೺_x005f_x0000_ഈ_"/>
      <sheetName val="[TDIBM1_X೺ഈ_"/>
      <sheetName val="_WWT_설비_Remote_IO_추가건_(2013_02_"/>
      <sheetName val="e-GAP_Summary"/>
      <sheetName val="WEMS_export"/>
      <sheetName val="Currency_Rate"/>
      <sheetName val="[TDIBM1_X೺?ഈ?????G_MH_CAL"/>
      <sheetName val="_TDIBM1_X೺?ഈ?????G_MH_CAL"/>
      <sheetName val="PID DATA"/>
      <sheetName val="뜃맟뭁돽띿맟-BLDG"/>
      <sheetName val="TDIBM1.X೺"/>
      <sheetName val="TDIBM1_X೺ഈG_MH_CAL"/>
      <sheetName val="TDIBM1.X೺_x005f_x0000_ഈ_x005f_x0000__x0000"/>
      <sheetName val="TDIBM1_X೺"/>
      <sheetName val="TDIBM1_X೺_x005f_x0000_ഈ_x005f_x0000__x0000"/>
      <sheetName val="TDIBM1.X೺_x005f_x005f_x005f_x0000_ഈ_x005f_x005f_"/>
      <sheetName val="TDIBM1_X೺1"/>
      <sheetName val="TDIBM1_X೺_x005f_x0000_ഈ_x005f_x0000__x0001"/>
      <sheetName val="검사조서"/>
      <sheetName val="제경비비교"/>
      <sheetName val="공사대금지급요청서"/>
      <sheetName val="지분별 기성금"/>
      <sheetName val="개산급(서울)"/>
      <sheetName val="시기"/>
      <sheetName val="분석"/>
      <sheetName val="총내"/>
      <sheetName val="총원"/>
      <sheetName val="건원"/>
      <sheetName val="건집"/>
      <sheetName val="건내"/>
      <sheetName val="타설현황"/>
      <sheetName val="레미콘"/>
      <sheetName val="방수"/>
      <sheetName val="견출"/>
      <sheetName val="갱폼,AL폼"/>
      <sheetName val="단열재(골조)"/>
      <sheetName val="단열재(수장)"/>
      <sheetName val="경량벽체"/>
      <sheetName val="천정"/>
      <sheetName val="조적"/>
      <sheetName val="도배 및 수장"/>
      <sheetName val="미장"/>
      <sheetName val="타일"/>
      <sheetName val="도장"/>
      <sheetName val="유리"/>
      <sheetName val="PL창호"/>
      <sheetName val="지붕"/>
      <sheetName val="발코니난간대"/>
      <sheetName val="목창호"/>
      <sheetName val="석공사"/>
      <sheetName val="금속창호"/>
      <sheetName val="시스템가구"/>
      <sheetName val="일반가구"/>
      <sheetName val="엘리베이터"/>
      <sheetName val="토원"/>
      <sheetName val="토집"/>
      <sheetName val="토내"/>
      <sheetName val="개산급적용내역"/>
      <sheetName val="방침결정내역"/>
      <sheetName val="오수집계표"/>
      <sheetName val="우수집계표"/>
      <sheetName val="자재반입현황"/>
      <sheetName val="기원"/>
      <sheetName val="기집"/>
      <sheetName val="기내"/>
      <sheetName val="증빙서류"/>
      <sheetName val="타설현황 및 이중관(03월)"/>
      <sheetName val="급수급탕,난방 입상배관(03월)"/>
      <sheetName val="급수급탕,난방 입상배관 보온(03월)"/>
      <sheetName val="상트랩설치(03월)"/>
      <sheetName val="급수 입상배관 열선(03월)"/>
      <sheetName val="양변기설치(03월)"/>
      <sheetName val="세면기설치(03월)"/>
      <sheetName val="샤워수전설치(03월)"/>
      <sheetName val="싱크수전설치(03월)"/>
      <sheetName val="절수기설치(03월)"/>
      <sheetName val="슬라이딩형수납장(03월)"/>
      <sheetName val="슬라이딩형수납장 도어(03월)"/>
      <sheetName val="가스쿡탑(03월)"/>
      <sheetName val="레인지후드(03월)"/>
      <sheetName val="악세사리설치(03월)"/>
      <sheetName val="냉온수계량기,감압밸브설치(03월)"/>
      <sheetName val="열량계,유량제어밸브설치(03월)"/>
      <sheetName val="세대발코니 입상(03월)"/>
      <sheetName val="화장실 배기휀설치(03월)"/>
      <sheetName val="욕조설치(03월)"/>
      <sheetName val="건식AD(03월)"/>
      <sheetName val="후렉시블(03월)"/>
      <sheetName val="화장실 방화댐퍼(03월)"/>
      <sheetName val="주방 방화댐퍼(03월)"/>
      <sheetName val="오배수입상(03월)"/>
      <sheetName val="주방 정풍량 댐퍼 및 덕트 설치(03월)"/>
      <sheetName val="세대오배수배관(03월)"/>
      <sheetName val="난방분배기(03월)"/>
      <sheetName val=" 난방코일(03월)"/>
      <sheetName val="동지하주철(03월)"/>
      <sheetName val="동지하위생(03월)"/>
      <sheetName val="세대SP(03월)"/>
      <sheetName val="소방입상(03월)"/>
      <sheetName val="소방입상보온(03월)"/>
      <sheetName val="소방입상배관 열선(03월)"/>
      <sheetName val="폴리우레탄호스(03월)"/>
      <sheetName val="제연댐퍼(03월)"/>
      <sheetName val="세대환기(03월)"/>
      <sheetName val="세대환기디퓨져(03월)"/>
      <sheetName val="세대환기후렉시블(03월)"/>
      <sheetName val="세대환기장비(03월)"/>
      <sheetName val="상.하부후레임(03월)"/>
      <sheetName val="건식PD 전면판(03월)"/>
      <sheetName val="1206-GMP-Data"/>
      <sheetName val="생산현황"/>
      <sheetName val="F-TOTAL"/>
      <sheetName val="실행철강하도"/>
      <sheetName val="결과"/>
      <sheetName val="Capa Ref GMP"/>
      <sheetName val="1.자금요약"/>
      <sheetName val="2.실행비투입"/>
      <sheetName val="3.본사집계"/>
      <sheetName val="3-1.본사투입"/>
      <sheetName val="4.지사집계"/>
      <sheetName val="4-1.지사투입"/>
      <sheetName val="5.현장총집계"/>
      <sheetName val="5-1.현금집계"/>
      <sheetName val="5-2.현금출납"/>
      <sheetName val="5-3.외상집계"/>
      <sheetName val="5-4.외상투입"/>
      <sheetName val="6.미지급금"/>
      <sheetName val="5-5.기타공제집계"/>
      <sheetName val="5-6.기타공제"/>
      <sheetName val="7.기성현황(실)"/>
      <sheetName val="8.한국인수당"/>
      <sheetName val="8.한국인수당 (Master file)"/>
      <sheetName val="9.기타수입"/>
      <sheetName val="10.투입집계"/>
      <sheetName val="(참고)CashFlow"/>
      <sheetName val="(참고)기성대투입"/>
      <sheetName val="(참고)기타공제"/>
      <sheetName val="(참고)미지급금"/>
      <sheetName val="5-4.외상투입 (2)"/>
      <sheetName val="16.기성현황(예)"/>
      <sheetName val="17.자금요약2"/>
      <sheetName val="18.실행대비투입2"/>
      <sheetName val="설명서"/>
      <sheetName val="BW"/>
      <sheetName val="#¡REF"/>
      <sheetName val="D 5243-ARAMCO"/>
      <sheetName val="D-4801 OXY"/>
      <sheetName val="4. Fuel Gas Consumption(201029)"/>
      <sheetName val="SILICATE"/>
      <sheetName val="Conduit_Size선정"/>
      <sheetName val="October 2020"/>
      <sheetName val="Malaysia incl. RET"/>
      <sheetName val="품셈"/>
      <sheetName val="RefG"/>
      <sheetName val="IRR sponsor"/>
      <sheetName val="CIM"/>
      <sheetName val="0000"/>
      <sheetName val="EQ USED (CORRECTED)"/>
      <sheetName val="Curves"/>
      <sheetName val="Note"/>
      <sheetName val="Heads"/>
      <sheetName val="Dbase"/>
      <sheetName val="Tables"/>
      <sheetName val="Page 2"/>
      <sheetName val="tifico"/>
      <sheetName val="PE-F-33 Rev 02 Basic Proj.Info"/>
      <sheetName val="PE-F-31 Rev 01 Coversheet"/>
      <sheetName val="Div2"/>
      <sheetName val="报价单"/>
      <sheetName val="TDIBM1.X೺ഈG_MH_CAL"/>
      <sheetName val="TDIBM1.X೺ഈ_x0000"/>
      <sheetName val="TDIBM1_X೺ഈ_x0000"/>
      <sheetName val="Proforma"/>
      <sheetName val="список"/>
    </sheetNames>
    <sheetDataSet>
      <sheetData sheetId="0" refreshError="1"/>
      <sheetData sheetId="1"/>
      <sheetData sheetId="2"/>
      <sheetData sheetId="3">
        <row r="8">
          <cell r="E8">
            <v>100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/>
      <sheetData sheetId="249"/>
      <sheetData sheetId="250"/>
      <sheetData sheetId="251">
        <row r="8">
          <cell r="E8">
            <v>100</v>
          </cell>
        </row>
      </sheetData>
      <sheetData sheetId="252">
        <row r="8">
          <cell r="E8">
            <v>100</v>
          </cell>
        </row>
      </sheetData>
      <sheetData sheetId="253">
        <row r="8">
          <cell r="E8">
            <v>100</v>
          </cell>
        </row>
      </sheetData>
      <sheetData sheetId="254">
        <row r="8">
          <cell r="E8">
            <v>100</v>
          </cell>
        </row>
      </sheetData>
      <sheetData sheetId="255"/>
      <sheetData sheetId="256"/>
      <sheetData sheetId="257">
        <row r="8">
          <cell r="E8">
            <v>100</v>
          </cell>
        </row>
      </sheetData>
      <sheetData sheetId="258">
        <row r="8">
          <cell r="E8">
            <v>100</v>
          </cell>
        </row>
      </sheetData>
      <sheetData sheetId="259">
        <row r="8">
          <cell r="E8">
            <v>100</v>
          </cell>
        </row>
      </sheetData>
      <sheetData sheetId="260">
        <row r="8">
          <cell r="E8">
            <v>100</v>
          </cell>
        </row>
      </sheetData>
      <sheetData sheetId="261">
        <row r="8">
          <cell r="E8">
            <v>100</v>
          </cell>
        </row>
      </sheetData>
      <sheetData sheetId="262">
        <row r="8">
          <cell r="E8">
            <v>100</v>
          </cell>
        </row>
      </sheetData>
      <sheetData sheetId="263">
        <row r="8">
          <cell r="E8">
            <v>100</v>
          </cell>
        </row>
      </sheetData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/>
      <sheetData sheetId="300">
        <row r="8">
          <cell r="E8">
            <v>100</v>
          </cell>
        </row>
      </sheetData>
      <sheetData sheetId="301">
        <row r="8">
          <cell r="E8">
            <v>100</v>
          </cell>
        </row>
      </sheetData>
      <sheetData sheetId="302">
        <row r="8">
          <cell r="E8">
            <v>100</v>
          </cell>
        </row>
      </sheetData>
      <sheetData sheetId="303">
        <row r="8">
          <cell r="E8">
            <v>100</v>
          </cell>
        </row>
      </sheetData>
      <sheetData sheetId="304">
        <row r="8">
          <cell r="E8">
            <v>100</v>
          </cell>
        </row>
      </sheetData>
      <sheetData sheetId="305">
        <row r="8">
          <cell r="E8">
            <v>100</v>
          </cell>
        </row>
      </sheetData>
      <sheetData sheetId="306">
        <row r="8">
          <cell r="E8">
            <v>100</v>
          </cell>
        </row>
      </sheetData>
      <sheetData sheetId="307">
        <row r="8">
          <cell r="E8">
            <v>100</v>
          </cell>
        </row>
      </sheetData>
      <sheetData sheetId="308">
        <row r="8">
          <cell r="E8">
            <v>100</v>
          </cell>
        </row>
      </sheetData>
      <sheetData sheetId="309">
        <row r="8">
          <cell r="E8">
            <v>100</v>
          </cell>
        </row>
      </sheetData>
      <sheetData sheetId="310">
        <row r="8">
          <cell r="E8">
            <v>100</v>
          </cell>
        </row>
      </sheetData>
      <sheetData sheetId="311">
        <row r="8">
          <cell r="E8">
            <v>100</v>
          </cell>
        </row>
      </sheetData>
      <sheetData sheetId="312">
        <row r="8">
          <cell r="E8">
            <v>100</v>
          </cell>
        </row>
      </sheetData>
      <sheetData sheetId="313">
        <row r="8">
          <cell r="E8">
            <v>100</v>
          </cell>
        </row>
      </sheetData>
      <sheetData sheetId="314">
        <row r="8">
          <cell r="E8">
            <v>100</v>
          </cell>
        </row>
      </sheetData>
      <sheetData sheetId="315">
        <row r="8">
          <cell r="E8">
            <v>100</v>
          </cell>
        </row>
      </sheetData>
      <sheetData sheetId="316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/>
      <sheetData sheetId="412" refreshError="1"/>
      <sheetData sheetId="413" refreshError="1"/>
      <sheetData sheetId="414">
        <row r="8">
          <cell r="E8">
            <v>100</v>
          </cell>
        </row>
      </sheetData>
      <sheetData sheetId="415">
        <row r="8">
          <cell r="E8">
            <v>100</v>
          </cell>
        </row>
      </sheetData>
      <sheetData sheetId="416">
        <row r="8">
          <cell r="E8">
            <v>100</v>
          </cell>
        </row>
      </sheetData>
      <sheetData sheetId="417">
        <row r="8">
          <cell r="E8">
            <v>100</v>
          </cell>
        </row>
      </sheetData>
      <sheetData sheetId="418">
        <row r="8">
          <cell r="E8">
            <v>100</v>
          </cell>
        </row>
      </sheetData>
      <sheetData sheetId="419">
        <row r="8">
          <cell r="E8">
            <v>100</v>
          </cell>
        </row>
      </sheetData>
      <sheetData sheetId="420">
        <row r="8">
          <cell r="E8">
            <v>100</v>
          </cell>
        </row>
      </sheetData>
      <sheetData sheetId="421">
        <row r="8">
          <cell r="E8">
            <v>100</v>
          </cell>
        </row>
      </sheetData>
      <sheetData sheetId="422">
        <row r="8">
          <cell r="E8">
            <v>100</v>
          </cell>
        </row>
      </sheetData>
      <sheetData sheetId="423">
        <row r="8">
          <cell r="E8">
            <v>100</v>
          </cell>
        </row>
      </sheetData>
      <sheetData sheetId="424">
        <row r="8">
          <cell r="E8">
            <v>100</v>
          </cell>
        </row>
      </sheetData>
      <sheetData sheetId="425">
        <row r="8">
          <cell r="E8">
            <v>100</v>
          </cell>
        </row>
      </sheetData>
      <sheetData sheetId="426">
        <row r="8">
          <cell r="E8">
            <v>100</v>
          </cell>
        </row>
      </sheetData>
      <sheetData sheetId="427">
        <row r="8">
          <cell r="E8">
            <v>100</v>
          </cell>
        </row>
      </sheetData>
      <sheetData sheetId="428">
        <row r="8">
          <cell r="E8">
            <v>100</v>
          </cell>
        </row>
      </sheetData>
      <sheetData sheetId="429">
        <row r="8">
          <cell r="E8">
            <v>100</v>
          </cell>
        </row>
      </sheetData>
      <sheetData sheetId="430">
        <row r="8">
          <cell r="E8">
            <v>100</v>
          </cell>
        </row>
      </sheetData>
      <sheetData sheetId="431">
        <row r="8">
          <cell r="E8">
            <v>100</v>
          </cell>
        </row>
      </sheetData>
      <sheetData sheetId="432">
        <row r="8">
          <cell r="E8">
            <v>100</v>
          </cell>
        </row>
      </sheetData>
      <sheetData sheetId="433">
        <row r="8">
          <cell r="E8">
            <v>100</v>
          </cell>
        </row>
      </sheetData>
      <sheetData sheetId="434">
        <row r="8">
          <cell r="E8">
            <v>100</v>
          </cell>
        </row>
      </sheetData>
      <sheetData sheetId="435">
        <row r="8">
          <cell r="E8">
            <v>100</v>
          </cell>
        </row>
      </sheetData>
      <sheetData sheetId="436">
        <row r="8">
          <cell r="E8">
            <v>100</v>
          </cell>
        </row>
      </sheetData>
      <sheetData sheetId="437">
        <row r="8">
          <cell r="E8">
            <v>100</v>
          </cell>
        </row>
      </sheetData>
      <sheetData sheetId="438">
        <row r="8">
          <cell r="E8">
            <v>100</v>
          </cell>
        </row>
      </sheetData>
      <sheetData sheetId="439">
        <row r="8">
          <cell r="E8">
            <v>100</v>
          </cell>
        </row>
      </sheetData>
      <sheetData sheetId="440">
        <row r="8">
          <cell r="E8">
            <v>100</v>
          </cell>
        </row>
      </sheetData>
      <sheetData sheetId="441">
        <row r="8">
          <cell r="E8">
            <v>100</v>
          </cell>
        </row>
      </sheetData>
      <sheetData sheetId="442">
        <row r="8">
          <cell r="E8">
            <v>100</v>
          </cell>
        </row>
      </sheetData>
      <sheetData sheetId="443">
        <row r="8">
          <cell r="E8">
            <v>100</v>
          </cell>
        </row>
      </sheetData>
      <sheetData sheetId="444">
        <row r="8">
          <cell r="E8">
            <v>100</v>
          </cell>
        </row>
      </sheetData>
      <sheetData sheetId="445">
        <row r="8">
          <cell r="E8">
            <v>100</v>
          </cell>
        </row>
      </sheetData>
      <sheetData sheetId="446">
        <row r="8">
          <cell r="E8">
            <v>100</v>
          </cell>
        </row>
      </sheetData>
      <sheetData sheetId="447">
        <row r="8">
          <cell r="E8">
            <v>100</v>
          </cell>
        </row>
      </sheetData>
      <sheetData sheetId="448">
        <row r="8">
          <cell r="E8">
            <v>100</v>
          </cell>
        </row>
      </sheetData>
      <sheetData sheetId="449">
        <row r="8">
          <cell r="E8">
            <v>100</v>
          </cell>
        </row>
      </sheetData>
      <sheetData sheetId="450">
        <row r="8">
          <cell r="E8">
            <v>100</v>
          </cell>
        </row>
      </sheetData>
      <sheetData sheetId="451">
        <row r="8">
          <cell r="E8">
            <v>100</v>
          </cell>
        </row>
      </sheetData>
      <sheetData sheetId="452">
        <row r="8">
          <cell r="E8">
            <v>100</v>
          </cell>
        </row>
      </sheetData>
      <sheetData sheetId="453">
        <row r="8">
          <cell r="E8">
            <v>100</v>
          </cell>
        </row>
      </sheetData>
      <sheetData sheetId="454">
        <row r="8">
          <cell r="E8">
            <v>100</v>
          </cell>
        </row>
      </sheetData>
      <sheetData sheetId="455">
        <row r="8">
          <cell r="E8">
            <v>100</v>
          </cell>
        </row>
      </sheetData>
      <sheetData sheetId="456">
        <row r="8">
          <cell r="E8">
            <v>100</v>
          </cell>
        </row>
      </sheetData>
      <sheetData sheetId="457">
        <row r="8">
          <cell r="E8">
            <v>100</v>
          </cell>
        </row>
      </sheetData>
      <sheetData sheetId="458">
        <row r="8">
          <cell r="E8">
            <v>100</v>
          </cell>
        </row>
      </sheetData>
      <sheetData sheetId="459">
        <row r="8">
          <cell r="E8">
            <v>100</v>
          </cell>
        </row>
      </sheetData>
      <sheetData sheetId="460">
        <row r="8">
          <cell r="E8">
            <v>100</v>
          </cell>
        </row>
      </sheetData>
      <sheetData sheetId="461">
        <row r="8">
          <cell r="E8">
            <v>100</v>
          </cell>
        </row>
      </sheetData>
      <sheetData sheetId="462">
        <row r="8">
          <cell r="E8">
            <v>100</v>
          </cell>
        </row>
      </sheetData>
      <sheetData sheetId="463">
        <row r="8">
          <cell r="E8">
            <v>100</v>
          </cell>
        </row>
      </sheetData>
      <sheetData sheetId="464">
        <row r="8">
          <cell r="E8">
            <v>100</v>
          </cell>
        </row>
      </sheetData>
      <sheetData sheetId="465">
        <row r="8">
          <cell r="E8">
            <v>100</v>
          </cell>
        </row>
      </sheetData>
      <sheetData sheetId="466">
        <row r="8">
          <cell r="E8">
            <v>100</v>
          </cell>
        </row>
      </sheetData>
      <sheetData sheetId="467">
        <row r="8">
          <cell r="E8">
            <v>100</v>
          </cell>
        </row>
      </sheetData>
      <sheetData sheetId="468">
        <row r="8">
          <cell r="E8">
            <v>100</v>
          </cell>
        </row>
      </sheetData>
      <sheetData sheetId="469">
        <row r="8">
          <cell r="E8">
            <v>100</v>
          </cell>
        </row>
      </sheetData>
      <sheetData sheetId="470">
        <row r="8">
          <cell r="E8">
            <v>100</v>
          </cell>
        </row>
      </sheetData>
      <sheetData sheetId="471">
        <row r="8">
          <cell r="E8">
            <v>100</v>
          </cell>
        </row>
      </sheetData>
      <sheetData sheetId="472">
        <row r="8">
          <cell r="E8">
            <v>100</v>
          </cell>
        </row>
      </sheetData>
      <sheetData sheetId="473">
        <row r="8">
          <cell r="E8">
            <v>100</v>
          </cell>
        </row>
      </sheetData>
      <sheetData sheetId="474">
        <row r="8">
          <cell r="E8">
            <v>100</v>
          </cell>
        </row>
      </sheetData>
      <sheetData sheetId="475">
        <row r="8">
          <cell r="E8">
            <v>100</v>
          </cell>
        </row>
      </sheetData>
      <sheetData sheetId="476">
        <row r="8">
          <cell r="E8">
            <v>100</v>
          </cell>
        </row>
      </sheetData>
      <sheetData sheetId="477">
        <row r="8">
          <cell r="E8">
            <v>100</v>
          </cell>
        </row>
      </sheetData>
      <sheetData sheetId="478">
        <row r="8">
          <cell r="E8">
            <v>100</v>
          </cell>
        </row>
      </sheetData>
      <sheetData sheetId="479">
        <row r="8">
          <cell r="E8">
            <v>100</v>
          </cell>
        </row>
      </sheetData>
      <sheetData sheetId="480">
        <row r="8">
          <cell r="E8">
            <v>100</v>
          </cell>
        </row>
      </sheetData>
      <sheetData sheetId="481">
        <row r="8">
          <cell r="E8">
            <v>100</v>
          </cell>
        </row>
      </sheetData>
      <sheetData sheetId="482">
        <row r="8">
          <cell r="E8">
            <v>100</v>
          </cell>
        </row>
      </sheetData>
      <sheetData sheetId="483">
        <row r="8">
          <cell r="E8">
            <v>100</v>
          </cell>
        </row>
      </sheetData>
      <sheetData sheetId="484">
        <row r="8">
          <cell r="E8">
            <v>100</v>
          </cell>
        </row>
      </sheetData>
      <sheetData sheetId="485">
        <row r="8">
          <cell r="E8">
            <v>100</v>
          </cell>
        </row>
      </sheetData>
      <sheetData sheetId="486">
        <row r="8">
          <cell r="E8">
            <v>100</v>
          </cell>
        </row>
      </sheetData>
      <sheetData sheetId="487">
        <row r="8">
          <cell r="E8">
            <v>100</v>
          </cell>
        </row>
      </sheetData>
      <sheetData sheetId="488">
        <row r="8">
          <cell r="E8">
            <v>100</v>
          </cell>
        </row>
      </sheetData>
      <sheetData sheetId="489">
        <row r="8">
          <cell r="E8">
            <v>100</v>
          </cell>
        </row>
      </sheetData>
      <sheetData sheetId="490">
        <row r="8">
          <cell r="E8">
            <v>100</v>
          </cell>
        </row>
      </sheetData>
      <sheetData sheetId="491">
        <row r="8">
          <cell r="E8">
            <v>100</v>
          </cell>
        </row>
      </sheetData>
      <sheetData sheetId="492">
        <row r="8">
          <cell r="E8">
            <v>100</v>
          </cell>
        </row>
      </sheetData>
      <sheetData sheetId="493">
        <row r="8">
          <cell r="E8">
            <v>100</v>
          </cell>
        </row>
      </sheetData>
      <sheetData sheetId="494">
        <row r="8">
          <cell r="E8">
            <v>100</v>
          </cell>
        </row>
      </sheetData>
      <sheetData sheetId="495">
        <row r="8">
          <cell r="E8">
            <v>100</v>
          </cell>
        </row>
      </sheetData>
      <sheetData sheetId="496">
        <row r="8">
          <cell r="E8">
            <v>100</v>
          </cell>
        </row>
      </sheetData>
      <sheetData sheetId="497">
        <row r="8">
          <cell r="E8">
            <v>100</v>
          </cell>
        </row>
      </sheetData>
      <sheetData sheetId="498">
        <row r="8">
          <cell r="E8">
            <v>100</v>
          </cell>
        </row>
      </sheetData>
      <sheetData sheetId="499">
        <row r="8">
          <cell r="E8">
            <v>100</v>
          </cell>
        </row>
      </sheetData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>
        <row r="8">
          <cell r="E8">
            <v>100</v>
          </cell>
        </row>
      </sheetData>
      <sheetData sheetId="508">
        <row r="8">
          <cell r="E8">
            <v>100</v>
          </cell>
        </row>
      </sheetData>
      <sheetData sheetId="509">
        <row r="8">
          <cell r="E8">
            <v>100</v>
          </cell>
        </row>
      </sheetData>
      <sheetData sheetId="510">
        <row r="8">
          <cell r="E8">
            <v>100</v>
          </cell>
        </row>
      </sheetData>
      <sheetData sheetId="511">
        <row r="8">
          <cell r="E8">
            <v>100</v>
          </cell>
        </row>
      </sheetData>
      <sheetData sheetId="512">
        <row r="8">
          <cell r="E8">
            <v>100</v>
          </cell>
        </row>
      </sheetData>
      <sheetData sheetId="513">
        <row r="8">
          <cell r="E8">
            <v>100</v>
          </cell>
        </row>
      </sheetData>
      <sheetData sheetId="514">
        <row r="8">
          <cell r="E8">
            <v>100</v>
          </cell>
        </row>
      </sheetData>
      <sheetData sheetId="515">
        <row r="8">
          <cell r="E8">
            <v>100</v>
          </cell>
        </row>
      </sheetData>
      <sheetData sheetId="516">
        <row r="8">
          <cell r="E8">
            <v>100</v>
          </cell>
        </row>
      </sheetData>
      <sheetData sheetId="517">
        <row r="8">
          <cell r="E8">
            <v>100</v>
          </cell>
        </row>
      </sheetData>
      <sheetData sheetId="518">
        <row r="8">
          <cell r="E8">
            <v>100</v>
          </cell>
        </row>
      </sheetData>
      <sheetData sheetId="519">
        <row r="8">
          <cell r="E8">
            <v>100</v>
          </cell>
        </row>
      </sheetData>
      <sheetData sheetId="520">
        <row r="8">
          <cell r="E8">
            <v>100</v>
          </cell>
        </row>
      </sheetData>
      <sheetData sheetId="521">
        <row r="8">
          <cell r="E8">
            <v>100</v>
          </cell>
        </row>
      </sheetData>
      <sheetData sheetId="522">
        <row r="8">
          <cell r="E8">
            <v>100</v>
          </cell>
        </row>
      </sheetData>
      <sheetData sheetId="523">
        <row r="8">
          <cell r="E8">
            <v>100</v>
          </cell>
        </row>
      </sheetData>
      <sheetData sheetId="524">
        <row r="8">
          <cell r="E8">
            <v>100</v>
          </cell>
        </row>
      </sheetData>
      <sheetData sheetId="525">
        <row r="8">
          <cell r="E8">
            <v>100</v>
          </cell>
        </row>
      </sheetData>
      <sheetData sheetId="526">
        <row r="8">
          <cell r="E8">
            <v>100</v>
          </cell>
        </row>
      </sheetData>
      <sheetData sheetId="527">
        <row r="8">
          <cell r="E8">
            <v>100</v>
          </cell>
        </row>
      </sheetData>
      <sheetData sheetId="528">
        <row r="8">
          <cell r="E8">
            <v>100</v>
          </cell>
        </row>
      </sheetData>
      <sheetData sheetId="529">
        <row r="8">
          <cell r="E8">
            <v>100</v>
          </cell>
        </row>
      </sheetData>
      <sheetData sheetId="530">
        <row r="8">
          <cell r="E8">
            <v>100</v>
          </cell>
        </row>
      </sheetData>
      <sheetData sheetId="531">
        <row r="8">
          <cell r="E8">
            <v>100</v>
          </cell>
        </row>
      </sheetData>
      <sheetData sheetId="532">
        <row r="8">
          <cell r="E8">
            <v>100</v>
          </cell>
        </row>
      </sheetData>
      <sheetData sheetId="533">
        <row r="8">
          <cell r="E8">
            <v>100</v>
          </cell>
        </row>
      </sheetData>
      <sheetData sheetId="534">
        <row r="8">
          <cell r="E8">
            <v>100</v>
          </cell>
        </row>
      </sheetData>
      <sheetData sheetId="535">
        <row r="8">
          <cell r="E8">
            <v>100</v>
          </cell>
        </row>
      </sheetData>
      <sheetData sheetId="536">
        <row r="8">
          <cell r="E8">
            <v>100</v>
          </cell>
        </row>
      </sheetData>
      <sheetData sheetId="537">
        <row r="8">
          <cell r="E8">
            <v>100</v>
          </cell>
        </row>
      </sheetData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>
        <row r="8">
          <cell r="E8">
            <v>100</v>
          </cell>
        </row>
      </sheetData>
      <sheetData sheetId="550">
        <row r="8">
          <cell r="E8">
            <v>100</v>
          </cell>
        </row>
      </sheetData>
      <sheetData sheetId="551">
        <row r="8">
          <cell r="E8">
            <v>100</v>
          </cell>
        </row>
      </sheetData>
      <sheetData sheetId="552">
        <row r="8">
          <cell r="E8">
            <v>100</v>
          </cell>
        </row>
      </sheetData>
      <sheetData sheetId="553">
        <row r="8">
          <cell r="E8">
            <v>100</v>
          </cell>
        </row>
      </sheetData>
      <sheetData sheetId="554">
        <row r="8">
          <cell r="E8">
            <v>100</v>
          </cell>
        </row>
      </sheetData>
      <sheetData sheetId="555">
        <row r="8">
          <cell r="E8">
            <v>100</v>
          </cell>
        </row>
      </sheetData>
      <sheetData sheetId="556">
        <row r="8">
          <cell r="E8">
            <v>100</v>
          </cell>
        </row>
      </sheetData>
      <sheetData sheetId="557">
        <row r="8">
          <cell r="E8">
            <v>100</v>
          </cell>
        </row>
      </sheetData>
      <sheetData sheetId="558">
        <row r="8">
          <cell r="E8">
            <v>100</v>
          </cell>
        </row>
      </sheetData>
      <sheetData sheetId="559">
        <row r="8">
          <cell r="E8">
            <v>100</v>
          </cell>
        </row>
      </sheetData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>
        <row r="8">
          <cell r="E8">
            <v>100</v>
          </cell>
        </row>
      </sheetData>
      <sheetData sheetId="600">
        <row r="8">
          <cell r="E8">
            <v>100</v>
          </cell>
        </row>
      </sheetData>
      <sheetData sheetId="601" refreshError="1"/>
      <sheetData sheetId="602" refreshError="1"/>
      <sheetData sheetId="603" refreshError="1"/>
      <sheetData sheetId="604" refreshError="1"/>
      <sheetData sheetId="605">
        <row r="8">
          <cell r="E8">
            <v>100</v>
          </cell>
        </row>
      </sheetData>
      <sheetData sheetId="606" refreshError="1"/>
      <sheetData sheetId="607" refreshError="1"/>
      <sheetData sheetId="608" refreshError="1"/>
      <sheetData sheetId="609">
        <row r="8">
          <cell r="E8">
            <v>100</v>
          </cell>
        </row>
      </sheetData>
      <sheetData sheetId="610">
        <row r="8">
          <cell r="E8">
            <v>100</v>
          </cell>
        </row>
      </sheetData>
      <sheetData sheetId="611">
        <row r="8">
          <cell r="E8">
            <v>100</v>
          </cell>
        </row>
      </sheetData>
      <sheetData sheetId="612" refreshError="1"/>
      <sheetData sheetId="613" refreshError="1"/>
      <sheetData sheetId="614" refreshError="1"/>
      <sheetData sheetId="615">
        <row r="8">
          <cell r="E8">
            <v>100</v>
          </cell>
        </row>
      </sheetData>
      <sheetData sheetId="616">
        <row r="8">
          <cell r="E8">
            <v>100</v>
          </cell>
        </row>
      </sheetData>
      <sheetData sheetId="617" refreshError="1"/>
      <sheetData sheetId="618" refreshError="1"/>
      <sheetData sheetId="619">
        <row r="8">
          <cell r="E8">
            <v>100</v>
          </cell>
        </row>
      </sheetData>
      <sheetData sheetId="620">
        <row r="8">
          <cell r="E8">
            <v>100</v>
          </cell>
        </row>
      </sheetData>
      <sheetData sheetId="621">
        <row r="8">
          <cell r="E8">
            <v>100</v>
          </cell>
        </row>
      </sheetData>
      <sheetData sheetId="622">
        <row r="8">
          <cell r="E8">
            <v>100</v>
          </cell>
        </row>
      </sheetData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>
        <row r="8">
          <cell r="E8">
            <v>100</v>
          </cell>
        </row>
      </sheetData>
      <sheetData sheetId="648">
        <row r="8">
          <cell r="E8">
            <v>100</v>
          </cell>
        </row>
      </sheetData>
      <sheetData sheetId="649">
        <row r="8">
          <cell r="E8">
            <v>100</v>
          </cell>
        </row>
      </sheetData>
      <sheetData sheetId="650">
        <row r="8">
          <cell r="E8">
            <v>100</v>
          </cell>
        </row>
      </sheetData>
      <sheetData sheetId="651">
        <row r="8">
          <cell r="E8">
            <v>100</v>
          </cell>
        </row>
      </sheetData>
      <sheetData sheetId="652">
        <row r="8">
          <cell r="E8">
            <v>100</v>
          </cell>
        </row>
      </sheetData>
      <sheetData sheetId="653">
        <row r="8">
          <cell r="E8">
            <v>100</v>
          </cell>
        </row>
      </sheetData>
      <sheetData sheetId="654">
        <row r="8">
          <cell r="E8">
            <v>100</v>
          </cell>
        </row>
      </sheetData>
      <sheetData sheetId="655">
        <row r="8">
          <cell r="E8">
            <v>100</v>
          </cell>
        </row>
      </sheetData>
      <sheetData sheetId="656">
        <row r="8">
          <cell r="E8">
            <v>100</v>
          </cell>
        </row>
      </sheetData>
      <sheetData sheetId="657">
        <row r="8">
          <cell r="E8">
            <v>100</v>
          </cell>
        </row>
      </sheetData>
      <sheetData sheetId="658">
        <row r="8">
          <cell r="E8">
            <v>100</v>
          </cell>
        </row>
      </sheetData>
      <sheetData sheetId="659">
        <row r="8">
          <cell r="E8">
            <v>100</v>
          </cell>
        </row>
      </sheetData>
      <sheetData sheetId="660">
        <row r="8">
          <cell r="E8">
            <v>100</v>
          </cell>
        </row>
      </sheetData>
      <sheetData sheetId="661">
        <row r="8">
          <cell r="E8">
            <v>100</v>
          </cell>
        </row>
      </sheetData>
      <sheetData sheetId="662">
        <row r="8">
          <cell r="E8">
            <v>100</v>
          </cell>
        </row>
      </sheetData>
      <sheetData sheetId="663">
        <row r="8">
          <cell r="E8">
            <v>100</v>
          </cell>
        </row>
      </sheetData>
      <sheetData sheetId="664">
        <row r="8">
          <cell r="E8">
            <v>100</v>
          </cell>
        </row>
      </sheetData>
      <sheetData sheetId="665">
        <row r="8">
          <cell r="E8">
            <v>100</v>
          </cell>
        </row>
      </sheetData>
      <sheetData sheetId="666">
        <row r="8">
          <cell r="E8">
            <v>100</v>
          </cell>
        </row>
      </sheetData>
      <sheetData sheetId="667">
        <row r="8">
          <cell r="E8">
            <v>100</v>
          </cell>
        </row>
      </sheetData>
      <sheetData sheetId="668">
        <row r="8">
          <cell r="E8">
            <v>100</v>
          </cell>
        </row>
      </sheetData>
      <sheetData sheetId="669">
        <row r="8">
          <cell r="E8">
            <v>100</v>
          </cell>
        </row>
      </sheetData>
      <sheetData sheetId="670">
        <row r="8">
          <cell r="E8">
            <v>100</v>
          </cell>
        </row>
      </sheetData>
      <sheetData sheetId="671">
        <row r="8">
          <cell r="E8">
            <v>100</v>
          </cell>
        </row>
      </sheetData>
      <sheetData sheetId="672">
        <row r="8">
          <cell r="E8">
            <v>100</v>
          </cell>
        </row>
      </sheetData>
      <sheetData sheetId="673">
        <row r="8">
          <cell r="E8">
            <v>100</v>
          </cell>
        </row>
      </sheetData>
      <sheetData sheetId="674">
        <row r="8">
          <cell r="E8">
            <v>100</v>
          </cell>
        </row>
      </sheetData>
      <sheetData sheetId="675">
        <row r="8">
          <cell r="E8">
            <v>100</v>
          </cell>
        </row>
      </sheetData>
      <sheetData sheetId="676">
        <row r="8">
          <cell r="E8">
            <v>100</v>
          </cell>
        </row>
      </sheetData>
      <sheetData sheetId="677">
        <row r="8">
          <cell r="E8">
            <v>100</v>
          </cell>
        </row>
      </sheetData>
      <sheetData sheetId="678">
        <row r="8">
          <cell r="E8">
            <v>100</v>
          </cell>
        </row>
      </sheetData>
      <sheetData sheetId="679">
        <row r="8">
          <cell r="E8">
            <v>100</v>
          </cell>
        </row>
      </sheetData>
      <sheetData sheetId="680">
        <row r="8">
          <cell r="E8">
            <v>100</v>
          </cell>
        </row>
      </sheetData>
      <sheetData sheetId="681">
        <row r="8">
          <cell r="E8">
            <v>100</v>
          </cell>
        </row>
      </sheetData>
      <sheetData sheetId="682">
        <row r="8">
          <cell r="E8">
            <v>100</v>
          </cell>
        </row>
      </sheetData>
      <sheetData sheetId="683">
        <row r="8">
          <cell r="E8">
            <v>100</v>
          </cell>
        </row>
      </sheetData>
      <sheetData sheetId="684">
        <row r="8">
          <cell r="E8">
            <v>100</v>
          </cell>
        </row>
      </sheetData>
      <sheetData sheetId="685">
        <row r="8">
          <cell r="E8">
            <v>100</v>
          </cell>
        </row>
      </sheetData>
      <sheetData sheetId="686">
        <row r="8">
          <cell r="E8">
            <v>100</v>
          </cell>
        </row>
      </sheetData>
      <sheetData sheetId="687">
        <row r="8">
          <cell r="E8">
            <v>100</v>
          </cell>
        </row>
      </sheetData>
      <sheetData sheetId="688">
        <row r="8">
          <cell r="E8">
            <v>100</v>
          </cell>
        </row>
      </sheetData>
      <sheetData sheetId="689">
        <row r="8">
          <cell r="E8">
            <v>100</v>
          </cell>
        </row>
      </sheetData>
      <sheetData sheetId="690">
        <row r="8">
          <cell r="E8">
            <v>100</v>
          </cell>
        </row>
      </sheetData>
      <sheetData sheetId="691">
        <row r="8">
          <cell r="E8">
            <v>100</v>
          </cell>
        </row>
      </sheetData>
      <sheetData sheetId="692">
        <row r="8">
          <cell r="E8">
            <v>100</v>
          </cell>
        </row>
      </sheetData>
      <sheetData sheetId="693">
        <row r="8">
          <cell r="E8">
            <v>100</v>
          </cell>
        </row>
      </sheetData>
      <sheetData sheetId="694">
        <row r="8">
          <cell r="E8">
            <v>100</v>
          </cell>
        </row>
      </sheetData>
      <sheetData sheetId="695">
        <row r="8">
          <cell r="E8">
            <v>100</v>
          </cell>
        </row>
      </sheetData>
      <sheetData sheetId="696">
        <row r="8">
          <cell r="E8">
            <v>100</v>
          </cell>
        </row>
      </sheetData>
      <sheetData sheetId="697">
        <row r="8">
          <cell r="E8">
            <v>100</v>
          </cell>
        </row>
      </sheetData>
      <sheetData sheetId="698">
        <row r="8">
          <cell r="E8">
            <v>100</v>
          </cell>
        </row>
      </sheetData>
      <sheetData sheetId="699">
        <row r="8">
          <cell r="E8">
            <v>100</v>
          </cell>
        </row>
      </sheetData>
      <sheetData sheetId="700">
        <row r="8">
          <cell r="E8">
            <v>100</v>
          </cell>
        </row>
      </sheetData>
      <sheetData sheetId="701">
        <row r="8">
          <cell r="E8">
            <v>100</v>
          </cell>
        </row>
      </sheetData>
      <sheetData sheetId="702">
        <row r="8">
          <cell r="E8">
            <v>100</v>
          </cell>
        </row>
      </sheetData>
      <sheetData sheetId="703">
        <row r="8">
          <cell r="E8">
            <v>100</v>
          </cell>
        </row>
      </sheetData>
      <sheetData sheetId="704">
        <row r="8">
          <cell r="E8">
            <v>100</v>
          </cell>
        </row>
      </sheetData>
      <sheetData sheetId="705">
        <row r="8">
          <cell r="E8">
            <v>100</v>
          </cell>
        </row>
      </sheetData>
      <sheetData sheetId="706">
        <row r="8">
          <cell r="E8">
            <v>100</v>
          </cell>
        </row>
      </sheetData>
      <sheetData sheetId="707">
        <row r="8">
          <cell r="E8">
            <v>100</v>
          </cell>
        </row>
      </sheetData>
      <sheetData sheetId="708">
        <row r="8">
          <cell r="E8">
            <v>100</v>
          </cell>
        </row>
      </sheetData>
      <sheetData sheetId="709">
        <row r="8">
          <cell r="E8">
            <v>100</v>
          </cell>
        </row>
      </sheetData>
      <sheetData sheetId="710">
        <row r="8">
          <cell r="E8">
            <v>100</v>
          </cell>
        </row>
      </sheetData>
      <sheetData sheetId="711">
        <row r="8">
          <cell r="E8">
            <v>100</v>
          </cell>
        </row>
      </sheetData>
      <sheetData sheetId="712">
        <row r="8">
          <cell r="E8">
            <v>100</v>
          </cell>
        </row>
      </sheetData>
      <sheetData sheetId="713">
        <row r="8">
          <cell r="E8">
            <v>100</v>
          </cell>
        </row>
      </sheetData>
      <sheetData sheetId="714">
        <row r="8">
          <cell r="E8">
            <v>100</v>
          </cell>
        </row>
      </sheetData>
      <sheetData sheetId="715">
        <row r="8">
          <cell r="E8">
            <v>100</v>
          </cell>
        </row>
      </sheetData>
      <sheetData sheetId="716">
        <row r="8">
          <cell r="E8">
            <v>100</v>
          </cell>
        </row>
      </sheetData>
      <sheetData sheetId="717">
        <row r="8">
          <cell r="E8">
            <v>100</v>
          </cell>
        </row>
      </sheetData>
      <sheetData sheetId="718">
        <row r="8">
          <cell r="E8">
            <v>100</v>
          </cell>
        </row>
      </sheetData>
      <sheetData sheetId="719">
        <row r="8">
          <cell r="E8">
            <v>100</v>
          </cell>
        </row>
      </sheetData>
      <sheetData sheetId="720">
        <row r="8">
          <cell r="E8">
            <v>100</v>
          </cell>
        </row>
      </sheetData>
      <sheetData sheetId="721">
        <row r="8">
          <cell r="E8">
            <v>100</v>
          </cell>
        </row>
      </sheetData>
      <sheetData sheetId="722">
        <row r="8">
          <cell r="E8">
            <v>100</v>
          </cell>
        </row>
      </sheetData>
      <sheetData sheetId="723">
        <row r="8">
          <cell r="E8">
            <v>100</v>
          </cell>
        </row>
      </sheetData>
      <sheetData sheetId="724">
        <row r="8">
          <cell r="E8">
            <v>100</v>
          </cell>
        </row>
      </sheetData>
      <sheetData sheetId="725">
        <row r="8">
          <cell r="E8">
            <v>100</v>
          </cell>
        </row>
      </sheetData>
      <sheetData sheetId="726">
        <row r="8">
          <cell r="E8">
            <v>100</v>
          </cell>
        </row>
      </sheetData>
      <sheetData sheetId="727">
        <row r="8">
          <cell r="E8">
            <v>100</v>
          </cell>
        </row>
      </sheetData>
      <sheetData sheetId="728">
        <row r="8">
          <cell r="E8">
            <v>100</v>
          </cell>
        </row>
      </sheetData>
      <sheetData sheetId="729">
        <row r="8">
          <cell r="E8">
            <v>100</v>
          </cell>
        </row>
      </sheetData>
      <sheetData sheetId="730">
        <row r="8">
          <cell r="E8">
            <v>100</v>
          </cell>
        </row>
      </sheetData>
      <sheetData sheetId="731">
        <row r="8">
          <cell r="E8">
            <v>100</v>
          </cell>
        </row>
      </sheetData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>
        <row r="8">
          <cell r="E8">
            <v>100</v>
          </cell>
        </row>
      </sheetData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>
        <row r="8">
          <cell r="E8">
            <v>100</v>
          </cell>
        </row>
      </sheetData>
      <sheetData sheetId="790">
        <row r="8">
          <cell r="E8">
            <v>100</v>
          </cell>
        </row>
      </sheetData>
      <sheetData sheetId="791">
        <row r="8">
          <cell r="E8">
            <v>100</v>
          </cell>
        </row>
      </sheetData>
      <sheetData sheetId="792">
        <row r="8">
          <cell r="E8">
            <v>100</v>
          </cell>
        </row>
      </sheetData>
      <sheetData sheetId="793">
        <row r="8">
          <cell r="E8">
            <v>100</v>
          </cell>
        </row>
      </sheetData>
      <sheetData sheetId="794">
        <row r="8">
          <cell r="E8">
            <v>100</v>
          </cell>
        </row>
      </sheetData>
      <sheetData sheetId="795">
        <row r="8">
          <cell r="E8">
            <v>100</v>
          </cell>
        </row>
      </sheetData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>
        <row r="8">
          <cell r="E8">
            <v>100</v>
          </cell>
        </row>
      </sheetData>
      <sheetData sheetId="863">
        <row r="8">
          <cell r="E8">
            <v>100</v>
          </cell>
        </row>
      </sheetData>
      <sheetData sheetId="864">
        <row r="8">
          <cell r="E8">
            <v>100</v>
          </cell>
        </row>
      </sheetData>
      <sheetData sheetId="865">
        <row r="8">
          <cell r="E8">
            <v>100</v>
          </cell>
        </row>
      </sheetData>
      <sheetData sheetId="866">
        <row r="8">
          <cell r="E8">
            <v>100</v>
          </cell>
        </row>
      </sheetData>
      <sheetData sheetId="867">
        <row r="8">
          <cell r="E8">
            <v>100</v>
          </cell>
        </row>
      </sheetData>
      <sheetData sheetId="868">
        <row r="8">
          <cell r="E8">
            <v>100</v>
          </cell>
        </row>
      </sheetData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>
        <row r="8">
          <cell r="E8">
            <v>100</v>
          </cell>
        </row>
      </sheetData>
      <sheetData sheetId="936">
        <row r="8">
          <cell r="E8">
            <v>100</v>
          </cell>
        </row>
      </sheetData>
      <sheetData sheetId="937">
        <row r="8">
          <cell r="E8">
            <v>100</v>
          </cell>
        </row>
      </sheetData>
      <sheetData sheetId="938">
        <row r="8">
          <cell r="E8">
            <v>100</v>
          </cell>
        </row>
      </sheetData>
      <sheetData sheetId="939">
        <row r="8">
          <cell r="E8">
            <v>100</v>
          </cell>
        </row>
      </sheetData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 refreshError="1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 refreshError="1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/>
      <sheetData sheetId="1138"/>
      <sheetData sheetId="1139"/>
      <sheetData sheetId="1140"/>
      <sheetData sheetId="114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t"/>
      <sheetName val="Chart Refining Mix RUS"/>
      <sheetName val="Chart Refining Mix"/>
      <sheetName val="Chart Refining Mix 2003"/>
      <sheetName val="Chart Refining Mix 2009"/>
      <sheetName val="Chart % Product Consumption"/>
      <sheetName val="pct 2003-2009"/>
      <sheetName val="pct"/>
      <sheetName val="Chart Consump Outlook ru"/>
      <sheetName val="Chart Consump Outlook"/>
      <sheetName val="print cons"/>
      <sheetName val="chart data"/>
      <sheetName val="Oil Prod chart"/>
      <sheetName val="Oil Cons chart"/>
      <sheetName val="Oil Export chart"/>
      <sheetName val="foreign export chart"/>
      <sheetName val="RefMix"/>
      <sheetName val="RUBValueChain"/>
      <sheetName val="LO prices"/>
      <sheetName val="LO prices RUS"/>
      <sheetName val="HO price RUS"/>
      <sheetName val="HO price"/>
      <sheetName val="Diesel price RUS"/>
      <sheetName val="Diesel price"/>
      <sheetName val="Jet kero price RUS"/>
      <sheetName val="Jet kero price"/>
      <sheetName val="Fuel oil price RUS"/>
      <sheetName val="Fuel oil price"/>
      <sheetName val="USDParity"/>
      <sheetName val="RSOILBAL"/>
      <sheetName val="Chart Price v Parity"/>
      <sheetName val="ElecticityChart"/>
      <sheetName val="GasChart"/>
      <sheetName val="TableMacroRUS"/>
      <sheetName val="TableMacro"/>
      <sheetName val="TableTaxes RUS"/>
      <sheetName val="TableTaxes"/>
      <sheetName val="TablePricesRUS"/>
      <sheetName val="TablePrices"/>
      <sheetName val="TableNetbacks RUS"/>
      <sheetName val="TableNetbacks"/>
      <sheetName val="TableNetbacksFlat"/>
      <sheetName val="TableSummary"/>
      <sheetName val="TableSumFlat RUS"/>
      <sheetName val="TableSummaryFlat"/>
      <sheetName val="Chart Rus Oil Bal RUS"/>
      <sheetName val="Chart Rus Oil Balance"/>
      <sheetName val="TranspTariffs"/>
      <sheetName val="Table Exec Sum RUS"/>
      <sheetName val="Table Exec Summary"/>
      <sheetName val="Materials"/>
      <sheetName val="Production Profile_new "/>
      <sheetName val="$60 Case_STL (30)"/>
      <sheetName val="Данные"/>
      <sheetName val="MAIN_PARAMETERS"/>
      <sheetName val="5_Excise (Q)"/>
      <sheetName val="EKDEB90"/>
      <sheetName val="bridge"/>
      <sheetName val="DIF-6"/>
      <sheetName val="Control"/>
      <sheetName val="Contracts"/>
      <sheetName val="Main"/>
      <sheetName val="FYI"/>
      <sheetName val="График"/>
      <sheetName val="2005 Model 36.5-33-14"/>
      <sheetName val="прочее"/>
      <sheetName val="p_l"/>
      <sheetName val="OFS TOTAL"/>
      <sheetName val="СВОД 2016"/>
      <sheetName val="БДПС 2016"/>
      <sheetName val="СОПГП V"/>
      <sheetName val="Цена"/>
      <sheetName val="топография"/>
      <sheetName val="Кредиты"/>
      <sheetName val="Лист1"/>
      <sheetName val="справочник"/>
      <sheetName val="Суточная"/>
      <sheetName val="Calc"/>
      <sheetName val="ID"/>
      <sheetName val="sapactivexlhiddensheet"/>
      <sheetName val="13.1"/>
      <sheetName val="Смета"/>
      <sheetName val="свод 2"/>
      <sheetName val="СметаСводная Рыб"/>
      <sheetName val="СВОД"/>
      <sheetName val="См 1 наруж.водопровод"/>
      <sheetName val="свод1"/>
      <sheetName val="СметаСводная снег"/>
      <sheetName val="Итог"/>
      <sheetName val="Обновление"/>
      <sheetName val="Справочные данные"/>
      <sheetName val="Настройка"/>
      <sheetName val="ИНВ_short"/>
      <sheetName val="Смета 5.2. Кусты25,29,31,65"/>
      <sheetName val="СС"/>
      <sheetName val="исходные данные"/>
      <sheetName val="расчетные таблицы"/>
      <sheetName val="геология "/>
      <sheetName val="смета СИД"/>
      <sheetName val="Данные для расчёта сметы"/>
      <sheetName val="Summary"/>
      <sheetName val="2.2 "/>
      <sheetName val="Opex personnel (Term facs)"/>
      <sheetName val="ПДР"/>
      <sheetName val="Курсы"/>
      <sheetName val="ПДР ООО &quot;Юкос ФБЦ&quot;"/>
      <sheetName val="Хар_"/>
      <sheetName val="С1_"/>
      <sheetName val="breakdown"/>
      <sheetName val="трансформация1"/>
      <sheetName val="Прибыль опл"/>
      <sheetName val="УП _2004"/>
      <sheetName val="1.3"/>
      <sheetName val="мсн"/>
      <sheetName val="пятилетка"/>
      <sheetName val="Параметры"/>
      <sheetName val="мониторинг"/>
      <sheetName val="Хаттон 90.90 Femco"/>
      <sheetName val="АЧ"/>
      <sheetName val="см8"/>
      <sheetName val="Выпадающие списки"/>
      <sheetName val="Chart_Refining_Mix_RUS"/>
      <sheetName val="Chart_Refining_Mix"/>
      <sheetName val="Chart_Refining_Mix_2003"/>
      <sheetName val="Chart_Refining_Mix_2009"/>
      <sheetName val="Chart_%_Product_Consumption"/>
      <sheetName val="pct_2003-2009"/>
      <sheetName val="Chart_Consump_Outlook_ru"/>
      <sheetName val="Chart_Consump_Outlook"/>
      <sheetName val="print_cons"/>
      <sheetName val="chart_data"/>
      <sheetName val="Oil_Prod_chart"/>
      <sheetName val="Oil_Cons_chart"/>
      <sheetName val="Oil_Export_chart"/>
      <sheetName val="foreign_export_chart"/>
      <sheetName val="LO_prices"/>
      <sheetName val="LO_prices_RUS"/>
      <sheetName val="HO_price_RUS"/>
      <sheetName val="HO_price"/>
      <sheetName val="Diesel_price_RUS"/>
      <sheetName val="Diesel_price"/>
      <sheetName val="Jet_kero_price_RUS"/>
      <sheetName val="Jet_kero_price"/>
      <sheetName val="Fuel_oil_price_RUS"/>
      <sheetName val="Fuel_oil_price"/>
      <sheetName val="Chart_Price_v_Parity"/>
      <sheetName val="TableTaxes_RUS"/>
      <sheetName val="TableNetbacks_RUS"/>
      <sheetName val="TableSumFlat_RUS"/>
      <sheetName val="Chart_Rus_Oil_Bal_RUS"/>
      <sheetName val="Chart_Rus_Oil_Balance"/>
      <sheetName val="Table_Exec_Sum_RUS"/>
      <sheetName val="Table_Exec_Summary"/>
      <sheetName val="Production_Profile_new_"/>
      <sheetName val="МВЗ"/>
      <sheetName val="P_L_"/>
      <sheetName val=""/>
      <sheetName val="base"/>
      <sheetName val="Списки"/>
      <sheetName val="$60_Case_STL_(30)"/>
      <sheetName val="5_Excise_(Q)"/>
      <sheetName val="2005_Model_36_5-33-14"/>
      <sheetName val="OFS_TOTAL"/>
      <sheetName val="Chart_Refining_Mix_RUS1"/>
      <sheetName val="Chart_Refining_Mix1"/>
      <sheetName val="Chart_Refining_Mix_20031"/>
      <sheetName val="Chart_Refining_Mix_20091"/>
      <sheetName val="Chart_%_Product_Consumption1"/>
      <sheetName val="pct_2003-20091"/>
      <sheetName val="Chart_Consump_Outlook_ru1"/>
      <sheetName val="Chart_Consump_Outlook1"/>
      <sheetName val="print_cons1"/>
      <sheetName val="chart_data1"/>
      <sheetName val="Oil_Prod_chart1"/>
      <sheetName val="Oil_Cons_chart1"/>
      <sheetName val="Oil_Export_chart1"/>
      <sheetName val="foreign_export_chart1"/>
      <sheetName val="LO_prices1"/>
      <sheetName val="LO_prices_RUS1"/>
      <sheetName val="HO_price_RUS1"/>
      <sheetName val="HO_price1"/>
      <sheetName val="Diesel_price_RUS1"/>
      <sheetName val="Diesel_price1"/>
      <sheetName val="Jet_kero_price_RUS1"/>
      <sheetName val="Jet_kero_price1"/>
      <sheetName val="Fuel_oil_price_RUS1"/>
      <sheetName val="Fuel_oil_price1"/>
      <sheetName val="Chart_Price_v_Parity1"/>
      <sheetName val="TableTaxes_RUS1"/>
      <sheetName val="TableNetbacks_RUS1"/>
      <sheetName val="TableSumFlat_RUS1"/>
      <sheetName val="Chart_Rus_Oil_Bal_RUS1"/>
      <sheetName val="Chart_Rus_Oil_Balance1"/>
      <sheetName val="Table_Exec_Sum_RUS1"/>
      <sheetName val="Table_Exec_Summary1"/>
      <sheetName val="Production_Profile_new_1"/>
      <sheetName val="$60_Case_STL_(30)1"/>
      <sheetName val="5_Excise_(Q)1"/>
      <sheetName val="2005_Model_36_5-33-141"/>
      <sheetName val="OFS_TOTAL1"/>
      <sheetName val="13_1"/>
      <sheetName val="свод_2"/>
      <sheetName val="СметаСводная_Рыб"/>
      <sheetName val="См_1_наруж_водопровод"/>
      <sheetName val="СметаСводная_снег"/>
      <sheetName val="Справочные_данные"/>
      <sheetName val="СВОД_2016"/>
      <sheetName val="БДПС_2016"/>
      <sheetName val="СОПГП_V"/>
      <sheetName val="исходные_данные"/>
      <sheetName val="расчетные_таблицы"/>
      <sheetName val="Смета_5_2__Кусты25,29,31,65"/>
      <sheetName val="Выпадающие_списки"/>
      <sheetName val="геология_"/>
      <sheetName val="смета_СИД"/>
      <sheetName val="Данные_для_расчёта_сметы"/>
      <sheetName val="2_2_"/>
      <sheetName val="Opex_personnel_(Term_facs)"/>
      <sheetName val="ПДР_ООО_&quot;Юкос_ФБЦ&quot;"/>
      <sheetName val="Прибыль_опл"/>
      <sheetName val="УП__2004"/>
      <sheetName val="1_3"/>
      <sheetName val="Хаттон_90_90_Femco"/>
      <sheetName val="ОТЧЕТ 3"/>
      <sheetName val="A4"/>
      <sheetName val="Chart_%_Product_Consumpti"/>
      <sheetName val="Бадра"/>
      <sheetName val="Cons_Journals"/>
      <sheetName val="T1"/>
      <sheetName val="Курдистан"/>
      <sheetName val="s"/>
      <sheetName val="Зап-3- СЦБ"/>
      <sheetName val="Fuel oil price_x0000_31,6"/>
      <sheetName val="ВПР"/>
      <sheetName val="_впр"/>
      <sheetName val="СВОД БДДС ГФП"/>
      <sheetName val="список"/>
      <sheetName val="увел.окл.на 3,8%, прем., РК и С"/>
      <sheetName val="Сценарий"/>
      <sheetName val="Список ПО"/>
      <sheetName val="К2_ВД_функ"/>
      <sheetName val="Расчет"/>
      <sheetName val="МПВ"/>
      <sheetName val="Статьи1"/>
      <sheetName val="Testing Results"/>
      <sheetName val="К1_контраг"/>
      <sheetName val="ЦК"/>
      <sheetName val="БР"/>
      <sheetName val="Chart_Refining_Mix_RUS2"/>
      <sheetName val="Chart_Refining_Mix2"/>
      <sheetName val="Chart_Refining_Mix_20032"/>
      <sheetName val="Chart_Refining_Mix_20092"/>
      <sheetName val="Chart_%_Product_Consumption2"/>
      <sheetName val="pct_2003-20092"/>
      <sheetName val="Chart_Consump_Outlook_ru2"/>
      <sheetName val="Chart_Consump_Outlook2"/>
      <sheetName val="print_cons2"/>
      <sheetName val="chart_data2"/>
      <sheetName val="Oil_Prod_chart2"/>
      <sheetName val="Oil_Cons_chart2"/>
      <sheetName val="Oil_Export_chart2"/>
      <sheetName val="foreign_export_chart2"/>
      <sheetName val="LO_prices2"/>
      <sheetName val="LO_prices_RUS2"/>
      <sheetName val="HO_price_RUS2"/>
      <sheetName val="HO_price2"/>
      <sheetName val="Diesel_price_RUS2"/>
      <sheetName val="Diesel_price2"/>
      <sheetName val="Jet_kero_price_RUS2"/>
      <sheetName val="Jet_kero_price2"/>
      <sheetName val="Fuel_oil_price_RUS2"/>
      <sheetName val="Fuel_oil_price2"/>
      <sheetName val="Chart_Price_v_Parity2"/>
      <sheetName val="TableTaxes_RUS2"/>
      <sheetName val="TableNetbacks_RUS2"/>
      <sheetName val="TableSumFlat_RUS2"/>
      <sheetName val="Chart_Rus_Oil_Bal_RUS2"/>
      <sheetName val="Chart_Rus_Oil_Balance2"/>
      <sheetName val="Table_Exec_Sum_RUS2"/>
      <sheetName val="Table_Exec_Summary2"/>
      <sheetName val="Production_Profile_new_2"/>
      <sheetName val="$60_Case_STL_(30)2"/>
      <sheetName val="5_Excise_(Q)2"/>
      <sheetName val="2005_Model_36_5-33-142"/>
      <sheetName val="СВОД_20161"/>
      <sheetName val="БДПС_20161"/>
      <sheetName val="OFS_TOTAL2"/>
      <sheetName val="СОПГП_V1"/>
      <sheetName val="13_11"/>
      <sheetName val="свод_21"/>
      <sheetName val="СметаСводная_Рыб1"/>
      <sheetName val="См_1_наруж_водопровод1"/>
      <sheetName val="СметаСводная_снег1"/>
      <sheetName val="Справочные_данные1"/>
      <sheetName val="исходные_данные1"/>
      <sheetName val="расчетные_таблицы1"/>
      <sheetName val="Смета_5_2__Кусты25,29,31,651"/>
      <sheetName val="Выпадающие_списки1"/>
      <sheetName val="геология_1"/>
      <sheetName val="смета_СИД1"/>
      <sheetName val="Данные_для_расчёта_сметы1"/>
      <sheetName val="2_2_1"/>
      <sheetName val="Opex_personnel_(Term_facs)1"/>
      <sheetName val="ПДР_ООО_&quot;Юкос_ФБЦ&quot;1"/>
      <sheetName val="Прибыль_опл1"/>
      <sheetName val="УП__20041"/>
      <sheetName val="1_31"/>
      <sheetName val="Хаттон_90_90_Femco1"/>
      <sheetName val="ОТЧЕТ_3"/>
      <sheetName val="bridge_x0000_̎骸澪᪐̔ [200"/>
      <sheetName val="Техлист"/>
      <sheetName val="operators2"/>
      <sheetName val="Fuel oil price_x005f_x0000_31,6"/>
      <sheetName val="Модель расчёта ГРиД"/>
      <sheetName val="Макроусловия"/>
      <sheetName val="Scoreing"/>
      <sheetName val="КапСтрой_Зарубежье"/>
      <sheetName val="Бридж после СЭУ"/>
      <sheetName val="111"/>
      <sheetName val="Cash Flow"/>
      <sheetName val="Контрагенты"/>
      <sheetName val="Справочники"/>
      <sheetName val="Статьи субподряда"/>
      <sheetName val="Проекты"/>
      <sheetName val="Данные для отчета"/>
      <sheetName val="Fuel oil price?31,6"/>
      <sheetName val="5"/>
      <sheetName val="Лист2"/>
      <sheetName val="справочник ЦК и колодцев "/>
      <sheetName val="Salary"/>
      <sheetName val="_x0001_럠ޡ_x0008_Ѐ屠Д캰ͦ癀ц_x000b__x0000__x0000__x0000__x0001__x0000_托ܘ#1晀"/>
      <sheetName val="Допущения"/>
      <sheetName val="17"/>
      <sheetName val="Sheet134"/>
      <sheetName val="Fuel oil price_31,6"/>
      <sheetName val="bridge_̎骸澪᪐̔ _200"/>
      <sheetName val="Misc"/>
      <sheetName val="Договора УНФ"/>
      <sheetName val="Договора УН"/>
      <sheetName val="foreign_export_chart_x0000_look"/>
      <sheetName val="Добыча график"/>
      <sheetName val="_x0001_럠ޡ_x0008_Ѐ屠Д캰ͦ癀ц_x000b_"/>
      <sheetName val="Marginal netbacks"/>
      <sheetName val="Lesenka 2006"/>
      <sheetName val="Urals CIS Prices 2002-05"/>
      <sheetName val="Rail Tariffs FO 2005 (Argus)"/>
      <sheetName val="Rail Tariffs 2005 Crude (Argus)"/>
      <sheetName val="Transp tariffs Jan 2005"/>
      <sheetName val="transneft BASE"/>
      <sheetName val="PPM RF"/>
      <sheetName val="Rus Balances 2000-25"/>
      <sheetName val="Production by oil province (KR)"/>
      <sheetName val="Production by oil province"/>
      <sheetName val="&lt;&lt;&lt;"/>
      <sheetName val="Input Valuation"/>
      <sheetName val="DomesticDemand"/>
      <sheetName val="ExportDemand"/>
      <sheetName val="&gt;&gt;&gt;"/>
      <sheetName val="CondesateExportParity"/>
      <sheetName val="2006-10 Netbacks reconciliation"/>
      <sheetName val="Export by channels"/>
      <sheetName val="Netback by channels"/>
      <sheetName val="Netback by channels 2011-2025"/>
      <sheetName val="Netback by channels (vy)"/>
      <sheetName val="Transporation $30 Brent 5y"/>
      <sheetName val="Oil balance"/>
      <sheetName val="Balance Chart"/>
      <sheetName val="NonTransneft Chart"/>
      <sheetName val="transneft new"/>
      <sheetName val="Oil balance 2000-04"/>
      <sheetName val="Gasoline 2000-2005"/>
      <sheetName val="Diesel 2000-05"/>
      <sheetName val="Fuel Oil 2000-05 "/>
      <sheetName val="Jet Fuel 2000-2005"/>
      <sheetName val="Rail Tariffs TA"/>
      <sheetName val="Gas and electricity prices"/>
      <sheetName val="PPM Output list"/>
      <sheetName val="New Ch_"/>
      <sheetName val="New Ch_ (2)"/>
      <sheetName val="Лист3"/>
      <sheetName val="Marginal_netbacks"/>
      <sheetName val="Lesenka_2006"/>
      <sheetName val="Urals_CIS_Prices_2002-05"/>
      <sheetName val="Rail_Tariffs_FO_2005_(Argus)"/>
      <sheetName val="Rail_Tariffs_2005_Crude_(Argus)"/>
      <sheetName val="Transp_tariffs_Jan_2005"/>
      <sheetName val="transneft_BASE"/>
      <sheetName val="PPM_RF"/>
      <sheetName val="Rus_Balances_2000-25"/>
      <sheetName val="Production_by_oil_province_(KR)"/>
      <sheetName val="Production_by_oil_province"/>
      <sheetName val="Input_Valuation"/>
      <sheetName val="2006-10_Netbacks_reconciliation"/>
      <sheetName val="Export_by_channels"/>
      <sheetName val="Netback_by_channels"/>
      <sheetName val="Netback_by_channels_2011-2025"/>
      <sheetName val="Netback_by_channels_(vy)"/>
      <sheetName val="Transporation_$30_Brent_5y"/>
      <sheetName val="Oil_balance"/>
      <sheetName val="Balance_Chart"/>
      <sheetName val="NonTransneft_Chart"/>
      <sheetName val="transneft_new"/>
      <sheetName val="Oil_balance_2000-04"/>
      <sheetName val="Gasoline_2000-2005"/>
      <sheetName val="Diesel_2000-05"/>
      <sheetName val="Fuel_Oil_2000-05_"/>
      <sheetName val="Jet_Fuel_2000-2005"/>
      <sheetName val="Rail_Tariffs_TA"/>
      <sheetName val="Gas_and_electricity_prices"/>
      <sheetName val="PPM_Output_list"/>
      <sheetName val="New_Ch_"/>
      <sheetName val="New_Ch__(2)"/>
      <sheetName val="Chart_Refining_Mix_RUS3"/>
      <sheetName val="Chart_Refining_Mix3"/>
      <sheetName val="Chart_Refining_Mix_20033"/>
      <sheetName val="Chart_Refining_Mix_20093"/>
      <sheetName val="Chart_%_Product_Consumption3"/>
      <sheetName val="pct_2003-20093"/>
      <sheetName val="Chart_Consump_Outlook_ru3"/>
      <sheetName val="Chart_Consump_Outlook3"/>
      <sheetName val="print_cons3"/>
      <sheetName val="chart_data3"/>
      <sheetName val="Oil_Prod_chart3"/>
      <sheetName val="Oil_Cons_chart3"/>
      <sheetName val="Oil_Export_chart3"/>
      <sheetName val="foreign_export_chart3"/>
      <sheetName val="LO_prices3"/>
      <sheetName val="LO_prices_RUS3"/>
      <sheetName val="HO_price_RUS3"/>
      <sheetName val="HO_price3"/>
      <sheetName val="Diesel_price_RUS3"/>
      <sheetName val="Diesel_price3"/>
      <sheetName val="Jet_kero_price_RUS3"/>
      <sheetName val="Jet_kero_price3"/>
      <sheetName val="Fuel_oil_price_RUS3"/>
      <sheetName val="Fuel_oil_price3"/>
      <sheetName val="Chart_Price_v_Parity3"/>
      <sheetName val="TableTaxes_RUS3"/>
      <sheetName val="TableNetbacks_RUS3"/>
      <sheetName val="TableSumFlat_RUS3"/>
      <sheetName val="Chart_Rus_Oil_Bal_RUS3"/>
      <sheetName val="Chart_Rus_Oil_Balance3"/>
      <sheetName val="Table_Exec_Sum_RUS3"/>
      <sheetName val="Table_Exec_Summary3"/>
      <sheetName val="Production_Profile_new_3"/>
      <sheetName val="$60_Case_STL_(30)3"/>
      <sheetName val="5_Excise_(Q)3"/>
      <sheetName val="2005_Model_36_5-33-143"/>
      <sheetName val="СВОД_20162"/>
      <sheetName val="БДПС_20162"/>
      <sheetName val="OFS_TOTAL3"/>
      <sheetName val="СОПГП_V2"/>
      <sheetName val="13_12"/>
      <sheetName val="свод_22"/>
      <sheetName val="СметаСводная_Рыб2"/>
      <sheetName val="См_1_наруж_водопровод2"/>
      <sheetName val="СметаСводная_снег2"/>
      <sheetName val="Справочные_данные2"/>
      <sheetName val="Смета_5_2__Кусты25,29,31,652"/>
      <sheetName val="исходные_данные2"/>
      <sheetName val="расчетные_таблицы2"/>
      <sheetName val="геология_2"/>
      <sheetName val="смета_СИД2"/>
      <sheetName val="Данные_для_расчёта_сметы2"/>
      <sheetName val="2_2_2"/>
      <sheetName val="Opex_personnel_(Term_facs)2"/>
      <sheetName val="ПДР_ООО_&quot;Юкос_ФБЦ&quot;2"/>
      <sheetName val="Прибыль_опл2"/>
      <sheetName val="УП__20042"/>
      <sheetName val="1_32"/>
      <sheetName val="Хаттон_90_90_Femco2"/>
      <sheetName val="Выпадающие_списки2"/>
      <sheetName val="ОТЧЕТ_31"/>
      <sheetName val="Fuel_oil_price31,6"/>
      <sheetName val="Зап-3-_СЦБ"/>
      <sheetName val="Список_ПО"/>
      <sheetName val="СВОД_БДДС_ГФП"/>
      <sheetName val="Бридж_после_СЭУ"/>
      <sheetName val="Данные_для_отчета"/>
      <sheetName val="bridge̎骸澪᪐̔_[200"/>
      <sheetName val="Testing_Results"/>
      <sheetName val="Fuel_oil_price_x005f_x0000_31,6"/>
      <sheetName val="Статьи_субподряда"/>
      <sheetName val="Fuel_oil_price?31,6"/>
      <sheetName val="увел_окл_на_3,8%,_прем_,_РК_и_С"/>
      <sheetName val="справочник_ЦК_и_колодцев_"/>
      <sheetName val="Quantity"/>
      <sheetName val="РесБаза"/>
      <sheetName val="ФА Добыча"/>
      <sheetName val="Инфо-тех.обеспечение"/>
      <sheetName val="Договора_УНФ"/>
      <sheetName val="Договора_УН"/>
      <sheetName val="Sheet4"/>
      <sheetName val="graphs"/>
      <sheetName val="Фин-ие ВЧНГ"/>
      <sheetName val="статусы"/>
      <sheetName val="ДИФ"/>
      <sheetName val="Chart_Refining_Mix_RUS4"/>
      <sheetName val="Chart_Refining_Mix4"/>
      <sheetName val="Chart_Refining_Mix_20034"/>
      <sheetName val="Chart_Refining_Mix_20094"/>
      <sheetName val="Chart_%_Product_Consumption4"/>
      <sheetName val="pct_2003-20094"/>
      <sheetName val="Chart_Consump_Outlook_ru4"/>
      <sheetName val="Chart_Consump_Outlook4"/>
      <sheetName val="print_cons4"/>
      <sheetName val="chart_data4"/>
      <sheetName val="Oil_Prod_chart4"/>
      <sheetName val="Oil_Cons_chart4"/>
      <sheetName val="Oil_Export_chart4"/>
      <sheetName val="foreign_export_chart4"/>
      <sheetName val="LO_prices4"/>
      <sheetName val="LO_prices_RUS4"/>
      <sheetName val="HO_price_RUS4"/>
      <sheetName val="HO_price4"/>
      <sheetName val="Diesel_price_RUS4"/>
      <sheetName val="Diesel_price4"/>
      <sheetName val="Jet_kero_price_RUS4"/>
      <sheetName val="Jet_kero_price4"/>
      <sheetName val="Fuel_oil_price_RUS4"/>
      <sheetName val="Fuel_oil_price4"/>
      <sheetName val="Chart_Price_v_Parity4"/>
      <sheetName val="TableTaxes_RUS4"/>
      <sheetName val="TableNetbacks_RUS4"/>
      <sheetName val="TableSumFlat_RUS4"/>
      <sheetName val="Chart_Rus_Oil_Bal_RUS4"/>
      <sheetName val="Chart_Rus_Oil_Balance4"/>
      <sheetName val="Table_Exec_Sum_RUS4"/>
      <sheetName val="Table_Exec_Summary4"/>
      <sheetName val="Production_Profile_new_4"/>
      <sheetName val="$60_Case_STL_(30)4"/>
      <sheetName val="5_Excise_(Q)4"/>
      <sheetName val="2005_Model_36_5-33-144"/>
      <sheetName val="СВОД_20163"/>
      <sheetName val="БДПС_20163"/>
      <sheetName val="OFS_TOTAL4"/>
      <sheetName val="СОПГП_V3"/>
      <sheetName val="13_13"/>
      <sheetName val="свод_23"/>
      <sheetName val="СметаСводная_Рыб3"/>
      <sheetName val="См_1_наруж_водопровод3"/>
      <sheetName val="СметаСводная_снег3"/>
      <sheetName val="Справочные_данные3"/>
      <sheetName val="исходные_данные3"/>
      <sheetName val="расчетные_таблицы3"/>
      <sheetName val="Смета_5_2__Кусты25,29,31,653"/>
      <sheetName val="Выпадающие_списки3"/>
      <sheetName val="геология_3"/>
      <sheetName val="смета_СИД3"/>
      <sheetName val="Данные_для_расчёта_сметы3"/>
      <sheetName val="2_2_3"/>
      <sheetName val="Opex_personnel_(Term_facs)3"/>
      <sheetName val="ПДР_ООО_&quot;Юкос_ФБЦ&quot;3"/>
      <sheetName val="Прибыль_опл3"/>
      <sheetName val="УП__20043"/>
      <sheetName val="1_33"/>
      <sheetName val="Хаттон_90_90_Femco3"/>
      <sheetName val="ОТЧЕТ_32"/>
      <sheetName val="Зап-3-_СЦБ1"/>
      <sheetName val="Testing_Results1"/>
      <sheetName val="Список_ПО1"/>
      <sheetName val="Fuel_oil_price_x005f_x0000_31,61"/>
      <sheetName val="Статьи_субподряда1"/>
      <sheetName val="Данные_для_отчета1"/>
      <sheetName val="Fuel_oil_price?31,61"/>
      <sheetName val="СВОД_БДДС_ГФП1"/>
      <sheetName val="Бридж_после_СЭУ1"/>
      <sheetName val="справочник_ЦК_и_колодцев_1"/>
      <sheetName val="럠ޡЀ屠Д캰ͦ癀ц托ܘ#1晀"/>
      <sheetName val="увел_окл_на_3,8%,_прем_,_РК_и_1"/>
      <sheetName val="Модель_расчёта_ГРиД1"/>
      <sheetName val="Cash_Flow1"/>
      <sheetName val="Договора_УНФ1"/>
      <sheetName val="Договора_УН1"/>
      <sheetName val="럠ޡЀ屠Д캰ͦ癀ц"/>
      <sheetName val="foreign_export_chartlook"/>
      <sheetName val="Fuel_oil_price_31,61"/>
      <sheetName val="bridge_̎骸澪᪐̔__2001"/>
      <sheetName val="Модель_расчёта_ГРиД"/>
      <sheetName val="Cash_Flow"/>
      <sheetName val="Fuel_oil_price_31,6"/>
      <sheetName val="bridge_̎骸澪᪐̔__200"/>
      <sheetName val="БДР"/>
      <sheetName val=" N Finansal Eğri"/>
      <sheetName val="RussCalc"/>
      <sheetName val="RFElecMod"/>
      <sheetName val="GasBalMod"/>
      <sheetName val="CoalBalMod"/>
      <sheetName val="Gas Print"/>
      <sheetName val="Printed Version Energy Bal"/>
      <sheetName val="Print TOE"/>
      <sheetName val="Energy Detail Print"/>
      <sheetName val="EnergyDetail"/>
      <sheetName val="Sectors"/>
      <sheetName val="RussGasConsumpChart"/>
      <sheetName val="Gas Consumption Chart Data"/>
      <sheetName val="Electricity Fuel Cons"/>
      <sheetName val="Energy-Gas Share"/>
      <sheetName val="TOE"/>
      <sheetName val="FuelRussTst"/>
      <sheetName val="Print PPM"/>
      <sheetName val="Reported Ref Prod Consum"/>
      <sheetName val="Reported Russian Coal Consump"/>
      <sheetName val="Electricity Cons Structure"/>
      <sheetName val="Chart Energy ProdCon"/>
      <sheetName val="chart oil"/>
      <sheetName val="chart gas"/>
      <sheetName val="chart energy exports"/>
      <sheetName val="chart oil exports"/>
      <sheetName val="chart gas exports"/>
      <sheetName val="ener bal chart data"/>
      <sheetName val="Gas_Print"/>
      <sheetName val="Printed_Version_Energy_Bal"/>
      <sheetName val="Print_TOE"/>
      <sheetName val="Energy_Detail_Print"/>
      <sheetName val="Gas_Consumption_Chart_Data"/>
      <sheetName val="Electricity_Fuel_Cons"/>
      <sheetName val="Energy-Gas_Share"/>
      <sheetName val="Print_PPM"/>
      <sheetName val="Reported_Ref_Prod_Consum"/>
      <sheetName val="Reported_Russian_Coal_Consump"/>
      <sheetName val="Electricity_Cons_Structure"/>
      <sheetName val="Chart_Energy_ProdCon"/>
      <sheetName val="chart_oil"/>
      <sheetName val="chart_gas"/>
      <sheetName val="chart_energy_exports"/>
      <sheetName val="chart_oil_exports"/>
      <sheetName val="chart_gas_exports"/>
      <sheetName val="ener_bal_chart_data"/>
      <sheetName val="п.3"/>
      <sheetName val="_ССЫЛКА"/>
      <sheetName val="заявка_на_произ"/>
      <sheetName val="ВЫХОД"/>
      <sheetName val="не удалять"/>
      <sheetName val="Справочник услуг"/>
      <sheetName val="СПР_1"/>
      <sheetName val="Слайд_ФАсервис"/>
      <sheetName val="Слайд_ФАпроекты"/>
      <sheetName val="О"/>
      <sheetName val="D"/>
      <sheetName val="E"/>
      <sheetName val="Справка"/>
      <sheetName val="Fuel oil price31,6"/>
      <sheetName val="Группы риска (НПО)"/>
      <sheetName val="Компании"/>
      <sheetName val="Сценарии"/>
      <sheetName val="Chart_Refining_Mix_RUS5"/>
      <sheetName val="Chart_Refining_Mix5"/>
      <sheetName val="Chart_Refining_Mix_20035"/>
      <sheetName val="Chart_Refining_Mix_20095"/>
      <sheetName val="Chart_%_Product_Consumption5"/>
      <sheetName val="pct_2003-20095"/>
      <sheetName val="Chart_Consump_Outlook_ru5"/>
      <sheetName val="Chart_Consump_Outlook5"/>
      <sheetName val="print_cons5"/>
      <sheetName val="chart_data5"/>
      <sheetName val="Oil_Prod_chart5"/>
      <sheetName val="Oil_Cons_chart5"/>
      <sheetName val="Oil_Export_chart5"/>
      <sheetName val="foreign_export_chart5"/>
      <sheetName val="LO_prices5"/>
      <sheetName val="LO_prices_RUS5"/>
      <sheetName val="HO_price_RUS5"/>
      <sheetName val="HO_price5"/>
      <sheetName val="Diesel_price_RUS5"/>
      <sheetName val="Diesel_price5"/>
      <sheetName val="Jet_kero_price_RUS5"/>
      <sheetName val="Jet_kero_price5"/>
      <sheetName val="Fuel_oil_price_RUS5"/>
      <sheetName val="Fuel_oil_price5"/>
      <sheetName val="Chart_Price_v_Parity5"/>
      <sheetName val="TableTaxes_RUS5"/>
      <sheetName val="TableNetbacks_RUS5"/>
      <sheetName val="TableSumFlat_RUS5"/>
      <sheetName val="Chart_Rus_Oil_Bal_RUS5"/>
      <sheetName val="Chart_Rus_Oil_Balance5"/>
      <sheetName val="Table_Exec_Sum_RUS5"/>
      <sheetName val="Table_Exec_Summary5"/>
      <sheetName val="Production_Profile_new_5"/>
      <sheetName val="$60_Case_STL_(30)5"/>
      <sheetName val="5_Excise_(Q)5"/>
      <sheetName val="2005_Model_36_5-33-145"/>
      <sheetName val="OFS_TOTAL5"/>
      <sheetName val="13_14"/>
      <sheetName val="свод_24"/>
      <sheetName val="СметаСводная_Рыб4"/>
      <sheetName val="См_1_наруж_водопровод4"/>
      <sheetName val="СметаСводная_снег4"/>
      <sheetName val="Справочные_данные4"/>
      <sheetName val="СВОД_20164"/>
      <sheetName val="БДПС_20164"/>
      <sheetName val="СОПГП_V4"/>
      <sheetName val="Выпадающие_списки4"/>
      <sheetName val="исходные_данные4"/>
      <sheetName val="расчетные_таблицы4"/>
      <sheetName val="Смета_5_2__Кусты25,29,31,654"/>
      <sheetName val="геология_4"/>
      <sheetName val="смета_СИД4"/>
      <sheetName val="Данные_для_расчёта_сметы4"/>
      <sheetName val="2_2_4"/>
      <sheetName val="Opex_personnel_(Term_facs)4"/>
      <sheetName val="ПДР_ООО_&quot;Юкос_ФБЦ&quot;4"/>
      <sheetName val="Прибыль_опл4"/>
      <sheetName val="УП__20044"/>
      <sheetName val="1_34"/>
      <sheetName val="Хаттон_90_90_Femco4"/>
      <sheetName val="ОТЧЕТ_33"/>
      <sheetName val="Зап-3-_СЦБ2"/>
      <sheetName val="Список_ПО2"/>
      <sheetName val="СВОД_БДДС_ГФП2"/>
      <sheetName val="Бридж_после_СЭУ2"/>
      <sheetName val="Данные_для_отчета2"/>
      <sheetName val="Testing_Results2"/>
      <sheetName val="увел_окл_на_3,8%,_прем_,_РК_и_2"/>
      <sheetName val="Fuel_oil_price_x005f_x0000_31,62"/>
      <sheetName val="Статьи_субподряда2"/>
      <sheetName val="Fuel_oil_price?31,62"/>
      <sheetName val="справочник_ЦК_и_колодцев_2"/>
      <sheetName val="Модель_расчёта_ГРиД2"/>
      <sheetName val="Cash_Flow2"/>
      <sheetName val="Добыча_график"/>
      <sheetName val="Договора_УНФ2"/>
      <sheetName val="Договора_УН2"/>
      <sheetName val="ФА_Добыча"/>
      <sheetName val="Fuel_oil_price_31,62"/>
      <sheetName val="bridge_̎骸澪᪐̔__2002"/>
      <sheetName val="Marginal_netbacks1"/>
      <sheetName val="Lesenka_20061"/>
      <sheetName val="Urals_CIS_Prices_2002-051"/>
      <sheetName val="Rail_Tariffs_FO_2005_(Argus)1"/>
      <sheetName val="Rail_Tariffs_2005_Crude_(Argus1"/>
      <sheetName val="Transp_tariffs_Jan_20051"/>
      <sheetName val="transneft_BASE1"/>
      <sheetName val="PPM_RF1"/>
      <sheetName val="Rus_Balances_2000-251"/>
      <sheetName val="Production_by_oil_province_(KR1"/>
      <sheetName val="Production_by_oil_province1"/>
      <sheetName val="Input_Valuation1"/>
      <sheetName val="2006-10_Netbacks_reconciliatio1"/>
      <sheetName val="Export_by_channels1"/>
      <sheetName val="Netback_by_channels1"/>
      <sheetName val="Netback_by_channels_2011-20251"/>
      <sheetName val="Netback_by_channels_(vy)1"/>
      <sheetName val="Transporation_$30_Brent_5y1"/>
      <sheetName val="Oil_balance1"/>
      <sheetName val="Balance_Chart1"/>
      <sheetName val="NonTransneft_Chart1"/>
      <sheetName val="transneft_new1"/>
      <sheetName val="Oil_balance_2000-041"/>
      <sheetName val="Gasoline_2000-20051"/>
      <sheetName val="Diesel_2000-051"/>
      <sheetName val="Fuel_Oil_2000-05_1"/>
      <sheetName val="Jet_Fuel_2000-20051"/>
      <sheetName val="Rail_Tariffs_TA1"/>
      <sheetName val="Gas_and_electricity_prices1"/>
      <sheetName val="PPM_Output_list1"/>
      <sheetName val="New_Ch_1"/>
      <sheetName val="New_Ch__(2)1"/>
      <sheetName val="Инфо-тех_обеспечение"/>
      <sheetName val="Фин-ие_ВЧНГ"/>
      <sheetName val="_x0001_럠ޡ_x0008_Ѐ屠Д캰ͦ癀ц_x000b__x0001_托ܘ#1晀"/>
      <sheetName val="STAT&quot;D&quot;CHG"/>
      <sheetName val="База"/>
      <sheetName val="bridge̎骸澪᪐̔ _200"/>
      <sheetName val="Вспом"/>
      <sheetName val="Пр.3.3 Приобретение ЗУ"/>
      <sheetName val="Budget Breakdown"/>
      <sheetName val="bridge?̎骸澪᪐̔ [200"/>
      <sheetName val="_x0001_럠ޡ_x0008_Ѐ屠Д캰ͦ癀ц_x000b_???_x0001_?托ܘ#1晀"/>
      <sheetName val="foreign_export_chart?look"/>
      <sheetName val="Пр.1 Аренда"/>
      <sheetName val="const"/>
      <sheetName val="Пр.2 Корп.управление"/>
      <sheetName val="НСИ по страхованию"/>
      <sheetName val="НСИ по страхованию (2)"/>
      <sheetName val="Proforma"/>
      <sheetName val="Assumptions"/>
      <sheetName val="CSCCincSKR"/>
      <sheetName val="current_balance"/>
      <sheetName val="Definitions"/>
      <sheetName val="REPORT"/>
      <sheetName val="SENSITIVITY"/>
      <sheetName val="Ф.2"/>
      <sheetName val="Актив"/>
      <sheetName val="CF"/>
      <sheetName val="HC_ppt"/>
      <sheetName val="PFC-PYX1"/>
      <sheetName val="фа"/>
      <sheetName val="фаOIBDA"/>
      <sheetName val="данные для графика"/>
      <sheetName val="Бюджет"/>
      <sheetName val="PNL"/>
      <sheetName val="Структура расходов"/>
      <sheetName val="ф.29мес."/>
      <sheetName val="CREDIT STATS"/>
      <sheetName val="Service"/>
      <sheetName val="InpC"/>
      <sheetName val="Лист4"/>
      <sheetName val="Tech"/>
      <sheetName val="Source"/>
      <sheetName val="Serv"/>
      <sheetName val="01"/>
      <sheetName val="#ССЫЛКА"/>
      <sheetName val="17.Налог"/>
      <sheetName val="Шаблоны"/>
      <sheetName val="Удм-3"/>
      <sheetName val="Удм-1"/>
      <sheetName val="Удм-2"/>
      <sheetName val="Ф-2 ЮССС"/>
      <sheetName val="Ф-1 ЮССС"/>
      <sheetName val="Gen"/>
      <sheetName val="&lt;&lt;&lt;EXHIBITS&gt;&gt;&gt;"/>
      <sheetName val="Arbitrage"/>
      <sheetName val="Ф_2"/>
      <sheetName val="данные_для_графика"/>
      <sheetName val="Структура_расходов"/>
      <sheetName val="ф_29мес_"/>
      <sheetName val="CREDIT_STATS"/>
      <sheetName val="Свод_нормализаций"/>
      <sheetName val=" _Список"/>
      <sheetName val="допы"/>
      <sheetName val="help"/>
      <sheetName val="Список Должностей"/>
      <sheetName val="Список Исполнителей"/>
      <sheetName val="РПУ"/>
      <sheetName val="Категории"/>
      <sheetName val="Производственная функция"/>
      <sheetName val="Lib"/>
      <sheetName val="Статьи затрат и ЦФО"/>
      <sheetName val="Расчет VAS (руб.)"/>
      <sheetName val="БК"/>
      <sheetName val="макропараметры"/>
      <sheetName val="Mapping"/>
      <sheetName val="INPUT EXPENSES"/>
      <sheetName val="Assum"/>
      <sheetName val="Таблица"/>
      <sheetName val="Lists"/>
      <sheetName val="реестр_платежей"/>
      <sheetName val="Доходы_revenue + затраты"/>
      <sheetName val="ДДС"/>
      <sheetName val="ДЗО"/>
      <sheetName val="Нормативы_К"/>
      <sheetName val="Investments"/>
      <sheetName val="Классиф_1С"/>
      <sheetName val="Статьи БДДС"/>
      <sheetName val="Справочник статей"/>
      <sheetName val="Контрагент"/>
      <sheetName val="Щукино"/>
      <sheetName val="ДИН2014"/>
      <sheetName val="Методология"/>
      <sheetName val="Подразделения"/>
      <sheetName val="Графики"/>
      <sheetName val="Коды"/>
      <sheetName val="Статьи ДДС 2017"/>
      <sheetName val="List"/>
      <sheetName val="Brif_zdanie"/>
      <sheetName val="Dropdown list"/>
      <sheetName val="Armix"/>
      <sheetName val="Central Market"/>
      <sheetName val="Dinvest"/>
      <sheetName val="Directway"/>
      <sheetName val="Dream"/>
      <sheetName val="ITS"/>
      <sheetName val="Jevosset"/>
      <sheetName val="Opal"/>
      <sheetName val="Ostozhie"/>
      <sheetName val="Otrada Ug"/>
      <sheetName val="ProfitInvest"/>
      <sheetName val="Project Bureau"/>
      <sheetName val="TCM"/>
      <sheetName val="Titan"/>
      <sheetName val="Armix ISR"/>
      <sheetName val="Elorietta"/>
      <sheetName val="Lemoriano"/>
      <sheetName val="Ling"/>
      <sheetName val="Parnita"/>
      <sheetName val="Raftia"/>
      <sheetName val="RGI Commercial"/>
      <sheetName val="RGI Residential"/>
      <sheetName val="Sucreti"/>
      <sheetName val="Toucho"/>
      <sheetName val="Tootie"/>
      <sheetName val="Tsvetnoy DS"/>
      <sheetName val="Yialoka"/>
      <sheetName val="RGI"/>
      <sheetName val="Квартал"/>
      <sheetName val="DIN"/>
      <sheetName val="DLL"/>
      <sheetName val="Sheet2"/>
      <sheetName val="Прайс Лист"/>
      <sheetName val="ЦФО_New"/>
      <sheetName val="Спр"/>
      <sheetName val="перечень статей затрат PNL"/>
      <sheetName val="ЦФО"/>
      <sheetName val="Справочник БКВ"/>
      <sheetName val="Списки_и_цели"/>
      <sheetName val="Описание_полей_и_показателей"/>
      <sheetName val="ИЗ-2016"/>
      <sheetName val="Списки_и_цели_МТС_РФ"/>
      <sheetName val="вид"/>
      <sheetName val="проект - отдел"/>
      <sheetName val="инфо"/>
      <sheetName val="Лист6"/>
      <sheetName val="CAPEX"/>
      <sheetName val="CARDS"/>
      <sheetName val="CONTRIBUTION"/>
      <sheetName val="DELTA"/>
      <sheetName val="FIXED ASSETS"/>
      <sheetName val="SALARIES"/>
      <sheetName val="SETTL - RBL"/>
      <sheetName val="SETTL - USD"/>
      <sheetName val="SPARES - BOOTHS"/>
      <sheetName val="SPARES - PAYPHONES"/>
      <sheetName val="STAFF"/>
      <sheetName val="VAT"/>
      <sheetName val="Статьи"/>
      <sheetName val="Сотрудники"/>
      <sheetName val="станция_Обьект"/>
      <sheetName val="Справочник ЦФО"/>
      <sheetName val="Факторы"/>
      <sheetName val="Номенклатура"/>
      <sheetName val="Cправочник"/>
      <sheetName val="DIR"/>
      <sheetName val="I_ЗДМ_Процессы_операции"/>
      <sheetName val="Codes"/>
      <sheetName val="справочник мвз"/>
      <sheetName val="List of CH"/>
      <sheetName val="организации"/>
      <sheetName val="шаблон"/>
      <sheetName val="4.Справочник счетов затрат"/>
      <sheetName val="МВЗ имполнитель"/>
      <sheetName val="5.Справочник МВЗ"/>
      <sheetName val="Справочник фин.позиций"/>
      <sheetName val="Справочно"/>
      <sheetName val="Справочник БДР"/>
      <sheetName val="ИСХОДНИК"/>
      <sheetName val="справочник магазинов"/>
      <sheetName val="Share"/>
      <sheetName val="ТехСписки"/>
      <sheetName val="Список спец. критериев"/>
      <sheetName val="Код"/>
      <sheetName val="Филии"/>
      <sheetName val="МР"/>
      <sheetName val="Дата"/>
      <sheetName val="АТСи"/>
      <sheetName val="Специфікація"/>
      <sheetName val="КСВ_График слайд 11"/>
      <sheetName val="Calc_YR"/>
      <sheetName val="K6079E"/>
      <sheetName val="FitOutConfCentre"/>
      <sheetName val="PLSt 03  "/>
      <sheetName val="П 7 курс аванса"/>
      <sheetName val="скважина №63А (в РДЦ)"/>
      <sheetName val="скважина №33А (в РДЦ)"/>
      <sheetName val="FES"/>
      <sheetName val="КПП"/>
      <sheetName val="ППА_сравнение - Comparison"/>
      <sheetName val="ВЛ Россети"/>
      <sheetName val="Пр.3 Земля "/>
      <sheetName val="_N_Finansal_Eğri"/>
      <sheetName val="Gas_Print1"/>
      <sheetName val="Printed_Version_Energy_Bal1"/>
      <sheetName val="Print_TOE1"/>
      <sheetName val="Energy_Detail_Print1"/>
      <sheetName val="Gas_Consumption_Chart_Data1"/>
      <sheetName val="Electricity_Fuel_Cons1"/>
      <sheetName val="Energy-Gas_Share1"/>
      <sheetName val="Print_PPM1"/>
      <sheetName val="Reported_Ref_Prod_Consum1"/>
      <sheetName val="Reported_Russian_Coal_Consump1"/>
      <sheetName val="Electricity_Cons_Structure1"/>
      <sheetName val="Chart_Energy_ProdCon1"/>
      <sheetName val="chart_oil1"/>
      <sheetName val="chart_gas1"/>
      <sheetName val="chart_energy_exports1"/>
      <sheetName val="chart_oil_exports1"/>
      <sheetName val="chart_gas_exports1"/>
      <sheetName val="ener_bal_chart_data1"/>
      <sheetName val="п_3"/>
      <sheetName val="не_удалять"/>
      <sheetName val="Справочник_услуг"/>
      <sheetName val="37"/>
      <sheetName val="Менеджеры"/>
      <sheetName val="Задачи"/>
      <sheetName val="Большая таблица"/>
      <sheetName val="Анализ 2п,2021"/>
      <sheetName val="COO2"/>
      <sheetName val="AcctMgt"/>
      <sheetName val="Creative"/>
      <sheetName val="Hotmedia2"/>
      <sheetName val="m2"/>
      <sheetName val="PR2"/>
      <sheetName val="sales2"/>
      <sheetName val="ШР"/>
      <sheetName val="Трансп."/>
      <sheetName val="Баланс"/>
      <sheetName val="Добыча угля"/>
      <sheetName val="A"/>
      <sheetName val="Акты"/>
      <sheetName val="23 Вспом"/>
      <sheetName val="Duty"/>
      <sheetName val="Oper_cash_flow"/>
      <sheetName val="Славянс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/>
      <sheetData sheetId="49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 refreshError="1"/>
      <sheetData sheetId="982"/>
      <sheetData sheetId="983"/>
      <sheetData sheetId="984"/>
      <sheetData sheetId="985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O-1"/>
      <sheetName val="TABLO-2"/>
      <sheetName val="TABLO-3"/>
      <sheetName val="TABLO-4"/>
      <sheetName val="TABLO-5"/>
      <sheetName val="GRAFET"/>
      <sheetName val="Finansal tamamlanma Eğrisi"/>
      <sheetName val="I BLOK -11.70 TEMEL BETON"/>
      <sheetName val="I BLOK -7.60 DÖŞEME (2)"/>
      <sheetName val="I BLOK -11.70 KOLON BETON"/>
      <sheetName val="I BLOK -11.70 PERDE BETON"/>
      <sheetName val="I BLOK -11.70 KİRİŞ"/>
      <sheetName val="I BLOK -7.60 DÖŞEME"/>
      <sheetName val="E BLOK -11.70 TEMEL BETON "/>
      <sheetName val="Dış Kapak"/>
      <sheetName val="İçindekiler"/>
      <sheetName val="ICMAL"/>
      <sheetName val="PURSANTAJ"/>
      <sheetName val="DAIRE"/>
      <sheetName val="AVANS"/>
      <sheetName val="TAKIP"/>
      <sheetName val="ARKA KAPAK"/>
      <sheetName val="önyüz"/>
      <sheetName val="Demirbaş Haf.Öd."/>
      <sheetName val="SATIS"/>
      <sheetName val="Faturanızı Özelleştirin"/>
      <sheetName val="DRENAJ HENDEK (2)"/>
      <sheetName val="TESİSAT"/>
      <sheetName val="İCMAL"/>
      <sheetName val="BLOK-KEŞİF"/>
      <sheetName val="rayiç"/>
      <sheetName val="katsayılar"/>
      <sheetName val="CPI2010.xls"/>
      <sheetName val="CPI2010"/>
      <sheetName val="çarpan"/>
      <sheetName val=" N Finansal Eğri"/>
      <sheetName val="Katsayi"/>
      <sheetName val="I_BLOK_-11_70_TEMEL_BETON"/>
      <sheetName val="I_BLOK_-7_60_DÖŞEME_(2)"/>
      <sheetName val="I_BLOK_-11_70_KOLON_BETON"/>
      <sheetName val="I_BLOK_-11_70_PERDE_BETON"/>
      <sheetName val="I_BLOK_-11_70_KİRİŞ"/>
      <sheetName val="I_BLOK_-7_60_DÖŞEME"/>
      <sheetName val="E_BLOK_-11_70_TEMEL_BETON_"/>
      <sheetName val="Dış_Kapak"/>
      <sheetName val="ARKA_KAPAK"/>
      <sheetName val="Demirbaş_Haf_Öd_"/>
      <sheetName val="Faturanızı_Özelleştirin"/>
      <sheetName val="DRENAJ_HENDEK_(2)"/>
      <sheetName val="입찰내역 발주처 양식"/>
      <sheetName val="DATA"/>
      <sheetName val="TABLO_3"/>
      <sheetName val="Bina Mahal INDEX"/>
      <sheetName val="I_BLOK_-11_70_TEMEL_BETON1"/>
      <sheetName val="I_BLOK_-7_60_DÖŞEME_(2)1"/>
      <sheetName val="I_BLOK_-11_70_KOLON_BETON1"/>
      <sheetName val="I_BLOK_-11_70_PERDE_BETON1"/>
      <sheetName val="I_BLOK_-11_70_KİRİŞ1"/>
      <sheetName val="I_BLOK_-7_60_DÖŞEME1"/>
      <sheetName val="E_BLOK_-11_70_TEMEL_BETON_1"/>
      <sheetName val="Dış_Kapak1"/>
      <sheetName val="ARKA_KAPAK1"/>
      <sheetName val="Demirbaş_Haf_Öd_1"/>
      <sheetName val="Faturanızı_Özelleştirin1"/>
      <sheetName val="DRENAJ_HENDEK_(2)1"/>
      <sheetName val="CPI2010_xls"/>
      <sheetName val="_N_Finansal_Eğri"/>
      <sheetName val="입찰내역_발주처_양식"/>
      <sheetName val="tefen_hes"/>
      <sheetName val="Aylık yık_ üni-zayii"/>
      <sheetName val="Kolommen_balans"/>
      <sheetName val="konutfiyat"/>
      <sheetName val="HAKEDİŞ "/>
      <sheetName val="TABLO01"/>
      <sheetName val="Plan"/>
      <sheetName val="Finansal_tamamlanma_Eğrisi"/>
      <sheetName val="I_BLOK_-11_70_TEMEL_BETON2"/>
      <sheetName val="I_BLOK_-7_60_DÖŞEME_(2)2"/>
      <sheetName val="I_BLOK_-11_70_KOLON_BETON2"/>
      <sheetName val="I_BLOK_-11_70_PERDE_BETON2"/>
      <sheetName val="I_BLOK_-11_70_KİRİŞ2"/>
      <sheetName val="I_BLOK_-7_60_DÖŞEME2"/>
      <sheetName val="E_BLOK_-11_70_TEMEL_BETON_2"/>
      <sheetName val="Dış_Kapak2"/>
      <sheetName val="ARKA_KAPAK2"/>
      <sheetName val="Demirbaş_Haf_Öd_2"/>
      <sheetName val="Faturanızı_Özelleştirin2"/>
      <sheetName val="DRENAJ_HENDEK_(2)2"/>
      <sheetName val="CPI2010_xls1"/>
      <sheetName val="_N_Finansal_Eğri1"/>
      <sheetName val="입찰내역_발주처_양식1"/>
      <sheetName val="Bina_Mahal_INDEX"/>
      <sheetName val="Aylık_yık__üni-zayii"/>
      <sheetName val="HAKEDİŞ_"/>
      <sheetName val="Sayfa4"/>
      <sheetName val="Köprü İşleri"/>
      <sheetName val="#REF"/>
      <sheetName val="YEŞİL DEF. KÖPRÜ"/>
      <sheetName val="_REF"/>
      <sheetName val="YEŞİL DEF_ KÖPRÜ"/>
      <sheetName val="METRAJ İCMALİ-1 "/>
      <sheetName val="Sheet1"/>
      <sheetName val="Beton Nakli"/>
      <sheetName val="dşgsydata"/>
      <sheetName val="genel poz mik"/>
      <sheetName val="Hakediş"/>
      <sheetName val="VERİ"/>
      <sheetName val="Y.F.T."/>
      <sheetName val="İKSA pile records"/>
      <sheetName val="gbicmalayri"/>
      <sheetName val="LISTE"/>
      <sheetName val="GB12"/>
      <sheetName val="GB"/>
      <sheetName val="DEGISKENLER"/>
      <sheetName val="B. Fiyatlar"/>
      <sheetName val="_xls__xls__xls__xls__xls__xls__"/>
      <sheetName val="Sayfa1"/>
      <sheetName val="İKSA_pile_records"/>
      <sheetName val="XLR_NoRangeSheet"/>
      <sheetName val="FitOutConfCentre"/>
      <sheetName val="B03"/>
      <sheetName val="6-Yeşil Defter."/>
      <sheetName val="GEN.BİL."/>
      <sheetName val="RAPOR"/>
      <sheetName val="kpk"/>
      <sheetName val="KAYNAK DOSYASI"/>
      <sheetName val="Reference Input"/>
      <sheetName val="LIST"/>
      <sheetName val="Database-Material"/>
      <sheetName val="oranlar"/>
      <sheetName val="Cash2"/>
      <sheetName val="Z"/>
      <sheetName val="I_BLOK_-11_70_TEMEL_BETON3"/>
      <sheetName val="I_BLOK_-7_60_DÖŞEME_(2)3"/>
      <sheetName val="I_BLOK_-11_70_KOLON_BETON3"/>
      <sheetName val="I_BLOK_-11_70_PERDE_BETON3"/>
      <sheetName val="I_BLOK_-11_70_KİRİŞ3"/>
      <sheetName val="I_BLOK_-7_60_DÖŞEME3"/>
      <sheetName val="E_BLOK_-11_70_TEMEL_BETON_3"/>
      <sheetName val="Dış_Kapak3"/>
      <sheetName val="ARKA_KAPAK3"/>
      <sheetName val="Demirbaş_Haf_Öd_3"/>
      <sheetName val="Faturanızı_Özelleştirin3"/>
      <sheetName val="DRENAJ_HENDEK_(2)3"/>
      <sheetName val="CPI2010_xls2"/>
      <sheetName val="_N_Finansal_Eğri2"/>
      <sheetName val="입찰내역_발주처_양식2"/>
      <sheetName val="İKSA_pile_records1"/>
      <sheetName val="Bina_Mahal_INDEX1"/>
      <sheetName val="Aylık_yık__üni-zayii1"/>
      <sheetName val="HAKEDİŞ_1"/>
      <sheetName val="DATA Ekipman"/>
      <sheetName val="TUMTASERON"/>
      <sheetName val="Sayfa2"/>
      <sheetName val="Sayfa3"/>
      <sheetName val="sal"/>
      <sheetName val="ÖBF.10B"/>
      <sheetName val="ÖBF.10C"/>
      <sheetName val="DEMİR İCMAL"/>
      <sheetName val="ÖBF.13"/>
      <sheetName val="ÖBF.15"/>
      <sheetName val="ÖBF.16"/>
      <sheetName val="ÖBF.17"/>
      <sheetName val="ÖBF.18"/>
      <sheetName val="ÖBF.19"/>
      <sheetName val="ÖBF.20"/>
      <sheetName val="ÖBF.04"/>
      <sheetName val="ÖBF.05"/>
      <sheetName val="ÖBF.06"/>
      <sheetName val="ÖBF.08"/>
      <sheetName val="ÖBF.09A"/>
      <sheetName val="ÖBF.09B"/>
      <sheetName val="ÖBF.09C"/>
      <sheetName val="YFZ.01"/>
      <sheetName val="YFZ.02"/>
      <sheetName val="YFZ.03"/>
      <sheetName val="YFZ.04"/>
      <sheetName val="YFZ.05"/>
      <sheetName val="YFZ.06"/>
      <sheetName val="YFZ.07"/>
      <sheetName val="YFZ.08"/>
      <sheetName val="YFZ.09"/>
      <sheetName val="KEŞİF"/>
      <sheetName val="demir"/>
      <sheetName val="SIVA"/>
      <sheetName val="PROGRAM"/>
      <sheetName val="CASHFLOW"/>
      <sheetName val="İhzar"/>
      <sheetName val="metin"/>
      <sheetName val="eritme"/>
      <sheetName val="irsaliye tesbit4_5"/>
      <sheetName val="TOTAL"/>
      <sheetName val="ID"/>
      <sheetName val="MİZAN (2)"/>
      <sheetName val="Tuta"/>
      <sheetName val="MalMık"/>
      <sheetName val="YD.Topİş"/>
      <sheetName val="İlan"/>
      <sheetName val="Proje"/>
      <sheetName val="Puantaj"/>
      <sheetName val="9.Taşeron"/>
      <sheetName val="Data_Genel"/>
      <sheetName val="1.11.b"/>
      <sheetName val="YENİ"/>
      <sheetName val="veri tabanı"/>
      <sheetName val="irsaliye tesbit4-5"/>
      <sheetName val="KAP1"/>
      <sheetName val="KAPAK"/>
      <sheetName val="metraj syf."/>
      <sheetName val="yeşil defter "/>
      <sheetName val="veriler"/>
      <sheetName val="2500-Ö"/>
      <sheetName val="ATAŞMAN-KARTAL"/>
      <sheetName val="KAP-KAR"/>
      <sheetName val="KAP-MAL"/>
      <sheetName val="şebeke"/>
      <sheetName val="İstinat Duvarları"/>
      <sheetName val="Realized Payments"/>
      <sheetName val="HUD YOLU DUVAR 8 MT"/>
      <sheetName val="Summary"/>
      <sheetName val="Satir Bazli Odeme Listesi"/>
      <sheetName val="net fin."/>
      <sheetName val="Accrual"/>
      <sheetName val="3S"/>
      <sheetName val="Bayi_hedef"/>
      <sheetName val="25490HS"/>
      <sheetName val="Financials (PBC)"/>
      <sheetName val="LISTS"/>
      <sheetName val="KIDTAZ"/>
      <sheetName val="CARPAN"/>
      <sheetName val="net_fin_"/>
      <sheetName val="Financials_(PBC)"/>
      <sheetName val="Payments"/>
      <sheetName val="Sheet2"/>
      <sheetName val="Number of Stores (Yatırım)"/>
      <sheetName val="Gross Profit Margin"/>
      <sheetName val="Sheet3"/>
      <sheetName val="değerler"/>
      <sheetName val="RESTATEMENT OF PREPAID EXPENSES"/>
      <sheetName val="TEMEL KALIP"/>
      <sheetName val="mal_onay"/>
      <sheetName val="imalat_icmal"/>
      <sheetName val="AOP Summary-2"/>
      <sheetName val="PriceSummary"/>
      <sheetName val="Genel"/>
      <sheetName val="Ek Bilgi"/>
      <sheetName val="BF 2003"/>
      <sheetName val="Yeşil.Defter.Kapak"/>
      <sheetName val="attach 4-18"/>
      <sheetName val="keşif özeti"/>
      <sheetName val="KLICE"/>
      <sheetName val="Keşif İcmali"/>
      <sheetName val="COST-TZ"/>
      <sheetName val="POZ AD BR"/>
      <sheetName val="METRAJ"/>
      <sheetName val="İŞ PROĞRAMI"/>
      <sheetName val="#_dwgs"/>
      <sheetName val="fİYATLAR"/>
      <sheetName val="PERAKENDE"/>
      <sheetName val="NAKLİYELER"/>
      <sheetName val="equipment"/>
      <sheetName val="indirect_equipment (X)"/>
      <sheetName val="rayıc"/>
      <sheetName val=" ICMALI"/>
      <sheetName val="KADIKES2"/>
      <sheetName val="Gelir-Gider Gercek"/>
      <sheetName val="B3.Pers-Data"/>
      <sheetName val="191+935"/>
      <sheetName val="dBase"/>
      <sheetName val="menfezdata"/>
      <sheetName val="menfeztutanak"/>
      <sheetName val="fiyat2"/>
      <sheetName val="Beton"/>
      <sheetName val="B.SEHİR-Y.YIL"/>
      <sheetName val="KM KANATLI"/>
      <sheetName val="İLERLEME"/>
      <sheetName val="TBL_03"/>
      <sheetName val="TBL_04"/>
      <sheetName val="TBL_09"/>
      <sheetName val="TBL_12"/>
      <sheetName val="TBL_15"/>
      <sheetName val="FinansalTE"/>
      <sheetName val="Finansal t. Eğrisi"/>
      <sheetName val="boq"/>
      <sheetName val="lob"/>
      <sheetName val="대비"/>
      <sheetName val="k"/>
      <sheetName val="Akaryakıt"/>
      <sheetName val="Malzeme Fiyatları"/>
      <sheetName val="Rayiçler"/>
      <sheetName val="A(Rev.3)"/>
      <sheetName val="Table"/>
      <sheetName val="Criteria"/>
      <sheetName val="Currency"/>
      <sheetName val=" back-up"/>
      <sheetName val="Detay Transfer Sekmesi"/>
      <sheetName val="Genel Giderler Back-Up"/>
      <sheetName val="Hesap Kodları"/>
      <sheetName val="СВОДНАЯ "/>
      <sheetName val="x"/>
      <sheetName val="Insaat"/>
      <sheetName val="BORULAR"/>
      <sheetName val="Sabitler"/>
      <sheetName val="Karşılaştırma"/>
      <sheetName val="Taşeronlar Özet"/>
      <sheetName val="Özet"/>
      <sheetName val="İŞ-GG-KAR"/>
      <sheetName val="FİRMA LİSTESİ"/>
      <sheetName val="Info"/>
      <sheetName val="S4"/>
      <sheetName val="YP-AZR"/>
      <sheetName val="DL-AZR"/>
      <sheetName val="IL-AZR"/>
      <sheetName val="S_GE-AZR"/>
      <sheetName val="HO_GE-AZR"/>
      <sheetName val="AE_SUM"/>
      <sheetName val="MEKANIK TESİSAT KEŞİF ÖZETİ"/>
      <sheetName val="KatSayı"/>
      <sheetName val="SifonikYağmur"/>
      <sheetName val="Hava Ekp."/>
      <sheetName val="Pompa-mukayese"/>
      <sheetName val="Santral-Fan"/>
      <sheetName val="ÖzetTablo"/>
      <sheetName val="Cihaz mukayese"/>
      <sheetName val="Sismik"/>
      <sheetName val="JETFAN"/>
      <sheetName val="YERDEN ISITMA"/>
      <sheetName val="İCMAL SAYFASI"/>
      <sheetName val="Tut 1"/>
      <sheetName val="Aging Analysis"/>
      <sheetName val="ADANA"/>
      <sheetName val="ADASATIS"/>
      <sheetName val="BCALISMATABLOSU"/>
      <sheetName val="EDSATIS"/>
      <sheetName val="GEBSATIS"/>
      <sheetName val="IZSATIS"/>
      <sheetName val="SATIŞ ÇALIŞMA"/>
      <sheetName val="Holidays"/>
      <sheetName val="tablo"/>
      <sheetName val="İş Programı"/>
      <sheetName val="Mizan-Haz"/>
      <sheetName val="Mizan-Mart"/>
      <sheetName val="Mizan-Mayıs"/>
      <sheetName val="Mizan-Temmuz"/>
      <sheetName val="hakedişler kaydı"/>
      <sheetName val="Esleme_bilgi"/>
      <sheetName val="ÝCMAL"/>
      <sheetName val="yap.işler üstyapı"/>
      <sheetName val="YCMAL"/>
      <sheetName val="bfk2002"/>
      <sheetName val="TaşeronRaporu"/>
      <sheetName val="I_BLOK_-11_70_TEMEL_BETON4"/>
      <sheetName val="I_BLOK_-7_60_DÖŞEME_(2)4"/>
      <sheetName val="I_BLOK_-11_70_KOLON_BETON4"/>
      <sheetName val="I_BLOK_-11_70_PERDE_BETON4"/>
      <sheetName val="I_BLOK_-11_70_KİRİŞ4"/>
      <sheetName val="I_BLOK_-7_60_DÖŞEME4"/>
      <sheetName val="E_BLOK_-11_70_TEMEL_BETON_4"/>
      <sheetName val="Dış_Kapak4"/>
      <sheetName val="ARKA_KAPAK4"/>
      <sheetName val="Demirbaş_Haf_Öd_4"/>
      <sheetName val="Faturanızı_Özelleştirin4"/>
      <sheetName val="DRENAJ_HENDEK_(2)4"/>
      <sheetName val="CPI2010_xls3"/>
      <sheetName val="_N_Finansal_Eğri3"/>
      <sheetName val="입찰내역_발주처_양식3"/>
      <sheetName val="İKSA_pile_records2"/>
      <sheetName val="Bina_Mahal_INDEX2"/>
      <sheetName val="Aylık_yık__üni-zayii2"/>
      <sheetName val="HAKEDİŞ_2"/>
      <sheetName val="Köprü_İşleri"/>
      <sheetName val="YEŞİL_DEF__KÖPRÜ"/>
      <sheetName val="YEŞİL_DEF__KÖPRÜ1"/>
      <sheetName val="METRAJ_İCMALİ-1_"/>
      <sheetName val="Beton_Nakli"/>
      <sheetName val="genel_poz_mik"/>
      <sheetName val="Y_F_T_"/>
      <sheetName val="B__Fiyatlar"/>
      <sheetName val="DATA_Ekipman"/>
      <sheetName val="1_11_b"/>
      <sheetName val="6-Yeşil_Defter_"/>
      <sheetName val="GEN_BİL_"/>
      <sheetName val="İstinat_Duvarları"/>
      <sheetName val="ÖBF_10B"/>
      <sheetName val="ÖBF_10C"/>
      <sheetName val="DEMİR_İCMAL"/>
      <sheetName val="ÖBF_13"/>
      <sheetName val="ÖBF_15"/>
      <sheetName val="ÖBF_16"/>
      <sheetName val="ÖBF_17"/>
      <sheetName val="ÖBF_18"/>
      <sheetName val="ÖBF_19"/>
      <sheetName val="ÖBF_20"/>
      <sheetName val="ÖBF_04"/>
      <sheetName val="ÖBF_05"/>
      <sheetName val="ÖBF_06"/>
      <sheetName val="ÖBF_08"/>
      <sheetName val="ÖBF_09A"/>
      <sheetName val="ÖBF_09B"/>
      <sheetName val="ÖBF_09C"/>
      <sheetName val="YFZ_01"/>
      <sheetName val="YFZ_02"/>
      <sheetName val="YFZ_03"/>
      <sheetName val="YFZ_04"/>
      <sheetName val="YFZ_05"/>
      <sheetName val="YFZ_06"/>
      <sheetName val="YFZ_07"/>
      <sheetName val="YFZ_08"/>
      <sheetName val="YFZ_09"/>
      <sheetName val="AOP_Summary-2"/>
      <sheetName val="veri_tabanı"/>
      <sheetName val="irsaliye_tesbit4_5"/>
      <sheetName val="Ek_Bilgi"/>
      <sheetName val="BF_2003"/>
      <sheetName val="Yeşil_Defter_Kapak"/>
      <sheetName val="attach_4-18"/>
      <sheetName val="MİZAN_(2)"/>
      <sheetName val="YD_Topİş"/>
      <sheetName val="HUD_YOLU_DUVAR_8_MT"/>
      <sheetName val="Reference_Input"/>
      <sheetName val="KAYNAK_DOSYASI"/>
      <sheetName val="keşif_özeti"/>
      <sheetName val="Realized_Payments"/>
      <sheetName val="Keşif_İcmali"/>
      <sheetName val="POZ_AD_BR"/>
      <sheetName val="İŞ_PROĞRAMI"/>
      <sheetName val="indirect_equipment_(X)"/>
      <sheetName val="_ICMALI"/>
      <sheetName val="Gelir-Gider_Gercek"/>
      <sheetName val="irsaliye_tesbit4-5"/>
      <sheetName val="B3_Pers-Data"/>
      <sheetName val="B_SEHİR-Y_YIL"/>
      <sheetName val="KM_KANATLI"/>
      <sheetName val="Taşeronlar_Özet"/>
      <sheetName val="metraj_syf_"/>
      <sheetName val="yeşil_defter_"/>
      <sheetName val="P3"/>
      <sheetName val="1.Taslak"/>
      <sheetName val="İMALATTABLO"/>
      <sheetName val="Rayiç 04"/>
      <sheetName val="I_BLOK_-11_70_TEMEL_BETON5"/>
      <sheetName val="I_BLOK_-7_60_DÖŞEME_(2)5"/>
      <sheetName val="I_BLOK_-11_70_KOLON_BETON5"/>
      <sheetName val="I_BLOK_-11_70_PERDE_BETON5"/>
      <sheetName val="I_BLOK_-11_70_KİRİŞ5"/>
      <sheetName val="I_BLOK_-7_60_DÖŞEME5"/>
      <sheetName val="E_BLOK_-11_70_TEMEL_BETON_5"/>
      <sheetName val="Dış_Kapak5"/>
      <sheetName val="ARKA_KAPAK5"/>
      <sheetName val="Demirbaş_Haf_Öd_5"/>
      <sheetName val="Faturanızı_Özelleştirin5"/>
      <sheetName val="DRENAJ_HENDEK_(2)5"/>
      <sheetName val="CPI2010_xls4"/>
      <sheetName val="_N_Finansal_Eğri4"/>
      <sheetName val="입찰내역_발주처_양식4"/>
      <sheetName val="B__Fiyatlar1"/>
      <sheetName val="Aylık_yık__üni-zayii3"/>
      <sheetName val="HAKEDİŞ_3"/>
      <sheetName val="Bina_Mahal_INDEX3"/>
      <sheetName val="İKSA_pile_records3"/>
      <sheetName val="Finansal_tamamlanma_Eğrisi1"/>
      <sheetName val="Köprü_İşleri1"/>
      <sheetName val="YEŞİL_DEF__KÖPRÜ2"/>
      <sheetName val="YEŞİL_DEF__KÖPRÜ3"/>
      <sheetName val="METRAJ_İCMALİ-1_1"/>
      <sheetName val="Beton_Nakli1"/>
      <sheetName val="genel_poz_mik1"/>
      <sheetName val="Y_F_T_1"/>
      <sheetName val="DATA_Ekipman1"/>
      <sheetName val="1_11_b1"/>
      <sheetName val="6-Yeşil_Defter_1"/>
      <sheetName val="İstinat_Duvarları1"/>
      <sheetName val="GEN_BİL_1"/>
      <sheetName val="ÖBF_10B1"/>
      <sheetName val="ÖBF_10C1"/>
      <sheetName val="DEMİR_İCMAL1"/>
      <sheetName val="ÖBF_131"/>
      <sheetName val="ÖBF_151"/>
      <sheetName val="ÖBF_161"/>
      <sheetName val="ÖBF_171"/>
      <sheetName val="ÖBF_181"/>
      <sheetName val="ÖBF_191"/>
      <sheetName val="ÖBF_201"/>
      <sheetName val="ÖBF_041"/>
      <sheetName val="ÖBF_051"/>
      <sheetName val="ÖBF_061"/>
      <sheetName val="ÖBF_081"/>
      <sheetName val="ÖBF_09A1"/>
      <sheetName val="ÖBF_09B1"/>
      <sheetName val="ÖBF_09C1"/>
      <sheetName val="YFZ_011"/>
      <sheetName val="YFZ_021"/>
      <sheetName val="YFZ_031"/>
      <sheetName val="YFZ_041"/>
      <sheetName val="YFZ_051"/>
      <sheetName val="YFZ_061"/>
      <sheetName val="YFZ_071"/>
      <sheetName val="YFZ_081"/>
      <sheetName val="YFZ_091"/>
      <sheetName val="AOP_Summary-21"/>
      <sheetName val="irsaliye_tesbit4_51"/>
      <sheetName val="Ek_Bilgi1"/>
      <sheetName val="veri_tabanı1"/>
      <sheetName val="BF_20031"/>
      <sheetName val="Yeşil_Defter_Kapak1"/>
      <sheetName val="MİZAN_(2)1"/>
      <sheetName val="YD_Topİş1"/>
      <sheetName val="attach_4-181"/>
      <sheetName val="Reference_Input1"/>
      <sheetName val="KAYNAK_DOSYASI1"/>
      <sheetName val="HUD_YOLU_DUVAR_8_MT1"/>
      <sheetName val="keşif_özeti1"/>
      <sheetName val="Realized_Payments1"/>
      <sheetName val="Keşif_İcmali1"/>
      <sheetName val="POZ_AD_BR1"/>
      <sheetName val="İŞ_PROĞRAMI1"/>
      <sheetName val="indirect_equipment_(X)1"/>
      <sheetName val="_ICMALI1"/>
      <sheetName val="Gelir-Gider_Gercek1"/>
      <sheetName val="irsaliye_tesbit4-51"/>
      <sheetName val="B3_Pers-Data1"/>
      <sheetName val="B_SEHİR-Y_YIL1"/>
      <sheetName val="KM_KANATLI1"/>
      <sheetName val="Taşeronlar_Özet1"/>
      <sheetName val="metraj_syf_1"/>
      <sheetName val="yeşil_defter_1"/>
      <sheetName val="I_BLOK_-11_70_TEMEL_BETON6"/>
      <sheetName val="I_BLOK_-7_60_DÖŞEME_(2)6"/>
      <sheetName val="I_BLOK_-11_70_KOLON_BETON6"/>
      <sheetName val="I_BLOK_-11_70_PERDE_BETON6"/>
      <sheetName val="I_BLOK_-11_70_KİRİŞ6"/>
      <sheetName val="I_BLOK_-7_60_DÖŞEME6"/>
      <sheetName val="E_BLOK_-11_70_TEMEL_BETON_6"/>
      <sheetName val="Dış_Kapak6"/>
      <sheetName val="ARKA_KAPAK6"/>
      <sheetName val="Demirbaş_Haf_Öd_6"/>
      <sheetName val="Faturanızı_Özelleştirin6"/>
      <sheetName val="DRENAJ_HENDEK_(2)6"/>
      <sheetName val="CPI2010_xls5"/>
      <sheetName val="_N_Finansal_Eğri5"/>
      <sheetName val="입찰내역_발주처_양식5"/>
      <sheetName val="Aylık_yık__üni-zayii4"/>
      <sheetName val="HAKEDİŞ_4"/>
      <sheetName val="Bina_Mahal_INDEX4"/>
      <sheetName val="B__Fiyatlar2"/>
      <sheetName val="İKSA_pile_records4"/>
      <sheetName val="Finansal_tamamlanma_Eğrisi2"/>
      <sheetName val="Köprü_İşleri2"/>
      <sheetName val="YEŞİL_DEF__KÖPRÜ4"/>
      <sheetName val="YEŞİL_DEF__KÖPRÜ5"/>
      <sheetName val="METRAJ_İCMALİ-1_2"/>
      <sheetName val="Beton_Nakli2"/>
      <sheetName val="genel_poz_mik2"/>
      <sheetName val="Y_F_T_2"/>
      <sheetName val="DATA_Ekipman2"/>
      <sheetName val="1_11_b2"/>
      <sheetName val="6-Yeşil_Defter_2"/>
      <sheetName val="İstinat_Duvarları2"/>
      <sheetName val="GEN_BİL_2"/>
      <sheetName val="ÖBF_10B2"/>
      <sheetName val="ÖBF_10C2"/>
      <sheetName val="DEMİR_İCMAL2"/>
      <sheetName val="ÖBF_132"/>
      <sheetName val="ÖBF_152"/>
      <sheetName val="ÖBF_162"/>
      <sheetName val="ÖBF_172"/>
      <sheetName val="ÖBF_182"/>
      <sheetName val="ÖBF_192"/>
      <sheetName val="ÖBF_202"/>
      <sheetName val="ÖBF_042"/>
      <sheetName val="ÖBF_052"/>
      <sheetName val="ÖBF_062"/>
      <sheetName val="ÖBF_082"/>
      <sheetName val="ÖBF_09A2"/>
      <sheetName val="ÖBF_09B2"/>
      <sheetName val="ÖBF_09C2"/>
      <sheetName val="YFZ_012"/>
      <sheetName val="YFZ_022"/>
      <sheetName val="YFZ_032"/>
      <sheetName val="YFZ_042"/>
      <sheetName val="YFZ_052"/>
      <sheetName val="YFZ_062"/>
      <sheetName val="YFZ_072"/>
      <sheetName val="YFZ_082"/>
      <sheetName val="YFZ_092"/>
      <sheetName val="irsaliye_tesbit4_52"/>
      <sheetName val="Ek_Bilgi2"/>
      <sheetName val="AOP_Summary-22"/>
      <sheetName val="veri_tabanı2"/>
      <sheetName val="BF_20032"/>
      <sheetName val="Yeşil_Defter_Kapak2"/>
      <sheetName val="attach_4-182"/>
      <sheetName val="MİZAN_(2)2"/>
      <sheetName val="YD_Topİş2"/>
      <sheetName val="Reference_Input2"/>
      <sheetName val="KAYNAK_DOSYASI2"/>
      <sheetName val="HUD_YOLU_DUVAR_8_MT2"/>
      <sheetName val="keşif_özeti2"/>
      <sheetName val="Realized_Payments2"/>
      <sheetName val="Keşif_İcmali2"/>
      <sheetName val="POZ_AD_BR2"/>
      <sheetName val="İŞ_PROĞRAMI2"/>
      <sheetName val="indirect_equipment_(X)2"/>
      <sheetName val="_ICMALI2"/>
      <sheetName val="Gelir-Gider_Gercek2"/>
      <sheetName val="irsaliye_tesbit4-52"/>
      <sheetName val="B3_Pers-Data2"/>
      <sheetName val="B_SEHİR-Y_YIL2"/>
      <sheetName val="KM_KANATLI2"/>
      <sheetName val="Taşeronlar_Özet2"/>
      <sheetName val="metraj_syf_2"/>
      <sheetName val="yeşil_defter_2"/>
      <sheetName val="TEMEL_KALIP"/>
      <sheetName val="Finansal_t__Eğrisi"/>
      <sheetName val="FİRMA_LİSTESİ"/>
      <sheetName val="Tut_1"/>
      <sheetName val="Aging_Analysis"/>
      <sheetName val="SATIŞ_ÇALIŞMA"/>
      <sheetName val="İş_Programı"/>
      <sheetName val="hakedişler_kaydı"/>
      <sheetName val="yap_işler_üstyapı"/>
      <sheetName val="1_Taslak"/>
      <sheetName val="Rayiç_04"/>
      <sheetName val="HiPath3000"/>
      <sheetName val="Analiz "/>
      <sheetName val="I_BLOK_-11_70_TEMEL_BETON8"/>
      <sheetName val="I_BLOK_-7_60_DÖŞEME_(2)8"/>
      <sheetName val="I_BLOK_-11_70_KOLON_BETON8"/>
      <sheetName val="I_BLOK_-11_70_PERDE_BETON8"/>
      <sheetName val="I_BLOK_-11_70_KİRİŞ8"/>
      <sheetName val="I_BLOK_-7_60_DÖŞEME8"/>
      <sheetName val="E_BLOK_-11_70_TEMEL_BETON_8"/>
      <sheetName val="Dış_Kapak8"/>
      <sheetName val="ARKA_KAPAK8"/>
      <sheetName val="Demirbaş_Haf_Öd_8"/>
      <sheetName val="Faturanızı_Özelleştirin8"/>
      <sheetName val="DRENAJ_HENDEK_(2)8"/>
      <sheetName val="CPI2010_xls7"/>
      <sheetName val="_N_Finansal_Eğri7"/>
      <sheetName val="입찰내역_발주처_양식7"/>
      <sheetName val="B__Fiyatlar4"/>
      <sheetName val="Aylık_yık__üni-zayii6"/>
      <sheetName val="HAKEDİŞ_6"/>
      <sheetName val="Bina_Mahal_INDEX6"/>
      <sheetName val="İKSA_pile_records6"/>
      <sheetName val="Finansal_tamamlanma_Eğrisi4"/>
      <sheetName val="Köprü_İşleri4"/>
      <sheetName val="YEŞİL_DEF__KÖPRÜ8"/>
      <sheetName val="YEŞİL_DEF__KÖPRÜ9"/>
      <sheetName val="METRAJ_İCMALİ-1_4"/>
      <sheetName val="Beton_Nakli4"/>
      <sheetName val="genel_poz_mik4"/>
      <sheetName val="Y_F_T_4"/>
      <sheetName val="DATA_Ekipman4"/>
      <sheetName val="1_11_b4"/>
      <sheetName val="6-Yeşil_Defter_4"/>
      <sheetName val="İstinat_Duvarları4"/>
      <sheetName val="GEN_BİL_4"/>
      <sheetName val="ÖBF_10B4"/>
      <sheetName val="ÖBF_10C4"/>
      <sheetName val="DEMİR_İCMAL4"/>
      <sheetName val="ÖBF_134"/>
      <sheetName val="ÖBF_154"/>
      <sheetName val="ÖBF_164"/>
      <sheetName val="ÖBF_174"/>
      <sheetName val="ÖBF_184"/>
      <sheetName val="ÖBF_194"/>
      <sheetName val="ÖBF_204"/>
      <sheetName val="ÖBF_044"/>
      <sheetName val="ÖBF_054"/>
      <sheetName val="ÖBF_064"/>
      <sheetName val="ÖBF_084"/>
      <sheetName val="ÖBF_09A4"/>
      <sheetName val="ÖBF_09B4"/>
      <sheetName val="ÖBF_09C4"/>
      <sheetName val="YFZ_014"/>
      <sheetName val="YFZ_024"/>
      <sheetName val="YFZ_034"/>
      <sheetName val="YFZ_044"/>
      <sheetName val="YFZ_054"/>
      <sheetName val="YFZ_064"/>
      <sheetName val="YFZ_074"/>
      <sheetName val="YFZ_084"/>
      <sheetName val="YFZ_094"/>
      <sheetName val="AOP_Summary-24"/>
      <sheetName val="irsaliye_tesbit4_54"/>
      <sheetName val="Ek_Bilgi4"/>
      <sheetName val="veri_tabanı4"/>
      <sheetName val="BF_20034"/>
      <sheetName val="Yeşil_Defter_Kapak4"/>
      <sheetName val="MİZAN_(2)4"/>
      <sheetName val="YD_Topİş4"/>
      <sheetName val="attach_4-184"/>
      <sheetName val="Reference_Input4"/>
      <sheetName val="KAYNAK_DOSYASI4"/>
      <sheetName val="HUD_YOLU_DUVAR_8_MT4"/>
      <sheetName val="keşif_özeti4"/>
      <sheetName val="Realized_Payments4"/>
      <sheetName val="Keşif_İcmali4"/>
      <sheetName val="POZ_AD_BR4"/>
      <sheetName val="İŞ_PROĞRAMI4"/>
      <sheetName val="indirect_equipment_(X)4"/>
      <sheetName val="_ICMALI4"/>
      <sheetName val="Gelir-Gider_Gercek4"/>
      <sheetName val="irsaliye_tesbit4-54"/>
      <sheetName val="B3_Pers-Data4"/>
      <sheetName val="B_SEHİR-Y_YIL4"/>
      <sheetName val="KM_KANATLI4"/>
      <sheetName val="Taşeronlar_Özet4"/>
      <sheetName val="metraj_syf_4"/>
      <sheetName val="yeşil_defter_4"/>
      <sheetName val="TEMEL_KALIP2"/>
      <sheetName val="Finansal_t__Eğrisi2"/>
      <sheetName val="FİRMA_LİSTESİ2"/>
      <sheetName val="Tut_12"/>
      <sheetName val="Aging_Analysis2"/>
      <sheetName val="SATIŞ_ÇALIŞMA2"/>
      <sheetName val="İş_Programı2"/>
      <sheetName val="hakedişler_kaydı2"/>
      <sheetName val="yap_işler_üstyapı2"/>
      <sheetName val="1_Taslak2"/>
      <sheetName val="Rayiç_042"/>
      <sheetName val="I_BLOK_-11_70_TEMEL_BETON7"/>
      <sheetName val="I_BLOK_-7_60_DÖŞEME_(2)7"/>
      <sheetName val="I_BLOK_-11_70_KOLON_BETON7"/>
      <sheetName val="I_BLOK_-11_70_PERDE_BETON7"/>
      <sheetName val="I_BLOK_-11_70_KİRİŞ7"/>
      <sheetName val="I_BLOK_-7_60_DÖŞEME7"/>
      <sheetName val="E_BLOK_-11_70_TEMEL_BETON_7"/>
      <sheetName val="Dış_Kapak7"/>
      <sheetName val="ARKA_KAPAK7"/>
      <sheetName val="Demirbaş_Haf_Öd_7"/>
      <sheetName val="Faturanızı_Özelleştirin7"/>
      <sheetName val="DRENAJ_HENDEK_(2)7"/>
      <sheetName val="CPI2010_xls6"/>
      <sheetName val="_N_Finansal_Eğri6"/>
      <sheetName val="입찰내역_발주처_양식6"/>
      <sheetName val="B__Fiyatlar3"/>
      <sheetName val="Aylık_yık__üni-zayii5"/>
      <sheetName val="HAKEDİŞ_5"/>
      <sheetName val="Bina_Mahal_INDEX5"/>
      <sheetName val="İKSA_pile_records5"/>
      <sheetName val="Finansal_tamamlanma_Eğrisi3"/>
      <sheetName val="Köprü_İşleri3"/>
      <sheetName val="YEŞİL_DEF__KÖPRÜ6"/>
      <sheetName val="YEŞİL_DEF__KÖPRÜ7"/>
      <sheetName val="METRAJ_İCMALİ-1_3"/>
      <sheetName val="Beton_Nakli3"/>
      <sheetName val="genel_poz_mik3"/>
      <sheetName val="Y_F_T_3"/>
      <sheetName val="DATA_Ekipman3"/>
      <sheetName val="1_11_b3"/>
      <sheetName val="6-Yeşil_Defter_3"/>
      <sheetName val="İstinat_Duvarları3"/>
      <sheetName val="GEN_BİL_3"/>
      <sheetName val="ÖBF_10B3"/>
      <sheetName val="ÖBF_10C3"/>
      <sheetName val="DEMİR_İCMAL3"/>
      <sheetName val="ÖBF_133"/>
      <sheetName val="ÖBF_153"/>
      <sheetName val="ÖBF_163"/>
      <sheetName val="ÖBF_173"/>
      <sheetName val="ÖBF_183"/>
      <sheetName val="ÖBF_193"/>
      <sheetName val="ÖBF_203"/>
      <sheetName val="ÖBF_043"/>
      <sheetName val="ÖBF_053"/>
      <sheetName val="ÖBF_063"/>
      <sheetName val="ÖBF_083"/>
      <sheetName val="ÖBF_09A3"/>
      <sheetName val="ÖBF_09B3"/>
      <sheetName val="ÖBF_09C3"/>
      <sheetName val="YFZ_013"/>
      <sheetName val="YFZ_023"/>
      <sheetName val="YFZ_033"/>
      <sheetName val="YFZ_043"/>
      <sheetName val="YFZ_053"/>
      <sheetName val="YFZ_063"/>
      <sheetName val="YFZ_073"/>
      <sheetName val="YFZ_083"/>
      <sheetName val="YFZ_093"/>
      <sheetName val="AOP_Summary-23"/>
      <sheetName val="irsaliye_tesbit4_53"/>
      <sheetName val="Ek_Bilgi3"/>
      <sheetName val="veri_tabanı3"/>
      <sheetName val="BF_20033"/>
      <sheetName val="Yeşil_Defter_Kapak3"/>
      <sheetName val="MİZAN_(2)3"/>
      <sheetName val="YD_Topİş3"/>
      <sheetName val="attach_4-183"/>
      <sheetName val="Reference_Input3"/>
      <sheetName val="KAYNAK_DOSYASI3"/>
      <sheetName val="HUD_YOLU_DUVAR_8_MT3"/>
      <sheetName val="keşif_özeti3"/>
      <sheetName val="Realized_Payments3"/>
      <sheetName val="Keşif_İcmali3"/>
      <sheetName val="POZ_AD_BR3"/>
      <sheetName val="İŞ_PROĞRAMI3"/>
      <sheetName val="indirect_equipment_(X)3"/>
      <sheetName val="_ICMALI3"/>
      <sheetName val="Gelir-Gider_Gercek3"/>
      <sheetName val="irsaliye_tesbit4-53"/>
      <sheetName val="B3_Pers-Data3"/>
      <sheetName val="B_SEHİR-Y_YIL3"/>
      <sheetName val="KM_KANATLI3"/>
      <sheetName val="Taşeronlar_Özet3"/>
      <sheetName val="metraj_syf_3"/>
      <sheetName val="yeşil_defter_3"/>
      <sheetName val="TEMEL_KALIP1"/>
      <sheetName val="Finansal_t__Eğrisi1"/>
      <sheetName val="FİRMA_LİSTESİ1"/>
      <sheetName val="Tut_11"/>
      <sheetName val="Aging_Analysis1"/>
      <sheetName val="SATIŞ_ÇALIŞMA1"/>
      <sheetName val="İş_Programı1"/>
      <sheetName val="hakedişler_kaydı1"/>
      <sheetName val="yap_işler_üstyapı1"/>
      <sheetName val="1_Taslak1"/>
      <sheetName val="Rayiç_041"/>
      <sheetName val="KEMERİCMAL"/>
      <sheetName val="ÜSTYAPI İŞLERİ"/>
      <sheetName val="İmalat Keşif Özeti (D)"/>
      <sheetName val="İmalat Keşif Özeti (L7)"/>
      <sheetName val="ANLZ"/>
      <sheetName val="MATRIX"/>
      <sheetName val="Hedefler"/>
      <sheetName val="FF"/>
      <sheetName val="Yap iş sanat"/>
      <sheetName val="Yap iş üst"/>
      <sheetName val="GE. BİLG."/>
      <sheetName val="ANALIZ"/>
      <sheetName val="sıhhi"/>
      <sheetName val="IS PROGRAMI-gerçek (2)"/>
      <sheetName val="Taslak"/>
      <sheetName val="Mamul Br.Mlyt.-MLB-300"/>
      <sheetName val="Ödeme planı"/>
      <sheetName val="İŞ İLERLEM GRAFİĞİ"/>
      <sheetName val="A BLOK BODRUM PERDE KALIP"/>
      <sheetName val="A BLOK BODRUM DÖŞEME BETONU"/>
      <sheetName val="A BLOK BODRUM DÖŞEME KALIP"/>
      <sheetName val="bacalar 9B- 6."/>
      <sheetName val="DOSYA"/>
      <sheetName val="makro"/>
      <sheetName val="Ozet (Rannila)"/>
      <sheetName val="Ozet"/>
      <sheetName val="Taslak (2)"/>
      <sheetName val="ÖN KAPAK"/>
      <sheetName val="baca_emir"/>
      <sheetName val="İŞ PROGRAM-HAKEDİŞ"/>
      <sheetName val="Miktarlar"/>
      <sheetName val="BQMPALOC"/>
      <sheetName val="Кедровский"/>
      <sheetName val="9_Taşeron"/>
      <sheetName val="Satir_Bazli_Odeme_Listesi"/>
      <sheetName val="net_fin_1"/>
      <sheetName val="Financials_(PBC)1"/>
      <sheetName val="Number_of_Stores_(Yatırım)"/>
      <sheetName val="Gross_Profit_Margin"/>
      <sheetName val="RESTATEMENT_OF_PREPAID_EXPENSES"/>
      <sheetName val="Malzeme_Fiyatları"/>
      <sheetName val="A(Rev_3)"/>
      <sheetName val="_back-up"/>
      <sheetName val="Detay_Transfer_Sekmesi"/>
      <sheetName val="Genel_Giderler_Back-Up"/>
      <sheetName val="Hesap_Kodları"/>
      <sheetName val="ÜSTYAPI_İŞLERİ"/>
      <sheetName val="İmalat_Keşif_Özeti_(D)"/>
      <sheetName val="İmalat_Keşif_Özeti_(L7)"/>
      <sheetName val="9_Taşeron1"/>
      <sheetName val="Satir_Bazli_Odeme_Listesi1"/>
      <sheetName val="net_fin_2"/>
      <sheetName val="Financials_(PBC)2"/>
      <sheetName val="Number_of_Stores_(Yatırım)1"/>
      <sheetName val="Gross_Profit_Margin1"/>
      <sheetName val="RESTATEMENT_OF_PREPAID_EXPENSE1"/>
      <sheetName val="Malzeme_Fiyatları1"/>
      <sheetName val="A(Rev_3)1"/>
      <sheetName val="_back-up1"/>
      <sheetName val="Detay_Transfer_Sekmesi1"/>
      <sheetName val="Genel_Giderler_Back-Up1"/>
      <sheetName val="Hesap_Kodları1"/>
      <sheetName val="ÜSTYAPI_İŞLERİ1"/>
      <sheetName val="İmalat_Keşif_Özeti_(D)1"/>
      <sheetName val="İmalat_Keşif_Özeti_(L7)1"/>
      <sheetName val="Organizasyon"/>
      <sheetName val="Е"/>
      <sheetName val="cover"/>
      <sheetName val="Данные для расчёта сметы"/>
      <sheetName val="EKİM"/>
      <sheetName val="GYG (770)"/>
      <sheetName val="Grafik_Altlık"/>
      <sheetName val="03-Data"/>
      <sheetName val=" GBA"/>
      <sheetName val="İTT_Elazığ_KPK"/>
      <sheetName val="electric mechanic"/>
      <sheetName val="HSM"/>
      <sheetName val="faliyet bilgi formu"/>
      <sheetName val="BUTCE KURLARI"/>
      <sheetName val="KUR_HESAP"/>
      <sheetName val="GBA"/>
      <sheetName val="(G)"/>
      <sheetName val="9_Taşeron2"/>
      <sheetName val="Satir_Bazli_Odeme_Listesi2"/>
      <sheetName val="net_fin_3"/>
      <sheetName val="Financials_(PBC)3"/>
      <sheetName val="Number_of_Stores_(Yatırım)2"/>
      <sheetName val="Gross_Profit_Margin2"/>
      <sheetName val="RESTATEMENT_OF_PREPAID_EXPENSE2"/>
      <sheetName val="Malzeme_Fiyatları2"/>
      <sheetName val="A(Rev_3)2"/>
      <sheetName val="ÜSTYAPI_İŞLERİ2"/>
      <sheetName val="İmalat_Keşif_Özeti_(D)2"/>
      <sheetName val="İmalat_Keşif_Özeti_(L7)2"/>
      <sheetName val="_back-up2"/>
      <sheetName val="Detay_Transfer_Sekmesi2"/>
      <sheetName val="Genel_Giderler_Back-Up2"/>
      <sheetName val="Hesap_Kodları2"/>
      <sheetName val="9_Taşeron3"/>
      <sheetName val="Satir_Bazli_Odeme_Listesi3"/>
      <sheetName val="net_fin_4"/>
      <sheetName val="Financials_(PBC)4"/>
      <sheetName val="Number_of_Stores_(Yatırım)3"/>
      <sheetName val="Gross_Profit_Margin3"/>
      <sheetName val="RESTATEMENT_OF_PREPAID_EXPENSE3"/>
      <sheetName val="TEMEL_KALIP3"/>
      <sheetName val="Finansal_t__Eğrisi3"/>
      <sheetName val="Malzeme_Fiyatları3"/>
      <sheetName val="A(Rev_3)3"/>
      <sheetName val="1_Taslak3"/>
      <sheetName val="Rayiç_043"/>
      <sheetName val="_back-up3"/>
      <sheetName val="Detay_Transfer_Sekmesi3"/>
      <sheetName val="Genel_Giderler_Back-Up3"/>
      <sheetName val="Hesap_Kodları3"/>
      <sheetName val="ÜSTYAPI_İŞLERİ3"/>
      <sheetName val="İmalat_Keşif_Özeti_(D)3"/>
      <sheetName val="İmalat_Keşif_Özeti_(L7)3"/>
      <sheetName val="Tut_13"/>
      <sheetName val="Aging_Analysis3"/>
      <sheetName val="SATIŞ_ÇALIŞMA3"/>
      <sheetName val="İş_Programı3"/>
      <sheetName val="hakedişler_kaydı3"/>
      <sheetName val="Finansal_tamamlanma_Eğrisi5"/>
      <sheetName val="9_Taşeron4"/>
      <sheetName val="Satir_Bazli_Odeme_Listesi4"/>
      <sheetName val="net_fin_5"/>
      <sheetName val="Financials_(PBC)5"/>
      <sheetName val="Number_of_Stores_(Yatırım)4"/>
      <sheetName val="Gross_Profit_Margin4"/>
      <sheetName val="RESTATEMENT_OF_PREPAID_EXPENSE4"/>
      <sheetName val="TEMEL_KALIP4"/>
      <sheetName val="Finansal_t__Eğrisi4"/>
      <sheetName val="Malzeme_Fiyatları4"/>
      <sheetName val="A(Rev_3)4"/>
      <sheetName val="1_Taslak4"/>
      <sheetName val="Rayiç_044"/>
      <sheetName val="_back-up4"/>
      <sheetName val="Detay_Transfer_Sekmesi4"/>
      <sheetName val="Genel_Giderler_Back-Up4"/>
      <sheetName val="Hesap_Kodları4"/>
      <sheetName val="ÜSTYAPI_İŞLERİ4"/>
      <sheetName val="İmalat_Keşif_Özeti_(D)4"/>
      <sheetName val="İmalat_Keşif_Özeti_(L7)4"/>
      <sheetName val="Tut_14"/>
      <sheetName val="Aging_Analysis4"/>
      <sheetName val="SATIŞ_ÇALIŞMA4"/>
      <sheetName val="İş_Programı4"/>
      <sheetName val="hakedişler_kaydı4"/>
      <sheetName val="Finansal_tamamlanma_Eğrisi6"/>
      <sheetName val="I_BLOK_-11_70_TEMEL_BETON9"/>
      <sheetName val="I_BLOK_-7_60_DÖŞEME_(2)9"/>
      <sheetName val="I_BLOK_-11_70_KOLON_BETON9"/>
      <sheetName val="I_BLOK_-11_70_PERDE_BETON9"/>
      <sheetName val="I_BLOK_-11_70_KİRİŞ9"/>
      <sheetName val="I_BLOK_-7_60_DÖŞEME9"/>
      <sheetName val="E_BLOK_-11_70_TEMEL_BETON_9"/>
      <sheetName val="Dış_Kapak9"/>
      <sheetName val="ARKA_KAPAK9"/>
      <sheetName val="Demirbaş_Haf_Öd_9"/>
      <sheetName val="Faturanızı_Özelleştirin9"/>
      <sheetName val="DRENAJ_HENDEK_(2)9"/>
      <sheetName val="CPI2010_xls8"/>
      <sheetName val="_N_Finansal_Eğri8"/>
      <sheetName val="입찰내역_발주처_양식8"/>
      <sheetName val="Köprü_İşleri5"/>
      <sheetName val="YEŞİL_DEF__KÖPRÜ10"/>
      <sheetName val="YEŞİL_DEF__KÖPRÜ11"/>
      <sheetName val="METRAJ_İCMALİ-1_5"/>
      <sheetName val="Beton_Nakli5"/>
      <sheetName val="genel_poz_mik5"/>
      <sheetName val="Y_F_T_5"/>
      <sheetName val="Bina_Mahal_INDEX7"/>
      <sheetName val="Aylık_yık__üni-zayii7"/>
      <sheetName val="HAKEDİŞ_7"/>
      <sheetName val="İKSA_pile_records7"/>
      <sheetName val="6-Yeşil_Defter_5"/>
      <sheetName val="GEN_BİL_5"/>
      <sheetName val="KAYNAK_DOSYASI5"/>
      <sheetName val="Reference_Input5"/>
      <sheetName val="B__Fiyatlar5"/>
      <sheetName val="ÖBF_10B5"/>
      <sheetName val="ÖBF_10C5"/>
      <sheetName val="DEMİR_İCMAL5"/>
      <sheetName val="ÖBF_135"/>
      <sheetName val="ÖBF_155"/>
      <sheetName val="ÖBF_165"/>
      <sheetName val="ÖBF_175"/>
      <sheetName val="ÖBF_185"/>
      <sheetName val="ÖBF_195"/>
      <sheetName val="ÖBF_205"/>
      <sheetName val="ÖBF_045"/>
      <sheetName val="ÖBF_055"/>
      <sheetName val="ÖBF_065"/>
      <sheetName val="ÖBF_085"/>
      <sheetName val="ÖBF_09A5"/>
      <sheetName val="ÖBF_09B5"/>
      <sheetName val="ÖBF_09C5"/>
      <sheetName val="YFZ_015"/>
      <sheetName val="YFZ_025"/>
      <sheetName val="YFZ_035"/>
      <sheetName val="YFZ_045"/>
      <sheetName val="YFZ_055"/>
      <sheetName val="YFZ_065"/>
      <sheetName val="YFZ_075"/>
      <sheetName val="YFZ_085"/>
      <sheetName val="YFZ_095"/>
      <sheetName val="9_Taşeron5"/>
      <sheetName val="DATA_Ekipman5"/>
      <sheetName val="1_11_b5"/>
      <sheetName val="veri_tabanı5"/>
      <sheetName val="irsaliye_tesbit4_55"/>
      <sheetName val="irsaliye_tesbit4-55"/>
      <sheetName val="metraj_syf_5"/>
      <sheetName val="yeşil_defter_5"/>
      <sheetName val="İstinat_Duvarları5"/>
      <sheetName val="Realized_Payments5"/>
      <sheetName val="HUD_YOLU_DUVAR_8_MT5"/>
      <sheetName val="Satir_Bazli_Odeme_Listesi5"/>
      <sheetName val="net_fin_6"/>
      <sheetName val="Financials_(PBC)6"/>
      <sheetName val="Number_of_Stores_(Yatırım)5"/>
      <sheetName val="Gross_Profit_Margin5"/>
      <sheetName val="RESTATEMENT_OF_PREPAID_EXPENSE5"/>
      <sheetName val="MİZAN_(2)5"/>
      <sheetName val="YD_Topİş5"/>
      <sheetName val="TEMEL_KALIP5"/>
      <sheetName val="AOP_Summary-25"/>
      <sheetName val="Ek_Bilgi5"/>
      <sheetName val="BF_20035"/>
      <sheetName val="Yeşil_Defter_Kapak5"/>
      <sheetName val="attach_4-185"/>
      <sheetName val="keşif_özeti5"/>
      <sheetName val="Keşif_İcmali5"/>
      <sheetName val="POZ_AD_BR5"/>
      <sheetName val="İŞ_PROĞRAMI5"/>
      <sheetName val="indirect_equipment_(X)5"/>
      <sheetName val="_ICMALI5"/>
      <sheetName val="Gelir-Gider_Gercek5"/>
      <sheetName val="B3_Pers-Data5"/>
      <sheetName val="B_SEHİR-Y_YIL5"/>
      <sheetName val="KM_KANATLI5"/>
      <sheetName val="Finansal_t__Eğrisi5"/>
      <sheetName val="Malzeme_Fiyatları5"/>
      <sheetName val="A(Rev_3)5"/>
      <sheetName val="1_Taslak5"/>
      <sheetName val="Rayiç_045"/>
      <sheetName val="_back-up5"/>
      <sheetName val="Detay_Transfer_Sekmesi5"/>
      <sheetName val="Genel_Giderler_Back-Up5"/>
      <sheetName val="Hesap_Kodları5"/>
      <sheetName val="Taşeronlar_Özet5"/>
      <sheetName val="ÜSTYAPI_İŞLERİ5"/>
      <sheetName val="İmalat_Keşif_Özeti_(D)5"/>
      <sheetName val="İmalat_Keşif_Özeti_(L7)5"/>
      <sheetName val="Tut_15"/>
      <sheetName val="Aging_Analysis5"/>
      <sheetName val="SATIŞ_ÇALIŞMA5"/>
      <sheetName val="İş_Programı5"/>
      <sheetName val="hakedişler_kaydı5"/>
      <sheetName val="MFF GİRİŞ"/>
      <sheetName val="зап-3- сцб"/>
      <sheetName val="LİSTE FİYATLARI"/>
      <sheetName val="KAYNAKLAR"/>
      <sheetName val="sch"/>
      <sheetName val="1-ÖNKAPAK"/>
      <sheetName val="2-İçindekiler"/>
      <sheetName val="3-İÇKAPAK"/>
      <sheetName val="3-geçici kabul kes."/>
      <sheetName val="3-fiyat farkı kes."/>
      <sheetName val="3-TEMİNAT KESİNTİ TABLO"/>
      <sheetName val="Ceza Tab."/>
      <sheetName val="4-hakediş özet tablosu"/>
      <sheetName val="6-proje icmali"/>
      <sheetName val="7-F.F.İCMAL"/>
      <sheetName val="7- fiyat farkı ŞUBAT 2019 (2)"/>
      <sheetName val="7- fiyat farkı MART 2019"/>
      <sheetName val="8-Temel Altı"/>
      <sheetName val="8-Temel Üstü"/>
      <sheetName val="8-Yurt Çatı-Cephe"/>
      <sheetName val="8-Yurt Bodrum Kat"/>
      <sheetName val="8-Yurt Zemin Kat"/>
      <sheetName val="8-Yurt 1. Kat"/>
      <sheetName val="8-Yurt 2. Kat"/>
      <sheetName val="8-Yurt 3. Kat"/>
      <sheetName val="8-Yurt 4. Kat"/>
      <sheetName val="8-Yurt 5. Kat"/>
      <sheetName val="8-Yurt 6. Kat"/>
      <sheetName val="8-Yurt Çatı"/>
      <sheetName val="8-B Blok Çatı-Cephe"/>
      <sheetName val="8-B Blok Zemin Kat"/>
      <sheetName val="8-B Blok 1. Kat"/>
      <sheetName val="8-B Blok Çatı"/>
      <sheetName val="8-C Blok Çatı-Cephe"/>
      <sheetName val="8-C Blok Zemin Kat"/>
      <sheetName val="8-C Blok 1. Kat"/>
      <sheetName val="8-C Blok 2. Kat"/>
      <sheetName val="8-C Blok Çatı"/>
      <sheetName val="8-ALT YAPI İMALAT"/>
      <sheetName val="8-YAPISAL BİTKİ PEYZAJ"/>
      <sheetName val="8-VAZİYET İML"/>
      <sheetName val="8-Yurt-sosyaltes.mek"/>
      <sheetName val="8-yönbinası.mek "/>
      <sheetName val="8-YURT BLOK ELEKTR."/>
      <sheetName val="8-Yönetim ELEKTR."/>
      <sheetName val="8-ALT YAPI zayıf akım"/>
      <sheetName val="8-Kuvvetli akım"/>
      <sheetName val="9-Fiz.Gerç."/>
      <sheetName val="10-İlerleme Graf."/>
      <sheetName val="11-tek. per list."/>
      <sheetName val="12-İşçi Seçim"/>
      <sheetName val="13-İLAN"/>
      <sheetName val="14-ilan KALDIRMA Tutanağı"/>
      <sheetName val="26-foto"/>
      <sheetName val="VENTILATIE"/>
      <sheetName val="PARALANDIRMA"/>
      <sheetName val="Expense Report"/>
      <sheetName val="HARFLER"/>
      <sheetName val="TEKLİF İCMALİ"/>
      <sheetName val="İNCE İŞLER"/>
      <sheetName val="1.1"/>
      <sheetName val="1.2"/>
      <sheetName val="1.3"/>
      <sheetName val="1.4"/>
      <sheetName val="2.1"/>
      <sheetName val="2.2"/>
      <sheetName val="2.3"/>
      <sheetName val="2.4"/>
      <sheetName val="2.5"/>
      <sheetName val="2.6"/>
      <sheetName val="2.7"/>
      <sheetName val="2.8"/>
      <sheetName val="2.9"/>
      <sheetName val="2.10"/>
      <sheetName val="2.11"/>
      <sheetName val="2.12"/>
      <sheetName val="3.1"/>
      <sheetName val="3.2"/>
      <sheetName val="3.3"/>
      <sheetName val="3.4"/>
      <sheetName val="3.5"/>
      <sheetName val="3.6"/>
      <sheetName val="3.7"/>
      <sheetName val="3.8"/>
      <sheetName val="3.9"/>
      <sheetName val="4.1"/>
      <sheetName val="4.2"/>
      <sheetName val="4.3"/>
      <sheetName val="4.4"/>
      <sheetName val="4.5"/>
      <sheetName val="4.6"/>
      <sheetName val="4.7"/>
      <sheetName val="4.8"/>
      <sheetName val="4.9"/>
      <sheetName val="4.10"/>
      <sheetName val="5.1"/>
      <sheetName val="5.2"/>
      <sheetName val="5.3"/>
      <sheetName val="5.4"/>
      <sheetName val="6.1"/>
      <sheetName val="6.2"/>
      <sheetName val="6.3"/>
      <sheetName val="6.4"/>
      <sheetName val="6.5"/>
      <sheetName val="6.6"/>
      <sheetName val="6.7"/>
      <sheetName val="6.8"/>
      <sheetName val="6.9"/>
      <sheetName val="6.10"/>
      <sheetName val="6.11"/>
      <sheetName val="7.1"/>
      <sheetName val="7.2"/>
      <sheetName val="7.3"/>
      <sheetName val="7.4"/>
      <sheetName val="7.5"/>
      <sheetName val="Sayfa7"/>
      <sheetName val="1"/>
      <sheetName val="16"/>
      <sheetName val="50"/>
      <sheetName val="BÜTÇE K"/>
      <sheetName val="input"/>
      <sheetName val="veri girişi"/>
      <sheetName val="bsat muflu"/>
      <sheetName val="DOKUM"/>
      <sheetName val="Analiz_"/>
      <sheetName val="MEKANIK_TESİSAT_KEŞİF_ÖZETİ"/>
      <sheetName val="Hava_Ekp_"/>
      <sheetName val="Cihaz_mukayese"/>
      <sheetName val="YERDEN_ISITMA"/>
      <sheetName val="İCMAL_SAYFASI"/>
      <sheetName val="Yap_iş_sanat"/>
      <sheetName val="Yap_iş_üst"/>
      <sheetName val="GE__BİLG_"/>
      <sheetName val="IS_PROGRAMI-gerçek_(2)"/>
      <sheetName val="İNŞAAT"/>
      <sheetName val="234-TAHL."/>
      <sheetName val="227-228"/>
      <sheetName val="228-231"/>
      <sheetName val="231-233"/>
      <sheetName val="233-234"/>
      <sheetName val="teklİf cetvelİ"/>
      <sheetName val="Sayfa1 (2)"/>
      <sheetName val="escon"/>
      <sheetName val="Offsets &amp; Other Costs"/>
      <sheetName val="Resources"/>
      <sheetName val="Titre"/>
      <sheetName val="Valorisation"/>
      <sheetName val="Vademecum"/>
      <sheetName val="Paramètres"/>
      <sheetName val="TauxFrance"/>
      <sheetName val="BM"/>
      <sheetName val="Construction Team"/>
      <sheetName val="tahakkuk müzekkeresi_1"/>
      <sheetName val="YÖNETİCİ ÖZETİ"/>
      <sheetName val="CASHFLOWS"/>
      <sheetName val="MEP MARKALAR"/>
      <sheetName val="ANALİZ"/>
      <sheetName val="Malzeme Takip"/>
      <sheetName val="$ KURLARI"/>
      <sheetName val="1-12 DIREKTLER MEKANİK"/>
      <sheetName val="Teklif Fişi"/>
      <sheetName val="20"/>
      <sheetName val="I"/>
      <sheetName val="Mhr&amp;Eq"/>
      <sheetName val="ИС-2"/>
      <sheetName val="CBL.Termination"/>
      <sheetName val="database"/>
      <sheetName val="referans"/>
      <sheetName val="İÇERİK"/>
      <sheetName val="FİYAT FARKI HESABI"/>
      <sheetName val="2021 B.F."/>
      <sheetName val="2020 B.F."/>
      <sheetName val="icmal_total"/>
      <sheetName val="ff kisa"/>
      <sheetName val="FFARK MİK TABLOLARI"/>
      <sheetName val="#baþv"/>
      <sheetName val="hastane pursantaj"/>
      <sheetName val="İŞ_İLERLEM_GRAFİĞİ"/>
      <sheetName val="A_BLOK_BODRUM_PERDE_KALIP"/>
      <sheetName val="A_BLOK_BODRUM_DÖŞEME_BETONU"/>
      <sheetName val="A_BLOK_BODRUM_DÖŞEME_KALIP"/>
      <sheetName val="Taslak_(2)"/>
      <sheetName val="ÖN_KAPAK"/>
      <sheetName val="Ozet_(Rannila)"/>
      <sheetName val="FFARK_MİK_TABLOLARI"/>
      <sheetName val="2.tahakkuk"/>
      <sheetName val="taşımalar"/>
      <sheetName val="MÜŞ.KAPAK"/>
      <sheetName val="0.00 kotu döşeme nervür"/>
      <sheetName val="bf2001"/>
      <sheetName val="DIŞ Kapak  "/>
      <sheetName val="analysis"/>
      <sheetName val="FAB별"/>
      <sheetName val="INDIRECT COST"/>
      <sheetName val="Analiz-dec"/>
      <sheetName val="Labor-Dbase"/>
      <sheetName val="TEMMUZ 95"/>
      <sheetName val="EQT-ESTN"/>
      <sheetName val="CTEMCOST"/>
      <sheetName val="KİR-KAR_(2)2"/>
      <sheetName val="ÇARPANLAR"/>
      <sheetName val="METRAJ (10)"/>
      <sheetName val="METRAJ (2)"/>
      <sheetName val="METRAJ (3)"/>
      <sheetName val="METRAJ (4)"/>
      <sheetName val="METRAJ (5)"/>
      <sheetName val="METRAJ (6)"/>
      <sheetName val="METRAJ (7)"/>
      <sheetName val="METRAJ (8)"/>
      <sheetName val="METRAJ (9)"/>
      <sheetName val="coastal"/>
      <sheetName val="electrıcal"/>
      <sheetName val="yeşil (2)"/>
      <sheetName val="drum"/>
      <sheetName val="GLC_ratios_Jun"/>
      <sheetName val="ind. budget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kurlar"/>
      <sheetName val="Выплывающие списки"/>
      <sheetName val="2- B.FİYAT&amp;AD-SAAT"/>
      <sheetName val="FİRMA_LİSTESİ3"/>
      <sheetName val="yap_işler_üstyapı3"/>
      <sheetName val="Mamul_Br_Mlyt_-MLB-300"/>
      <sheetName val="Ödeme_planı"/>
      <sheetName val="bacalar_9B-_6_"/>
      <sheetName val="İŞ_PROGRAM-HAKEDİŞ"/>
      <sheetName val="GYG_(770)"/>
      <sheetName val="_GBA"/>
      <sheetName val="electric_mechanic"/>
      <sheetName val="faliyet_bilgi_formu"/>
      <sheetName val="BUTCE_KURLARI"/>
      <sheetName val="BÜTÇE_K"/>
      <sheetName val="veri_girişi"/>
      <sheetName val="3-geçici_kabul_kes_"/>
      <sheetName val="3-fiyat_farkı_kes_"/>
      <sheetName val="3-TEMİNAT_KESİNTİ_TABLO"/>
      <sheetName val="Ceza_Tab_"/>
      <sheetName val="4-hakediş_özet_tablosu"/>
      <sheetName val="6-proje_icmali"/>
      <sheetName val="7-F_F_İCMAL"/>
      <sheetName val="7-_fiyat_farkı_ŞUBAT_2019_(2)"/>
      <sheetName val="7-_fiyat_farkı_MART_2019"/>
      <sheetName val="8-Temel_Altı"/>
      <sheetName val="8-Temel_Üstü"/>
      <sheetName val="8-Yurt_Çatı-Cephe"/>
      <sheetName val="8-Yurt_Bodrum_Kat"/>
      <sheetName val="8-Yurt_Zemin_Kat"/>
      <sheetName val="8-Yurt_1__Kat"/>
      <sheetName val="8-Yurt_2__Kat"/>
      <sheetName val="8-Yurt_3__Kat"/>
      <sheetName val="8-Yurt_4__Kat"/>
      <sheetName val="8-Yurt_5__Kat"/>
      <sheetName val="8-Yurt_6__Kat"/>
      <sheetName val="8-Yurt_Çatı"/>
      <sheetName val="8-B_Blok_Çatı-Cephe"/>
      <sheetName val="8-B_Blok_Zemin_Kat"/>
      <sheetName val="8-B_Blok_1__Kat"/>
      <sheetName val="8-B_Blok_Çatı"/>
      <sheetName val="8-C_Blok_Çatı-Cephe"/>
      <sheetName val="8-C_Blok_Zemin_Kat"/>
      <sheetName val="8-C_Blok_1__Kat"/>
      <sheetName val="8-C_Blok_2__Kat"/>
      <sheetName val="8-C_Blok_Çatı"/>
      <sheetName val="8-ALT_YAPI_İMALAT"/>
      <sheetName val="8-YAPISAL_BİTKİ_PEYZAJ"/>
      <sheetName val="8-VAZİYET_İML"/>
      <sheetName val="8-Yurt-sosyaltes_mek"/>
      <sheetName val="8-yönbinası_mek_"/>
      <sheetName val="8-YURT_BLOK_ELEKTR_"/>
      <sheetName val="8-Yönetim_ELEKTR_"/>
      <sheetName val="8-ALT_YAPI_zayıf_akım"/>
      <sheetName val="8-Kuvvetli_akım"/>
      <sheetName val="9-Fiz_Gerç_"/>
      <sheetName val="10-İlerleme_Graf_"/>
      <sheetName val="11-tek__per_list_"/>
      <sheetName val="12-İşçi_Seçim"/>
      <sheetName val="14-ilan_KALDIRMA_Tutanağı"/>
      <sheetName val="Expense_Report"/>
      <sheetName val="bsat_muflu"/>
      <sheetName val="TEKLİF_İCMALİ"/>
      <sheetName val="İNCE_İŞLER"/>
      <sheetName val="1_1"/>
      <sheetName val="1_2"/>
      <sheetName val="1_3"/>
      <sheetName val="1_4"/>
      <sheetName val="2_1"/>
      <sheetName val="2_2"/>
      <sheetName val="2_3"/>
      <sheetName val="2_4"/>
      <sheetName val="2_5"/>
      <sheetName val="2_6"/>
      <sheetName val="2_7"/>
      <sheetName val="2_8"/>
      <sheetName val="2_9"/>
      <sheetName val="2_10"/>
      <sheetName val="2_11"/>
      <sheetName val="2_12"/>
      <sheetName val="3_1"/>
      <sheetName val="3_2"/>
      <sheetName val="3_3"/>
      <sheetName val="3_4"/>
      <sheetName val="3_5"/>
      <sheetName val="3_6"/>
      <sheetName val="3_7"/>
      <sheetName val="3_8"/>
      <sheetName val="3_9"/>
      <sheetName val="4_1"/>
      <sheetName val="4_2"/>
      <sheetName val="4_3"/>
      <sheetName val="4_4"/>
      <sheetName val="4_5"/>
      <sheetName val="4_6"/>
      <sheetName val="4_7"/>
      <sheetName val="4_8"/>
      <sheetName val="4_9"/>
      <sheetName val="4_10"/>
      <sheetName val="5_1"/>
      <sheetName val="5_2"/>
      <sheetName val="5_3"/>
      <sheetName val="5_4"/>
      <sheetName val="6_1"/>
      <sheetName val="6_2"/>
      <sheetName val="6_3"/>
      <sheetName val="6_4"/>
      <sheetName val="6_5"/>
      <sheetName val="6_6"/>
      <sheetName val="6_7"/>
      <sheetName val="6_8"/>
      <sheetName val="6_9"/>
      <sheetName val="6_10"/>
      <sheetName val="6_11"/>
      <sheetName val="7_1"/>
      <sheetName val="7_2"/>
      <sheetName val="7_3"/>
      <sheetName val="7_4"/>
      <sheetName val="7_5"/>
      <sheetName val="272-273"/>
      <sheetName val="280a-273a"/>
      <sheetName val="267-269"/>
      <sheetName val="(246-247)"/>
      <sheetName val="252-252a"/>
      <sheetName val="247-248"/>
      <sheetName val="259-260"/>
      <sheetName val="262-263"/>
      <sheetName val="265-260"/>
      <sheetName val="267a-268"/>
      <sheetName val="250-251"/>
      <sheetName val="252a-253"/>
      <sheetName val="251-252"/>
      <sheetName val="249-250"/>
      <sheetName val="248-249"/>
      <sheetName val="2.faz"/>
      <sheetName val="yapı kodları"/>
      <sheetName val="ZİRAATANALİZ"/>
      <sheetName val="KPC - Site Management"/>
      <sheetName val="boru menfez kazı"/>
      <sheetName val="103+390-107+250"/>
      <sheetName val="yeşildefter"/>
      <sheetName val="içsayfa"/>
      <sheetName val="Kisan_Ref_BF"/>
      <sheetName val="Sorumluluk List&amp;Idari Sartlar"/>
      <sheetName val="yİllİk"/>
      <sheetName val="Итог по НПО "/>
      <sheetName val="Огл. Графиков"/>
      <sheetName val="рабочий"/>
      <sheetName val="Текущие цены"/>
      <sheetName val="окраска"/>
      <sheetName val="Цен и инв данные"/>
      <sheetName val="Техн-эк данные"/>
      <sheetName val="Ст стр-ва МОДЕЛЬ"/>
      <sheetName val="ДДП текущие "/>
      <sheetName val="mp-var-001"/>
      <sheetName val="образец 1"/>
      <sheetName val="ExchRate"/>
      <sheetName val="6-Planlama ad.s"/>
      <sheetName val="Site Progress detay"/>
      <sheetName val="cost curve calc"/>
      <sheetName val="Средние"/>
      <sheetName val="Slurry"/>
    </sheetNames>
    <sheetDataSet>
      <sheetData sheetId="0" refreshError="1"/>
      <sheetData sheetId="1" refreshError="1"/>
      <sheetData sheetId="2" refreshError="1">
        <row r="8">
          <cell r="B8" t="str">
            <v xml:space="preserve">        TURKEY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>
        <row r="4">
          <cell r="A4" t="str">
            <v>PROJE ADI (PROJECT NAME)</v>
          </cell>
        </row>
      </sheetData>
      <sheetData sheetId="38">
        <row r="4">
          <cell r="A4" t="str">
            <v>PROJE ADI (PROJECT NAME)</v>
          </cell>
        </row>
      </sheetData>
      <sheetData sheetId="39">
        <row r="4">
          <cell r="A4" t="str">
            <v>PROJE ADI (PROJECT NAME)</v>
          </cell>
        </row>
      </sheetData>
      <sheetData sheetId="40">
        <row r="4">
          <cell r="A4" t="str">
            <v>PROJE ADI (PROJECT NAME)</v>
          </cell>
        </row>
      </sheetData>
      <sheetData sheetId="41">
        <row r="4">
          <cell r="A4" t="str">
            <v>PROJE ADI (PROJECT NAME)</v>
          </cell>
        </row>
      </sheetData>
      <sheetData sheetId="42">
        <row r="4">
          <cell r="A4" t="str">
            <v>PROJE ADI (PROJECT NAME)</v>
          </cell>
        </row>
      </sheetData>
      <sheetData sheetId="43">
        <row r="4">
          <cell r="A4" t="str">
            <v>PROJE ADI (PROJECT NAME)</v>
          </cell>
        </row>
      </sheetData>
      <sheetData sheetId="44">
        <row r="4">
          <cell r="A4" t="str">
            <v>PROJE ADI (PROJECT NAME)</v>
          </cell>
        </row>
      </sheetData>
      <sheetData sheetId="45">
        <row r="4">
          <cell r="A4" t="str">
            <v>PROJE ADI (PROJECT NAME)</v>
          </cell>
        </row>
      </sheetData>
      <sheetData sheetId="46">
        <row r="4">
          <cell r="A4" t="str">
            <v>PROJE ADI (PROJECT NAME)</v>
          </cell>
        </row>
      </sheetData>
      <sheetData sheetId="47">
        <row r="4">
          <cell r="A4" t="str">
            <v>PROJE ADI (PROJECT NAME)</v>
          </cell>
        </row>
      </sheetData>
      <sheetData sheetId="48" refreshError="1"/>
      <sheetData sheetId="49" refreshError="1"/>
      <sheetData sheetId="50" refreshError="1"/>
      <sheetData sheetId="51">
        <row r="4">
          <cell r="A4" t="str">
            <v>PROJE ADI (PROJECT NAME)</v>
          </cell>
        </row>
      </sheetData>
      <sheetData sheetId="52" refreshError="1"/>
      <sheetData sheetId="53">
        <row r="4">
          <cell r="A4" t="str">
            <v>PROJE ADI (PROJECT NAME)</v>
          </cell>
        </row>
      </sheetData>
      <sheetData sheetId="54">
        <row r="4">
          <cell r="A4" t="str">
            <v>PROJE ADI (PROJECT NAME)</v>
          </cell>
        </row>
      </sheetData>
      <sheetData sheetId="55">
        <row r="4">
          <cell r="A4" t="str">
            <v>PROJE ADI (PROJECT NAME)</v>
          </cell>
        </row>
      </sheetData>
      <sheetData sheetId="56">
        <row r="4">
          <cell r="A4" t="str">
            <v>PROJE ADI (PROJECT NAME)</v>
          </cell>
        </row>
      </sheetData>
      <sheetData sheetId="57">
        <row r="4">
          <cell r="A4" t="str">
            <v>PROJE ADI (PROJECT NAME)</v>
          </cell>
        </row>
      </sheetData>
      <sheetData sheetId="58">
        <row r="4">
          <cell r="A4" t="str">
            <v>PROJE ADI (PROJECT NAME)</v>
          </cell>
        </row>
      </sheetData>
      <sheetData sheetId="59">
        <row r="4">
          <cell r="A4" t="str">
            <v>PROJE ADI (PROJECT NAME)</v>
          </cell>
        </row>
      </sheetData>
      <sheetData sheetId="60">
        <row r="4">
          <cell r="A4" t="str">
            <v>PROJE ADI (PROJECT NAME)</v>
          </cell>
        </row>
      </sheetData>
      <sheetData sheetId="61">
        <row r="4">
          <cell r="A4" t="str">
            <v>PROJE ADI (PROJECT NAME)</v>
          </cell>
        </row>
      </sheetData>
      <sheetData sheetId="62">
        <row r="4">
          <cell r="A4" t="str">
            <v>PROJE ADI (PROJECT NAME)</v>
          </cell>
        </row>
      </sheetData>
      <sheetData sheetId="63">
        <row r="4">
          <cell r="A4" t="str">
            <v>PROJE ADI (PROJECT NAME)</v>
          </cell>
        </row>
      </sheetData>
      <sheetData sheetId="64">
        <row r="4">
          <cell r="A4" t="str">
            <v>PROJE ADI (PROJECT NAME)</v>
          </cell>
        </row>
      </sheetData>
      <sheetData sheetId="65">
        <row r="4">
          <cell r="A4" t="str">
            <v>PROJE ADI (PROJECT NAME)</v>
          </cell>
        </row>
      </sheetData>
      <sheetData sheetId="66">
        <row r="4">
          <cell r="A4" t="str">
            <v>PROJE ADI (PROJECT NAME)</v>
          </cell>
        </row>
      </sheetData>
      <sheetData sheetId="67">
        <row r="4">
          <cell r="A4" t="str">
            <v>PROJE ADI (PROJECT NAME)</v>
          </cell>
        </row>
      </sheetData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>
        <row r="4">
          <cell r="A4" t="str">
            <v>PROJE ADI 
(PROJECT NAME)</v>
          </cell>
        </row>
      </sheetData>
      <sheetData sheetId="76">
        <row r="4">
          <cell r="A4" t="str">
            <v>PROJE ADI 
(PROJECT NAME)</v>
          </cell>
        </row>
      </sheetData>
      <sheetData sheetId="77">
        <row r="4">
          <cell r="A4" t="str">
            <v>PROJE ADI 
(PROJECT NAME)</v>
          </cell>
        </row>
      </sheetData>
      <sheetData sheetId="78">
        <row r="4">
          <cell r="A4" t="str">
            <v>PROJE ADI 
(PROJECT NAME)</v>
          </cell>
        </row>
      </sheetData>
      <sheetData sheetId="79">
        <row r="4">
          <cell r="A4" t="str">
            <v>PROJE ADI 
(PROJECT NAME)</v>
          </cell>
        </row>
      </sheetData>
      <sheetData sheetId="80">
        <row r="4">
          <cell r="A4" t="str">
            <v>PROJE ADI 
(PROJECT NAME)</v>
          </cell>
        </row>
      </sheetData>
      <sheetData sheetId="81">
        <row r="4">
          <cell r="A4" t="str">
            <v>PROJE ADI 
(PROJECT NAME)</v>
          </cell>
        </row>
      </sheetData>
      <sheetData sheetId="82">
        <row r="4">
          <cell r="A4" t="str">
            <v>PROJE ADI 
(PROJECT NAME)</v>
          </cell>
        </row>
      </sheetData>
      <sheetData sheetId="83">
        <row r="4">
          <cell r="A4" t="str">
            <v>PROJE ADI 
(PROJECT NAME)</v>
          </cell>
        </row>
      </sheetData>
      <sheetData sheetId="84">
        <row r="4">
          <cell r="A4" t="str">
            <v>PROJE ADI 
(PROJECT NAME)</v>
          </cell>
        </row>
      </sheetData>
      <sheetData sheetId="85">
        <row r="4">
          <cell r="A4" t="str">
            <v>PROJE ADI 
(PROJECT NAME)</v>
          </cell>
        </row>
      </sheetData>
      <sheetData sheetId="86">
        <row r="4">
          <cell r="A4" t="str">
            <v>PROJE ADI 
(PROJECT NAME)</v>
          </cell>
        </row>
      </sheetData>
      <sheetData sheetId="87">
        <row r="4">
          <cell r="A4" t="str">
            <v>PROJE ADI 
(PROJECT NAME)</v>
          </cell>
        </row>
      </sheetData>
      <sheetData sheetId="88">
        <row r="4">
          <cell r="A4" t="str">
            <v>PROJE ADI 
(PROJECT NAME)</v>
          </cell>
        </row>
      </sheetData>
      <sheetData sheetId="89">
        <row r="4">
          <cell r="A4" t="str">
            <v>PROJE ADI 
(PROJECT NAME)</v>
          </cell>
        </row>
      </sheetData>
      <sheetData sheetId="90">
        <row r="4">
          <cell r="A4" t="str">
            <v>PROJE ADI 
(PROJECT NAME)</v>
          </cell>
        </row>
      </sheetData>
      <sheetData sheetId="91">
        <row r="4">
          <cell r="A4" t="str">
            <v>PROJE ADI 
(PROJECT NAME)</v>
          </cell>
        </row>
      </sheetData>
      <sheetData sheetId="92">
        <row r="4">
          <cell r="A4" t="str">
            <v>PROJE ADI 
(PROJECT NAME)</v>
          </cell>
        </row>
      </sheetData>
      <sheetData sheetId="93">
        <row r="4">
          <cell r="A4" t="str">
            <v>PROJE ADI 
(PROJECT NAME)</v>
          </cell>
        </row>
      </sheetData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>
        <row r="4">
          <cell r="A4" t="str">
            <v>PROJE ADI 
(PROJECT NAME)</v>
          </cell>
        </row>
      </sheetData>
      <sheetData sheetId="118" refreshError="1"/>
      <sheetData sheetId="119" refreshError="1"/>
      <sheetData sheetId="120" refreshError="1"/>
      <sheetData sheetId="121">
        <row r="4">
          <cell r="A4" t="str">
            <v>PROJE ADI 
(PROJECT NAME)</v>
          </cell>
        </row>
      </sheetData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>
        <row r="4">
          <cell r="A4" t="str">
            <v>PROJE ADI (PROJECT NAME)</v>
          </cell>
        </row>
      </sheetData>
      <sheetData sheetId="163">
        <row r="4">
          <cell r="A4" t="str">
            <v>PROJE ADI 
(PROJECT NAME)</v>
          </cell>
        </row>
      </sheetData>
      <sheetData sheetId="164">
        <row r="4">
          <cell r="A4" t="str">
            <v>PROJE ADI 
(PROJECT NAME)</v>
          </cell>
        </row>
      </sheetData>
      <sheetData sheetId="165">
        <row r="4">
          <cell r="A4" t="str">
            <v>PROJE ADI 
(PROJECT NAME)</v>
          </cell>
        </row>
      </sheetData>
      <sheetData sheetId="166">
        <row r="4">
          <cell r="A4" t="str">
            <v>PROJE ADI 
(PROJECT NAME)</v>
          </cell>
        </row>
      </sheetData>
      <sheetData sheetId="167">
        <row r="4">
          <cell r="A4" t="str">
            <v>PROJE ADI 
(PROJECT NAME)</v>
          </cell>
        </row>
      </sheetData>
      <sheetData sheetId="168">
        <row r="4">
          <cell r="A4" t="str">
            <v>PROJE ADI 
(PROJECT NAME)</v>
          </cell>
        </row>
      </sheetData>
      <sheetData sheetId="169">
        <row r="4">
          <cell r="A4" t="str">
            <v>PROJE ADI 
(PROJECT NAME)</v>
          </cell>
        </row>
      </sheetData>
      <sheetData sheetId="170">
        <row r="4">
          <cell r="A4" t="str">
            <v>PROJE ADI 
(PROJECT NAME)</v>
          </cell>
        </row>
      </sheetData>
      <sheetData sheetId="171">
        <row r="4">
          <cell r="A4" t="str">
            <v>PROJE ADI 
(PROJECT NAME)</v>
          </cell>
        </row>
      </sheetData>
      <sheetData sheetId="172">
        <row r="4">
          <cell r="A4" t="str">
            <v>PROJE ADI 
(PROJECT NAME)</v>
          </cell>
        </row>
      </sheetData>
      <sheetData sheetId="173">
        <row r="4">
          <cell r="A4" t="str">
            <v>PROJE ADI 
(PROJECT NAME)</v>
          </cell>
        </row>
      </sheetData>
      <sheetData sheetId="174">
        <row r="4">
          <cell r="A4" t="str">
            <v>PROJE ADI 
(PROJECT NAME)</v>
          </cell>
        </row>
      </sheetData>
      <sheetData sheetId="175">
        <row r="4">
          <cell r="A4" t="str">
            <v>PROJE ADI (PROJECT NAME)</v>
          </cell>
        </row>
      </sheetData>
      <sheetData sheetId="176">
        <row r="4">
          <cell r="A4" t="str">
            <v>PROJE ADI 
(PROJECT NAME)</v>
          </cell>
        </row>
      </sheetData>
      <sheetData sheetId="177">
        <row r="4">
          <cell r="A4" t="str">
            <v>PROJE ADI (PROJECT NAME)</v>
          </cell>
        </row>
      </sheetData>
      <sheetData sheetId="178">
        <row r="4">
          <cell r="A4" t="str">
            <v>PROJE ADI 
(PROJECT NAME)</v>
          </cell>
        </row>
      </sheetData>
      <sheetData sheetId="179">
        <row r="4">
          <cell r="A4" t="str">
            <v>PROJE ADI 
(PROJECT NAME)</v>
          </cell>
        </row>
      </sheetData>
      <sheetData sheetId="180">
        <row r="4">
          <cell r="A4" t="str">
            <v>PROJE ADI (PROJECT NAME)</v>
          </cell>
        </row>
      </sheetData>
      <sheetData sheetId="181" refreshError="1"/>
      <sheetData sheetId="182" refreshError="1"/>
      <sheetData sheetId="183" refreshError="1"/>
      <sheetData sheetId="184" refreshError="1"/>
      <sheetData sheetId="185">
        <row r="4">
          <cell r="A4" t="str">
            <v>PROJE ADI 
(PROJECT NAME)</v>
          </cell>
        </row>
      </sheetData>
      <sheetData sheetId="186">
        <row r="4">
          <cell r="A4" t="str">
            <v>PROJE ADI 
(PROJECT NAME)</v>
          </cell>
        </row>
      </sheetData>
      <sheetData sheetId="187">
        <row r="4">
          <cell r="A4" t="str">
            <v>PROJE ADI 
(PROJECT NAME)</v>
          </cell>
        </row>
      </sheetData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>
        <row r="4">
          <cell r="A4" t="str">
            <v>PROJE ADI (PROJECT NAME)</v>
          </cell>
        </row>
      </sheetData>
      <sheetData sheetId="201" refreshError="1"/>
      <sheetData sheetId="202">
        <row r="4">
          <cell r="A4" t="str">
            <v>PROJE ADI 
(PROJECT NAME)</v>
          </cell>
        </row>
      </sheetData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>
        <row r="4">
          <cell r="A4">
            <v>0</v>
          </cell>
        </row>
      </sheetData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>
        <row r="4">
          <cell r="A4" t="str">
            <v>PROJE ADI (PROJECT NAME)</v>
          </cell>
        </row>
      </sheetData>
      <sheetData sheetId="231">
        <row r="4">
          <cell r="A4" t="str">
            <v>PROJE ADI (PROJECT NAME)</v>
          </cell>
        </row>
      </sheetData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>
        <row r="4">
          <cell r="A4" t="str">
            <v>PROJE ADI (PROJECT NAME)</v>
          </cell>
        </row>
      </sheetData>
      <sheetData sheetId="299" refreshError="1"/>
      <sheetData sheetId="300" refreshError="1"/>
      <sheetData sheetId="301" refreshError="1"/>
      <sheetData sheetId="302" refreshError="1"/>
      <sheetData sheetId="303">
        <row r="4">
          <cell r="B4">
            <v>0</v>
          </cell>
        </row>
      </sheetData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4">
          <cell r="A4">
            <v>0</v>
          </cell>
        </row>
      </sheetData>
      <sheetData sheetId="310">
        <row r="4">
          <cell r="A4" t="str">
            <v>PROJE ADI (PROJECT NAME)</v>
          </cell>
        </row>
      </sheetData>
      <sheetData sheetId="311">
        <row r="4">
          <cell r="A4" t="str">
            <v>PROJE ADI (PROJECT NAME)</v>
          </cell>
        </row>
      </sheetData>
      <sheetData sheetId="312">
        <row r="4">
          <cell r="A4" t="str">
            <v>PROJE ADI (PROJECT NAME)</v>
          </cell>
        </row>
      </sheetData>
      <sheetData sheetId="313">
        <row r="4">
          <cell r="A4" t="str">
            <v>PROJE ADI (PROJECT NAME)</v>
          </cell>
        </row>
      </sheetData>
      <sheetData sheetId="314">
        <row r="4">
          <cell r="A4" t="str">
            <v>PROJE ADI (PROJECT NAME)</v>
          </cell>
        </row>
      </sheetData>
      <sheetData sheetId="315">
        <row r="4">
          <cell r="A4" t="str">
            <v>PROJE ADI (PROJECT NAME)</v>
          </cell>
        </row>
      </sheetData>
      <sheetData sheetId="316">
        <row r="4">
          <cell r="A4" t="str">
            <v>PROJE ADI (PROJECT NAME)</v>
          </cell>
        </row>
      </sheetData>
      <sheetData sheetId="317">
        <row r="4">
          <cell r="A4" t="str">
            <v>PROJE ADI (PROJECT NAME)</v>
          </cell>
        </row>
      </sheetData>
      <sheetData sheetId="318">
        <row r="4">
          <cell r="A4" t="str">
            <v>PROJE ADI (PROJECT NAME)</v>
          </cell>
        </row>
      </sheetData>
      <sheetData sheetId="319">
        <row r="4">
          <cell r="A4" t="str">
            <v>PROJE ADI (PROJECT NAME)</v>
          </cell>
        </row>
      </sheetData>
      <sheetData sheetId="320">
        <row r="4">
          <cell r="A4" t="str">
            <v>PROJE ADI (PROJECT NAME)</v>
          </cell>
        </row>
      </sheetData>
      <sheetData sheetId="321">
        <row r="4">
          <cell r="A4" t="str">
            <v>PROJE ADI (PROJECT NAME)</v>
          </cell>
        </row>
      </sheetData>
      <sheetData sheetId="322">
        <row r="4">
          <cell r="A4" t="str">
            <v>PROJE ADI (PROJECT NAME)</v>
          </cell>
        </row>
      </sheetData>
      <sheetData sheetId="323">
        <row r="4">
          <cell r="A4" t="str">
            <v>PROJE ADI (PROJECT NAME)</v>
          </cell>
        </row>
      </sheetData>
      <sheetData sheetId="324">
        <row r="4">
          <cell r="A4" t="str">
            <v>PROJE ADI (PROJECT NAME)</v>
          </cell>
        </row>
      </sheetData>
      <sheetData sheetId="325">
        <row r="4">
          <cell r="A4" t="str">
            <v>PROJE ADI (PROJECT NAME)</v>
          </cell>
        </row>
      </sheetData>
      <sheetData sheetId="326">
        <row r="4">
          <cell r="A4" t="str">
            <v>PROJE ADI (PROJECT NAME)</v>
          </cell>
        </row>
      </sheetData>
      <sheetData sheetId="327">
        <row r="4">
          <cell r="A4" t="str">
            <v>PROJE ADI (PROJECT NAME)</v>
          </cell>
        </row>
      </sheetData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>
        <row r="4">
          <cell r="A4" t="str">
            <v>PROJE ADI (PROJECT NAME)</v>
          </cell>
        </row>
      </sheetData>
      <sheetData sheetId="352">
        <row r="4">
          <cell r="A4" t="str">
            <v>PROJE ADI (PROJECT NAME)</v>
          </cell>
        </row>
      </sheetData>
      <sheetData sheetId="353">
        <row r="4">
          <cell r="A4" t="str">
            <v>PROJE ADI (PROJECT NAME)</v>
          </cell>
        </row>
      </sheetData>
      <sheetData sheetId="354">
        <row r="4">
          <cell r="A4" t="str">
            <v>PROJE ADI (PROJECT NAME)</v>
          </cell>
        </row>
      </sheetData>
      <sheetData sheetId="355">
        <row r="4">
          <cell r="A4" t="str">
            <v>PROJE ADI (PROJECT NAME)</v>
          </cell>
        </row>
      </sheetData>
      <sheetData sheetId="356">
        <row r="4">
          <cell r="A4" t="str">
            <v>PROJE ADI (PROJECT NAME)</v>
          </cell>
        </row>
      </sheetData>
      <sheetData sheetId="357">
        <row r="4">
          <cell r="A4" t="str">
            <v>PROJE ADI (PROJECT NAME)</v>
          </cell>
        </row>
      </sheetData>
      <sheetData sheetId="358">
        <row r="4">
          <cell r="A4" t="str">
            <v>PROJE ADI (PROJECT NAME)</v>
          </cell>
        </row>
      </sheetData>
      <sheetData sheetId="359">
        <row r="4">
          <cell r="A4" t="str">
            <v>PROJE ADI (PROJECT NAME)</v>
          </cell>
        </row>
      </sheetData>
      <sheetData sheetId="360">
        <row r="4">
          <cell r="A4" t="str">
            <v>PROJE ADI (PROJECT NAME)</v>
          </cell>
        </row>
      </sheetData>
      <sheetData sheetId="361">
        <row r="4">
          <cell r="A4" t="str">
            <v>PROJE ADI 
(PROJECT NAME)</v>
          </cell>
        </row>
      </sheetData>
      <sheetData sheetId="362">
        <row r="4">
          <cell r="A4" t="str">
            <v>PROJE ADI (PROJECT NAME)</v>
          </cell>
        </row>
      </sheetData>
      <sheetData sheetId="363">
        <row r="4">
          <cell r="A4" t="str">
            <v>PROJE ADI (PROJECT NAME)</v>
          </cell>
        </row>
      </sheetData>
      <sheetData sheetId="364">
        <row r="4">
          <cell r="A4" t="str">
            <v>PROJE ADI (PROJECT NAME)</v>
          </cell>
        </row>
      </sheetData>
      <sheetData sheetId="365">
        <row r="4">
          <cell r="A4" t="str">
            <v>PROJE ADI 
(PROJECT NAME)</v>
          </cell>
        </row>
      </sheetData>
      <sheetData sheetId="366">
        <row r="4">
          <cell r="A4" t="str">
            <v>PROJE ADI (PROJECT NAME)</v>
          </cell>
        </row>
      </sheetData>
      <sheetData sheetId="367">
        <row r="4">
          <cell r="A4" t="str">
            <v>PROJE ADI (PROJECT NAME)</v>
          </cell>
        </row>
      </sheetData>
      <sheetData sheetId="368">
        <row r="4">
          <cell r="A4" t="str">
            <v>PROJE ADI (PROJECT NAME)</v>
          </cell>
        </row>
      </sheetData>
      <sheetData sheetId="369">
        <row r="4">
          <cell r="A4" t="str">
            <v>PROJE ADI (PROJECT NAME)</v>
          </cell>
        </row>
      </sheetData>
      <sheetData sheetId="370">
        <row r="4">
          <cell r="A4" t="str">
            <v>PROJE ADI (PROJECT NAME)</v>
          </cell>
        </row>
      </sheetData>
      <sheetData sheetId="371">
        <row r="4">
          <cell r="A4" t="str">
            <v>PROJE ADI (PROJECT NAME)</v>
          </cell>
        </row>
      </sheetData>
      <sheetData sheetId="372">
        <row r="4">
          <cell r="A4" t="str">
            <v>PROJE ADI (PROJECT NAME)</v>
          </cell>
        </row>
      </sheetData>
      <sheetData sheetId="373">
        <row r="4">
          <cell r="A4" t="str">
            <v>PROJE ADI (PROJECT NAME)</v>
          </cell>
        </row>
      </sheetData>
      <sheetData sheetId="374">
        <row r="4">
          <cell r="A4" t="str">
            <v>PROJE ADI (PROJECT NAME)</v>
          </cell>
        </row>
      </sheetData>
      <sheetData sheetId="375">
        <row r="4">
          <cell r="A4" t="str">
            <v>PROJE ADI (PROJECT NAME)</v>
          </cell>
        </row>
      </sheetData>
      <sheetData sheetId="376">
        <row r="4">
          <cell r="A4" t="str">
            <v>PROJE ADI (PROJECT NAME)</v>
          </cell>
        </row>
      </sheetData>
      <sheetData sheetId="377">
        <row r="4">
          <cell r="A4" t="str">
            <v>PROJE ADI (PROJECT NAME)</v>
          </cell>
        </row>
      </sheetData>
      <sheetData sheetId="378">
        <row r="4">
          <cell r="A4" t="str">
            <v>PROJE ADI (PROJECT NAME)</v>
          </cell>
        </row>
      </sheetData>
      <sheetData sheetId="379">
        <row r="4">
          <cell r="A4" t="str">
            <v>PROJE ADI (PROJECT NAME)</v>
          </cell>
        </row>
      </sheetData>
      <sheetData sheetId="380">
        <row r="4">
          <cell r="A4" t="str">
            <v>PROJE ADI 
(PROJECT NAME)</v>
          </cell>
        </row>
      </sheetData>
      <sheetData sheetId="381">
        <row r="4">
          <cell r="A4" t="str">
            <v>PROJE ADI (PROJECT NAME)</v>
          </cell>
        </row>
      </sheetData>
      <sheetData sheetId="382">
        <row r="4">
          <cell r="A4" t="str">
            <v>PROJE ADI (PROJECT NAME)</v>
          </cell>
        </row>
      </sheetData>
      <sheetData sheetId="383">
        <row r="4">
          <cell r="A4" t="str">
            <v>PROJE ADI (PROJECT NAME)</v>
          </cell>
        </row>
      </sheetData>
      <sheetData sheetId="384">
        <row r="4">
          <cell r="A4" t="str">
            <v>PROJE ADI 
(PROJECT NAME)</v>
          </cell>
        </row>
      </sheetData>
      <sheetData sheetId="385">
        <row r="4">
          <cell r="A4" t="str">
            <v>PROJE ADI (PROJECT NAME)</v>
          </cell>
        </row>
      </sheetData>
      <sheetData sheetId="386">
        <row r="4">
          <cell r="A4" t="str">
            <v>PROJE ADI (PROJECT NAME)</v>
          </cell>
        </row>
      </sheetData>
      <sheetData sheetId="387">
        <row r="4">
          <cell r="A4" t="str">
            <v>PROJE ADI (PROJECT NAME)</v>
          </cell>
        </row>
      </sheetData>
      <sheetData sheetId="388">
        <row r="4">
          <cell r="A4" t="str">
            <v>PROJE ADI (PROJECT NAME)</v>
          </cell>
        </row>
      </sheetData>
      <sheetData sheetId="389">
        <row r="4">
          <cell r="A4" t="str">
            <v>PROJE ADI (PROJECT NAME)</v>
          </cell>
        </row>
      </sheetData>
      <sheetData sheetId="390">
        <row r="4">
          <cell r="A4" t="str">
            <v>PROJE ADI (PROJECT NAME)</v>
          </cell>
        </row>
      </sheetData>
      <sheetData sheetId="391">
        <row r="4">
          <cell r="A4" t="str">
            <v>PROJE ADI (PROJECT NAME)</v>
          </cell>
        </row>
      </sheetData>
      <sheetData sheetId="392">
        <row r="4">
          <cell r="A4" t="str">
            <v>PROJE ADI (PROJECT NAME)</v>
          </cell>
        </row>
      </sheetData>
      <sheetData sheetId="393">
        <row r="4">
          <cell r="A4" t="str">
            <v>PROJE ADI (PROJECT NAME)</v>
          </cell>
        </row>
      </sheetData>
      <sheetData sheetId="394">
        <row r="4">
          <cell r="A4" t="str">
            <v>PROJE ADI (PROJECT NAME)</v>
          </cell>
        </row>
      </sheetData>
      <sheetData sheetId="395">
        <row r="4">
          <cell r="A4" t="str">
            <v>PROJE ADI (PROJECT NAME)</v>
          </cell>
        </row>
      </sheetData>
      <sheetData sheetId="396">
        <row r="4">
          <cell r="A4" t="str">
            <v>PROJE ADI 
(PROJECT NAME)</v>
          </cell>
        </row>
      </sheetData>
      <sheetData sheetId="397">
        <row r="4">
          <cell r="A4" t="str">
            <v>PROJE ADI (PROJECT NAME)</v>
          </cell>
        </row>
      </sheetData>
      <sheetData sheetId="398">
        <row r="4">
          <cell r="A4" t="str">
            <v>PROJE ADI (PROJECT NAME)</v>
          </cell>
        </row>
      </sheetData>
      <sheetData sheetId="399">
        <row r="4">
          <cell r="A4" t="str">
            <v>PROJE ADI (PROJECT NAME)</v>
          </cell>
        </row>
      </sheetData>
      <sheetData sheetId="400">
        <row r="4">
          <cell r="A4" t="str">
            <v>PROJE ADI 
(PROJECT NAME)</v>
          </cell>
        </row>
      </sheetData>
      <sheetData sheetId="401">
        <row r="4">
          <cell r="A4" t="str">
            <v>PROJE ADI 
(PROJECT NAME)</v>
          </cell>
        </row>
      </sheetData>
      <sheetData sheetId="402">
        <row r="4">
          <cell r="A4" t="str">
            <v>PROJE ADI (PROJECT NAME)</v>
          </cell>
        </row>
      </sheetData>
      <sheetData sheetId="403">
        <row r="4">
          <cell r="A4" t="str">
            <v>PROJE ADI (PROJECT NAME)</v>
          </cell>
        </row>
      </sheetData>
      <sheetData sheetId="404">
        <row r="4">
          <cell r="A4" t="str">
            <v>PROJE ADI (PROJECT NAME)</v>
          </cell>
        </row>
      </sheetData>
      <sheetData sheetId="405">
        <row r="4">
          <cell r="A4" t="str">
            <v>PROJE ADI 
(PROJECT NAME)</v>
          </cell>
        </row>
      </sheetData>
      <sheetData sheetId="406">
        <row r="4">
          <cell r="A4" t="str">
            <v>PROJE ADI (PROJECT NAME)</v>
          </cell>
        </row>
      </sheetData>
      <sheetData sheetId="407">
        <row r="4">
          <cell r="A4" t="str">
            <v>PROJE ADI 
(PROJECT NAME)</v>
          </cell>
        </row>
      </sheetData>
      <sheetData sheetId="408">
        <row r="4">
          <cell r="A4" t="str">
            <v>PROJE ADI (PROJECT NAME)</v>
          </cell>
        </row>
      </sheetData>
      <sheetData sheetId="409">
        <row r="4">
          <cell r="A4" t="str">
            <v>PROJE ADI 
(PROJECT NAME)</v>
          </cell>
        </row>
      </sheetData>
      <sheetData sheetId="410">
        <row r="4">
          <cell r="A4" t="str">
            <v>PROJE ADI 
(PROJECT NAME)</v>
          </cell>
        </row>
      </sheetData>
      <sheetData sheetId="411">
        <row r="4">
          <cell r="A4" t="str">
            <v>PROJE ADI (PROJECT NAME)</v>
          </cell>
        </row>
      </sheetData>
      <sheetData sheetId="412">
        <row r="4">
          <cell r="A4" t="str">
            <v>PROJE ADI 
(PROJECT NAME)</v>
          </cell>
        </row>
      </sheetData>
      <sheetData sheetId="413">
        <row r="4">
          <cell r="A4" t="str">
            <v>PROJE ADI 
(PROJECT NAME)</v>
          </cell>
        </row>
      </sheetData>
      <sheetData sheetId="414">
        <row r="4">
          <cell r="A4" t="str">
            <v>PROJE ADI (PROJECT NAME)</v>
          </cell>
        </row>
      </sheetData>
      <sheetData sheetId="415">
        <row r="4">
          <cell r="A4" t="str">
            <v>PROJE ADI (PROJECT NAME)</v>
          </cell>
        </row>
      </sheetData>
      <sheetData sheetId="416">
        <row r="4">
          <cell r="A4" t="str">
            <v>PROJE ADI 
(PROJECT NAME)</v>
          </cell>
        </row>
      </sheetData>
      <sheetData sheetId="417">
        <row r="4">
          <cell r="A4" t="str">
            <v>PROJE ADI (PROJECT NAME)</v>
          </cell>
        </row>
      </sheetData>
      <sheetData sheetId="418">
        <row r="4">
          <cell r="A4" t="str">
            <v>PROJE ADI (PROJECT NAME)</v>
          </cell>
        </row>
      </sheetData>
      <sheetData sheetId="419">
        <row r="4">
          <cell r="A4" t="str">
            <v>PROJE ADI (PROJECT NAME)</v>
          </cell>
        </row>
      </sheetData>
      <sheetData sheetId="420">
        <row r="4">
          <cell r="A4" t="str">
            <v>PROJE ADI (PROJECT NAME)</v>
          </cell>
        </row>
      </sheetData>
      <sheetData sheetId="421">
        <row r="4">
          <cell r="A4">
            <v>0</v>
          </cell>
        </row>
      </sheetData>
      <sheetData sheetId="422">
        <row r="4">
          <cell r="A4">
            <v>0</v>
          </cell>
        </row>
      </sheetData>
      <sheetData sheetId="423">
        <row r="4">
          <cell r="A4">
            <v>0</v>
          </cell>
        </row>
      </sheetData>
      <sheetData sheetId="424">
        <row r="4">
          <cell r="A4">
            <v>0</v>
          </cell>
        </row>
      </sheetData>
      <sheetData sheetId="425">
        <row r="4">
          <cell r="A4" t="str">
            <v>PROJE ADI (PROJECT NAME)</v>
          </cell>
        </row>
      </sheetData>
      <sheetData sheetId="426">
        <row r="4">
          <cell r="A4" t="str">
            <v>PROJE ADI (PROJECT NAME)</v>
          </cell>
        </row>
      </sheetData>
      <sheetData sheetId="427">
        <row r="4">
          <cell r="A4" t="str">
            <v>PROJE ADI (PROJECT NAME)</v>
          </cell>
        </row>
      </sheetData>
      <sheetData sheetId="428">
        <row r="4">
          <cell r="A4" t="str">
            <v>PROJE ADI (PROJECT NAME)</v>
          </cell>
        </row>
      </sheetData>
      <sheetData sheetId="429">
        <row r="4">
          <cell r="A4" t="str">
            <v>PROJE ADI (PROJECT NAME)</v>
          </cell>
        </row>
      </sheetData>
      <sheetData sheetId="430">
        <row r="4">
          <cell r="A4" t="str">
            <v>PROJE ADI (PROJECT NAME)</v>
          </cell>
        </row>
      </sheetData>
      <sheetData sheetId="431">
        <row r="4">
          <cell r="A4" t="str">
            <v>PROJE ADI (PROJECT NAME)</v>
          </cell>
        </row>
      </sheetData>
      <sheetData sheetId="432">
        <row r="4">
          <cell r="A4" t="str">
            <v>PROJE ADI (PROJECT NAME)</v>
          </cell>
        </row>
      </sheetData>
      <sheetData sheetId="433">
        <row r="4">
          <cell r="A4" t="str">
            <v>PROJE ADI (PROJECT NAME)</v>
          </cell>
        </row>
      </sheetData>
      <sheetData sheetId="434">
        <row r="4">
          <cell r="A4" t="str">
            <v>PROJE ADI (PROJECT NAME)</v>
          </cell>
        </row>
      </sheetData>
      <sheetData sheetId="435">
        <row r="4">
          <cell r="A4" t="str">
            <v>PROJE ADI (PROJECT NAME)</v>
          </cell>
        </row>
      </sheetData>
      <sheetData sheetId="436" refreshError="1"/>
      <sheetData sheetId="437" refreshError="1"/>
      <sheetData sheetId="438" refreshError="1"/>
      <sheetData sheetId="439" refreshError="1"/>
      <sheetData sheetId="440">
        <row r="4">
          <cell r="A4" t="str">
            <v>PROJE ADI (PROJECT NAME)</v>
          </cell>
        </row>
      </sheetData>
      <sheetData sheetId="441">
        <row r="4">
          <cell r="A4" t="str">
            <v>PROJE ADI (PROJECT NAME)</v>
          </cell>
        </row>
      </sheetData>
      <sheetData sheetId="442">
        <row r="4">
          <cell r="A4" t="str">
            <v>PROJE ADI (PROJECT NAME)</v>
          </cell>
        </row>
      </sheetData>
      <sheetData sheetId="443">
        <row r="4">
          <cell r="A4" t="str">
            <v>PROJE ADI (PROJECT NAME)</v>
          </cell>
        </row>
      </sheetData>
      <sheetData sheetId="444">
        <row r="4">
          <cell r="A4" t="str">
            <v>PROJE ADI (PROJECT NAME)</v>
          </cell>
        </row>
      </sheetData>
      <sheetData sheetId="445">
        <row r="4">
          <cell r="A4" t="str">
            <v>PROJE ADI (PROJECT NAME)</v>
          </cell>
        </row>
      </sheetData>
      <sheetData sheetId="446">
        <row r="4">
          <cell r="A4" t="str">
            <v>PROJE ADI (PROJECT NAME)</v>
          </cell>
        </row>
      </sheetData>
      <sheetData sheetId="447">
        <row r="4">
          <cell r="A4" t="str">
            <v>PROJE ADI (PROJECT NAME)</v>
          </cell>
        </row>
      </sheetData>
      <sheetData sheetId="448">
        <row r="4">
          <cell r="A4" t="str">
            <v>PROJE ADI (PROJECT NAME)</v>
          </cell>
        </row>
      </sheetData>
      <sheetData sheetId="449">
        <row r="4">
          <cell r="A4" t="str">
            <v>PROJE ADI (PROJECT NAME)</v>
          </cell>
        </row>
      </sheetData>
      <sheetData sheetId="450">
        <row r="4">
          <cell r="A4" t="str">
            <v>PROJE ADI (PROJECT NAME)</v>
          </cell>
        </row>
      </sheetData>
      <sheetData sheetId="451">
        <row r="4">
          <cell r="A4" t="str">
            <v>PROJE ADI (PROJECT NAME)</v>
          </cell>
        </row>
      </sheetData>
      <sheetData sheetId="452">
        <row r="4">
          <cell r="A4" t="str">
            <v>PROJE ADI (PROJECT NAME)</v>
          </cell>
        </row>
      </sheetData>
      <sheetData sheetId="453">
        <row r="4">
          <cell r="A4" t="str">
            <v>PROJE ADI (PROJECT NAME)</v>
          </cell>
        </row>
      </sheetData>
      <sheetData sheetId="454">
        <row r="4">
          <cell r="A4" t="str">
            <v>PROJE ADI (PROJECT NAME)</v>
          </cell>
        </row>
      </sheetData>
      <sheetData sheetId="455">
        <row r="4">
          <cell r="A4" t="str">
            <v>PROJE ADI (PROJECT NAME)</v>
          </cell>
        </row>
      </sheetData>
      <sheetData sheetId="456">
        <row r="4">
          <cell r="A4" t="str">
            <v>PROJE ADI (PROJECT NAME)</v>
          </cell>
        </row>
      </sheetData>
      <sheetData sheetId="457">
        <row r="4">
          <cell r="A4" t="str">
            <v>PROJE ADI 
(PROJECT NAME)</v>
          </cell>
        </row>
      </sheetData>
      <sheetData sheetId="458">
        <row r="4">
          <cell r="A4" t="str">
            <v>PROJE ADI (PROJECT NAME)</v>
          </cell>
        </row>
      </sheetData>
      <sheetData sheetId="459">
        <row r="4">
          <cell r="A4" t="str">
            <v>PROJE ADI (PROJECT NAME)</v>
          </cell>
        </row>
      </sheetData>
      <sheetData sheetId="460">
        <row r="4">
          <cell r="A4" t="str">
            <v>PROJE ADI 
(PROJECT NAME)</v>
          </cell>
        </row>
      </sheetData>
      <sheetData sheetId="461">
        <row r="4">
          <cell r="A4" t="str">
            <v>PROJE ADI 
(PROJECT NAME)</v>
          </cell>
        </row>
      </sheetData>
      <sheetData sheetId="462">
        <row r="4">
          <cell r="A4" t="str">
            <v>PROJE ADI 
(PROJECT NAME)</v>
          </cell>
        </row>
      </sheetData>
      <sheetData sheetId="463">
        <row r="4">
          <cell r="A4" t="str">
            <v>PROJE ADI 
(PROJECT NAME)</v>
          </cell>
        </row>
      </sheetData>
      <sheetData sheetId="464">
        <row r="4">
          <cell r="A4" t="str">
            <v>PROJE ADI 
(PROJECT NAME)</v>
          </cell>
        </row>
      </sheetData>
      <sheetData sheetId="465">
        <row r="4">
          <cell r="A4" t="str">
            <v>PROJE ADI 
(PROJECT NAME)</v>
          </cell>
        </row>
      </sheetData>
      <sheetData sheetId="466">
        <row r="4">
          <cell r="A4" t="str">
            <v>PROJE ADI 
(PROJECT NAME)</v>
          </cell>
        </row>
      </sheetData>
      <sheetData sheetId="467">
        <row r="4">
          <cell r="A4" t="str">
            <v>PROJE ADI 
(PROJECT NAME)</v>
          </cell>
        </row>
      </sheetData>
      <sheetData sheetId="468">
        <row r="4">
          <cell r="A4" t="str">
            <v>PROJE ADI 
(PROJECT NAME)</v>
          </cell>
        </row>
      </sheetData>
      <sheetData sheetId="469">
        <row r="4">
          <cell r="A4" t="str">
            <v>PROJE ADI 
(PROJECT NAME)</v>
          </cell>
        </row>
      </sheetData>
      <sheetData sheetId="470">
        <row r="4">
          <cell r="A4" t="str">
            <v>PROJE ADI 
(PROJECT NAME)</v>
          </cell>
        </row>
      </sheetData>
      <sheetData sheetId="471">
        <row r="4">
          <cell r="A4" t="str">
            <v>PROJE ADI 
(PROJECT NAME)</v>
          </cell>
        </row>
      </sheetData>
      <sheetData sheetId="472">
        <row r="4">
          <cell r="A4" t="str">
            <v>PROJE ADI 
(PROJECT NAME)</v>
          </cell>
        </row>
      </sheetData>
      <sheetData sheetId="473">
        <row r="4">
          <cell r="A4" t="str">
            <v>PROJE ADI (PROJECT NAME)</v>
          </cell>
        </row>
      </sheetData>
      <sheetData sheetId="474">
        <row r="4">
          <cell r="A4" t="str">
            <v>PROJE ADI (PROJECT NAME)</v>
          </cell>
        </row>
      </sheetData>
      <sheetData sheetId="475">
        <row r="4">
          <cell r="A4" t="str">
            <v>PROJE ADI (PROJECT NAME)</v>
          </cell>
        </row>
      </sheetData>
      <sheetData sheetId="476">
        <row r="4">
          <cell r="A4" t="str">
            <v>PROJE ADI 
(PROJECT NAME)</v>
          </cell>
        </row>
      </sheetData>
      <sheetData sheetId="477">
        <row r="4">
          <cell r="A4" t="str">
            <v>PROJE ADI 
(PROJECT NAME)</v>
          </cell>
        </row>
      </sheetData>
      <sheetData sheetId="478">
        <row r="4">
          <cell r="A4" t="str">
            <v>PROJE ADI (PROJECT NAME)</v>
          </cell>
        </row>
      </sheetData>
      <sheetData sheetId="479">
        <row r="4">
          <cell r="A4" t="str">
            <v>PROJE ADI (PROJECT NAME)</v>
          </cell>
        </row>
      </sheetData>
      <sheetData sheetId="480">
        <row r="4">
          <cell r="A4" t="str">
            <v>PROJE ADI (PROJECT NAME)</v>
          </cell>
        </row>
      </sheetData>
      <sheetData sheetId="481">
        <row r="4">
          <cell r="A4" t="str">
            <v>PROJE ADI (PROJECT NAME)</v>
          </cell>
        </row>
      </sheetData>
      <sheetData sheetId="482">
        <row r="4">
          <cell r="A4" t="str">
            <v>PROJE ADI (PROJECT NAME)</v>
          </cell>
        </row>
      </sheetData>
      <sheetData sheetId="483">
        <row r="4">
          <cell r="A4" t="str">
            <v>PROJE ADI (PROJECT NAME)</v>
          </cell>
        </row>
      </sheetData>
      <sheetData sheetId="484">
        <row r="4">
          <cell r="A4" t="str">
            <v>PROJE ADI 
(PROJECT NAME)</v>
          </cell>
        </row>
      </sheetData>
      <sheetData sheetId="485">
        <row r="4">
          <cell r="A4" t="str">
            <v>PROJE ADI 
(PROJECT NAME)</v>
          </cell>
        </row>
      </sheetData>
      <sheetData sheetId="486">
        <row r="4">
          <cell r="A4" t="str">
            <v>PROJE ADI (PROJECT NAME)</v>
          </cell>
        </row>
      </sheetData>
      <sheetData sheetId="487">
        <row r="4">
          <cell r="A4" t="str">
            <v>PROJE ADI (PROJECT NAME)</v>
          </cell>
        </row>
      </sheetData>
      <sheetData sheetId="488">
        <row r="4">
          <cell r="A4" t="str">
            <v>PROJE ADI 
(PROJECT NAME)</v>
          </cell>
        </row>
      </sheetData>
      <sheetData sheetId="489">
        <row r="4">
          <cell r="A4" t="str">
            <v>PROJE ADI (PROJECT NAME)</v>
          </cell>
        </row>
      </sheetData>
      <sheetData sheetId="490">
        <row r="4">
          <cell r="A4" t="str">
            <v>PROJE ADI (PROJECT NAME)</v>
          </cell>
        </row>
      </sheetData>
      <sheetData sheetId="491">
        <row r="4">
          <cell r="A4" t="str">
            <v>PROJE ADI (PROJECT NAME)</v>
          </cell>
        </row>
      </sheetData>
      <sheetData sheetId="492">
        <row r="4">
          <cell r="A4" t="str">
            <v>PROJE ADI 
(PROJECT NAME)</v>
          </cell>
        </row>
      </sheetData>
      <sheetData sheetId="493">
        <row r="4">
          <cell r="A4" t="str">
            <v>PROJE ADI (PROJECT NAME)</v>
          </cell>
        </row>
      </sheetData>
      <sheetData sheetId="494">
        <row r="4">
          <cell r="A4" t="str">
            <v>PROJE ADI (PROJECT NAME)</v>
          </cell>
        </row>
      </sheetData>
      <sheetData sheetId="495">
        <row r="4">
          <cell r="A4" t="str">
            <v>PROJE ADI (PROJECT NAME)</v>
          </cell>
        </row>
      </sheetData>
      <sheetData sheetId="496">
        <row r="4">
          <cell r="A4" t="str">
            <v>PROJE ADI (PROJECT NAME)</v>
          </cell>
        </row>
      </sheetData>
      <sheetData sheetId="497">
        <row r="4">
          <cell r="A4" t="str">
            <v>PROJE ADI (PROJECT NAME)</v>
          </cell>
        </row>
      </sheetData>
      <sheetData sheetId="498">
        <row r="4">
          <cell r="A4" t="str">
            <v>PROJE ADI (PROJECT NAME)</v>
          </cell>
        </row>
      </sheetData>
      <sheetData sheetId="499">
        <row r="4">
          <cell r="A4" t="str">
            <v>PROJE ADI (PROJECT NAME)</v>
          </cell>
        </row>
      </sheetData>
      <sheetData sheetId="500">
        <row r="4">
          <cell r="A4" t="str">
            <v>PROJE ADI (PROJECT NAME)</v>
          </cell>
        </row>
      </sheetData>
      <sheetData sheetId="501">
        <row r="4">
          <cell r="A4" t="str">
            <v>PROJE ADI (PROJECT NAME)</v>
          </cell>
        </row>
      </sheetData>
      <sheetData sheetId="502">
        <row r="4">
          <cell r="A4" t="str">
            <v>PROJE ADI (PROJECT NAME)</v>
          </cell>
        </row>
      </sheetData>
      <sheetData sheetId="503">
        <row r="4">
          <cell r="A4" t="str">
            <v>PROJE ADI (PROJECT NAME)</v>
          </cell>
        </row>
      </sheetData>
      <sheetData sheetId="504">
        <row r="4">
          <cell r="A4" t="str">
            <v>PROJE ADI (PROJECT NAME)</v>
          </cell>
        </row>
      </sheetData>
      <sheetData sheetId="505">
        <row r="4">
          <cell r="A4" t="str">
            <v>PROJE ADI (PROJECT NAME)</v>
          </cell>
        </row>
      </sheetData>
      <sheetData sheetId="506">
        <row r="4">
          <cell r="A4" t="str">
            <v>PROJE ADI (PROJECT NAME)</v>
          </cell>
        </row>
      </sheetData>
      <sheetData sheetId="507">
        <row r="4">
          <cell r="A4" t="str">
            <v>PROJE ADI (PROJECT NAME)</v>
          </cell>
        </row>
      </sheetData>
      <sheetData sheetId="508">
        <row r="4">
          <cell r="A4" t="str">
            <v>PROJE ADI (PROJECT NAME)</v>
          </cell>
        </row>
      </sheetData>
      <sheetData sheetId="509">
        <row r="4">
          <cell r="A4" t="str">
            <v>PROJE ADI (PROJECT NAME)</v>
          </cell>
        </row>
      </sheetData>
      <sheetData sheetId="510">
        <row r="4">
          <cell r="A4" t="str">
            <v>PROJE ADI (PROJECT NAME)</v>
          </cell>
        </row>
      </sheetData>
      <sheetData sheetId="511">
        <row r="4">
          <cell r="A4" t="str">
            <v>PROJE ADI (PROJECT NAME)</v>
          </cell>
        </row>
      </sheetData>
      <sheetData sheetId="512">
        <row r="4">
          <cell r="A4" t="str">
            <v>PROJE ADI (PROJECT NAME)</v>
          </cell>
        </row>
      </sheetData>
      <sheetData sheetId="513">
        <row r="4">
          <cell r="A4" t="str">
            <v>PROJE ADI (PROJECT NAME)</v>
          </cell>
        </row>
      </sheetData>
      <sheetData sheetId="514">
        <row r="4">
          <cell r="A4" t="str">
            <v>PROJE ADI (PROJECT NAME)</v>
          </cell>
        </row>
      </sheetData>
      <sheetData sheetId="515">
        <row r="4">
          <cell r="A4" t="str">
            <v>PROJE ADI (PROJECT NAME)</v>
          </cell>
        </row>
      </sheetData>
      <sheetData sheetId="516">
        <row r="4">
          <cell r="A4" t="str">
            <v>PROJE ADI (PROJECT NAME)</v>
          </cell>
        </row>
      </sheetData>
      <sheetData sheetId="517">
        <row r="4">
          <cell r="A4" t="str">
            <v>PROJE ADI (PROJECT NAME)</v>
          </cell>
        </row>
      </sheetData>
      <sheetData sheetId="518">
        <row r="4">
          <cell r="A4" t="str">
            <v>PROJE ADI (PROJECT NAME)</v>
          </cell>
        </row>
      </sheetData>
      <sheetData sheetId="519">
        <row r="4">
          <cell r="A4" t="str">
            <v>PROJE ADI (PROJECT NAME)</v>
          </cell>
        </row>
      </sheetData>
      <sheetData sheetId="520">
        <row r="4">
          <cell r="A4" t="str">
            <v>PROJE ADI (PROJECT NAME)</v>
          </cell>
        </row>
      </sheetData>
      <sheetData sheetId="521">
        <row r="4">
          <cell r="A4" t="str">
            <v>PROJE ADI (PROJECT NAME)</v>
          </cell>
        </row>
      </sheetData>
      <sheetData sheetId="522">
        <row r="4">
          <cell r="A4" t="str">
            <v>PROJE ADI (PROJECT NAME)</v>
          </cell>
        </row>
      </sheetData>
      <sheetData sheetId="523">
        <row r="4">
          <cell r="A4" t="str">
            <v>PROJE ADI (PROJECT NAME)</v>
          </cell>
        </row>
      </sheetData>
      <sheetData sheetId="524">
        <row r="4">
          <cell r="A4" t="str">
            <v>PROJE ADI (PROJECT NAME)</v>
          </cell>
        </row>
      </sheetData>
      <sheetData sheetId="525">
        <row r="4">
          <cell r="A4" t="str">
            <v>PROJE ADI (PROJECT NAME)</v>
          </cell>
        </row>
      </sheetData>
      <sheetData sheetId="526">
        <row r="4">
          <cell r="A4" t="str">
            <v>PROJE ADI (PROJECT NAME)</v>
          </cell>
        </row>
      </sheetData>
      <sheetData sheetId="527">
        <row r="4">
          <cell r="A4" t="str">
            <v>PROJE ADI (PROJECT NAME)</v>
          </cell>
        </row>
      </sheetData>
      <sheetData sheetId="528">
        <row r="4">
          <cell r="A4" t="str">
            <v>PROJE ADI (PROJECT NAME)</v>
          </cell>
        </row>
      </sheetData>
      <sheetData sheetId="529">
        <row r="4">
          <cell r="A4" t="str">
            <v>PROJE ADI (PROJECT NAME)</v>
          </cell>
        </row>
      </sheetData>
      <sheetData sheetId="530">
        <row r="4">
          <cell r="A4" t="str">
            <v>PROJE ADI (PROJECT NAME)</v>
          </cell>
        </row>
      </sheetData>
      <sheetData sheetId="531">
        <row r="4">
          <cell r="A4" t="str">
            <v>PROJE ADI (PROJECT NAME)</v>
          </cell>
        </row>
      </sheetData>
      <sheetData sheetId="532">
        <row r="4">
          <cell r="A4" t="str">
            <v>PROJE ADI (PROJECT NAME)</v>
          </cell>
        </row>
      </sheetData>
      <sheetData sheetId="533">
        <row r="4">
          <cell r="A4" t="str">
            <v>PROJE ADI (PROJECT NAME)</v>
          </cell>
        </row>
      </sheetData>
      <sheetData sheetId="534">
        <row r="4">
          <cell r="A4" t="str">
            <v>PROJE ADI (PROJECT NAME)</v>
          </cell>
        </row>
      </sheetData>
      <sheetData sheetId="535">
        <row r="4">
          <cell r="A4" t="str">
            <v>PROJE ADI (PROJECT NAME)</v>
          </cell>
        </row>
      </sheetData>
      <sheetData sheetId="536">
        <row r="4">
          <cell r="A4" t="str">
            <v>PROJE ADI (PROJECT NAME)</v>
          </cell>
        </row>
      </sheetData>
      <sheetData sheetId="537">
        <row r="4">
          <cell r="A4" t="str">
            <v>PROJE ADI (PROJECT NAME)</v>
          </cell>
        </row>
      </sheetData>
      <sheetData sheetId="538">
        <row r="4">
          <cell r="A4" t="str">
            <v>PROJE ADI (PROJECT NAME)</v>
          </cell>
        </row>
      </sheetData>
      <sheetData sheetId="539">
        <row r="4">
          <cell r="A4" t="str">
            <v>PROJE ADI (PROJECT NAME)</v>
          </cell>
        </row>
      </sheetData>
      <sheetData sheetId="540">
        <row r="4">
          <cell r="A4" t="str">
            <v>PROJE ADI (PROJECT NAME)</v>
          </cell>
        </row>
      </sheetData>
      <sheetData sheetId="541">
        <row r="4">
          <cell r="A4" t="str">
            <v>PROJE ADI 
(PROJECT NAME)</v>
          </cell>
        </row>
      </sheetData>
      <sheetData sheetId="542">
        <row r="4">
          <cell r="A4" t="str">
            <v>PROJE ADI (PROJECT NAME)</v>
          </cell>
        </row>
      </sheetData>
      <sheetData sheetId="543">
        <row r="4">
          <cell r="A4" t="str">
            <v>PROJE ADI 
(PROJECT NAME)</v>
          </cell>
        </row>
      </sheetData>
      <sheetData sheetId="544">
        <row r="4">
          <cell r="A4" t="str">
            <v>PROJE ADI (PROJECT NAME)</v>
          </cell>
        </row>
      </sheetData>
      <sheetData sheetId="545">
        <row r="4">
          <cell r="A4" t="str">
            <v>PROJE ADI 
(PROJECT NAME)</v>
          </cell>
        </row>
      </sheetData>
      <sheetData sheetId="546">
        <row r="4">
          <cell r="A4" t="str">
            <v>PROJE ADI 
(PROJECT NAME)</v>
          </cell>
        </row>
      </sheetData>
      <sheetData sheetId="547">
        <row r="4">
          <cell r="A4" t="str">
            <v>PROJE ADI 
(PROJECT NAME)</v>
          </cell>
        </row>
      </sheetData>
      <sheetData sheetId="548">
        <row r="4">
          <cell r="A4" t="str">
            <v>PROJE ADI 
(PROJECT NAME)</v>
          </cell>
        </row>
      </sheetData>
      <sheetData sheetId="549">
        <row r="4">
          <cell r="A4" t="str">
            <v>PROJE ADI (PROJECT NAME)</v>
          </cell>
        </row>
      </sheetData>
      <sheetData sheetId="550">
        <row r="4">
          <cell r="A4" t="str">
            <v>PROJE ADI 
(PROJECT NAME)</v>
          </cell>
        </row>
      </sheetData>
      <sheetData sheetId="551">
        <row r="4">
          <cell r="A4" t="str">
            <v>PROJE ADI 
(PROJECT NAME)</v>
          </cell>
        </row>
      </sheetData>
      <sheetData sheetId="552">
        <row r="4">
          <cell r="A4" t="str">
            <v>PROJE ADI 
(PROJECT NAME)</v>
          </cell>
        </row>
      </sheetData>
      <sheetData sheetId="553">
        <row r="4">
          <cell r="A4" t="str">
            <v>PROJE ADI 
(PROJECT NAME)</v>
          </cell>
        </row>
      </sheetData>
      <sheetData sheetId="554">
        <row r="4">
          <cell r="A4" t="str">
            <v>PROJE ADI (PROJECT NAME)</v>
          </cell>
        </row>
      </sheetData>
      <sheetData sheetId="555">
        <row r="4">
          <cell r="A4" t="str">
            <v>PROJE ADI 
(PROJECT NAME)</v>
          </cell>
        </row>
      </sheetData>
      <sheetData sheetId="556">
        <row r="4">
          <cell r="A4" t="str">
            <v>PROJE ADI 
(PROJECT NAME)</v>
          </cell>
        </row>
      </sheetData>
      <sheetData sheetId="557">
        <row r="4">
          <cell r="A4" t="str">
            <v>PROJE ADI 
(PROJECT NAME)</v>
          </cell>
        </row>
      </sheetData>
      <sheetData sheetId="558">
        <row r="4">
          <cell r="A4" t="str">
            <v>PROJE ADI (PROJECT NAME)</v>
          </cell>
        </row>
      </sheetData>
      <sheetData sheetId="559">
        <row r="4">
          <cell r="A4" t="str">
            <v>PROJE ADI (PROJECT NAME)</v>
          </cell>
        </row>
      </sheetData>
      <sheetData sheetId="560">
        <row r="4">
          <cell r="A4" t="str">
            <v>PROJE ADI 
(PROJECT NAME)</v>
          </cell>
        </row>
      </sheetData>
      <sheetData sheetId="561">
        <row r="4">
          <cell r="A4" t="str">
            <v>PROJE ADI 
(PROJECT NAME)</v>
          </cell>
        </row>
      </sheetData>
      <sheetData sheetId="562">
        <row r="4">
          <cell r="A4" t="str">
            <v>PROJE ADI 
(PROJECT NAME)</v>
          </cell>
        </row>
      </sheetData>
      <sheetData sheetId="563">
        <row r="4">
          <cell r="A4" t="str">
            <v>PROJE ADI (PROJECT NAME)</v>
          </cell>
        </row>
      </sheetData>
      <sheetData sheetId="564">
        <row r="4">
          <cell r="A4" t="str">
            <v>PROJE ADI (PROJECT NAME)</v>
          </cell>
        </row>
      </sheetData>
      <sheetData sheetId="565">
        <row r="4">
          <cell r="A4" t="str">
            <v>PROJE ADI (PROJECT NAME)</v>
          </cell>
        </row>
      </sheetData>
      <sheetData sheetId="566">
        <row r="4">
          <cell r="A4" t="str">
            <v>PROJE ADI (PROJECT NAME)</v>
          </cell>
        </row>
      </sheetData>
      <sheetData sheetId="567">
        <row r="4">
          <cell r="A4" t="str">
            <v>PROJE ADI 
(PROJECT NAME)</v>
          </cell>
        </row>
      </sheetData>
      <sheetData sheetId="568">
        <row r="4">
          <cell r="A4" t="str">
            <v>PROJE ADI (PROJECT NAME)</v>
          </cell>
        </row>
      </sheetData>
      <sheetData sheetId="569">
        <row r="4">
          <cell r="A4" t="str">
            <v>PROJE ADI 
(PROJECT NAME)</v>
          </cell>
        </row>
      </sheetData>
      <sheetData sheetId="570">
        <row r="4">
          <cell r="A4" t="str">
            <v>PROJE ADI 
(PROJECT NAME)</v>
          </cell>
        </row>
      </sheetData>
      <sheetData sheetId="571">
        <row r="4">
          <cell r="A4" t="str">
            <v>PROJE ADI 
(PROJECT NAME)</v>
          </cell>
        </row>
      </sheetData>
      <sheetData sheetId="572">
        <row r="4">
          <cell r="A4" t="str">
            <v>PROJE ADI 
(PROJECT NAME)</v>
          </cell>
        </row>
      </sheetData>
      <sheetData sheetId="573">
        <row r="4">
          <cell r="A4" t="str">
            <v>PROJE ADI 
(PROJECT NAME)</v>
          </cell>
        </row>
      </sheetData>
      <sheetData sheetId="574">
        <row r="4">
          <cell r="A4" t="str">
            <v>PROJE ADI (PROJECT NAME)</v>
          </cell>
        </row>
      </sheetData>
      <sheetData sheetId="575">
        <row r="4">
          <cell r="A4" t="str">
            <v>PROJE ADI (PROJECT NAME)</v>
          </cell>
        </row>
      </sheetData>
      <sheetData sheetId="576">
        <row r="4">
          <cell r="A4">
            <v>0</v>
          </cell>
        </row>
      </sheetData>
      <sheetData sheetId="577">
        <row r="4">
          <cell r="A4" t="str">
            <v>PROJE ADI (PROJECT NAME)</v>
          </cell>
        </row>
      </sheetData>
      <sheetData sheetId="578">
        <row r="4">
          <cell r="A4" t="str">
            <v>PROJE ADI 
(PROJECT NAME)</v>
          </cell>
        </row>
      </sheetData>
      <sheetData sheetId="579">
        <row r="4">
          <cell r="A4" t="str">
            <v>PROJE ADI (PROJECT NAME)</v>
          </cell>
        </row>
      </sheetData>
      <sheetData sheetId="580">
        <row r="4">
          <cell r="A4" t="str">
            <v>PROJE ADI 
(PROJECT NAME)</v>
          </cell>
        </row>
      </sheetData>
      <sheetData sheetId="581">
        <row r="4">
          <cell r="A4" t="str">
            <v>PROJE ADI (PROJECT NAME)</v>
          </cell>
        </row>
      </sheetData>
      <sheetData sheetId="582">
        <row r="4">
          <cell r="A4" t="str">
            <v>PROJE ADI 
(PROJECT NAME)</v>
          </cell>
        </row>
      </sheetData>
      <sheetData sheetId="583">
        <row r="4">
          <cell r="A4" t="str">
            <v>PROJE ADI 
(PROJECT NAME)</v>
          </cell>
        </row>
      </sheetData>
      <sheetData sheetId="584">
        <row r="4">
          <cell r="A4" t="str">
            <v>PROJE ADI 
(PROJECT NAME)</v>
          </cell>
        </row>
      </sheetData>
      <sheetData sheetId="585">
        <row r="4">
          <cell r="A4" t="str">
            <v>PROJE ADI 
(PROJECT NAME)</v>
          </cell>
        </row>
      </sheetData>
      <sheetData sheetId="586">
        <row r="4">
          <cell r="A4" t="str">
            <v>PROJE ADI (PROJECT NAME)</v>
          </cell>
        </row>
      </sheetData>
      <sheetData sheetId="587">
        <row r="4">
          <cell r="A4" t="str">
            <v>PROJE ADI 
(PROJECT NAME)</v>
          </cell>
        </row>
      </sheetData>
      <sheetData sheetId="588">
        <row r="4">
          <cell r="A4" t="str">
            <v>PROJE ADI (PROJECT NAME)</v>
          </cell>
        </row>
      </sheetData>
      <sheetData sheetId="589">
        <row r="4">
          <cell r="A4" t="str">
            <v>PROJE ADI (PROJECT NAME)</v>
          </cell>
        </row>
      </sheetData>
      <sheetData sheetId="590">
        <row r="4">
          <cell r="A4" t="str">
            <v>PROJE ADI 
(PROJECT NAME)</v>
          </cell>
        </row>
      </sheetData>
      <sheetData sheetId="591">
        <row r="4">
          <cell r="A4" t="str">
            <v>PROJE ADI 
(PROJECT NAME)</v>
          </cell>
        </row>
      </sheetData>
      <sheetData sheetId="592">
        <row r="4">
          <cell r="A4" t="str">
            <v>PROJE ADI 
(PROJECT NAME)</v>
          </cell>
        </row>
      </sheetData>
      <sheetData sheetId="593">
        <row r="4">
          <cell r="A4" t="str">
            <v>PROJE ADI (PROJECT NAME)</v>
          </cell>
        </row>
      </sheetData>
      <sheetData sheetId="594">
        <row r="4">
          <cell r="A4" t="str">
            <v>PROJE ADI (PROJECT NAME)</v>
          </cell>
        </row>
      </sheetData>
      <sheetData sheetId="595">
        <row r="4">
          <cell r="A4" t="str">
            <v>PROJE ADI (PROJECT NAME)</v>
          </cell>
        </row>
      </sheetData>
      <sheetData sheetId="596">
        <row r="4">
          <cell r="A4" t="str">
            <v>PROJE ADI 
(PROJECT NAME)</v>
          </cell>
        </row>
      </sheetData>
      <sheetData sheetId="597">
        <row r="4">
          <cell r="A4" t="str">
            <v>PROJE ADI 
(PROJECT NAME)</v>
          </cell>
        </row>
      </sheetData>
      <sheetData sheetId="598">
        <row r="4">
          <cell r="A4" t="str">
            <v>PROJE ADI 
(PROJECT NAME)</v>
          </cell>
        </row>
      </sheetData>
      <sheetData sheetId="599">
        <row r="4">
          <cell r="A4" t="str">
            <v>PROJE ADI (PROJECT NAME)</v>
          </cell>
        </row>
      </sheetData>
      <sheetData sheetId="600">
        <row r="4">
          <cell r="A4" t="str">
            <v>PROJE ADI (PROJECT NAME)</v>
          </cell>
        </row>
      </sheetData>
      <sheetData sheetId="601">
        <row r="4">
          <cell r="A4" t="str">
            <v>PROJE ADI 
(PROJECT NAME)</v>
          </cell>
        </row>
      </sheetData>
      <sheetData sheetId="602">
        <row r="4">
          <cell r="A4" t="str">
            <v>PROJE ADI 
(PROJECT NAME)</v>
          </cell>
        </row>
      </sheetData>
      <sheetData sheetId="603">
        <row r="4">
          <cell r="A4" t="str">
            <v>PROJE ADI 
(PROJECT NAME)</v>
          </cell>
        </row>
      </sheetData>
      <sheetData sheetId="604">
        <row r="4">
          <cell r="A4" t="str">
            <v>PROJE ADI (PROJECT NAME)</v>
          </cell>
        </row>
      </sheetData>
      <sheetData sheetId="605">
        <row r="4">
          <cell r="A4" t="str">
            <v>PROJE ADI 
(PROJECT NAME)</v>
          </cell>
        </row>
      </sheetData>
      <sheetData sheetId="606">
        <row r="4">
          <cell r="A4" t="str">
            <v>PROJE ADI (PROJECT NAME)</v>
          </cell>
        </row>
      </sheetData>
      <sheetData sheetId="607">
        <row r="4">
          <cell r="A4" t="str">
            <v>PROJE ADI 
(PROJECT NAME)</v>
          </cell>
        </row>
      </sheetData>
      <sheetData sheetId="608">
        <row r="4">
          <cell r="A4" t="str">
            <v>PROJE ADI (PROJECT NAME)</v>
          </cell>
        </row>
      </sheetData>
      <sheetData sheetId="609">
        <row r="4">
          <cell r="A4" t="str">
            <v>PROJE ADI (PROJECT NAME)</v>
          </cell>
        </row>
      </sheetData>
      <sheetData sheetId="610">
        <row r="4">
          <cell r="A4" t="str">
            <v>PROJE ADI (PROJECT NAME)</v>
          </cell>
        </row>
      </sheetData>
      <sheetData sheetId="611">
        <row r="4">
          <cell r="A4" t="str">
            <v>PROJE ADI (PROJECT NAME)</v>
          </cell>
        </row>
      </sheetData>
      <sheetData sheetId="612">
        <row r="4">
          <cell r="A4" t="str">
            <v>PROJE ADI (PROJECT NAME)</v>
          </cell>
        </row>
      </sheetData>
      <sheetData sheetId="613">
        <row r="4">
          <cell r="A4" t="str">
            <v>PROJE ADI (PROJECT NAME)</v>
          </cell>
        </row>
      </sheetData>
      <sheetData sheetId="614">
        <row r="4">
          <cell r="A4" t="str">
            <v>PROJE ADI (PROJECT NAME)</v>
          </cell>
        </row>
      </sheetData>
      <sheetData sheetId="615">
        <row r="4">
          <cell r="A4" t="str">
            <v>PROJE ADI (PROJECT NAME)</v>
          </cell>
        </row>
      </sheetData>
      <sheetData sheetId="616">
        <row r="4">
          <cell r="A4" t="str">
            <v>PROJE ADI (PROJECT NAME)</v>
          </cell>
        </row>
      </sheetData>
      <sheetData sheetId="617">
        <row r="4">
          <cell r="A4" t="str">
            <v>PROJE ADI (PROJECT NAME)</v>
          </cell>
        </row>
      </sheetData>
      <sheetData sheetId="618">
        <row r="4">
          <cell r="A4" t="str">
            <v>PROJE ADI (PROJECT NAME)</v>
          </cell>
        </row>
      </sheetData>
      <sheetData sheetId="619">
        <row r="4">
          <cell r="A4" t="str">
            <v>PROJE ADI (PROJECT NAME)</v>
          </cell>
        </row>
      </sheetData>
      <sheetData sheetId="620">
        <row r="4">
          <cell r="A4" t="str">
            <v>PROJE ADI (PROJECT NAME)</v>
          </cell>
        </row>
      </sheetData>
      <sheetData sheetId="621">
        <row r="4">
          <cell r="A4" t="str">
            <v>PROJE ADI (PROJECT NAME)</v>
          </cell>
        </row>
      </sheetData>
      <sheetData sheetId="622">
        <row r="4">
          <cell r="A4">
            <v>0</v>
          </cell>
        </row>
      </sheetData>
      <sheetData sheetId="623">
        <row r="4">
          <cell r="A4" t="str">
            <v>PROJE ADI (PROJECT NAME)</v>
          </cell>
        </row>
      </sheetData>
      <sheetData sheetId="624">
        <row r="4">
          <cell r="A4" t="str">
            <v>PROJE ADI (PROJECT NAME)</v>
          </cell>
        </row>
      </sheetData>
      <sheetData sheetId="625">
        <row r="4">
          <cell r="A4" t="str">
            <v>PROJE ADI (PROJECT NAME)</v>
          </cell>
        </row>
      </sheetData>
      <sheetData sheetId="626">
        <row r="4">
          <cell r="A4" t="str">
            <v>PROJE ADI (PROJECT NAME)</v>
          </cell>
        </row>
      </sheetData>
      <sheetData sheetId="627">
        <row r="4">
          <cell r="A4" t="str">
            <v>PROJE ADI (PROJECT NAME)</v>
          </cell>
        </row>
      </sheetData>
      <sheetData sheetId="628">
        <row r="4">
          <cell r="A4" t="str">
            <v>PROJE ADI (PROJECT NAME)</v>
          </cell>
        </row>
      </sheetData>
      <sheetData sheetId="629">
        <row r="4">
          <cell r="A4" t="str">
            <v>PROJE ADI (PROJECT NAME)</v>
          </cell>
        </row>
      </sheetData>
      <sheetData sheetId="630">
        <row r="4">
          <cell r="A4" t="str">
            <v>PROJE ADI (PROJECT NAME)</v>
          </cell>
        </row>
      </sheetData>
      <sheetData sheetId="631">
        <row r="4">
          <cell r="A4" t="str">
            <v>PROJE ADI (PROJECT NAME)</v>
          </cell>
        </row>
      </sheetData>
      <sheetData sheetId="632">
        <row r="4">
          <cell r="A4" t="str">
            <v>PROJE ADI (PROJECT NAME)</v>
          </cell>
        </row>
      </sheetData>
      <sheetData sheetId="633">
        <row r="4">
          <cell r="A4" t="str">
            <v>PROJE ADI (PROJECT NAME)</v>
          </cell>
        </row>
      </sheetData>
      <sheetData sheetId="634">
        <row r="4">
          <cell r="A4" t="str">
            <v>PROJE ADI (PROJECT NAME)</v>
          </cell>
        </row>
      </sheetData>
      <sheetData sheetId="635">
        <row r="4">
          <cell r="A4" t="str">
            <v>PROJE ADI (PROJECT NAME)</v>
          </cell>
        </row>
      </sheetData>
      <sheetData sheetId="636">
        <row r="4">
          <cell r="A4" t="str">
            <v>PROJE ADI 
(PROJECT NAME)</v>
          </cell>
        </row>
      </sheetData>
      <sheetData sheetId="637">
        <row r="4">
          <cell r="A4" t="str">
            <v>PROJE ADI (PROJECT NAME)</v>
          </cell>
        </row>
      </sheetData>
      <sheetData sheetId="638">
        <row r="4">
          <cell r="A4" t="str">
            <v>PROJE ADI (PROJECT NAME)</v>
          </cell>
        </row>
      </sheetData>
      <sheetData sheetId="639">
        <row r="4">
          <cell r="A4" t="str">
            <v>PROJE ADI 
(PROJECT NAME)</v>
          </cell>
        </row>
      </sheetData>
      <sheetData sheetId="640">
        <row r="4">
          <cell r="A4" t="str">
            <v>PROJE ADI (PROJECT NAME)</v>
          </cell>
        </row>
      </sheetData>
      <sheetData sheetId="641">
        <row r="4">
          <cell r="A4" t="str">
            <v>PROJE ADI 
(PROJECT NAME)</v>
          </cell>
        </row>
      </sheetData>
      <sheetData sheetId="642">
        <row r="4">
          <cell r="A4" t="str">
            <v>PROJE ADI (PROJECT NAME)</v>
          </cell>
        </row>
      </sheetData>
      <sheetData sheetId="643">
        <row r="4">
          <cell r="A4" t="str">
            <v>PROJE ADI 
(PROJECT NAME)</v>
          </cell>
        </row>
      </sheetData>
      <sheetData sheetId="644">
        <row r="4">
          <cell r="A4" t="str">
            <v>PROJE ADI (PROJECT NAME)</v>
          </cell>
        </row>
      </sheetData>
      <sheetData sheetId="645">
        <row r="4">
          <cell r="A4" t="str">
            <v>PROJE ADI (PROJECT NAME)</v>
          </cell>
        </row>
      </sheetData>
      <sheetData sheetId="646">
        <row r="4">
          <cell r="A4" t="str">
            <v>PROJE ADI 
(PROJECT NAME)</v>
          </cell>
        </row>
      </sheetData>
      <sheetData sheetId="647">
        <row r="4">
          <cell r="A4" t="str">
            <v>PROJE ADI (PROJECT NAME)</v>
          </cell>
        </row>
      </sheetData>
      <sheetData sheetId="648">
        <row r="4">
          <cell r="A4" t="str">
            <v>PROJE ADI (PROJECT NAME)</v>
          </cell>
        </row>
      </sheetData>
      <sheetData sheetId="649">
        <row r="4">
          <cell r="A4" t="str">
            <v>PROJE ADI (PROJECT NAME)</v>
          </cell>
        </row>
      </sheetData>
      <sheetData sheetId="650">
        <row r="4">
          <cell r="A4" t="str">
            <v>PROJE ADI (PROJECT NAME)</v>
          </cell>
        </row>
      </sheetData>
      <sheetData sheetId="651">
        <row r="4">
          <cell r="A4" t="str">
            <v>PROJE ADI (PROJECT NAME)</v>
          </cell>
        </row>
      </sheetData>
      <sheetData sheetId="652">
        <row r="4">
          <cell r="A4" t="str">
            <v>PROJE ADI 
(PROJECT NAME)</v>
          </cell>
        </row>
      </sheetData>
      <sheetData sheetId="653">
        <row r="4">
          <cell r="A4" t="str">
            <v>PROJE ADI 
(PROJECT NAME)</v>
          </cell>
        </row>
      </sheetData>
      <sheetData sheetId="654">
        <row r="4">
          <cell r="A4" t="str">
            <v>PROJE ADI 
(PROJECT NAME)</v>
          </cell>
        </row>
      </sheetData>
      <sheetData sheetId="655">
        <row r="4">
          <cell r="A4" t="str">
            <v>PROJE ADI 
(PROJECT NAME)</v>
          </cell>
        </row>
      </sheetData>
      <sheetData sheetId="656">
        <row r="4">
          <cell r="A4" t="str">
            <v>PROJE ADI 
(PROJECT NAME)</v>
          </cell>
        </row>
      </sheetData>
      <sheetData sheetId="657">
        <row r="4">
          <cell r="A4" t="str">
            <v>PROJE ADI 
(PROJECT NAME)</v>
          </cell>
        </row>
      </sheetData>
      <sheetData sheetId="658">
        <row r="4">
          <cell r="A4" t="str">
            <v>PROJE ADI (PROJECT NAME)</v>
          </cell>
        </row>
      </sheetData>
      <sheetData sheetId="659">
        <row r="4">
          <cell r="A4" t="str">
            <v>PROJE ADI (PROJECT NAME)</v>
          </cell>
        </row>
      </sheetData>
      <sheetData sheetId="660">
        <row r="4">
          <cell r="A4" t="str">
            <v>PROJE ADI (PROJECT NAME)</v>
          </cell>
        </row>
      </sheetData>
      <sheetData sheetId="661">
        <row r="4">
          <cell r="A4" t="str">
            <v>PROJE ADI (PROJECT NAME)</v>
          </cell>
        </row>
      </sheetData>
      <sheetData sheetId="662">
        <row r="4">
          <cell r="A4" t="str">
            <v>PROJE ADI (PROJECT NAME)</v>
          </cell>
        </row>
      </sheetData>
      <sheetData sheetId="663">
        <row r="4">
          <cell r="A4" t="str">
            <v>PROJE ADI (PROJECT NAME)</v>
          </cell>
        </row>
      </sheetData>
      <sheetData sheetId="664">
        <row r="4">
          <cell r="A4" t="str">
            <v>PROJE ADI (PROJECT NAME)</v>
          </cell>
        </row>
      </sheetData>
      <sheetData sheetId="665">
        <row r="4">
          <cell r="A4" t="str">
            <v>PROJE ADI (PROJECT NAME)</v>
          </cell>
        </row>
      </sheetData>
      <sheetData sheetId="666">
        <row r="4">
          <cell r="A4" t="str">
            <v>PROJE ADI (PROJECT NAME)</v>
          </cell>
        </row>
      </sheetData>
      <sheetData sheetId="667">
        <row r="4">
          <cell r="A4" t="str">
            <v>PROJE ADI (PROJECT NAME)</v>
          </cell>
        </row>
      </sheetData>
      <sheetData sheetId="668">
        <row r="4">
          <cell r="A4" t="str">
            <v>PROJE ADI (PROJECT NAME)</v>
          </cell>
        </row>
      </sheetData>
      <sheetData sheetId="669">
        <row r="4">
          <cell r="A4" t="str">
            <v>PROJE ADI (PROJECT NAME)</v>
          </cell>
        </row>
      </sheetData>
      <sheetData sheetId="670">
        <row r="4">
          <cell r="A4" t="str">
            <v>PROJE ADI (PROJECT NAME)</v>
          </cell>
        </row>
      </sheetData>
      <sheetData sheetId="671">
        <row r="4">
          <cell r="A4" t="str">
            <v>PROJE ADI (PROJECT NAME)</v>
          </cell>
        </row>
      </sheetData>
      <sheetData sheetId="672">
        <row r="4">
          <cell r="A4" t="str">
            <v>PROJE ADI 
(PROJECT NAME)</v>
          </cell>
        </row>
      </sheetData>
      <sheetData sheetId="673">
        <row r="4">
          <cell r="A4" t="str">
            <v>PROJE ADI 
(PROJECT NAME)</v>
          </cell>
        </row>
      </sheetData>
      <sheetData sheetId="674">
        <row r="4">
          <cell r="A4" t="str">
            <v>PROJE ADI (PROJECT NAME)</v>
          </cell>
        </row>
      </sheetData>
      <sheetData sheetId="675">
        <row r="4">
          <cell r="A4" t="str">
            <v>PROJE ADI (PROJECT NAME)</v>
          </cell>
        </row>
      </sheetData>
      <sheetData sheetId="676">
        <row r="4">
          <cell r="A4" t="str">
            <v>PROJE ADI (PROJECT NAME)</v>
          </cell>
        </row>
      </sheetData>
      <sheetData sheetId="677">
        <row r="4">
          <cell r="A4" t="str">
            <v>PROJE ADI (PROJECT NAME)</v>
          </cell>
        </row>
      </sheetData>
      <sheetData sheetId="678">
        <row r="4">
          <cell r="A4" t="str">
            <v>PROJE ADI (PROJECT NAME)</v>
          </cell>
        </row>
      </sheetData>
      <sheetData sheetId="679">
        <row r="4">
          <cell r="A4" t="str">
            <v>PROJE ADI (PROJECT NAME)</v>
          </cell>
        </row>
      </sheetData>
      <sheetData sheetId="680">
        <row r="4">
          <cell r="A4" t="str">
            <v>PROJE ADI (PROJECT NAME)</v>
          </cell>
        </row>
      </sheetData>
      <sheetData sheetId="681">
        <row r="4">
          <cell r="A4" t="str">
            <v>PROJE ADI (PROJECT NAME)</v>
          </cell>
        </row>
      </sheetData>
      <sheetData sheetId="682">
        <row r="4">
          <cell r="A4" t="str">
            <v>PROJE ADI (PROJECT NAME)</v>
          </cell>
        </row>
      </sheetData>
      <sheetData sheetId="683">
        <row r="4">
          <cell r="A4" t="str">
            <v>PROJE ADI (PROJECT NAME)</v>
          </cell>
        </row>
      </sheetData>
      <sheetData sheetId="684">
        <row r="4">
          <cell r="A4" t="str">
            <v>PROJE ADI 
(PROJECT NAME)</v>
          </cell>
        </row>
      </sheetData>
      <sheetData sheetId="685">
        <row r="4">
          <cell r="A4" t="str">
            <v>PROJE ADI 
(PROJECT NAME)</v>
          </cell>
        </row>
      </sheetData>
      <sheetData sheetId="686">
        <row r="4">
          <cell r="A4" t="str">
            <v>PROJE ADI 
(PROJECT NAME)</v>
          </cell>
        </row>
      </sheetData>
      <sheetData sheetId="687">
        <row r="4">
          <cell r="A4" t="str">
            <v>PROJE ADI 
(PROJECT NAME)</v>
          </cell>
        </row>
      </sheetData>
      <sheetData sheetId="688">
        <row r="4">
          <cell r="A4" t="str">
            <v>PROJE ADI (PROJECT NAME)</v>
          </cell>
        </row>
      </sheetData>
      <sheetData sheetId="689">
        <row r="4">
          <cell r="A4" t="str">
            <v>PROJE ADI (PROJECT NAME)</v>
          </cell>
        </row>
      </sheetData>
      <sheetData sheetId="690">
        <row r="4">
          <cell r="A4" t="str">
            <v>PROJE ADI (PROJECT NAME)</v>
          </cell>
        </row>
      </sheetData>
      <sheetData sheetId="691">
        <row r="4">
          <cell r="A4" t="str">
            <v>PROJE ADI (PROJECT NAME)</v>
          </cell>
        </row>
      </sheetData>
      <sheetData sheetId="692">
        <row r="4">
          <cell r="A4" t="str">
            <v>PROJE ADI (PROJECT NAME)</v>
          </cell>
        </row>
      </sheetData>
      <sheetData sheetId="693">
        <row r="4">
          <cell r="A4" t="str">
            <v>PROJE ADI (PROJECT NAME)</v>
          </cell>
        </row>
      </sheetData>
      <sheetData sheetId="694">
        <row r="4">
          <cell r="A4" t="str">
            <v>PROJE ADI (PROJECT NAME)</v>
          </cell>
        </row>
      </sheetData>
      <sheetData sheetId="695">
        <row r="4">
          <cell r="A4" t="str">
            <v>PROJE ADI (PROJECT NAME)</v>
          </cell>
        </row>
      </sheetData>
      <sheetData sheetId="696">
        <row r="4">
          <cell r="A4" t="str">
            <v>PROJE ADI (PROJECT NAME)</v>
          </cell>
        </row>
      </sheetData>
      <sheetData sheetId="697">
        <row r="4">
          <cell r="A4" t="str">
            <v>PROJE ADI (PROJECT NAME)</v>
          </cell>
        </row>
      </sheetData>
      <sheetData sheetId="698">
        <row r="4">
          <cell r="A4" t="str">
            <v>PROJE ADI (PROJECT NAME)</v>
          </cell>
        </row>
      </sheetData>
      <sheetData sheetId="699">
        <row r="4">
          <cell r="A4" t="str">
            <v>PROJE ADI (PROJECT NAME)</v>
          </cell>
        </row>
      </sheetData>
      <sheetData sheetId="700">
        <row r="4">
          <cell r="A4" t="str">
            <v>PROJE ADI (PROJECT NAME)</v>
          </cell>
        </row>
      </sheetData>
      <sheetData sheetId="701">
        <row r="4">
          <cell r="A4" t="str">
            <v>PROJE ADI (PROJECT NAME)</v>
          </cell>
        </row>
      </sheetData>
      <sheetData sheetId="702">
        <row r="4">
          <cell r="A4" t="str">
            <v>PROJE ADI (PROJECT NAME)</v>
          </cell>
        </row>
      </sheetData>
      <sheetData sheetId="703">
        <row r="4">
          <cell r="A4" t="str">
            <v>PROJE ADI (PROJECT NAME)</v>
          </cell>
        </row>
      </sheetData>
      <sheetData sheetId="704">
        <row r="4">
          <cell r="A4" t="str">
            <v>PROJE ADI (PROJECT NAME)</v>
          </cell>
        </row>
      </sheetData>
      <sheetData sheetId="705">
        <row r="4">
          <cell r="A4" t="str">
            <v>PROJE ADI (PROJECT NAME)</v>
          </cell>
        </row>
      </sheetData>
      <sheetData sheetId="706">
        <row r="4">
          <cell r="A4" t="str">
            <v>PROJE ADI (PROJECT NAME)</v>
          </cell>
        </row>
      </sheetData>
      <sheetData sheetId="707">
        <row r="4">
          <cell r="A4" t="str">
            <v>PROJE ADI (PROJECT NAME)</v>
          </cell>
        </row>
      </sheetData>
      <sheetData sheetId="708">
        <row r="4">
          <cell r="A4" t="str">
            <v>PROJE ADI (PROJECT NAME)</v>
          </cell>
        </row>
      </sheetData>
      <sheetData sheetId="709">
        <row r="4">
          <cell r="A4" t="str">
            <v>PROJE ADI (PROJECT NAME)</v>
          </cell>
        </row>
      </sheetData>
      <sheetData sheetId="710">
        <row r="4">
          <cell r="A4" t="str">
            <v>PROJE ADI (PROJECT NAME)</v>
          </cell>
        </row>
      </sheetData>
      <sheetData sheetId="711">
        <row r="4">
          <cell r="A4" t="str">
            <v>PROJE ADI (PROJECT NAME)</v>
          </cell>
        </row>
      </sheetData>
      <sheetData sheetId="712">
        <row r="4">
          <cell r="A4" t="str">
            <v>PROJE ADI (PROJECT NAME)</v>
          </cell>
        </row>
      </sheetData>
      <sheetData sheetId="713">
        <row r="4">
          <cell r="A4" t="str">
            <v>PROJE ADI (PROJECT NAME)</v>
          </cell>
        </row>
      </sheetData>
      <sheetData sheetId="714">
        <row r="4">
          <cell r="A4" t="str">
            <v>PROJE ADI (PROJECT NAME)</v>
          </cell>
        </row>
      </sheetData>
      <sheetData sheetId="715">
        <row r="4">
          <cell r="A4" t="str">
            <v>PROJE ADI (PROJECT NAME)</v>
          </cell>
        </row>
      </sheetData>
      <sheetData sheetId="716">
        <row r="4">
          <cell r="A4" t="str">
            <v>PROJE ADI (PROJECT NAME)</v>
          </cell>
        </row>
      </sheetData>
      <sheetData sheetId="717">
        <row r="4">
          <cell r="A4" t="str">
            <v>PROJE ADI (PROJECT NAME)</v>
          </cell>
        </row>
      </sheetData>
      <sheetData sheetId="718">
        <row r="4">
          <cell r="A4" t="str">
            <v>PROJE ADI (PROJECT NAME)</v>
          </cell>
        </row>
      </sheetData>
      <sheetData sheetId="719">
        <row r="4">
          <cell r="A4" t="str">
            <v>PROJE ADI 
(PROJECT NAME)</v>
          </cell>
        </row>
      </sheetData>
      <sheetData sheetId="720">
        <row r="4">
          <cell r="A4" t="str">
            <v>PROJE ADI (PROJECT NAME)</v>
          </cell>
        </row>
      </sheetData>
      <sheetData sheetId="721">
        <row r="4">
          <cell r="A4" t="str">
            <v>PROJE ADI (PROJECT NAME)</v>
          </cell>
        </row>
      </sheetData>
      <sheetData sheetId="722">
        <row r="4">
          <cell r="A4" t="str">
            <v>PROJE ADI (PROJECT NAME)</v>
          </cell>
        </row>
      </sheetData>
      <sheetData sheetId="723">
        <row r="4">
          <cell r="A4" t="str">
            <v>PROJE ADI (PROJECT NAME)</v>
          </cell>
        </row>
      </sheetData>
      <sheetData sheetId="724">
        <row r="4">
          <cell r="A4" t="str">
            <v>PROJE ADI (PROJECT NAME)</v>
          </cell>
        </row>
      </sheetData>
      <sheetData sheetId="725">
        <row r="4">
          <cell r="A4" t="str">
            <v>PROJE ADI (PROJECT NAME)</v>
          </cell>
        </row>
      </sheetData>
      <sheetData sheetId="726">
        <row r="4">
          <cell r="A4" t="str">
            <v>PROJE ADI (PROJECT NAME)</v>
          </cell>
        </row>
      </sheetData>
      <sheetData sheetId="727">
        <row r="4">
          <cell r="A4" t="str">
            <v>PROJE ADI (PROJECT NAME)</v>
          </cell>
        </row>
      </sheetData>
      <sheetData sheetId="728">
        <row r="4">
          <cell r="A4" t="str">
            <v>PROJE ADI (PROJECT NAME)</v>
          </cell>
        </row>
      </sheetData>
      <sheetData sheetId="729">
        <row r="4">
          <cell r="A4" t="str">
            <v>PROJE ADI (PROJECT NAME)</v>
          </cell>
        </row>
      </sheetData>
      <sheetData sheetId="730">
        <row r="4">
          <cell r="A4" t="str">
            <v>PROJE ADI (PROJECT NAME)</v>
          </cell>
        </row>
      </sheetData>
      <sheetData sheetId="731">
        <row r="4">
          <cell r="A4" t="str">
            <v>PROJE ADI (PROJECT NAME)</v>
          </cell>
        </row>
      </sheetData>
      <sheetData sheetId="732">
        <row r="4">
          <cell r="A4" t="str">
            <v>PROJE ADI (PROJECT NAME)</v>
          </cell>
        </row>
      </sheetData>
      <sheetData sheetId="733">
        <row r="4">
          <cell r="A4" t="str">
            <v>PROJE ADI 
(PROJECT NAME)</v>
          </cell>
        </row>
      </sheetData>
      <sheetData sheetId="734">
        <row r="4">
          <cell r="A4" t="str">
            <v>PROJE ADI (PROJECT NAME)</v>
          </cell>
        </row>
      </sheetData>
      <sheetData sheetId="735">
        <row r="4">
          <cell r="A4" t="str">
            <v>PROJE ADI (PROJECT NAME)</v>
          </cell>
        </row>
      </sheetData>
      <sheetData sheetId="736">
        <row r="4">
          <cell r="A4" t="str">
            <v>PROJE ADI 
(PROJECT NAME)</v>
          </cell>
        </row>
      </sheetData>
      <sheetData sheetId="737">
        <row r="4">
          <cell r="A4" t="str">
            <v>PROJE ADI (PROJECT NAME)</v>
          </cell>
        </row>
      </sheetData>
      <sheetData sheetId="738">
        <row r="4">
          <cell r="A4" t="str">
            <v>PROJE ADI 
(PROJECT NAME)</v>
          </cell>
        </row>
      </sheetData>
      <sheetData sheetId="739">
        <row r="4">
          <cell r="A4" t="str">
            <v>PROJE ADI (PROJECT NAME)</v>
          </cell>
        </row>
      </sheetData>
      <sheetData sheetId="740">
        <row r="4">
          <cell r="A4" t="str">
            <v>PROJE ADI 
(PROJECT NAME)</v>
          </cell>
        </row>
      </sheetData>
      <sheetData sheetId="741">
        <row r="4">
          <cell r="A4" t="str">
            <v>PROJE ADI (PROJECT NAME)</v>
          </cell>
        </row>
      </sheetData>
      <sheetData sheetId="742">
        <row r="4">
          <cell r="A4" t="str">
            <v>PROJE ADI (PROJECT NAME)</v>
          </cell>
        </row>
      </sheetData>
      <sheetData sheetId="743">
        <row r="4">
          <cell r="A4" t="str">
            <v>PROJE ADI 
(PROJECT NAME)</v>
          </cell>
        </row>
      </sheetData>
      <sheetData sheetId="744">
        <row r="4">
          <cell r="A4" t="str">
            <v>PROJE ADI (PROJECT NAME)</v>
          </cell>
        </row>
      </sheetData>
      <sheetData sheetId="745">
        <row r="4">
          <cell r="A4" t="str">
            <v>PROJE ADI (PROJECT NAME)</v>
          </cell>
        </row>
      </sheetData>
      <sheetData sheetId="746">
        <row r="4">
          <cell r="A4" t="str">
            <v>PROJE ADI (PROJECT NAME)</v>
          </cell>
        </row>
      </sheetData>
      <sheetData sheetId="747">
        <row r="4">
          <cell r="A4" t="str">
            <v>PROJE ADI (PROJECT NAME)</v>
          </cell>
        </row>
      </sheetData>
      <sheetData sheetId="748">
        <row r="4">
          <cell r="A4" t="str">
            <v>PROJE ADI (PROJECT NAME)</v>
          </cell>
        </row>
      </sheetData>
      <sheetData sheetId="749">
        <row r="4">
          <cell r="A4" t="str">
            <v>PROJE ADI 
(PROJECT NAME)</v>
          </cell>
        </row>
      </sheetData>
      <sheetData sheetId="750">
        <row r="4">
          <cell r="A4" t="str">
            <v>PROJE ADI 
(PROJECT NAME)</v>
          </cell>
        </row>
      </sheetData>
      <sheetData sheetId="751">
        <row r="4">
          <cell r="A4" t="str">
            <v>PROJE ADI 
(PROJECT NAME)</v>
          </cell>
        </row>
      </sheetData>
      <sheetData sheetId="752">
        <row r="4">
          <cell r="A4" t="str">
            <v>PROJE ADI 
(PROJECT NAME)</v>
          </cell>
        </row>
      </sheetData>
      <sheetData sheetId="753">
        <row r="4">
          <cell r="A4" t="str">
            <v>PROJE ADI 
(PROJECT NAME)</v>
          </cell>
        </row>
      </sheetData>
      <sheetData sheetId="754">
        <row r="4">
          <cell r="A4" t="str">
            <v>PROJE ADI 
(PROJECT NAME)</v>
          </cell>
        </row>
      </sheetData>
      <sheetData sheetId="755">
        <row r="4">
          <cell r="A4" t="str">
            <v>PROJE ADI (PROJECT NAME)</v>
          </cell>
        </row>
      </sheetData>
      <sheetData sheetId="756">
        <row r="4">
          <cell r="A4" t="str">
            <v>PROJE ADI (PROJECT NAME)</v>
          </cell>
        </row>
      </sheetData>
      <sheetData sheetId="757">
        <row r="4">
          <cell r="A4" t="str">
            <v>PROJE ADI (PROJECT NAME)</v>
          </cell>
        </row>
      </sheetData>
      <sheetData sheetId="758">
        <row r="4">
          <cell r="A4" t="str">
            <v>PROJE ADI (PROJECT NAME)</v>
          </cell>
        </row>
      </sheetData>
      <sheetData sheetId="759">
        <row r="4">
          <cell r="A4" t="str">
            <v>PROJE ADI (PROJECT NAME)</v>
          </cell>
        </row>
      </sheetData>
      <sheetData sheetId="760">
        <row r="4">
          <cell r="A4" t="str">
            <v>PROJE ADI (PROJECT NAME)</v>
          </cell>
        </row>
      </sheetData>
      <sheetData sheetId="761">
        <row r="4">
          <cell r="A4" t="str">
            <v>PROJE ADI (PROJECT NAME)</v>
          </cell>
        </row>
      </sheetData>
      <sheetData sheetId="762">
        <row r="4">
          <cell r="A4" t="str">
            <v>PROJE ADI (PROJECT NAME)</v>
          </cell>
        </row>
      </sheetData>
      <sheetData sheetId="763">
        <row r="4">
          <cell r="A4" t="str">
            <v>PROJE ADI (PROJECT NAME)</v>
          </cell>
        </row>
      </sheetData>
      <sheetData sheetId="764">
        <row r="4">
          <cell r="A4" t="str">
            <v>PROJE ADI 
(PROJECT NAME)</v>
          </cell>
        </row>
      </sheetData>
      <sheetData sheetId="765">
        <row r="4">
          <cell r="A4" t="str">
            <v>PROJE ADI (PROJECT NAME)</v>
          </cell>
        </row>
      </sheetData>
      <sheetData sheetId="766">
        <row r="4">
          <cell r="A4" t="str">
            <v>PROJE ADI (PROJECT NAME)</v>
          </cell>
        </row>
      </sheetData>
      <sheetData sheetId="767">
        <row r="4">
          <cell r="A4" t="str">
            <v>PROJE ADI (PROJECT NAME)</v>
          </cell>
        </row>
      </sheetData>
      <sheetData sheetId="768">
        <row r="4">
          <cell r="A4" t="str">
            <v>PROJE ADI 
(PROJECT NAME)</v>
          </cell>
        </row>
      </sheetData>
      <sheetData sheetId="769">
        <row r="4">
          <cell r="A4" t="str">
            <v>PROJE ADI 
(PROJECT NAME)</v>
          </cell>
        </row>
      </sheetData>
      <sheetData sheetId="770">
        <row r="4">
          <cell r="A4" t="str">
            <v>PROJE ADI 
(PROJECT NAME)</v>
          </cell>
        </row>
      </sheetData>
      <sheetData sheetId="771">
        <row r="4">
          <cell r="A4" t="str">
            <v>PROJE ADI (PROJECT NAME)</v>
          </cell>
        </row>
      </sheetData>
      <sheetData sheetId="772">
        <row r="4">
          <cell r="A4" t="str">
            <v>PROJE ADI (PROJECT NAME)</v>
          </cell>
        </row>
      </sheetData>
      <sheetData sheetId="773">
        <row r="4">
          <cell r="A4" t="str">
            <v>PROJE ADI (PROJECT NAME)</v>
          </cell>
        </row>
      </sheetData>
      <sheetData sheetId="774">
        <row r="4">
          <cell r="A4" t="str">
            <v>PROJE ADI (PROJECT NAME)</v>
          </cell>
        </row>
      </sheetData>
      <sheetData sheetId="775">
        <row r="4">
          <cell r="A4" t="str">
            <v>PROJE ADI 
(PROJECT NAME)</v>
          </cell>
        </row>
      </sheetData>
      <sheetData sheetId="776">
        <row r="4">
          <cell r="A4" t="str">
            <v>PROJE ADI (PROJECT NAME)</v>
          </cell>
        </row>
      </sheetData>
      <sheetData sheetId="777">
        <row r="4">
          <cell r="A4" t="str">
            <v>PROJE ADI (PROJECT NAME)</v>
          </cell>
        </row>
      </sheetData>
      <sheetData sheetId="778">
        <row r="4">
          <cell r="A4" t="str">
            <v>PROJE ADI (PROJECT NAME)</v>
          </cell>
        </row>
      </sheetData>
      <sheetData sheetId="779">
        <row r="4">
          <cell r="A4" t="str">
            <v>PROJE ADI (PROJECT NAME)</v>
          </cell>
        </row>
      </sheetData>
      <sheetData sheetId="780">
        <row r="4">
          <cell r="A4" t="str">
            <v>PROJE ADI (PROJECT NAME)</v>
          </cell>
        </row>
      </sheetData>
      <sheetData sheetId="781">
        <row r="4">
          <cell r="A4" t="str">
            <v>PROJE ADI 
(PROJECT NAME)</v>
          </cell>
        </row>
      </sheetData>
      <sheetData sheetId="782">
        <row r="4">
          <cell r="A4" t="str">
            <v>PROJE ADI 
(PROJECT NAME)</v>
          </cell>
        </row>
      </sheetData>
      <sheetData sheetId="783">
        <row r="4">
          <cell r="A4" t="str">
            <v>PROJE ADI 
(PROJECT NAME)</v>
          </cell>
        </row>
      </sheetData>
      <sheetData sheetId="784">
        <row r="4">
          <cell r="A4" t="str">
            <v>PROJE ADI 
(PROJECT NAME)</v>
          </cell>
        </row>
      </sheetData>
      <sheetData sheetId="785">
        <row r="4">
          <cell r="A4" t="str">
            <v>PROJE ADI (PROJECT NAME)</v>
          </cell>
        </row>
      </sheetData>
      <sheetData sheetId="786">
        <row r="4">
          <cell r="A4" t="str">
            <v>PROJE ADI (PROJECT NAME)</v>
          </cell>
        </row>
      </sheetData>
      <sheetData sheetId="787">
        <row r="4">
          <cell r="A4" t="str">
            <v>PROJE ADI (PROJECT NAME)</v>
          </cell>
        </row>
      </sheetData>
      <sheetData sheetId="788">
        <row r="4">
          <cell r="A4" t="str">
            <v>PROJE ADI (PROJECT NAME)</v>
          </cell>
        </row>
      </sheetData>
      <sheetData sheetId="789">
        <row r="4">
          <cell r="A4" t="str">
            <v>PROJE ADI 
(PROJECT NAME)</v>
          </cell>
        </row>
      </sheetData>
      <sheetData sheetId="790">
        <row r="4">
          <cell r="A4" t="str">
            <v>PROJE ADI (PROJECT NAME)</v>
          </cell>
        </row>
      </sheetData>
      <sheetData sheetId="791">
        <row r="4">
          <cell r="A4" t="str">
            <v>PROJE ADI (PROJECT NAME)</v>
          </cell>
        </row>
      </sheetData>
      <sheetData sheetId="792">
        <row r="4">
          <cell r="A4" t="str">
            <v>PROJE ADI (PROJECT NAME)</v>
          </cell>
        </row>
      </sheetData>
      <sheetData sheetId="793">
        <row r="4">
          <cell r="A4" t="str">
            <v>PROJE ADI (PROJECT NAME)</v>
          </cell>
        </row>
      </sheetData>
      <sheetData sheetId="794">
        <row r="4">
          <cell r="A4" t="str">
            <v>PROJE ADI 
(PROJECT NAME)</v>
          </cell>
        </row>
      </sheetData>
      <sheetData sheetId="795">
        <row r="4">
          <cell r="A4" t="str">
            <v>PROJE ADI 
(PROJECT NAME)</v>
          </cell>
        </row>
      </sheetData>
      <sheetData sheetId="796">
        <row r="4">
          <cell r="A4" t="str">
            <v>PROJE ADI 
(PROJECT NAME)</v>
          </cell>
        </row>
      </sheetData>
      <sheetData sheetId="797">
        <row r="4">
          <cell r="A4" t="str">
            <v>PROJE ADI 
(PROJECT NAME)</v>
          </cell>
        </row>
      </sheetData>
      <sheetData sheetId="798">
        <row r="4">
          <cell r="A4" t="str">
            <v>PROJE ADI 
(PROJECT NAME)</v>
          </cell>
        </row>
      </sheetData>
      <sheetData sheetId="799">
        <row r="4">
          <cell r="A4" t="str">
            <v>PROJE ADI (PROJECT NAME)</v>
          </cell>
        </row>
      </sheetData>
      <sheetData sheetId="800">
        <row r="4">
          <cell r="A4" t="str">
            <v>PROJE ADI (PROJECT NAME)</v>
          </cell>
        </row>
      </sheetData>
      <sheetData sheetId="801">
        <row r="4">
          <cell r="A4" t="str">
            <v>PROJE ADI (PROJECT NAME)</v>
          </cell>
        </row>
      </sheetData>
      <sheetData sheetId="802">
        <row r="4">
          <cell r="A4" t="str">
            <v>PROJE ADI 
(PROJECT NAME)</v>
          </cell>
        </row>
      </sheetData>
      <sheetData sheetId="803">
        <row r="4">
          <cell r="A4" t="str">
            <v>PROJE ADI 
(PROJECT NAME)</v>
          </cell>
        </row>
      </sheetData>
      <sheetData sheetId="804">
        <row r="4">
          <cell r="A4" t="str">
            <v>PROJE ADI 
(PROJECT NAME)</v>
          </cell>
        </row>
      </sheetData>
      <sheetData sheetId="805">
        <row r="4">
          <cell r="A4" t="str">
            <v>PROJE ADI 
(PROJECT NAME)</v>
          </cell>
        </row>
      </sheetData>
      <sheetData sheetId="806">
        <row r="4">
          <cell r="A4" t="str">
            <v>PROJE ADI 
(PROJECT NAME)</v>
          </cell>
        </row>
      </sheetData>
      <sheetData sheetId="807">
        <row r="4">
          <cell r="A4" t="str">
            <v>PROJE ADI (PROJECT NAME)</v>
          </cell>
        </row>
      </sheetData>
      <sheetData sheetId="808">
        <row r="4">
          <cell r="A4" t="str">
            <v>PROJE ADI 
(PROJECT NAME)</v>
          </cell>
        </row>
      </sheetData>
      <sheetData sheetId="809">
        <row r="4">
          <cell r="A4" t="str">
            <v>PROJE ADI (PROJECT NAME)</v>
          </cell>
        </row>
      </sheetData>
      <sheetData sheetId="810">
        <row r="4">
          <cell r="A4" t="str">
            <v>PROJE ADI (PROJECT NAME)</v>
          </cell>
        </row>
      </sheetData>
      <sheetData sheetId="811">
        <row r="4">
          <cell r="A4" t="str">
            <v>PROJE ADI (PROJECT NAME)</v>
          </cell>
        </row>
      </sheetData>
      <sheetData sheetId="812">
        <row r="4">
          <cell r="A4" t="str">
            <v>PROJE ADI (PROJECT NAME)</v>
          </cell>
        </row>
      </sheetData>
      <sheetData sheetId="813">
        <row r="4">
          <cell r="A4" t="str">
            <v>PROJE ADI (PROJECT NAME)</v>
          </cell>
        </row>
      </sheetData>
      <sheetData sheetId="814">
        <row r="4">
          <cell r="A4" t="str">
            <v>PROJE ADI (PROJECT NAME)</v>
          </cell>
        </row>
      </sheetData>
      <sheetData sheetId="815">
        <row r="4">
          <cell r="A4" t="str">
            <v>PROJE ADI (PROJECT NAME)</v>
          </cell>
        </row>
      </sheetData>
      <sheetData sheetId="816">
        <row r="4">
          <cell r="A4" t="str">
            <v>PROJE ADI 
(PROJECT NAME)</v>
          </cell>
        </row>
      </sheetData>
      <sheetData sheetId="817">
        <row r="4">
          <cell r="A4" t="str">
            <v>PROJE ADI (PROJECT NAME)</v>
          </cell>
        </row>
      </sheetData>
      <sheetData sheetId="818">
        <row r="4">
          <cell r="A4" t="str">
            <v>PROJE ADI (PROJECT NAME)</v>
          </cell>
        </row>
      </sheetData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>
        <row r="4">
          <cell r="A4" t="str">
            <v>PROJE ADI 
(PROJECT NAME)</v>
          </cell>
        </row>
      </sheetData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>
        <row r="4">
          <cell r="A4" t="str">
            <v>PROJE ADI (PROJECT NAME)</v>
          </cell>
        </row>
      </sheetData>
      <sheetData sheetId="853">
        <row r="4">
          <cell r="A4" t="str">
            <v>PROJE ADI (PROJECT NAME)</v>
          </cell>
        </row>
      </sheetData>
      <sheetData sheetId="854">
        <row r="4">
          <cell r="A4" t="str">
            <v>PROJE ADI (PROJECT NAME)</v>
          </cell>
        </row>
      </sheetData>
      <sheetData sheetId="855">
        <row r="4">
          <cell r="A4" t="str">
            <v>PROJE ADI 
(PROJECT NAME)</v>
          </cell>
        </row>
      </sheetData>
      <sheetData sheetId="856">
        <row r="4">
          <cell r="A4" t="str">
            <v>PROJE ADI (PROJECT NAME)</v>
          </cell>
        </row>
      </sheetData>
      <sheetData sheetId="857">
        <row r="4">
          <cell r="A4" t="str">
            <v>PROJE ADI (PROJECT NAME)</v>
          </cell>
        </row>
      </sheetData>
      <sheetData sheetId="858">
        <row r="4">
          <cell r="A4" t="str">
            <v>PROJE ADI (PROJECT NAME)</v>
          </cell>
        </row>
      </sheetData>
      <sheetData sheetId="859">
        <row r="4">
          <cell r="A4" t="str">
            <v>PROJE ADI (PROJECT NAME)</v>
          </cell>
        </row>
      </sheetData>
      <sheetData sheetId="860">
        <row r="4">
          <cell r="A4" t="str">
            <v>PROJE ADI (PROJECT NAME)</v>
          </cell>
        </row>
      </sheetData>
      <sheetData sheetId="861">
        <row r="4">
          <cell r="A4" t="str">
            <v>PROJE ADI (PROJECT NAME)</v>
          </cell>
        </row>
      </sheetData>
      <sheetData sheetId="862">
        <row r="4">
          <cell r="A4" t="str">
            <v>PROJE ADI 
(PROJECT NAME)</v>
          </cell>
        </row>
      </sheetData>
      <sheetData sheetId="863">
        <row r="4">
          <cell r="A4" t="str">
            <v>PROJE ADI 
(PROJECT NAME)</v>
          </cell>
        </row>
      </sheetData>
      <sheetData sheetId="864">
        <row r="4">
          <cell r="A4" t="str">
            <v>PROJE ADI (PROJECT NAME)</v>
          </cell>
        </row>
      </sheetData>
      <sheetData sheetId="865">
        <row r="4">
          <cell r="A4" t="str">
            <v>PROJE ADI 
(PROJECT NAME)</v>
          </cell>
        </row>
      </sheetData>
      <sheetData sheetId="866">
        <row r="4">
          <cell r="A4" t="str">
            <v>PROJE ADI 
(PROJECT NAME)</v>
          </cell>
        </row>
      </sheetData>
      <sheetData sheetId="867">
        <row r="4">
          <cell r="A4" t="str">
            <v>PROJE ADI 
(PROJECT NAME)</v>
          </cell>
        </row>
      </sheetData>
      <sheetData sheetId="868">
        <row r="4">
          <cell r="A4" t="str">
            <v>PROJE ADI (PROJECT NAME)</v>
          </cell>
        </row>
      </sheetData>
      <sheetData sheetId="869">
        <row r="4">
          <cell r="A4" t="str">
            <v>PROJE ADI 
(PROJECT NAME)</v>
          </cell>
        </row>
      </sheetData>
      <sheetData sheetId="870">
        <row r="4">
          <cell r="A4" t="str">
            <v>PROJE ADI (PROJECT NAME)</v>
          </cell>
        </row>
      </sheetData>
      <sheetData sheetId="871">
        <row r="4">
          <cell r="A4" t="str">
            <v>PROJE ADI 
(PROJECT NAME)</v>
          </cell>
        </row>
      </sheetData>
      <sheetData sheetId="872">
        <row r="4">
          <cell r="A4" t="str">
            <v>PROJE ADI 
(PROJECT NAME)</v>
          </cell>
        </row>
      </sheetData>
      <sheetData sheetId="873">
        <row r="4">
          <cell r="A4" t="str">
            <v>PROJE ADI 
(PROJECT NAME)</v>
          </cell>
        </row>
      </sheetData>
      <sheetData sheetId="874">
        <row r="4">
          <cell r="A4" t="str">
            <v>PROJE ADI 
(PROJECT NAME)</v>
          </cell>
        </row>
      </sheetData>
      <sheetData sheetId="875">
        <row r="4">
          <cell r="A4" t="str">
            <v>PROJE ADI 
(PROJECT NAME)</v>
          </cell>
        </row>
      </sheetData>
      <sheetData sheetId="876">
        <row r="4">
          <cell r="A4" t="str">
            <v>PROJE ADI 
(PROJECT NAME)</v>
          </cell>
        </row>
      </sheetData>
      <sheetData sheetId="877">
        <row r="4">
          <cell r="A4" t="str">
            <v>PROJE ADI (PROJECT NAME)</v>
          </cell>
        </row>
      </sheetData>
      <sheetData sheetId="878">
        <row r="4">
          <cell r="A4" t="str">
            <v>PROJE ADI 
(PROJECT NAME)</v>
          </cell>
        </row>
      </sheetData>
      <sheetData sheetId="879">
        <row r="4">
          <cell r="A4" t="str">
            <v>PROJE ADI 
(PROJECT NAME)</v>
          </cell>
        </row>
      </sheetData>
      <sheetData sheetId="880">
        <row r="4">
          <cell r="A4" t="str">
            <v>PROJE ADI 
(PROJECT NAME)</v>
          </cell>
        </row>
      </sheetData>
      <sheetData sheetId="881">
        <row r="4">
          <cell r="A4" t="str">
            <v>PROJE ADI (PROJECT NAME)</v>
          </cell>
        </row>
      </sheetData>
      <sheetData sheetId="882">
        <row r="4">
          <cell r="A4" t="str">
            <v>PROJE ADI 
(PROJECT NAME)</v>
          </cell>
        </row>
      </sheetData>
      <sheetData sheetId="883">
        <row r="4">
          <cell r="A4" t="str">
            <v>PROJE ADI 
(PROJECT NAME)</v>
          </cell>
        </row>
      </sheetData>
      <sheetData sheetId="884" refreshError="1"/>
      <sheetData sheetId="885" refreshError="1"/>
      <sheetData sheetId="886" refreshError="1"/>
      <sheetData sheetId="887">
        <row r="4">
          <cell r="B4">
            <v>0</v>
          </cell>
        </row>
      </sheetData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>
        <row r="4">
          <cell r="A4" t="str">
            <v>PROJE ADI 
(PROJECT NAME)</v>
          </cell>
        </row>
      </sheetData>
      <sheetData sheetId="902">
        <row r="4">
          <cell r="A4" t="str">
            <v>PROJE ADI 
(PROJECT NAME)</v>
          </cell>
        </row>
      </sheetData>
      <sheetData sheetId="903">
        <row r="4">
          <cell r="A4" t="str">
            <v>PROJE ADI 
(PROJECT NAME)</v>
          </cell>
        </row>
      </sheetData>
      <sheetData sheetId="904">
        <row r="4">
          <cell r="A4" t="str">
            <v>YAPIM İŞLERİ HAKEDİŞ RAPORU</v>
          </cell>
        </row>
      </sheetData>
      <sheetData sheetId="905">
        <row r="4">
          <cell r="A4" t="str">
            <v>PROJE ADI 
(PROJECT NAME)</v>
          </cell>
        </row>
      </sheetData>
      <sheetData sheetId="906">
        <row r="4">
          <cell r="A4" t="str">
            <v>PROJE ADI (PROJECT NAME)</v>
          </cell>
        </row>
      </sheetData>
      <sheetData sheetId="907">
        <row r="4">
          <cell r="A4" t="str">
            <v>YAPIM İŞLERİ HAKEDİŞ RAPORU</v>
          </cell>
        </row>
      </sheetData>
      <sheetData sheetId="908">
        <row r="4">
          <cell r="A4" t="str">
            <v>PROJE ADI (PROJECT NAME)</v>
          </cell>
        </row>
      </sheetData>
      <sheetData sheetId="909">
        <row r="4">
          <cell r="A4" t="str">
            <v>Dept:</v>
          </cell>
        </row>
      </sheetData>
      <sheetData sheetId="910">
        <row r="4">
          <cell r="A4" t="str">
            <v>PROJE ADI (PROJECT NAME)</v>
          </cell>
        </row>
      </sheetData>
      <sheetData sheetId="911">
        <row r="4">
          <cell r="A4" t="str">
            <v>YAPIM İŞLERİ HAKEDİŞ RAPORU</v>
          </cell>
        </row>
      </sheetData>
      <sheetData sheetId="912">
        <row r="4">
          <cell r="A4" t="str">
            <v>PROJE ADI (PROJECT NAME)</v>
          </cell>
        </row>
      </sheetData>
      <sheetData sheetId="913">
        <row r="4">
          <cell r="A4" t="str">
            <v>PROJE ADI 
(PROJECT NAME)</v>
          </cell>
        </row>
      </sheetData>
      <sheetData sheetId="914">
        <row r="4">
          <cell r="A4" t="str">
            <v>PROJE ADI (PROJECT NAME)</v>
          </cell>
        </row>
      </sheetData>
      <sheetData sheetId="915">
        <row r="4">
          <cell r="A4" t="str">
            <v>YAPIM İŞLERİ HAKEDİŞ RAPORU</v>
          </cell>
        </row>
      </sheetData>
      <sheetData sheetId="916">
        <row r="4">
          <cell r="A4" t="str">
            <v>PROJE ADI 
(PROJECT NAME)</v>
          </cell>
        </row>
      </sheetData>
      <sheetData sheetId="917">
        <row r="4">
          <cell r="A4" t="str">
            <v>YAPIM İŞLERİ HAKEDİŞ RAPORU</v>
          </cell>
        </row>
      </sheetData>
      <sheetData sheetId="918">
        <row r="4">
          <cell r="A4" t="str">
            <v>PROJE ADI (PROJECT NAME)</v>
          </cell>
        </row>
      </sheetData>
      <sheetData sheetId="919">
        <row r="4">
          <cell r="A4" t="str">
            <v>YAPIM İŞLERİ HAKEDİŞ RAPORU</v>
          </cell>
        </row>
      </sheetData>
      <sheetData sheetId="920">
        <row r="4">
          <cell r="A4" t="str">
            <v>PROJE ADI (PROJECT NAME)</v>
          </cell>
        </row>
      </sheetData>
      <sheetData sheetId="921">
        <row r="4">
          <cell r="A4" t="str">
            <v>YAPIM İŞLERİ HAKEDİŞ RAPORU</v>
          </cell>
        </row>
      </sheetData>
      <sheetData sheetId="922">
        <row r="4">
          <cell r="A4" t="str">
            <v>PROJE ADI (PROJECT NAME)</v>
          </cell>
        </row>
      </sheetData>
      <sheetData sheetId="923">
        <row r="4">
          <cell r="A4" t="str">
            <v>PROJE ADI (PROJECT NAME)</v>
          </cell>
        </row>
      </sheetData>
      <sheetData sheetId="924">
        <row r="4">
          <cell r="A4" t="str">
            <v>YAPIM İŞLERİ HAKEDİŞ RAPORU</v>
          </cell>
        </row>
      </sheetData>
      <sheetData sheetId="925">
        <row r="4">
          <cell r="A4" t="str">
            <v>YAPIM İŞLERİ HAKEDİŞ RAPORU</v>
          </cell>
        </row>
      </sheetData>
      <sheetData sheetId="926">
        <row r="4">
          <cell r="A4" t="str">
            <v>PROJE ADI (PROJECT NAME)</v>
          </cell>
        </row>
      </sheetData>
      <sheetData sheetId="927">
        <row r="4">
          <cell r="A4" t="str">
            <v>PROJE ADI (PROJECT NAME)</v>
          </cell>
        </row>
      </sheetData>
      <sheetData sheetId="928">
        <row r="4">
          <cell r="A4" t="str">
            <v>PROJE ADI (PROJECT NAME)</v>
          </cell>
        </row>
      </sheetData>
      <sheetData sheetId="929">
        <row r="4">
          <cell r="A4" t="str">
            <v>YAPIM İŞLERİ HAKEDİŞ RAPORU</v>
          </cell>
        </row>
      </sheetData>
      <sheetData sheetId="930">
        <row r="4">
          <cell r="A4" t="str">
            <v>PROJE ADI (PROJECT NAME)</v>
          </cell>
        </row>
      </sheetData>
      <sheetData sheetId="931">
        <row r="4">
          <cell r="A4" t="str">
            <v>PROJE ADI (PROJECT NAME)</v>
          </cell>
        </row>
      </sheetData>
      <sheetData sheetId="932">
        <row r="4">
          <cell r="A4" t="str">
            <v>PROJE ADI (PROJECT NAME)</v>
          </cell>
        </row>
      </sheetData>
      <sheetData sheetId="933">
        <row r="4">
          <cell r="A4" t="str">
            <v>PROJE ADI (PROJECT NAME)</v>
          </cell>
        </row>
      </sheetData>
      <sheetData sheetId="934">
        <row r="4">
          <cell r="A4" t="str">
            <v>PROJE ADI (PROJECT NAME)</v>
          </cell>
        </row>
      </sheetData>
      <sheetData sheetId="935">
        <row r="4">
          <cell r="A4" t="str">
            <v>PROJE ADI (PROJECT NAME)</v>
          </cell>
        </row>
      </sheetData>
      <sheetData sheetId="936">
        <row r="4">
          <cell r="A4" t="str">
            <v>PROJE ADI (PROJECT NAME)</v>
          </cell>
        </row>
      </sheetData>
      <sheetData sheetId="937">
        <row r="4">
          <cell r="A4" t="str">
            <v>PROJE ADI (PROJECT NAME)</v>
          </cell>
        </row>
      </sheetData>
      <sheetData sheetId="938">
        <row r="4">
          <cell r="A4" t="str">
            <v>YAPIM İŞLERİ HAKEDİŞ RAPORU</v>
          </cell>
        </row>
      </sheetData>
      <sheetData sheetId="939">
        <row r="4">
          <cell r="A4" t="str">
            <v>PROJE ADI 
(PROJECT NAME)</v>
          </cell>
        </row>
      </sheetData>
      <sheetData sheetId="940">
        <row r="4">
          <cell r="A4" t="str">
            <v>PROJE ADI (PROJECT NAME)</v>
          </cell>
        </row>
      </sheetData>
      <sheetData sheetId="941">
        <row r="4">
          <cell r="A4" t="str">
            <v>PROJE ADI (PROJECT NAME)</v>
          </cell>
        </row>
      </sheetData>
      <sheetData sheetId="942">
        <row r="4">
          <cell r="A4" t="str">
            <v>PROJE ADI (PROJECT NAME)</v>
          </cell>
        </row>
      </sheetData>
      <sheetData sheetId="943">
        <row r="4">
          <cell r="A4" t="str">
            <v>PROJE ADI (PROJECT NAME)</v>
          </cell>
        </row>
      </sheetData>
      <sheetData sheetId="944">
        <row r="4">
          <cell r="A4" t="str">
            <v>PROJE ADI (PROJECT NAME)</v>
          </cell>
        </row>
      </sheetData>
      <sheetData sheetId="945">
        <row r="4">
          <cell r="A4" t="str">
            <v>PROJE ADI (PROJECT NAME)</v>
          </cell>
        </row>
      </sheetData>
      <sheetData sheetId="946">
        <row r="4">
          <cell r="A4" t="str">
            <v>PROJE ADI (PROJECT NAME)</v>
          </cell>
        </row>
      </sheetData>
      <sheetData sheetId="947">
        <row r="4">
          <cell r="A4" t="str">
            <v>PROJE ADI (PROJECT NAME)</v>
          </cell>
        </row>
      </sheetData>
      <sheetData sheetId="948">
        <row r="4">
          <cell r="A4" t="str">
            <v>PROJE ADI (PROJECT NAME)</v>
          </cell>
        </row>
      </sheetData>
      <sheetData sheetId="949">
        <row r="4">
          <cell r="A4">
            <v>0</v>
          </cell>
        </row>
      </sheetData>
      <sheetData sheetId="950">
        <row r="4">
          <cell r="A4" t="str">
            <v>PROJE ADI (PROJECT NAME)</v>
          </cell>
        </row>
      </sheetData>
      <sheetData sheetId="951">
        <row r="4">
          <cell r="A4" t="str">
            <v>PROJE ADI (PROJECT NAME)</v>
          </cell>
        </row>
      </sheetData>
      <sheetData sheetId="952">
        <row r="4">
          <cell r="A4" t="str">
            <v>PROJE ADI (PROJECT NAME)</v>
          </cell>
        </row>
      </sheetData>
      <sheetData sheetId="953">
        <row r="4">
          <cell r="A4" t="str">
            <v>YAPIM İŞLERİ HAKEDİŞ RAPORU</v>
          </cell>
        </row>
      </sheetData>
      <sheetData sheetId="954">
        <row r="4">
          <cell r="A4" t="str">
            <v>PROJE ADI (PROJECT NAME)</v>
          </cell>
        </row>
      </sheetData>
      <sheetData sheetId="955">
        <row r="4">
          <cell r="A4" t="str">
            <v>YAPIM İŞLERİ HAKEDİŞ RAPORU</v>
          </cell>
        </row>
      </sheetData>
      <sheetData sheetId="956">
        <row r="4">
          <cell r="A4" t="str">
            <v>PROJE ADI (PROJECT NAME)</v>
          </cell>
        </row>
      </sheetData>
      <sheetData sheetId="957">
        <row r="4">
          <cell r="A4" t="str">
            <v>YAPIM İŞLERİ HAKEDİŞ RAPORU</v>
          </cell>
        </row>
      </sheetData>
      <sheetData sheetId="958">
        <row r="4">
          <cell r="A4" t="str">
            <v>PROJE ADI (PROJECT NAME)</v>
          </cell>
        </row>
      </sheetData>
      <sheetData sheetId="959">
        <row r="4">
          <cell r="A4" t="str">
            <v>PROJE ADI (PROJECT NAME)</v>
          </cell>
        </row>
      </sheetData>
      <sheetData sheetId="960">
        <row r="4">
          <cell r="A4" t="str">
            <v>PROJE ADI (PROJECT NAME)</v>
          </cell>
        </row>
      </sheetData>
      <sheetData sheetId="961">
        <row r="4">
          <cell r="A4" t="str">
            <v>PROJE ADI (PROJECT NAME)</v>
          </cell>
        </row>
      </sheetData>
      <sheetData sheetId="962">
        <row r="4">
          <cell r="A4" t="str">
            <v>PROJE ADI (PROJECT NAME)</v>
          </cell>
        </row>
      </sheetData>
      <sheetData sheetId="963">
        <row r="4">
          <cell r="A4" t="str">
            <v>PROJE ADI (PROJECT NAME)</v>
          </cell>
        </row>
      </sheetData>
      <sheetData sheetId="964">
        <row r="4">
          <cell r="A4" t="str">
            <v>PROJE ADI (PROJECT NAME)</v>
          </cell>
        </row>
      </sheetData>
      <sheetData sheetId="965">
        <row r="4">
          <cell r="A4" t="str">
            <v>PROJE ADI (PROJECT NAME)</v>
          </cell>
        </row>
      </sheetData>
      <sheetData sheetId="966">
        <row r="4">
          <cell r="A4" t="str">
            <v>YAPIM İŞLERİ HAKEDİŞ RAPORU</v>
          </cell>
        </row>
      </sheetData>
      <sheetData sheetId="967">
        <row r="4">
          <cell r="A4" t="str">
            <v>PROJE ADI (PROJECT NAME)</v>
          </cell>
        </row>
      </sheetData>
      <sheetData sheetId="968">
        <row r="4">
          <cell r="A4" t="str">
            <v>PROJE ADI (PROJECT NAME)</v>
          </cell>
        </row>
      </sheetData>
      <sheetData sheetId="969">
        <row r="4">
          <cell r="A4" t="str">
            <v>YAPIM İŞLERİ HAKEDİŞ RAPORU</v>
          </cell>
        </row>
      </sheetData>
      <sheetData sheetId="970">
        <row r="4">
          <cell r="A4" t="str">
            <v>PROJE ADI (PROJECT NAME)</v>
          </cell>
        </row>
      </sheetData>
      <sheetData sheetId="971">
        <row r="4">
          <cell r="A4" t="str">
            <v>PROJE ADI (PROJECT NAME)</v>
          </cell>
        </row>
      </sheetData>
      <sheetData sheetId="972">
        <row r="4">
          <cell r="A4" t="str">
            <v>PROJE ADI (PROJECT NAME)</v>
          </cell>
        </row>
      </sheetData>
      <sheetData sheetId="973">
        <row r="4">
          <cell r="A4" t="str">
            <v>PROJE ADI (PROJECT NAME)</v>
          </cell>
        </row>
      </sheetData>
      <sheetData sheetId="974">
        <row r="4">
          <cell r="A4" t="str">
            <v>PROJE ADI (PROJECT NAME)</v>
          </cell>
        </row>
      </sheetData>
      <sheetData sheetId="975">
        <row r="4">
          <cell r="A4" t="str">
            <v>PROJE ADI (PROJECT NAME)</v>
          </cell>
        </row>
      </sheetData>
      <sheetData sheetId="976">
        <row r="4">
          <cell r="A4" t="str">
            <v>PROJE ADI (PROJECT NAME)</v>
          </cell>
        </row>
      </sheetData>
      <sheetData sheetId="977">
        <row r="4">
          <cell r="A4" t="str">
            <v>PROJE ADI (PROJECT NAME)</v>
          </cell>
        </row>
      </sheetData>
      <sheetData sheetId="978">
        <row r="4">
          <cell r="A4" t="str">
            <v>PROJE ADI (PROJECT NAME)</v>
          </cell>
        </row>
      </sheetData>
      <sheetData sheetId="979">
        <row r="4">
          <cell r="A4" t="str">
            <v>YAPIM İŞLERİ HAKEDİŞ RAPORU</v>
          </cell>
        </row>
      </sheetData>
      <sheetData sheetId="980">
        <row r="4">
          <cell r="A4" t="str">
            <v>YAPIM İŞLERİ HAKEDİŞ RAPORU</v>
          </cell>
        </row>
      </sheetData>
      <sheetData sheetId="981">
        <row r="4">
          <cell r="A4" t="str">
            <v>YAPIM İŞLERİ HAKEDİŞ RAPORU</v>
          </cell>
        </row>
      </sheetData>
      <sheetData sheetId="982">
        <row r="4">
          <cell r="A4" t="str">
            <v>YAPIM İŞLERİ HAKEDİŞ RAPORU</v>
          </cell>
        </row>
      </sheetData>
      <sheetData sheetId="983">
        <row r="4">
          <cell r="A4" t="str">
            <v>PROJE ADI (PROJECT NAME)</v>
          </cell>
        </row>
      </sheetData>
      <sheetData sheetId="984">
        <row r="4">
          <cell r="A4" t="str">
            <v>PROJE ADI (PROJECT NAME)</v>
          </cell>
        </row>
      </sheetData>
      <sheetData sheetId="985">
        <row r="4">
          <cell r="A4" t="str">
            <v>PROJE ADI (PROJECT NAME)</v>
          </cell>
        </row>
      </sheetData>
      <sheetData sheetId="986">
        <row r="4">
          <cell r="A4" t="str">
            <v>PROJE ADI (PROJECT NAME)</v>
          </cell>
        </row>
      </sheetData>
      <sheetData sheetId="987">
        <row r="4">
          <cell r="A4" t="str">
            <v>PROJE ADI (PROJECT NAME)</v>
          </cell>
        </row>
      </sheetData>
      <sheetData sheetId="988">
        <row r="4">
          <cell r="A4" t="str">
            <v>PROJE ADI (PROJECT NAME)</v>
          </cell>
        </row>
      </sheetData>
      <sheetData sheetId="989">
        <row r="4">
          <cell r="A4" t="str">
            <v>PROJE ADI (PROJECT NAME)</v>
          </cell>
        </row>
      </sheetData>
      <sheetData sheetId="990">
        <row r="4">
          <cell r="A4" t="str">
            <v>YAPIM İŞLERİ HAKEDİŞ RAPORU</v>
          </cell>
        </row>
      </sheetData>
      <sheetData sheetId="991">
        <row r="4">
          <cell r="A4" t="str">
            <v>PROJE ADI (PROJECT NAME)</v>
          </cell>
        </row>
      </sheetData>
      <sheetData sheetId="992">
        <row r="4">
          <cell r="A4" t="str">
            <v>YAPIM İŞLERİ HAKEDİŞ RAPORU</v>
          </cell>
        </row>
      </sheetData>
      <sheetData sheetId="993">
        <row r="4">
          <cell r="A4" t="str">
            <v>PROJE ADI (PROJECT NAME)</v>
          </cell>
        </row>
      </sheetData>
      <sheetData sheetId="994">
        <row r="4">
          <cell r="A4" t="str">
            <v>YAPIM İŞLERİ HAKEDİŞ RAPORU</v>
          </cell>
        </row>
      </sheetData>
      <sheetData sheetId="995">
        <row r="4">
          <cell r="A4" t="str">
            <v>PROJE ADI 
(PROJECT NAME)</v>
          </cell>
        </row>
      </sheetData>
      <sheetData sheetId="996">
        <row r="4">
          <cell r="A4" t="str">
            <v>PROJE ADI 
(PROJECT NAME)</v>
          </cell>
        </row>
      </sheetData>
      <sheetData sheetId="997">
        <row r="4">
          <cell r="A4" t="str">
            <v>PROJE ADI (PROJECT NAME)</v>
          </cell>
        </row>
      </sheetData>
      <sheetData sheetId="998">
        <row r="4">
          <cell r="A4" t="str">
            <v>PROJE ADI (PROJECT NAME)</v>
          </cell>
        </row>
      </sheetData>
      <sheetData sheetId="999">
        <row r="4">
          <cell r="A4" t="str">
            <v>PROJE ADI (PROJECT NAME)</v>
          </cell>
        </row>
      </sheetData>
      <sheetData sheetId="1000">
        <row r="4">
          <cell r="A4" t="str">
            <v>PROJE ADI (PROJECT NAME)</v>
          </cell>
        </row>
      </sheetData>
      <sheetData sheetId="1001">
        <row r="4">
          <cell r="A4" t="str">
            <v>PROJE ADI (PROJECT NAME)</v>
          </cell>
        </row>
      </sheetData>
      <sheetData sheetId="1002">
        <row r="4">
          <cell r="A4" t="str">
            <v>YAPIM İŞLERİ HAKEDİŞ RAPORU</v>
          </cell>
        </row>
      </sheetData>
      <sheetData sheetId="1003">
        <row r="4">
          <cell r="A4" t="str">
            <v>YAPIM İŞLERİ HAKEDİŞ RAPORU</v>
          </cell>
        </row>
      </sheetData>
      <sheetData sheetId="1004">
        <row r="4">
          <cell r="A4" t="str">
            <v>PROJE ADI (PROJECT NAME)</v>
          </cell>
        </row>
      </sheetData>
      <sheetData sheetId="1005">
        <row r="4">
          <cell r="A4" t="str">
            <v>PROJE ADI (PROJECT NAME)</v>
          </cell>
        </row>
      </sheetData>
      <sheetData sheetId="1006">
        <row r="4">
          <cell r="A4" t="str">
            <v>PROJE ADI (PROJECT NAME)</v>
          </cell>
        </row>
      </sheetData>
      <sheetData sheetId="1007">
        <row r="4">
          <cell r="A4" t="str">
            <v>PROJE ADI 
(PROJECT NAME)</v>
          </cell>
        </row>
      </sheetData>
      <sheetData sheetId="1008">
        <row r="4">
          <cell r="A4" t="str">
            <v>PROJE ADI (PROJECT NAME)</v>
          </cell>
        </row>
      </sheetData>
      <sheetData sheetId="1009">
        <row r="4">
          <cell r="A4" t="str">
            <v>PROJE ADI (PROJECT NAME)</v>
          </cell>
        </row>
      </sheetData>
      <sheetData sheetId="1010">
        <row r="4">
          <cell r="A4" t="str">
            <v>PROJE ADI (PROJECT NAME)</v>
          </cell>
        </row>
      </sheetData>
      <sheetData sheetId="1011">
        <row r="4">
          <cell r="A4" t="str">
            <v>PROJE ADI (PROJECT NAME)</v>
          </cell>
        </row>
      </sheetData>
      <sheetData sheetId="1012">
        <row r="4">
          <cell r="A4" t="str">
            <v>PROJE ADI (PROJECT NAME)</v>
          </cell>
        </row>
      </sheetData>
      <sheetData sheetId="1013">
        <row r="4">
          <cell r="A4" t="str">
            <v>PROJE ADI (PROJECT NAME)</v>
          </cell>
        </row>
      </sheetData>
      <sheetData sheetId="1014">
        <row r="4">
          <cell r="A4">
            <v>0</v>
          </cell>
        </row>
      </sheetData>
      <sheetData sheetId="1015">
        <row r="4">
          <cell r="A4" t="str">
            <v>PROJE ADI (PROJECT NAME)</v>
          </cell>
        </row>
      </sheetData>
      <sheetData sheetId="1016">
        <row r="4">
          <cell r="A4" t="str">
            <v>PROJE ADI (PROJECT NAME)</v>
          </cell>
        </row>
      </sheetData>
      <sheetData sheetId="1017">
        <row r="4">
          <cell r="A4" t="str">
            <v>PROJE ADI (PROJECT NAME)</v>
          </cell>
        </row>
      </sheetData>
      <sheetData sheetId="1018">
        <row r="4">
          <cell r="A4" t="str">
            <v>PROJE ADI (PROJECT NAME)</v>
          </cell>
        </row>
      </sheetData>
      <sheetData sheetId="1019">
        <row r="4">
          <cell r="A4" t="str">
            <v>PROJE ADI 
(PROJECT NAME)</v>
          </cell>
        </row>
      </sheetData>
      <sheetData sheetId="1020">
        <row r="4">
          <cell r="A4" t="str">
            <v>PROJE ADI (PROJECT NAME)</v>
          </cell>
        </row>
      </sheetData>
      <sheetData sheetId="1021">
        <row r="4">
          <cell r="A4" t="str">
            <v>YAPIM İŞLERİ HAKEDİŞ RAPORU</v>
          </cell>
        </row>
      </sheetData>
      <sheetData sheetId="1022">
        <row r="4">
          <cell r="A4" t="str">
            <v>PROJE ADI 
(PROJECT NAME)</v>
          </cell>
        </row>
      </sheetData>
      <sheetData sheetId="1023">
        <row r="4">
          <cell r="A4" t="str">
            <v>PROJE ADI (PROJECT NAME)</v>
          </cell>
        </row>
      </sheetData>
      <sheetData sheetId="1024">
        <row r="4">
          <cell r="A4" t="str">
            <v>PROJE ADI (PROJECT NAME)</v>
          </cell>
        </row>
      </sheetData>
      <sheetData sheetId="1025">
        <row r="4">
          <cell r="A4" t="str">
            <v>PROJE ADI (PROJECT NAME)</v>
          </cell>
        </row>
      </sheetData>
      <sheetData sheetId="1026">
        <row r="4">
          <cell r="A4">
            <v>0</v>
          </cell>
        </row>
      </sheetData>
      <sheetData sheetId="1027">
        <row r="4">
          <cell r="A4" t="str">
            <v>PROJE ADI (PROJECT NAME)</v>
          </cell>
        </row>
      </sheetData>
      <sheetData sheetId="1028">
        <row r="4">
          <cell r="A4" t="str">
            <v>PROJE ADI (PROJECT NAME)</v>
          </cell>
        </row>
      </sheetData>
      <sheetData sheetId="1029">
        <row r="4">
          <cell r="A4" t="str">
            <v>YAPIM İŞLERİ HAKEDİŞ RAPORU</v>
          </cell>
        </row>
      </sheetData>
      <sheetData sheetId="1030">
        <row r="4">
          <cell r="A4" t="str">
            <v>YAPIM İŞLERİ HAKEDİŞ RAPORU</v>
          </cell>
        </row>
      </sheetData>
      <sheetData sheetId="1031">
        <row r="4">
          <cell r="A4" t="str">
            <v>PROJE ADI (PROJECT NAME)</v>
          </cell>
        </row>
      </sheetData>
      <sheetData sheetId="1032">
        <row r="4">
          <cell r="A4" t="str">
            <v>PROJE ADI (PROJECT NAME)</v>
          </cell>
        </row>
      </sheetData>
      <sheetData sheetId="1033">
        <row r="4">
          <cell r="A4" t="str">
            <v>PROJE ADI 
(PROJECT NAME)</v>
          </cell>
        </row>
      </sheetData>
      <sheetData sheetId="1034">
        <row r="4">
          <cell r="A4" t="str">
            <v>PROJE ADI 
(PROJECT NAME)</v>
          </cell>
        </row>
      </sheetData>
      <sheetData sheetId="1035">
        <row r="4">
          <cell r="A4" t="str">
            <v>PROJE ADI 
(PROJECT NAME)</v>
          </cell>
        </row>
      </sheetData>
      <sheetData sheetId="1036">
        <row r="4">
          <cell r="A4" t="str">
            <v>Dept:</v>
          </cell>
        </row>
      </sheetData>
      <sheetData sheetId="1037">
        <row r="4">
          <cell r="A4" t="str">
            <v>PROJE ADI 
(PROJECT NAME)</v>
          </cell>
        </row>
      </sheetData>
      <sheetData sheetId="1038">
        <row r="4">
          <cell r="A4" t="str">
            <v>PROJE ADI (PROJECT NAME)</v>
          </cell>
        </row>
      </sheetData>
      <sheetData sheetId="1039">
        <row r="4">
          <cell r="A4" t="str">
            <v>Dept:</v>
          </cell>
        </row>
      </sheetData>
      <sheetData sheetId="1040">
        <row r="4">
          <cell r="A4" t="str">
            <v>PROJE ADI (PROJECT NAME)</v>
          </cell>
        </row>
      </sheetData>
      <sheetData sheetId="1041">
        <row r="4">
          <cell r="A4" t="str">
            <v>Dept:</v>
          </cell>
        </row>
      </sheetData>
      <sheetData sheetId="1042">
        <row r="4">
          <cell r="A4" t="str">
            <v>YAPIM İŞLERİ HAKEDİŞ RAPORU</v>
          </cell>
        </row>
      </sheetData>
      <sheetData sheetId="1043">
        <row r="4">
          <cell r="A4" t="str">
            <v>PROJE ADI 
(PROJECT NAME)</v>
          </cell>
        </row>
      </sheetData>
      <sheetData sheetId="1044">
        <row r="4">
          <cell r="A4" t="str">
            <v>PROJE ADI 
(PROJECT NAME)</v>
          </cell>
        </row>
      </sheetData>
      <sheetData sheetId="1045">
        <row r="4">
          <cell r="A4" t="str">
            <v>PROJE ADI 
(PROJECT NAME)</v>
          </cell>
        </row>
      </sheetData>
      <sheetData sheetId="1046">
        <row r="4">
          <cell r="A4" t="str">
            <v>PROJE ADI 
(PROJECT NAME)</v>
          </cell>
        </row>
      </sheetData>
      <sheetData sheetId="1047">
        <row r="4">
          <cell r="A4" t="str">
            <v>PROJE ADI 
(PROJECT NAME)</v>
          </cell>
        </row>
      </sheetData>
      <sheetData sheetId="1048">
        <row r="4">
          <cell r="A4" t="str">
            <v>PROJE ADI 
(PROJECT NAME)</v>
          </cell>
        </row>
      </sheetData>
      <sheetData sheetId="1049">
        <row r="4">
          <cell r="A4" t="str">
            <v>PROJE ADI (PROJECT NAME)</v>
          </cell>
        </row>
      </sheetData>
      <sheetData sheetId="1050">
        <row r="4">
          <cell r="A4" t="str">
            <v>YAPIM İŞLERİ HAKEDİŞ RAPORU</v>
          </cell>
        </row>
      </sheetData>
      <sheetData sheetId="1051">
        <row r="4">
          <cell r="A4" t="str">
            <v>Dept:</v>
          </cell>
        </row>
      </sheetData>
      <sheetData sheetId="1052">
        <row r="4">
          <cell r="A4" t="str">
            <v>YAPIM İŞLERİ HAKEDİŞ RAPORU</v>
          </cell>
        </row>
      </sheetData>
      <sheetData sheetId="1053">
        <row r="4">
          <cell r="A4" t="str">
            <v>YAPIM İŞLERİ HAKEDİŞ RAPORU</v>
          </cell>
        </row>
      </sheetData>
      <sheetData sheetId="1054">
        <row r="4">
          <cell r="A4" t="str">
            <v>PROJE ADI (PROJECT NAME)</v>
          </cell>
        </row>
      </sheetData>
      <sheetData sheetId="1055">
        <row r="4">
          <cell r="A4" t="str">
            <v>PROJE ADI 
(PROJECT NAME)</v>
          </cell>
        </row>
      </sheetData>
      <sheetData sheetId="1056">
        <row r="4">
          <cell r="A4" t="str">
            <v>PROJE ADI (PROJECT NAME)</v>
          </cell>
        </row>
      </sheetData>
      <sheetData sheetId="1057">
        <row r="4">
          <cell r="A4" t="str">
            <v>YAPIM İŞLERİ HAKEDİŞ RAPORU</v>
          </cell>
        </row>
      </sheetData>
      <sheetData sheetId="1058">
        <row r="4">
          <cell r="A4" t="str">
            <v>PROJE ADI 
(PROJECT NAME)</v>
          </cell>
        </row>
      </sheetData>
      <sheetData sheetId="1059">
        <row r="4">
          <cell r="A4" t="str">
            <v>YAPIM İŞLERİ HAKEDİŞ RAPORU</v>
          </cell>
        </row>
      </sheetData>
      <sheetData sheetId="1060">
        <row r="4">
          <cell r="A4" t="str">
            <v>YAPIM İŞLERİ HAKEDİŞ RAPORU</v>
          </cell>
        </row>
      </sheetData>
      <sheetData sheetId="1061">
        <row r="4">
          <cell r="A4" t="str">
            <v>YAPIM İŞLERİ HAKEDİŞ RAPORU</v>
          </cell>
        </row>
      </sheetData>
      <sheetData sheetId="1062">
        <row r="4">
          <cell r="A4" t="str">
            <v>YAPIM İŞLERİ HAKEDİŞ RAPORU</v>
          </cell>
        </row>
      </sheetData>
      <sheetData sheetId="1063">
        <row r="4">
          <cell r="A4">
            <v>0</v>
          </cell>
        </row>
      </sheetData>
      <sheetData sheetId="1064">
        <row r="4">
          <cell r="A4" t="str">
            <v>PROJE ADI (PROJECT NAME)</v>
          </cell>
        </row>
      </sheetData>
      <sheetData sheetId="1065">
        <row r="4">
          <cell r="A4" t="str">
            <v>PROJE ADI (PROJECT NAME)</v>
          </cell>
        </row>
      </sheetData>
      <sheetData sheetId="1066">
        <row r="4">
          <cell r="A4" t="str">
            <v>YAPIM İŞLERİ HAKEDİŞ RAPORU</v>
          </cell>
        </row>
      </sheetData>
      <sheetData sheetId="1067">
        <row r="4">
          <cell r="A4" t="str">
            <v>YAPIM İŞLERİ HAKEDİŞ RAPORU</v>
          </cell>
        </row>
      </sheetData>
      <sheetData sheetId="1068">
        <row r="4">
          <cell r="A4" t="str">
            <v>PROJE ADI (PROJECT NAME)</v>
          </cell>
        </row>
      </sheetData>
      <sheetData sheetId="1069">
        <row r="4">
          <cell r="A4" t="str">
            <v>PROJE ADI (PROJECT NAME)</v>
          </cell>
        </row>
      </sheetData>
      <sheetData sheetId="1070">
        <row r="4">
          <cell r="B4">
            <v>0</v>
          </cell>
        </row>
      </sheetData>
      <sheetData sheetId="1071">
        <row r="4">
          <cell r="B4">
            <v>0</v>
          </cell>
        </row>
      </sheetData>
      <sheetData sheetId="1072">
        <row r="4">
          <cell r="A4" t="str">
            <v>PROJE ADI (PROJECT NAME)</v>
          </cell>
        </row>
      </sheetData>
      <sheetData sheetId="1073">
        <row r="4">
          <cell r="B4">
            <v>0</v>
          </cell>
        </row>
      </sheetData>
      <sheetData sheetId="1074"/>
      <sheetData sheetId="1075">
        <row r="4">
          <cell r="B4">
            <v>0</v>
          </cell>
        </row>
      </sheetData>
      <sheetData sheetId="1076">
        <row r="4">
          <cell r="B4">
            <v>0</v>
          </cell>
        </row>
      </sheetData>
      <sheetData sheetId="1077">
        <row r="4">
          <cell r="B4">
            <v>0</v>
          </cell>
        </row>
      </sheetData>
      <sheetData sheetId="1078">
        <row r="4">
          <cell r="B4">
            <v>0</v>
          </cell>
        </row>
      </sheetData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>
        <row r="4">
          <cell r="A4" t="str">
            <v>YAPIM İŞLERİ HAKEDİŞ RAPORU</v>
          </cell>
        </row>
      </sheetData>
      <sheetData sheetId="1085">
        <row r="4">
          <cell r="A4" t="str">
            <v>PROJE ADI (PROJECT NAME)</v>
          </cell>
        </row>
      </sheetData>
      <sheetData sheetId="1086">
        <row r="4">
          <cell r="A4" t="str">
            <v>PROJE ADI (PROJECT NAME)</v>
          </cell>
        </row>
      </sheetData>
      <sheetData sheetId="1087">
        <row r="4">
          <cell r="A4" t="str">
            <v>PROJE ADI (PROJECT NAME)</v>
          </cell>
        </row>
      </sheetData>
      <sheetData sheetId="1088">
        <row r="4">
          <cell r="A4" t="str">
            <v>PROJE ADI (PROJECT NAME)</v>
          </cell>
        </row>
      </sheetData>
      <sheetData sheetId="1089">
        <row r="4">
          <cell r="A4" t="str">
            <v>PROJE ADI (PROJECT NAME)</v>
          </cell>
        </row>
      </sheetData>
      <sheetData sheetId="1090">
        <row r="4">
          <cell r="A4" t="str">
            <v>PROJE ADI (PROJECT NAME)</v>
          </cell>
        </row>
      </sheetData>
      <sheetData sheetId="1091">
        <row r="4">
          <cell r="A4" t="str">
            <v>PROJE ADI (PROJECT NAME)</v>
          </cell>
        </row>
      </sheetData>
      <sheetData sheetId="1092">
        <row r="4">
          <cell r="A4" t="str">
            <v>PROJE ADI (PROJECT NAME)</v>
          </cell>
        </row>
      </sheetData>
      <sheetData sheetId="1093">
        <row r="4">
          <cell r="A4" t="str">
            <v>PROJE ADI (PROJECT NAME)</v>
          </cell>
        </row>
      </sheetData>
      <sheetData sheetId="1094">
        <row r="4">
          <cell r="A4" t="str">
            <v>PROJE ADI (PROJECT NAME)</v>
          </cell>
        </row>
      </sheetData>
      <sheetData sheetId="1095">
        <row r="4">
          <cell r="A4" t="str">
            <v>YAPIM İŞLERİ HAKEDİŞ RAPORU</v>
          </cell>
        </row>
      </sheetData>
      <sheetData sheetId="1096">
        <row r="4">
          <cell r="A4" t="str">
            <v>PROJE ADI (PROJECT NAME)</v>
          </cell>
        </row>
      </sheetData>
      <sheetData sheetId="1097">
        <row r="4">
          <cell r="A4" t="str">
            <v>YAPIM İŞLERİ HAKEDİŞ RAPORU</v>
          </cell>
        </row>
      </sheetData>
      <sheetData sheetId="1098">
        <row r="4">
          <cell r="A4" t="str">
            <v>PROJE ADI (PROJECT NAME)</v>
          </cell>
        </row>
      </sheetData>
      <sheetData sheetId="1099">
        <row r="4">
          <cell r="A4" t="str">
            <v>PROJE ADI (PROJECT NAME)</v>
          </cell>
        </row>
      </sheetData>
      <sheetData sheetId="1100">
        <row r="4">
          <cell r="A4" t="str">
            <v>PROJE ADI (PROJECT NAME)</v>
          </cell>
        </row>
      </sheetData>
      <sheetData sheetId="1101">
        <row r="4">
          <cell r="A4" t="str">
            <v>PROJE ADI (PROJECT NAME)</v>
          </cell>
        </row>
      </sheetData>
      <sheetData sheetId="1102">
        <row r="4">
          <cell r="A4" t="str">
            <v>PROJE ADI (PROJECT NAME)</v>
          </cell>
        </row>
      </sheetData>
      <sheetData sheetId="1103">
        <row r="4">
          <cell r="A4" t="str">
            <v>PROJE ADI (PROJECT NAME)</v>
          </cell>
        </row>
      </sheetData>
      <sheetData sheetId="1104">
        <row r="4">
          <cell r="A4" t="str">
            <v>PROJE ADI (PROJECT NAME)</v>
          </cell>
        </row>
      </sheetData>
      <sheetData sheetId="1105">
        <row r="4">
          <cell r="A4" t="str">
            <v>YAPIM İŞLERİ HAKEDİŞ RAPORU</v>
          </cell>
        </row>
      </sheetData>
      <sheetData sheetId="1106">
        <row r="4">
          <cell r="A4" t="str">
            <v>PROJE ADI (PROJECT NAME)</v>
          </cell>
        </row>
      </sheetData>
      <sheetData sheetId="1107">
        <row r="4">
          <cell r="A4" t="str">
            <v>PROJE ADI (PROJECT NAME)</v>
          </cell>
        </row>
      </sheetData>
      <sheetData sheetId="1108">
        <row r="4">
          <cell r="A4" t="str">
            <v>PROJE ADI (PROJECT NAME)</v>
          </cell>
        </row>
      </sheetData>
      <sheetData sheetId="1109">
        <row r="4">
          <cell r="A4" t="str">
            <v>PROJE ADI (PROJECT NAME)</v>
          </cell>
        </row>
      </sheetData>
      <sheetData sheetId="1110">
        <row r="4">
          <cell r="A4" t="str">
            <v>PROJE ADI (PROJECT NAME)</v>
          </cell>
        </row>
      </sheetData>
      <sheetData sheetId="1111">
        <row r="4">
          <cell r="A4" t="str">
            <v>PROJE ADI (PROJECT NAME)</v>
          </cell>
        </row>
      </sheetData>
      <sheetData sheetId="1112">
        <row r="4">
          <cell r="A4" t="str">
            <v>PROJE ADI (PROJECT NAME)</v>
          </cell>
        </row>
      </sheetData>
      <sheetData sheetId="1113">
        <row r="4">
          <cell r="A4" t="str">
            <v>PROJE ADI (PROJECT NAME)</v>
          </cell>
        </row>
      </sheetData>
      <sheetData sheetId="1114">
        <row r="4">
          <cell r="A4" t="str">
            <v>PROJE ADI 
(PROJECT NAME)</v>
          </cell>
        </row>
      </sheetData>
      <sheetData sheetId="1115">
        <row r="4">
          <cell r="A4" t="str">
            <v>PROJE ADI 
(PROJECT NAME)</v>
          </cell>
        </row>
      </sheetData>
      <sheetData sheetId="1116">
        <row r="4">
          <cell r="A4" t="str">
            <v>PROJE ADI 
(PROJECT NAME)</v>
          </cell>
        </row>
      </sheetData>
      <sheetData sheetId="1117">
        <row r="4">
          <cell r="A4" t="str">
            <v>PROJE ADI (PROJECT NAME)</v>
          </cell>
        </row>
      </sheetData>
      <sheetData sheetId="1118">
        <row r="4">
          <cell r="A4" t="str">
            <v>YAPIM İŞLERİ HAKEDİŞ RAPORU</v>
          </cell>
        </row>
      </sheetData>
      <sheetData sheetId="1119">
        <row r="4">
          <cell r="A4" t="str">
            <v>PROJE ADI (PROJECT NAME)</v>
          </cell>
        </row>
      </sheetData>
      <sheetData sheetId="1120">
        <row r="4">
          <cell r="A4" t="str">
            <v>PROJE ADI (PROJECT NAME)</v>
          </cell>
        </row>
      </sheetData>
      <sheetData sheetId="1121">
        <row r="4">
          <cell r="A4" t="str">
            <v>PROJE ADI (PROJECT NAME)</v>
          </cell>
        </row>
      </sheetData>
      <sheetData sheetId="1122">
        <row r="4">
          <cell r="A4" t="str">
            <v>PROJE ADI (PROJECT NAME)</v>
          </cell>
        </row>
      </sheetData>
      <sheetData sheetId="1123">
        <row r="4">
          <cell r="A4" t="str">
            <v>PROJE ADI (PROJECT NAME)</v>
          </cell>
        </row>
      </sheetData>
      <sheetData sheetId="1124">
        <row r="4">
          <cell r="A4" t="str">
            <v>PROJE ADI (PROJECT NAME)</v>
          </cell>
        </row>
      </sheetData>
      <sheetData sheetId="1125">
        <row r="4">
          <cell r="A4" t="str">
            <v>PROJE ADI (PROJECT NAME)</v>
          </cell>
        </row>
      </sheetData>
      <sheetData sheetId="1126">
        <row r="4">
          <cell r="A4" t="str">
            <v>PROJE ADI (PROJECT NAME)</v>
          </cell>
        </row>
      </sheetData>
      <sheetData sheetId="1127">
        <row r="4">
          <cell r="A4" t="str">
            <v>PROJE ADI (PROJECT NAME)</v>
          </cell>
        </row>
      </sheetData>
      <sheetData sheetId="1128">
        <row r="4">
          <cell r="A4" t="str">
            <v>PROJE ADI (PROJECT NAME)</v>
          </cell>
        </row>
      </sheetData>
      <sheetData sheetId="1129">
        <row r="4">
          <cell r="A4">
            <v>0</v>
          </cell>
        </row>
      </sheetData>
      <sheetData sheetId="1130">
        <row r="4">
          <cell r="A4" t="str">
            <v>PROJE ADI (PROJECT NAME)</v>
          </cell>
        </row>
      </sheetData>
      <sheetData sheetId="1131">
        <row r="4">
          <cell r="A4" t="str">
            <v>PROJE ADI (PROJECT NAME)</v>
          </cell>
        </row>
      </sheetData>
      <sheetData sheetId="1132" refreshError="1"/>
      <sheetData sheetId="1133" refreshError="1"/>
      <sheetData sheetId="1134">
        <row r="4">
          <cell r="A4" t="str">
            <v>YAPIM İŞLERİ HAKEDİŞ RAPORU</v>
          </cell>
        </row>
      </sheetData>
      <sheetData sheetId="1135" refreshError="1"/>
      <sheetData sheetId="1136">
        <row r="4">
          <cell r="A4" t="str">
            <v>PROJE ADI (PROJECT NAME)</v>
          </cell>
        </row>
      </sheetData>
      <sheetData sheetId="1137">
        <row r="4">
          <cell r="A4" t="str">
            <v>PROJE ADI (PROJECT NAME)</v>
          </cell>
        </row>
      </sheetData>
      <sheetData sheetId="1138">
        <row r="4">
          <cell r="A4" t="str">
            <v>PROJE ADI (PROJECT NAME)</v>
          </cell>
        </row>
      </sheetData>
      <sheetData sheetId="1139">
        <row r="4">
          <cell r="A4" t="str">
            <v>PROJE ADI (PROJECT NAME)</v>
          </cell>
        </row>
      </sheetData>
      <sheetData sheetId="1140">
        <row r="4">
          <cell r="A4" t="str">
            <v>PROJE ADI (PROJECT NAME)</v>
          </cell>
        </row>
      </sheetData>
      <sheetData sheetId="1141">
        <row r="4">
          <cell r="A4" t="str">
            <v>PROJE ADI (PROJECT NAME)</v>
          </cell>
        </row>
      </sheetData>
      <sheetData sheetId="1142">
        <row r="4">
          <cell r="A4" t="str">
            <v>PROJE ADI (PROJECT NAME)</v>
          </cell>
        </row>
      </sheetData>
      <sheetData sheetId="1143">
        <row r="4">
          <cell r="A4" t="str">
            <v>PROJE ADI (PROJECT NAME)</v>
          </cell>
        </row>
      </sheetData>
      <sheetData sheetId="1144">
        <row r="4">
          <cell r="A4" t="str">
            <v>PROJE ADI (PROJECT NAME)</v>
          </cell>
        </row>
      </sheetData>
      <sheetData sheetId="1145">
        <row r="4">
          <cell r="A4" t="str">
            <v>PROJE ADI 
(PROJECT NAME)</v>
          </cell>
        </row>
      </sheetData>
      <sheetData sheetId="1146">
        <row r="4">
          <cell r="A4" t="str">
            <v>Dept:</v>
          </cell>
        </row>
      </sheetData>
      <sheetData sheetId="1147">
        <row r="4">
          <cell r="A4" t="str">
            <v>PROJE ADI 
(PROJECT NAME)</v>
          </cell>
        </row>
      </sheetData>
      <sheetData sheetId="1148">
        <row r="4">
          <cell r="A4" t="str">
            <v>PROJE ADI 
(PROJECT NAME)</v>
          </cell>
        </row>
      </sheetData>
      <sheetData sheetId="1149">
        <row r="4">
          <cell r="A4" t="str">
            <v>PROJE ADI 
(PROJECT NAME)</v>
          </cell>
        </row>
      </sheetData>
      <sheetData sheetId="1150">
        <row r="4">
          <cell r="A4" t="str">
            <v>PROJE ADI 
(PROJECT NAME)</v>
          </cell>
        </row>
      </sheetData>
      <sheetData sheetId="1151">
        <row r="4">
          <cell r="A4" t="str">
            <v>PROJE ADI 
(PROJECT NAME)</v>
          </cell>
        </row>
      </sheetData>
      <sheetData sheetId="1152">
        <row r="4">
          <cell r="A4" t="str">
            <v>Dept:</v>
          </cell>
        </row>
      </sheetData>
      <sheetData sheetId="1153">
        <row r="4">
          <cell r="A4" t="str">
            <v>Dept:</v>
          </cell>
        </row>
      </sheetData>
      <sheetData sheetId="1154">
        <row r="4">
          <cell r="A4" t="str">
            <v>Dept:</v>
          </cell>
        </row>
      </sheetData>
      <sheetData sheetId="1155">
        <row r="4">
          <cell r="A4" t="str">
            <v>Dept:</v>
          </cell>
        </row>
      </sheetData>
      <sheetData sheetId="1156">
        <row r="4">
          <cell r="A4" t="str">
            <v>PROJE ADI (PROJECT NAME)</v>
          </cell>
        </row>
      </sheetData>
      <sheetData sheetId="1157">
        <row r="4">
          <cell r="A4" t="str">
            <v>PROJE ADI (PROJECT NAME)</v>
          </cell>
        </row>
      </sheetData>
      <sheetData sheetId="1158">
        <row r="4">
          <cell r="A4" t="str">
            <v>PROJE ADI 
(PROJECT NAME)</v>
          </cell>
        </row>
      </sheetData>
      <sheetData sheetId="1159">
        <row r="4">
          <cell r="A4" t="str">
            <v>PROJE ADI 
(PROJECT NAME)</v>
          </cell>
        </row>
      </sheetData>
      <sheetData sheetId="1160">
        <row r="4">
          <cell r="A4" t="str">
            <v>PROJE ADI 
(PROJECT NAME)</v>
          </cell>
        </row>
      </sheetData>
      <sheetData sheetId="1161">
        <row r="4">
          <cell r="A4" t="str">
            <v>PROJE ADI 
(PROJECT NAME)</v>
          </cell>
        </row>
      </sheetData>
      <sheetData sheetId="1162">
        <row r="4">
          <cell r="A4" t="str">
            <v>PROJE ADI 
(PROJECT NAME)</v>
          </cell>
        </row>
      </sheetData>
      <sheetData sheetId="1163">
        <row r="4">
          <cell r="A4" t="str">
            <v>YAPIM İŞLERİ HAKEDİŞ RAPORU</v>
          </cell>
        </row>
      </sheetData>
      <sheetData sheetId="1164">
        <row r="4">
          <cell r="A4" t="str">
            <v>PROJE ADI 
(PROJECT NAME)</v>
          </cell>
        </row>
      </sheetData>
      <sheetData sheetId="1165">
        <row r="4">
          <cell r="A4" t="str">
            <v>YAPIM İŞLERİ HAKEDİŞ RAPORU</v>
          </cell>
        </row>
      </sheetData>
      <sheetData sheetId="1166">
        <row r="4">
          <cell r="A4" t="str">
            <v>PROJE ADI (PROJECT NAME)</v>
          </cell>
        </row>
      </sheetData>
      <sheetData sheetId="1167">
        <row r="4">
          <cell r="A4" t="str">
            <v>PROJE ADI (PROJECT NAME)</v>
          </cell>
        </row>
      </sheetData>
      <sheetData sheetId="1168">
        <row r="4">
          <cell r="A4" t="str">
            <v>PROJE ADI (PROJECT NAME)</v>
          </cell>
        </row>
      </sheetData>
      <sheetData sheetId="1169">
        <row r="4">
          <cell r="A4" t="str">
            <v>PROJE ADI (PROJECT NAME)</v>
          </cell>
        </row>
      </sheetData>
      <sheetData sheetId="1170">
        <row r="4">
          <cell r="A4" t="str">
            <v>YAPIM İŞLERİ HAKEDİŞ RAPORU</v>
          </cell>
        </row>
      </sheetData>
      <sheetData sheetId="1171">
        <row r="4">
          <cell r="A4" t="str">
            <v>YAPIM İŞLERİ HAKEDİŞ RAPORU</v>
          </cell>
        </row>
      </sheetData>
      <sheetData sheetId="1172">
        <row r="4">
          <cell r="A4" t="str">
            <v>YAPIM İŞLERİ HAKEDİŞ RAPORU</v>
          </cell>
        </row>
      </sheetData>
      <sheetData sheetId="1173">
        <row r="4">
          <cell r="A4" t="str">
            <v>PROJE ADI 
(PROJECT NAME)</v>
          </cell>
        </row>
      </sheetData>
      <sheetData sheetId="1174">
        <row r="4">
          <cell r="A4" t="str">
            <v>PROJE ADI 
(PROJECT NAME)</v>
          </cell>
        </row>
      </sheetData>
      <sheetData sheetId="1175">
        <row r="4">
          <cell r="A4" t="str">
            <v>PROJE ADI 
(PROJECT NAME)</v>
          </cell>
        </row>
      </sheetData>
      <sheetData sheetId="1176">
        <row r="4">
          <cell r="A4" t="str">
            <v>YAPIM İŞLERİ HAKEDİŞ RAPORU</v>
          </cell>
        </row>
      </sheetData>
      <sheetData sheetId="1177">
        <row r="4">
          <cell r="A4" t="str">
            <v>PROJE ADI (PROJECT NAME)</v>
          </cell>
        </row>
      </sheetData>
      <sheetData sheetId="1178">
        <row r="4">
          <cell r="A4" t="str">
            <v>YAPIM İŞLERİ HAKEDİŞ RAPORU</v>
          </cell>
        </row>
      </sheetData>
      <sheetData sheetId="1179">
        <row r="4">
          <cell r="A4" t="str">
            <v>PROJE ADI (PROJECT NAME)</v>
          </cell>
        </row>
      </sheetData>
      <sheetData sheetId="1180">
        <row r="4">
          <cell r="A4" t="str">
            <v>PROJE ADI (PROJECT NAME)</v>
          </cell>
        </row>
      </sheetData>
      <sheetData sheetId="1181">
        <row r="4">
          <cell r="A4" t="str">
            <v>PROJE ADI (PROJECT NAME)</v>
          </cell>
        </row>
      </sheetData>
      <sheetData sheetId="1182">
        <row r="4">
          <cell r="A4" t="str">
            <v>YAPIM İŞLERİ HAKEDİŞ RAPORU</v>
          </cell>
        </row>
      </sheetData>
      <sheetData sheetId="1183">
        <row r="4">
          <cell r="A4" t="str">
            <v>YAPIM İŞLERİ HAKEDİŞ RAPORU</v>
          </cell>
        </row>
      </sheetData>
      <sheetData sheetId="1184">
        <row r="4">
          <cell r="A4" t="str">
            <v>YAPIM İŞLERİ HAKEDİŞ RAPORU</v>
          </cell>
        </row>
      </sheetData>
      <sheetData sheetId="1185">
        <row r="4">
          <cell r="A4" t="str">
            <v>PROJE ADI 
(PROJECT NAME)</v>
          </cell>
        </row>
      </sheetData>
      <sheetData sheetId="1186">
        <row r="4">
          <cell r="A4" t="str">
            <v>PROJE ADI 
(PROJECT NAME)</v>
          </cell>
        </row>
      </sheetData>
      <sheetData sheetId="1187">
        <row r="4">
          <cell r="A4" t="str">
            <v>PROJE ADI 
(PROJECT NAME)</v>
          </cell>
        </row>
      </sheetData>
      <sheetData sheetId="1188">
        <row r="4">
          <cell r="A4" t="str">
            <v>PROJE ADI 
(PROJECT NAME)</v>
          </cell>
        </row>
      </sheetData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>
        <row r="4">
          <cell r="A4" t="str">
            <v>YAPIM İŞLERİ HAKEDİŞ RAPORU</v>
          </cell>
        </row>
      </sheetData>
      <sheetData sheetId="1204">
        <row r="4">
          <cell r="A4" t="str">
            <v>YAPIM İŞLERİ HAKEDİŞ RAPORU</v>
          </cell>
        </row>
      </sheetData>
      <sheetData sheetId="1205">
        <row r="4">
          <cell r="A4">
            <v>0</v>
          </cell>
        </row>
      </sheetData>
      <sheetData sheetId="1206">
        <row r="4">
          <cell r="A4" t="str">
            <v>PROJE ADI (PROJECT NAME)</v>
          </cell>
        </row>
      </sheetData>
      <sheetData sheetId="1207">
        <row r="4">
          <cell r="A4" t="str">
            <v>PROJE ADI (PROJECT NAME)</v>
          </cell>
        </row>
      </sheetData>
      <sheetData sheetId="1208">
        <row r="4">
          <cell r="A4" t="str">
            <v>YAPIM İŞLERİ HAKEDİŞ RAPORU</v>
          </cell>
        </row>
      </sheetData>
      <sheetData sheetId="1209">
        <row r="4">
          <cell r="A4" t="str">
            <v>PROJE ADI (PROJECT NAME)</v>
          </cell>
        </row>
      </sheetData>
      <sheetData sheetId="1210">
        <row r="4">
          <cell r="A4" t="str">
            <v>PROJE ADI (PROJECT NAME)</v>
          </cell>
        </row>
      </sheetData>
      <sheetData sheetId="1211">
        <row r="4">
          <cell r="A4" t="str">
            <v>PROJE ADI (PROJECT NAME)</v>
          </cell>
        </row>
      </sheetData>
      <sheetData sheetId="1212">
        <row r="4">
          <cell r="A4" t="str">
            <v>PROJE ADI 
(PROJECT NAME)</v>
          </cell>
        </row>
      </sheetData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>
        <row r="4">
          <cell r="A4" t="str">
            <v>YAPIM İŞLERİ HAKEDİŞ RAPORU</v>
          </cell>
        </row>
      </sheetData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>
        <row r="4">
          <cell r="C4">
            <v>36130</v>
          </cell>
        </row>
      </sheetData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>
        <row r="4">
          <cell r="A4" t="str">
            <v>YAPIM İŞLERİ HAKEDİŞ RAPORU</v>
          </cell>
        </row>
      </sheetData>
      <sheetData sheetId="1323"/>
      <sheetData sheetId="1324">
        <row r="4">
          <cell r="A4" t="str">
            <v>YAPIM İŞLERİ HAKEDİŞ RAPORU</v>
          </cell>
        </row>
      </sheetData>
      <sheetData sheetId="1325"/>
      <sheetData sheetId="1326"/>
      <sheetData sheetId="1327"/>
      <sheetData sheetId="1328">
        <row r="4">
          <cell r="A4" t="str">
            <v>YAPIM İŞLERİ HAKEDİŞ RAPORU</v>
          </cell>
        </row>
      </sheetData>
      <sheetData sheetId="1329"/>
      <sheetData sheetId="1330">
        <row r="4">
          <cell r="A4" t="str">
            <v>YAPIM İŞLERİ HAKEDİŞ RAPORU</v>
          </cell>
        </row>
      </sheetData>
      <sheetData sheetId="1331"/>
      <sheetData sheetId="1332">
        <row r="4">
          <cell r="A4" t="str">
            <v>YAPIM İŞLERİ HAKEDİŞ RAPORU</v>
          </cell>
        </row>
      </sheetData>
      <sheetData sheetId="1333"/>
      <sheetData sheetId="1334">
        <row r="4">
          <cell r="A4" t="str">
            <v>YAPIM İŞLERİ HAKEDİŞ RAPORU</v>
          </cell>
        </row>
      </sheetData>
      <sheetData sheetId="1335"/>
      <sheetData sheetId="1336">
        <row r="4">
          <cell r="A4" t="str">
            <v>YAPIM İŞLERİ HAKEDİŞ RAPORU</v>
          </cell>
        </row>
      </sheetData>
      <sheetData sheetId="1337"/>
      <sheetData sheetId="1338">
        <row r="4">
          <cell r="A4" t="str">
            <v>YAPIM İŞLERİ HAKEDİŞ RAPORU</v>
          </cell>
        </row>
      </sheetData>
      <sheetData sheetId="1339"/>
      <sheetData sheetId="1340">
        <row r="6">
          <cell r="B6">
            <v>0</v>
          </cell>
        </row>
      </sheetData>
      <sheetData sheetId="1341"/>
      <sheetData sheetId="1342">
        <row r="6">
          <cell r="B6">
            <v>0</v>
          </cell>
        </row>
      </sheetData>
      <sheetData sheetId="1343"/>
      <sheetData sheetId="1344">
        <row r="4">
          <cell r="A4" t="str">
            <v>YAPIM İŞLERİ HAKEDİŞ RAPORU</v>
          </cell>
        </row>
      </sheetData>
      <sheetData sheetId="1345">
        <row r="4">
          <cell r="A4" t="str">
            <v>YAPIM İŞLERİ HAKEDİŞ RAPORU</v>
          </cell>
        </row>
      </sheetData>
      <sheetData sheetId="1346">
        <row r="6">
          <cell r="B6">
            <v>0</v>
          </cell>
        </row>
      </sheetData>
      <sheetData sheetId="1347">
        <row r="6">
          <cell r="B6">
            <v>0</v>
          </cell>
        </row>
      </sheetData>
      <sheetData sheetId="1348">
        <row r="6">
          <cell r="B6">
            <v>0</v>
          </cell>
        </row>
      </sheetData>
      <sheetData sheetId="1349">
        <row r="6">
          <cell r="B6">
            <v>0</v>
          </cell>
        </row>
      </sheetData>
      <sheetData sheetId="1350"/>
      <sheetData sheetId="1351">
        <row r="4">
          <cell r="A4" t="str">
            <v>YAPIM İŞLERİ HAKEDİŞ RAPORU</v>
          </cell>
        </row>
      </sheetData>
      <sheetData sheetId="1352"/>
      <sheetData sheetId="1353">
        <row r="6">
          <cell r="B6">
            <v>0</v>
          </cell>
        </row>
      </sheetData>
      <sheetData sheetId="1354"/>
      <sheetData sheetId="1355">
        <row r="6">
          <cell r="B6">
            <v>0</v>
          </cell>
        </row>
      </sheetData>
      <sheetData sheetId="1356"/>
      <sheetData sheetId="1357">
        <row r="4">
          <cell r="A4" t="str">
            <v>YAPIM İŞLERİ HAKEDİŞ RAPORU</v>
          </cell>
        </row>
      </sheetData>
      <sheetData sheetId="1358">
        <row r="4">
          <cell r="A4" t="str">
            <v>Dept:</v>
          </cell>
        </row>
      </sheetData>
      <sheetData sheetId="1359">
        <row r="6">
          <cell r="B6">
            <v>0</v>
          </cell>
        </row>
      </sheetData>
      <sheetData sheetId="1360"/>
      <sheetData sheetId="1361">
        <row r="6">
          <cell r="B6">
            <v>0</v>
          </cell>
        </row>
      </sheetData>
      <sheetData sheetId="1362"/>
      <sheetData sheetId="1363"/>
      <sheetData sheetId="1364">
        <row r="4">
          <cell r="A4" t="str">
            <v>Dept:</v>
          </cell>
        </row>
      </sheetData>
      <sheetData sheetId="1365"/>
      <sheetData sheetId="1366"/>
      <sheetData sheetId="1367"/>
      <sheetData sheetId="1368"/>
      <sheetData sheetId="1369"/>
      <sheetData sheetId="1370">
        <row r="4">
          <cell r="A4" t="str">
            <v>Dept:</v>
          </cell>
        </row>
      </sheetData>
      <sheetData sheetId="1371"/>
      <sheetData sheetId="1372"/>
      <sheetData sheetId="1373"/>
      <sheetData sheetId="1374"/>
      <sheetData sheetId="1375"/>
      <sheetData sheetId="1376">
        <row r="6">
          <cell r="B6">
            <v>0</v>
          </cell>
        </row>
      </sheetData>
      <sheetData sheetId="1377">
        <row r="4">
          <cell r="A4" t="str">
            <v>Dept:</v>
          </cell>
        </row>
      </sheetData>
      <sheetData sheetId="1378"/>
      <sheetData sheetId="1379"/>
      <sheetData sheetId="1380"/>
      <sheetData sheetId="1381"/>
      <sheetData sheetId="1382"/>
      <sheetData sheetId="1383">
        <row r="4">
          <cell r="A4" t="str">
            <v>Dept:</v>
          </cell>
        </row>
      </sheetData>
      <sheetData sheetId="1384"/>
      <sheetData sheetId="1385"/>
      <sheetData sheetId="1386"/>
      <sheetData sheetId="1387"/>
      <sheetData sheetId="1388"/>
      <sheetData sheetId="1389">
        <row r="4">
          <cell r="A4" t="str">
            <v>Dept:</v>
          </cell>
        </row>
      </sheetData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RT"/>
      <sheetName val="ESCON"/>
      <sheetName val="SCOPE"/>
      <sheetName val="MAKER"/>
      <sheetName val="BQ"/>
      <sheetName val="TABLO-3"/>
      <sheetName val="SEX"/>
      <sheetName val="FitOutConfCentre"/>
      <sheetName val="Finansal tamamlanma Eğrisi"/>
      <sheetName val="BQMPALOC"/>
      <sheetName val="13-İŞGÜCÜ.HİSTOGRAM'03"/>
      <sheetName val=" N Finansal Eğri"/>
      <sheetName val="DOKUM"/>
      <sheetName val="DOKUMyan"/>
      <sheetName val="DATA"/>
      <sheetName val="Cash2"/>
      <sheetName val="Z"/>
      <sheetName val="rayıc"/>
      <sheetName val="DESVIACIONES"/>
      <sheetName val="Sheet1"/>
      <sheetName val="Price Summary (1)"/>
      <sheetName val="Price Summary (2)"/>
      <sheetName val="당초"/>
      <sheetName val="Finansal_tamamlanma_Eğrisi"/>
      <sheetName val="13-İŞGÜCÜ_HİSTOGRAM'03"/>
      <sheetName val="_N_Finansal_Eğri"/>
      <sheetName val="Finansal_tamamlanma_Eğrisi1"/>
      <sheetName val="13-İŞGÜCÜ_HİSTOGRAM'031"/>
      <sheetName val="_N_Finansal_Eğri1"/>
      <sheetName val="Finansal_tamamlanma_Eğrisi2"/>
      <sheetName val="13-İŞGÜCÜ_HİSTOGRAM'032"/>
      <sheetName val="_N_Finansal_Eğri2"/>
      <sheetName val="Finansal_tamamlanma_Eğrisi3"/>
      <sheetName val="13-İŞGÜCÜ_HİSTOGRAM'033"/>
      <sheetName val="_N_Finansal_Eğri3"/>
      <sheetName val="PROCURE"/>
      <sheetName val="A"/>
      <sheetName val="bfk2000"/>
      <sheetName val="Sheet2"/>
      <sheetName val="XLR_NoRangeSheet"/>
      <sheetName val="Настройка"/>
      <sheetName val="cost curve calc"/>
      <sheetName val="keşif özeti"/>
      <sheetName val="Finansal_tamamlanma_Eğrisi4"/>
      <sheetName val="13-İŞGÜCÜ_HİSTOGRAM'034"/>
      <sheetName val="_N_Finansal_Eğri4"/>
      <sheetName val="Price_Summary_(1)"/>
      <sheetName val="Price_Summary_(2)"/>
      <sheetName val="cost_curve_calc"/>
      <sheetName val="운반"/>
      <sheetName val="#REF"/>
      <sheetName val="ЭХЗ по изометрии"/>
      <sheetName val="Air Cooler-E"/>
      <sheetName val="간접비 총괄표"/>
      <sheetName val="ТЕХНИКА ПЕРСОНАЛ"/>
      <sheetName val="на 1 тут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O  EG"/>
      <sheetName val="EO EG Chart"/>
      <sheetName val="LAO"/>
      <sheetName val="LAO Chart"/>
      <sheetName val="Ethylene"/>
      <sheetName val="Ethylene Chart"/>
      <sheetName val="U &amp; O"/>
      <sheetName val="U &amp; O Chart"/>
      <sheetName val="PMC"/>
      <sheetName val="PMC Chart"/>
      <sheetName val="SUMMARY"/>
      <sheetName val="SUMMARY II"/>
      <sheetName val="SUMMARY CHART"/>
      <sheetName val="списки"/>
      <sheetName val="proforma"/>
      <sheetName val="drum"/>
      <sheetName val="Finansal tamamlanma Eğrisi"/>
      <sheetName val="cost curve calc"/>
      <sheetName val="Лист1"/>
      <sheetName val="Курсы"/>
      <sheetName val="проект"/>
      <sheetName val="XLR_NoRangeSheet"/>
      <sheetName val="Автострой"/>
      <sheetName val="Номенклатура BOM"/>
      <sheetName val="escon"/>
      <sheetName val="#REF"/>
      <sheetName val="Z"/>
      <sheetName val="Cash2"/>
      <sheetName val="EQ"/>
      <sheetName val="Preconditons"/>
      <sheetName val="PLSt 03  "/>
      <sheetName val="П 7 курс аванса"/>
      <sheetName val="Nomenclature BOM"/>
      <sheetName val="procure"/>
      <sheetName val="mto"/>
      <sheetName val="FCTRS"/>
      <sheetName val="EeFCTRS"/>
      <sheetName val="Attach 4-18"/>
      <sheetName val="data"/>
      <sheetName val="Units"/>
      <sheetName val="VENTILATIE"/>
      <sheetName val="EK-8-YUZDE ILER.TBL"/>
      <sheetName val="Sheet1"/>
      <sheetName val="ÖZET"/>
      <sheetName val="EO__EG"/>
      <sheetName val="EO_EG_Chart"/>
      <sheetName val="LAO_Chart"/>
      <sheetName val="Ethylene_Chart"/>
      <sheetName val="U_&amp;_O"/>
      <sheetName val="U_&amp;_O_Chart"/>
      <sheetName val="PMC_Chart"/>
      <sheetName val="SUMMARY_II"/>
      <sheetName val="SUMMARY_CHART"/>
      <sheetName val="Finansal_tamamlanma_Eğrisi"/>
      <sheetName val="cost_curve_calc"/>
      <sheetName val="Номенклатура_BOM"/>
      <sheetName val="PLSt_03__"/>
      <sheetName val="П_7_курс_аванса"/>
      <sheetName val="Nomenclature_BOM"/>
      <sheetName val="Attach_4-18"/>
      <sheetName val="EO__EG1"/>
      <sheetName val="EO_EG_Chart1"/>
      <sheetName val="LAO_Chart1"/>
      <sheetName val="Ethylene_Chart1"/>
      <sheetName val="U_&amp;_O1"/>
      <sheetName val="U_&amp;_O_Chart1"/>
      <sheetName val="PMC_Chart1"/>
      <sheetName val="SUMMARY_II1"/>
      <sheetName val="SUMMARY_CHART1"/>
      <sheetName val="Finansal_tamamlanma_Eğrisi1"/>
      <sheetName val="cost_curve_calc1"/>
      <sheetName val="Номенклатура_BOM1"/>
      <sheetName val="PLSt_03__1"/>
      <sheetName val="П_7_курс_аванса1"/>
      <sheetName val="Nomenclature_BOM1"/>
      <sheetName val="Attach_4-181"/>
      <sheetName val="EK-8-YUZDE_ILER_TB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UNITED PETROCHEMICAL COMPANY</v>
          </cell>
        </row>
      </sheetData>
      <sheetData sheetId="9">
        <row r="1">
          <cell r="A1" t="str">
            <v>UNITED PETROCHEMICAL COMPANY</v>
          </cell>
        </row>
      </sheetData>
      <sheetData sheetId="10">
        <row r="1">
          <cell r="A1" t="str">
            <v>UNITED PETROCHEMICAL COMPANY</v>
          </cell>
        </row>
      </sheetData>
      <sheetData sheetId="11">
        <row r="1">
          <cell r="A1" t="str">
            <v>United Petrochemical Company</v>
          </cell>
        </row>
      </sheetData>
      <sheetData sheetId="12">
        <row r="1">
          <cell r="A1" t="str">
            <v>United Petrochemical Company</v>
          </cell>
        </row>
        <row r="51">
          <cell r="B51">
            <v>36861</v>
          </cell>
          <cell r="C51">
            <v>36892</v>
          </cell>
          <cell r="D51">
            <v>36923</v>
          </cell>
          <cell r="E51">
            <v>36954</v>
          </cell>
          <cell r="F51">
            <v>36985</v>
          </cell>
          <cell r="G51">
            <v>37016</v>
          </cell>
          <cell r="H51">
            <v>37047</v>
          </cell>
          <cell r="I51">
            <v>37078</v>
          </cell>
          <cell r="J51">
            <v>37109</v>
          </cell>
          <cell r="K51">
            <v>37140</v>
          </cell>
          <cell r="L51">
            <v>37171</v>
          </cell>
          <cell r="M51">
            <v>37202</v>
          </cell>
          <cell r="N51">
            <v>37233</v>
          </cell>
          <cell r="O51">
            <v>37264</v>
          </cell>
        </row>
        <row r="52">
          <cell r="B52">
            <v>1</v>
          </cell>
          <cell r="C52">
            <v>1</v>
          </cell>
          <cell r="D52">
            <v>1</v>
          </cell>
          <cell r="E52">
            <v>1</v>
          </cell>
          <cell r="F52">
            <v>0.92</v>
          </cell>
          <cell r="G52">
            <v>0.94</v>
          </cell>
          <cell r="H52">
            <v>0.96</v>
          </cell>
          <cell r="I52">
            <v>1.06</v>
          </cell>
          <cell r="J52">
            <v>1</v>
          </cell>
          <cell r="K52">
            <v>1.02</v>
          </cell>
          <cell r="L52">
            <v>0.93</v>
          </cell>
          <cell r="M52">
            <v>0.93</v>
          </cell>
          <cell r="N52">
            <v>1.05</v>
          </cell>
          <cell r="O52">
            <v>1.1261256045382422</v>
          </cell>
        </row>
        <row r="56">
          <cell r="B56">
            <v>36861</v>
          </cell>
          <cell r="C56">
            <v>36892</v>
          </cell>
          <cell r="D56">
            <v>36923</v>
          </cell>
          <cell r="E56">
            <v>36954</v>
          </cell>
          <cell r="F56">
            <v>36985</v>
          </cell>
          <cell r="G56">
            <v>37016</v>
          </cell>
          <cell r="H56">
            <v>37047</v>
          </cell>
          <cell r="I56">
            <v>37078</v>
          </cell>
          <cell r="J56">
            <v>37109</v>
          </cell>
          <cell r="K56">
            <v>37140</v>
          </cell>
          <cell r="L56">
            <v>37171</v>
          </cell>
          <cell r="M56">
            <v>37202</v>
          </cell>
          <cell r="N56">
            <v>37233</v>
          </cell>
          <cell r="O56">
            <v>37264</v>
          </cell>
        </row>
        <row r="57">
          <cell r="B57">
            <v>7.7138743455497378</v>
          </cell>
          <cell r="C57">
            <v>49.290397350993381</v>
          </cell>
          <cell r="D57">
            <v>88.466562499999995</v>
          </cell>
          <cell r="E57">
            <v>116.03625</v>
          </cell>
          <cell r="F57">
            <v>153.1925</v>
          </cell>
          <cell r="G57">
            <v>199.33812499999999</v>
          </cell>
          <cell r="H57">
            <v>264.751832460733</v>
          </cell>
          <cell r="I57">
            <v>306.00993377483445</v>
          </cell>
          <cell r="J57">
            <v>291.40687500000001</v>
          </cell>
          <cell r="K57">
            <v>243.42041884816754</v>
          </cell>
          <cell r="L57">
            <v>165.3475</v>
          </cell>
          <cell r="M57">
            <v>120.07350993377483</v>
          </cell>
          <cell r="N57">
            <v>92.551832460732996</v>
          </cell>
          <cell r="O57">
            <v>88.639072847682115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>
        <row r="1">
          <cell r="A1" t="str">
            <v>United Petrochemical Company</v>
          </cell>
        </row>
      </sheetData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1">
          <cell r="A1" t="str">
            <v>United Petrochemical Company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dt"/>
      <sheetName val="Kapak"/>
      <sheetName val="Rapor Kapsamı"/>
      <sheetName val="PM_Raporu"/>
      <sheetName val="Proje Hakkında Bilgiler"/>
      <sheetName val="Proje Prog Deg Özeti"/>
      <sheetName val="FaaliyetDeg"/>
      <sheetName val="Finansal tamamlanma Eğrisi"/>
      <sheetName val="Fiziksel tamamlanma Eğrisi"/>
      <sheetName val="Butce Degerlendirme Ozeti"/>
      <sheetName val="Dahili İstihkak Raporu"/>
      <sheetName val="Ambar"/>
      <sheetName val="Nakit Akım Tablosu"/>
      <sheetName val="Bekleyen Alacaklar Tablosu"/>
      <sheetName val="Bekleyen Borclar"/>
      <sheetName val="Personel Durum Ozeti"/>
      <sheetName val="Personel Maliyet Özeti USD"/>
      <sheetName val="Degisiklik"/>
      <sheetName val="emniyet"/>
      <sheetName val="ESCON"/>
      <sheetName val="산근"/>
      <sheetName val="Rapor_Kapsamı"/>
      <sheetName val="Proje_Hakkında_Bilgiler"/>
      <sheetName val="Proje_Prog_Deg_Özeti"/>
      <sheetName val="Finansal_tamamlanma_Eğrisi"/>
      <sheetName val="Fiziksel_tamamlanma_Eğrisi"/>
      <sheetName val="Butce_Degerlendirme_Ozeti"/>
      <sheetName val="Dahili_İstihkak_Raporu"/>
      <sheetName val="Nakit_Akım_Tablosu"/>
      <sheetName val="Bekleyen_Alacaklar_Tablosu"/>
      <sheetName val="Bekleyen_Borclar"/>
      <sheetName val="Personel_Durum_Ozeti"/>
      <sheetName val="Personel_Maliyet_Özeti_USD"/>
      <sheetName val="BFK2003"/>
      <sheetName val="İLK YAP."/>
      <sheetName val="OPR01_proje_monthly"/>
      <sheetName val="TABLO-3"/>
      <sheetName val="HUD YOLU DUVAR 8 MT"/>
      <sheetName val="ÖZET"/>
      <sheetName val="ANALIZ"/>
      <sheetName val="Ambar Çıkışları"/>
      <sheetName val="Rapor_Kapsamı1"/>
      <sheetName val="Proje_Hakkında_Bilgiler1"/>
      <sheetName val="Proje_Prog_Deg_Özeti1"/>
      <sheetName val="Finansal_tamamlanma_Eğrisi1"/>
      <sheetName val="Fiziksel_tamamlanma_Eğrisi1"/>
      <sheetName val="Butce_Degerlendirme_Ozeti1"/>
      <sheetName val="Dahili_İstihkak_Raporu1"/>
      <sheetName val="Nakit_Akım_Tablosu1"/>
      <sheetName val="Bekleyen_Alacaklar_Tablosu1"/>
      <sheetName val="Bekleyen_Borclar1"/>
      <sheetName val="Personel_Durum_Ozeti1"/>
      <sheetName val="Personel_Maliyet_Özeti_USD1"/>
      <sheetName val="sal"/>
      <sheetName val="Data"/>
      <sheetName val="YBF - ATAKON - POLİMEKS"/>
      <sheetName val="YBF ÖZET miktarlı"/>
      <sheetName val="YBF151117 - YBFAY KARŞILAŞTIRMA"/>
      <sheetName val="Yardımcı Malz. Analizi"/>
      <sheetName val="YBF-001"/>
      <sheetName val="YBF-002"/>
      <sheetName val="YBF-003"/>
      <sheetName val="YBF-004"/>
      <sheetName val="YBF-005"/>
      <sheetName val="YBF-006"/>
      <sheetName val="YBF-007"/>
      <sheetName val="YBF-008"/>
      <sheetName val="YBF-009"/>
      <sheetName val="YBF-010"/>
      <sheetName val="YBF-011"/>
      <sheetName val="YBF-012"/>
      <sheetName val="YBF-013"/>
      <sheetName val="YBF-014"/>
      <sheetName val="YBF-015"/>
      <sheetName val="YBF-016"/>
      <sheetName val="YBF-017"/>
      <sheetName val="YBF-018"/>
      <sheetName val="YBF-019"/>
      <sheetName val="YBF-020"/>
      <sheetName val="YBF-021"/>
      <sheetName val="YBF-022"/>
      <sheetName val="YBF-023"/>
      <sheetName val="YBF-024"/>
      <sheetName val="YBF-025"/>
      <sheetName val="YBF-026"/>
      <sheetName val="YBF-027"/>
      <sheetName val="YBF-028"/>
      <sheetName val="YBF-029"/>
      <sheetName val="YBF-030"/>
      <sheetName val="YBF-031"/>
      <sheetName val="YBF-032"/>
      <sheetName val="YBF-033"/>
      <sheetName val="YBF-034"/>
      <sheetName val="YBF-035"/>
      <sheetName val="YBF-036"/>
      <sheetName val="YBF-037"/>
      <sheetName val="YBF-038"/>
      <sheetName val="YBF-039"/>
      <sheetName val="YBF-040"/>
      <sheetName val="YBF-041"/>
      <sheetName val="YBF-042"/>
      <sheetName val="YBF-043"/>
      <sheetName val="YBF-044"/>
      <sheetName val="YBF-045"/>
      <sheetName val="YBF-046"/>
      <sheetName val="YBF-047"/>
      <sheetName val="YBF-048"/>
      <sheetName val="YBF-049"/>
      <sheetName val="YBF-050"/>
      <sheetName val="YBF-051 - A"/>
      <sheetName val="YBF-052 - A"/>
      <sheetName val="YBF-053 - A"/>
      <sheetName val="YBF-054 - A"/>
      <sheetName val="YBF-051"/>
      <sheetName val="YBF-052"/>
      <sheetName val="YBF-053"/>
      <sheetName val="YBF-054"/>
      <sheetName val="YBF-055"/>
      <sheetName val="YBF-056"/>
      <sheetName val="YBF-057"/>
      <sheetName val="YBF-058"/>
      <sheetName val="YBF-059"/>
      <sheetName val="YBF-060"/>
      <sheetName val="YBF-061"/>
      <sheetName val="YBF-062"/>
      <sheetName val="YBF-063"/>
      <sheetName val="YBF-064"/>
      <sheetName val="YBF-065"/>
      <sheetName val="YBF-066"/>
      <sheetName val="YBF-067"/>
      <sheetName val="YBF-068"/>
      <sheetName val="YBF-069"/>
      <sheetName val="YBF-070"/>
      <sheetName val="YBF-071"/>
      <sheetName val="YBF-072"/>
      <sheetName val="YBF-073"/>
      <sheetName val="YBF-074"/>
      <sheetName val="YBF-075"/>
      <sheetName val="YBF-076"/>
      <sheetName val="YBF-077"/>
      <sheetName val="YBF-078"/>
      <sheetName val="YBF-079"/>
      <sheetName val="YBF-080"/>
      <sheetName val="YBF-081"/>
      <sheetName val="YBF-082"/>
      <sheetName val="YBF-083"/>
      <sheetName val="YBF-084"/>
      <sheetName val="YBF-085"/>
      <sheetName val="YBF-086"/>
      <sheetName val="YBF-087"/>
      <sheetName val="YBF-088"/>
      <sheetName val="YBF-089"/>
      <sheetName val="YBF-090"/>
      <sheetName val="YBF-091"/>
      <sheetName val="YBF-092"/>
      <sheetName val="YBF-093"/>
      <sheetName val="YBF-094"/>
      <sheetName val="YBF-095"/>
      <sheetName val="YBF-096"/>
      <sheetName val="YBF-097"/>
      <sheetName val="YBF-092 - A"/>
      <sheetName val="YBF-093 - A"/>
      <sheetName val="YBF-094 - A"/>
      <sheetName val="YBF-095 -A "/>
      <sheetName val="YBF-096 - A"/>
      <sheetName val="YBF-097 - A"/>
      <sheetName val="YBF-098 - A"/>
      <sheetName val="YBF-098"/>
      <sheetName val="YBF-099"/>
      <sheetName val="YBF-100"/>
      <sheetName val="YBF-101"/>
      <sheetName val="YBF-102"/>
      <sheetName val="YBF-103"/>
      <sheetName val="YBF-104"/>
      <sheetName val="YBF-105"/>
      <sheetName val="YBF-106"/>
      <sheetName val="YBF-107"/>
      <sheetName val="YBF-108"/>
      <sheetName val="YBF-109"/>
      <sheetName val="YBF-110"/>
      <sheetName val="YBF-111"/>
      <sheetName val="YBF-112"/>
      <sheetName val="YBF-113"/>
      <sheetName val="YBF-114"/>
      <sheetName val="YBF-115"/>
      <sheetName val="YBF-116"/>
      <sheetName val="YBF-117"/>
      <sheetName val="YBF-118"/>
      <sheetName val="YBF-119"/>
      <sheetName val="YBF-120"/>
      <sheetName val="YBF-121"/>
      <sheetName val="YBF-122"/>
      <sheetName val="YBF-123"/>
      <sheetName val="YBF-124"/>
      <sheetName val="YBF-125"/>
      <sheetName val="YBF-126"/>
      <sheetName val="YBF-127"/>
      <sheetName val="YBF-128"/>
      <sheetName val="YBF-129"/>
      <sheetName val="YBF-130"/>
      <sheetName val="YBF-131"/>
      <sheetName val="YBF-132"/>
      <sheetName val="YBF-133"/>
      <sheetName val="YBF-134"/>
      <sheetName val="YBF-135"/>
      <sheetName val="YBF-136"/>
      <sheetName val="YBF-137"/>
      <sheetName val="YBF-138"/>
      <sheetName val="YBF-139"/>
      <sheetName val="YBF-140"/>
      <sheetName val="YBF-141"/>
      <sheetName val="YBF-142"/>
      <sheetName val="YBF-143"/>
      <sheetName val="YBF-144"/>
      <sheetName val="YBF-145"/>
      <sheetName val="YBF-146"/>
      <sheetName val="YBF-147"/>
      <sheetName val="YBF-148"/>
      <sheetName val="YBF-149"/>
      <sheetName val="YBF-150"/>
      <sheetName val="YBF-151"/>
      <sheetName val="YBF-152"/>
      <sheetName val="YBF-153"/>
      <sheetName val="YBF-154"/>
      <sheetName val="YBF-155"/>
      <sheetName val="YBF-156"/>
      <sheetName val="YBF-157"/>
      <sheetName val="YBF-157 -2"/>
      <sheetName val="YBF-158"/>
      <sheetName val="YBF-159"/>
      <sheetName val="YBF-160"/>
      <sheetName val="YBF-161"/>
      <sheetName val="YBF-162"/>
      <sheetName val="YBF-163"/>
      <sheetName val="YBF-164"/>
      <sheetName val="YBF-165"/>
      <sheetName val="YBF-166"/>
      <sheetName val="YBF-167"/>
      <sheetName val="YBF-168"/>
      <sheetName val="YBF-169"/>
      <sheetName val="YBF-170"/>
      <sheetName val="YBF-171"/>
      <sheetName val="işçilik"/>
      <sheetName val="YBF-11-"/>
      <sheetName val="YBF-13-"/>
      <sheetName val="YBF-14-"/>
      <sheetName val="YBF-15- "/>
      <sheetName val="YBF-16- "/>
      <sheetName val="YBF-17- "/>
      <sheetName val="YBF-18-"/>
      <sheetName val="YBF-19- "/>
      <sheetName val="YBF-22-"/>
      <sheetName val="YBF-23-"/>
      <sheetName val="YBF-27-"/>
      <sheetName val="YBF-29- "/>
      <sheetName val="YBF-32- "/>
      <sheetName val="YBF-34-"/>
      <sheetName val="YBF-36- "/>
      <sheetName val="YBF-56- "/>
      <sheetName val="YBF-57- "/>
      <sheetName val="YBF-58-  "/>
      <sheetName val="YBF-60-"/>
      <sheetName val="YBF-56"/>
      <sheetName val="YBF-57"/>
      <sheetName val="YBF-58"/>
      <sheetName val="YBF-59"/>
      <sheetName val="YBF-60"/>
      <sheetName val="YBF-29"/>
      <sheetName val="YBF-30"/>
      <sheetName val="YBF-31"/>
      <sheetName val="YBF-32"/>
      <sheetName val="YBF-33"/>
      <sheetName val="YBF-34"/>
      <sheetName val="YBF-35"/>
      <sheetName val="YBF-36"/>
      <sheetName val="YBF-26"/>
      <sheetName val="YBF-52- "/>
      <sheetName val="YBF-53-  "/>
      <sheetName val="YBF-54-  "/>
      <sheetName val="YBF-55- "/>
      <sheetName val="YBF-62"/>
      <sheetName val="YBF-58--"/>
      <sheetName val="YBF-59--"/>
      <sheetName val="YBF-55--"/>
      <sheetName val="YBF-54--"/>
      <sheetName val="YBF-35-"/>
      <sheetName val="YBF--006"/>
      <sheetName val="YBF--007"/>
      <sheetName val=" N Finansal Eğri"/>
      <sheetName val="ИТОГ_old"/>
      <sheetName val="Sheet2"/>
      <sheetName val="Rapor data"/>
      <sheetName val="İLK_YAP_"/>
      <sheetName val="List"/>
      <sheetName val="Sheet1"/>
      <sheetName val="Link"/>
      <sheetName val="ATAŞMAN 8.040"/>
      <sheetName val="Keşif"/>
      <sheetName val="SD-005 Ataşman 10-027 (TİP8)"/>
      <sheetName val="SD-005 Ataşman 8-040 (TİP1)"/>
      <sheetName val="SD-014"/>
      <sheetName val="INSAAT"/>
      <sheetName val="Cash2"/>
      <sheetName val="Z"/>
      <sheetName val="pencere merkezi ys ab"/>
      <sheetName val="kule pencere merk"/>
      <sheetName val="FitOutConfCentre"/>
      <sheetName val="eryamankeşif"/>
      <sheetName val="rayıc"/>
      <sheetName val="BQMPALOC"/>
      <sheetName val="MALZEME VE İŞÇİLİK"/>
      <sheetName val="Legend"/>
      <sheetName val="LOB"/>
      <sheetName val="AOP Summary-2"/>
      <sheetName val="Birimler"/>
      <sheetName val="Finansal tamamlanma E?risi"/>
      <sheetName val="оферта"/>
      <sheetName val="СВОД"/>
      <sheetName val="оферта ВИСкор"/>
      <sheetName val="Лист3"/>
      <sheetName val="СВОД номенклатура"/>
      <sheetName val="для групировки номенкл"/>
      <sheetName val="оферта (2)"/>
      <sheetName val="Лист1"/>
      <sheetName val="Лист2"/>
      <sheetName val="свод КВР"/>
      <sheetName val="для группировки КВР"/>
      <sheetName val="данные для ЭТП"/>
      <sheetName val="Lists"/>
      <sheetName val="HUD_YOLU_DUVAR_8_MT"/>
      <sheetName val="_N_Finansal_Eğri"/>
      <sheetName val="Rapor_data"/>
      <sheetName val="Ambar_Çıkışları"/>
      <sheetName val="YBF_-_ATAKON_-_POLİMEKS"/>
      <sheetName val="YBF_ÖZET_miktarlı"/>
      <sheetName val="YBF151117_-_YBFAY_KARŞILAŞTIRMA"/>
      <sheetName val="Yardımcı_Malz__Analizi"/>
      <sheetName val="YBF-051_-_A"/>
      <sheetName val="YBF-052_-_A"/>
      <sheetName val="YBF-053_-_A"/>
      <sheetName val="YBF-054_-_A"/>
      <sheetName val="YBF-092_-_A"/>
      <sheetName val="YBF-093_-_A"/>
      <sheetName val="YBF-094_-_A"/>
      <sheetName val="YBF-095_-A_"/>
      <sheetName val="YBF-096_-_A"/>
      <sheetName val="YBF-097_-_A"/>
      <sheetName val="YBF-098_-_A"/>
      <sheetName val="YBF-157_-2"/>
      <sheetName val="YBF-15-_"/>
      <sheetName val="YBF-16-_"/>
      <sheetName val="YBF-17-_"/>
      <sheetName val="YBF-19-_"/>
      <sheetName val="YBF-29-_"/>
      <sheetName val="YBF-32-_"/>
      <sheetName val="YBF-36-_"/>
      <sheetName val="YBF-56-_"/>
      <sheetName val="YBF-57-_"/>
      <sheetName val="YBF-58-__"/>
      <sheetName val="YBF-52-_"/>
      <sheetName val="YBF-53-__"/>
      <sheetName val="YBF-54-__"/>
      <sheetName val="YBF-55-_"/>
      <sheetName val="Finansal_tamamlanma_E?risi"/>
      <sheetName val="оферта_ВИСкор"/>
      <sheetName val="СВОД_номенклатура"/>
      <sheetName val="для_групировки_номенкл"/>
      <sheetName val="оферта_(2)"/>
      <sheetName val="свод_КВР"/>
      <sheetName val="для_группировки_КВР"/>
      <sheetName val="данные_для_ЭТП"/>
      <sheetName val="Rapor_Kapsamı2"/>
      <sheetName val="Proje_Hakkında_Bilgiler2"/>
      <sheetName val="Proje_Prog_Deg_Özeti2"/>
      <sheetName val="Finansal_tamamlanma_Eğrisi2"/>
      <sheetName val="Fiziksel_tamamlanma_Eğrisi2"/>
      <sheetName val="Butce_Degerlendirme_Ozeti2"/>
      <sheetName val="Dahili_İstihkak_Raporu2"/>
      <sheetName val="Nakit_Akım_Tablosu2"/>
      <sheetName val="Bekleyen_Alacaklar_Tablosu2"/>
      <sheetName val="Bekleyen_Borclar2"/>
      <sheetName val="Personel_Durum_Ozeti2"/>
      <sheetName val="Personel_Maliyet_Özeti_USD2"/>
      <sheetName val="İLK_YAP_1"/>
      <sheetName val="HUD_YOLU_DUVAR_8_MT1"/>
      <sheetName val="_N_Finansal_Eğri1"/>
      <sheetName val="Rapor_data1"/>
      <sheetName val="Ambar_Çıkışları1"/>
      <sheetName val="YBF_-_ATAKON_-_POLİMEKS1"/>
      <sheetName val="YBF_ÖZET_miktarlı1"/>
      <sheetName val="YBF151117_-_YBFAY_KARŞILAŞTIRM1"/>
      <sheetName val="Yardımcı_Malz__Analizi1"/>
      <sheetName val="YBF-051_-_A1"/>
      <sheetName val="YBF-052_-_A1"/>
      <sheetName val="YBF-053_-_A1"/>
      <sheetName val="YBF-054_-_A1"/>
      <sheetName val="YBF-092_-_A1"/>
      <sheetName val="YBF-093_-_A1"/>
      <sheetName val="YBF-094_-_A1"/>
      <sheetName val="YBF-095_-A_1"/>
      <sheetName val="YBF-096_-_A1"/>
      <sheetName val="YBF-097_-_A1"/>
      <sheetName val="YBF-098_-_A1"/>
      <sheetName val="YBF-157_-21"/>
      <sheetName val="YBF-15-_1"/>
      <sheetName val="YBF-16-_1"/>
      <sheetName val="YBF-17-_1"/>
      <sheetName val="YBF-19-_1"/>
      <sheetName val="YBF-29-_1"/>
      <sheetName val="YBF-32-_1"/>
      <sheetName val="YBF-36-_1"/>
      <sheetName val="YBF-56-_1"/>
      <sheetName val="YBF-57-_1"/>
      <sheetName val="YBF-58-__1"/>
      <sheetName val="YBF-52-_1"/>
      <sheetName val="YBF-53-__1"/>
      <sheetName val="YBF-54-__1"/>
      <sheetName val="YBF-55-_1"/>
      <sheetName val="Finansal_tamamlanma_E?risi1"/>
      <sheetName val="оферта_ВИСкор1"/>
      <sheetName val="СВОД_номенклатура1"/>
      <sheetName val="для_групировки_номенкл1"/>
      <sheetName val="оферта_(2)1"/>
      <sheetName val="свод_КВР1"/>
      <sheetName val="для_группировки_КВР1"/>
      <sheetName val="данные_для_ЭТП1"/>
      <sheetName val="Ozet (Rannila)"/>
      <sheetName val="Rapor"/>
      <sheetName val="1"/>
      <sheetName val="AC"/>
      <sheetName val="Пр"/>
      <sheetName val="Компании"/>
      <sheetName val="БДДС"/>
      <sheetName val="ЦФО"/>
      <sheetName val="HAKEDİŞ "/>
      <sheetName val="Analiz-dec"/>
      <sheetName val="Finansal_tamamlanma_Eğrisi3"/>
      <sheetName val="Finansal_tamamlanma_Eğrisi4"/>
      <sheetName val="Rapor_Kapsamı3"/>
      <sheetName val="Proje_Hakkında_Bilgiler3"/>
      <sheetName val="Proje_Prog_Deg_Özeti3"/>
      <sheetName val="Fiziksel_tamamlanma_Eğrisi3"/>
      <sheetName val="Butce_Degerlendirme_Ozeti3"/>
      <sheetName val="Dahili_İstihkak_Raporu3"/>
      <sheetName val="Nakit_Akım_Tablosu3"/>
      <sheetName val="Bekleyen_Alacaklar_Tablosu3"/>
      <sheetName val="Bekleyen_Borclar3"/>
      <sheetName val="Personel_Durum_Ozeti3"/>
      <sheetName val="Personel_Maliyet_Özeti_USD3"/>
      <sheetName val="İLK_YAP_2"/>
      <sheetName val="Rapor_data2"/>
      <sheetName val="HUD_YOLU_DUVAR_8_MT2"/>
      <sheetName val="_N_Finansal_Eğri2"/>
      <sheetName val="Ambar_Çıkışları2"/>
      <sheetName val="YBF_-_ATAKON_-_POLİMEKS2"/>
      <sheetName val="YBF_ÖZET_miktarlı2"/>
      <sheetName val="YBF151117_-_YBFAY_KARŞILAŞTIRM2"/>
      <sheetName val="Yardımcı_Malz__Analizi2"/>
      <sheetName val="YBF-051_-_A2"/>
      <sheetName val="YBF-052_-_A2"/>
      <sheetName val="YBF-053_-_A2"/>
      <sheetName val="YBF-054_-_A2"/>
      <sheetName val="YBF-092_-_A2"/>
      <sheetName val="YBF-093_-_A2"/>
      <sheetName val="YBF-094_-_A2"/>
      <sheetName val="YBF-095_-A_2"/>
      <sheetName val="YBF-096_-_A2"/>
      <sheetName val="YBF-097_-_A2"/>
      <sheetName val="YBF-098_-_A2"/>
      <sheetName val="YBF-157_-22"/>
      <sheetName val="YBF-15-_2"/>
      <sheetName val="YBF-16-_2"/>
      <sheetName val="YBF-17-_2"/>
      <sheetName val="YBF-19-_2"/>
      <sheetName val="YBF-29-_2"/>
      <sheetName val="YBF-32-_2"/>
      <sheetName val="YBF-36-_2"/>
      <sheetName val="YBF-56-_2"/>
      <sheetName val="YBF-57-_2"/>
      <sheetName val="YBF-58-__2"/>
      <sheetName val="YBF-52-_2"/>
      <sheetName val="YBF-53-__2"/>
      <sheetName val="YBF-54-__2"/>
      <sheetName val="YBF-55-_2"/>
      <sheetName val="Finansal_tamamlanma_E?risi2"/>
      <sheetName val="оферта_ВИСкор2"/>
      <sheetName val="СВОД_номенклатура2"/>
      <sheetName val="для_групировки_номенкл2"/>
      <sheetName val="оферта_(2)2"/>
      <sheetName val="свод_КВР2"/>
      <sheetName val="для_группировки_КВР2"/>
      <sheetName val="данные_для_ЭТП2"/>
      <sheetName val="ATAŞMAN_8_040"/>
      <sheetName val="SD-005_Ataşman_10-027_(TİP8)"/>
      <sheetName val="SD-005_Ataşman_8-040_(TİP1)"/>
      <sheetName val="pencere_merkezi_ys_ab"/>
      <sheetName val="kule_pencere_merk"/>
      <sheetName val="MALZEME_VE_İŞÇİLİK"/>
      <sheetName val="AOP_Summary-2"/>
      <sheetName val="Ozet_(Rannila)"/>
      <sheetName val="TESİSAT"/>
      <sheetName val="YBF-09-081"/>
      <sheetName val="YB9-082"/>
      <sheetName val="YB9083"/>
      <sheetName val="YBF9084"/>
      <sheetName val="YBF9-085"/>
      <sheetName val="YB9-086"/>
      <sheetName val="YB9-087"/>
      <sheetName val="YB92 - A"/>
      <sheetName val="YBF-10-082"/>
      <sheetName val="Y103"/>
      <sheetName val="YBF-10-085"/>
      <sheetName val="Y10-086"/>
      <sheetName val="Y10-087"/>
      <sheetName val="Y108"/>
      <sheetName val="YBF-157 --082"/>
      <sheetName val="Y158"/>
      <sheetName val="YBF-1BF-059"/>
      <sheetName val="160"/>
      <sheetName val="YBF-BF-059"/>
      <sheetName val="60"/>
      <sheetName val="YBF--00-086"/>
      <sheetName val="Y-007"/>
      <sheetName val="Finansal tamamlanma Erisi"/>
      <sheetName val="Finansal_tamamlanma_Erisi"/>
      <sheetName val="Finansal_tamamlanma_Erisi1"/>
      <sheetName val="SIVA"/>
      <sheetName val="Finansal_tamamlanma_Erisi2"/>
      <sheetName val="pencere_merkezi_ys_ab1"/>
      <sheetName val="kule_pencere_merk1"/>
      <sheetName val="ATAŞMAN_8_0401"/>
      <sheetName val="SD-005_Ataşman_10-027_(TİP8)1"/>
      <sheetName val="SD-005_Ataşman_8-040_(TİP1)1"/>
      <sheetName val="DOKUM"/>
      <sheetName val=""/>
      <sheetName val="топография"/>
      <sheetName val="Данные для расчёта сметы"/>
      <sheetName val="Finansal tamamlanma E_risi"/>
      <sheetName val="Finansal_tamamlanma_E_risi"/>
      <sheetName val="-0.5 TABLA PRESUPUESTOS"/>
      <sheetName val="50"/>
      <sheetName val="16"/>
      <sheetName val="#REF"/>
      <sheetName val="Finansal_tamamlanma_Eğrisi5"/>
      <sheetName val="Rapor_Kapsamı4"/>
      <sheetName val="Proje_Hakkında_Bilgiler4"/>
      <sheetName val="Proje_Prog_Deg_Özeti4"/>
      <sheetName val="Fiziksel_tamamlanma_Eğrisi4"/>
      <sheetName val="Butce_Degerlendirme_Ozeti4"/>
      <sheetName val="Dahili_İstihkak_Raporu4"/>
      <sheetName val="Nakit_Akım_Tablosu4"/>
      <sheetName val="Bekleyen_Alacaklar_Tablosu4"/>
      <sheetName val="Bekleyen_Borclar4"/>
      <sheetName val="Personel_Durum_Ozeti4"/>
      <sheetName val="Personel_Maliyet_Özeti_USD4"/>
      <sheetName val="İLK_YAP_3"/>
      <sheetName val="Rapor_data3"/>
      <sheetName val="HUD_YOLU_DUVAR_8_MT3"/>
      <sheetName val="_N_Finansal_Eğri3"/>
      <sheetName val="Ambar_Çıkışları3"/>
      <sheetName val="YBF_-_ATAKON_-_POLİMEKS3"/>
      <sheetName val="YBF_ÖZET_miktarlı3"/>
      <sheetName val="YBF151117_-_YBFAY_KARŞILAŞTIRM3"/>
      <sheetName val="Yardımcı_Malz__Analizi3"/>
      <sheetName val="YBF-051_-_A3"/>
      <sheetName val="YBF-052_-_A3"/>
      <sheetName val="YBF-053_-_A3"/>
      <sheetName val="YBF-054_-_A3"/>
      <sheetName val="YBF-092_-_A3"/>
      <sheetName val="YBF-093_-_A3"/>
      <sheetName val="YBF-094_-_A3"/>
      <sheetName val="YBF-095_-A_3"/>
      <sheetName val="YBF-096_-_A3"/>
      <sheetName val="YBF-097_-_A3"/>
      <sheetName val="YBF-098_-_A3"/>
      <sheetName val="YBF-157_-23"/>
      <sheetName val="YBF-15-_3"/>
      <sheetName val="YBF-16-_3"/>
      <sheetName val="YBF-17-_3"/>
      <sheetName val="YBF-19-_3"/>
      <sheetName val="YBF-29-_3"/>
      <sheetName val="YBF-32-_3"/>
      <sheetName val="YBF-36-_3"/>
      <sheetName val="YBF-56-_3"/>
      <sheetName val="YBF-57-_3"/>
      <sheetName val="YBF-58-__3"/>
      <sheetName val="YBF-52-_3"/>
      <sheetName val="YBF-53-__3"/>
      <sheetName val="YBF-54-__3"/>
      <sheetName val="YBF-55-_3"/>
      <sheetName val="Finansal_tamamlanma_E?risi3"/>
      <sheetName val="оферта_ВИСкор3"/>
      <sheetName val="СВОД_номенклатура3"/>
      <sheetName val="для_групировки_номенкл3"/>
      <sheetName val="оферта_(2)3"/>
      <sheetName val="свод_КВР3"/>
      <sheetName val="для_группировки_КВР3"/>
      <sheetName val="данные_для_ЭТП3"/>
      <sheetName val="MALZEME_VE_İŞÇİLİK1"/>
      <sheetName val="AOP_Summary-21"/>
      <sheetName val="Ozet_(Rannila)1"/>
      <sheetName val="Finansal_tamamlanma_Eğrisi6"/>
      <sheetName val="Rapor_Kapsamı5"/>
      <sheetName val="Proje_Hakkında_Bilgiler5"/>
      <sheetName val="Proje_Prog_Deg_Özeti5"/>
      <sheetName val="Fiziksel_tamamlanma_Eğrisi5"/>
      <sheetName val="Butce_Degerlendirme_Ozeti5"/>
      <sheetName val="Dahili_İstihkak_Raporu5"/>
      <sheetName val="Nakit_Akım_Tablosu5"/>
      <sheetName val="Bekleyen_Alacaklar_Tablosu5"/>
      <sheetName val="Bekleyen_Borclar5"/>
      <sheetName val="Personel_Durum_Ozeti5"/>
      <sheetName val="Personel_Maliyet_Özeti_USD5"/>
      <sheetName val="İLK_YAP_4"/>
      <sheetName val="Rapor_data4"/>
      <sheetName val="HUD_YOLU_DUVAR_8_MT4"/>
      <sheetName val="_N_Finansal_Eğri4"/>
      <sheetName val="Ambar_Çıkışları4"/>
      <sheetName val="YBF_-_ATAKON_-_POLİMEKS4"/>
      <sheetName val="YBF_ÖZET_miktarlı4"/>
      <sheetName val="YBF151117_-_YBFAY_KARŞILAŞTIRM4"/>
      <sheetName val="Yardımcı_Malz__Analizi4"/>
      <sheetName val="YBF-051_-_A4"/>
      <sheetName val="YBF-052_-_A4"/>
      <sheetName val="YBF-053_-_A4"/>
      <sheetName val="YBF-054_-_A4"/>
      <sheetName val="YBF-092_-_A4"/>
      <sheetName val="YBF-093_-_A4"/>
      <sheetName val="YBF-094_-_A4"/>
      <sheetName val="YBF-095_-A_4"/>
      <sheetName val="YBF-096_-_A4"/>
      <sheetName val="YBF-097_-_A4"/>
      <sheetName val="YBF-098_-_A4"/>
      <sheetName val="YBF-157_-24"/>
      <sheetName val="YBF-15-_4"/>
      <sheetName val="YBF-16-_4"/>
      <sheetName val="YBF-17-_4"/>
      <sheetName val="YBF-19-_4"/>
      <sheetName val="YBF-29-_4"/>
      <sheetName val="YBF-32-_4"/>
      <sheetName val="YBF-36-_4"/>
      <sheetName val="YBF-56-_4"/>
      <sheetName val="YBF-57-_4"/>
      <sheetName val="YBF-58-__4"/>
      <sheetName val="YBF-52-_4"/>
      <sheetName val="YBF-53-__4"/>
      <sheetName val="YBF-54-__4"/>
      <sheetName val="YBF-55-_4"/>
      <sheetName val="Finansal_tamamlanma_E?risi4"/>
      <sheetName val="оферта_ВИСкор4"/>
      <sheetName val="СВОД_номенклатура4"/>
      <sheetName val="для_групировки_номенкл4"/>
      <sheetName val="оферта_(2)4"/>
      <sheetName val="свод_КВР4"/>
      <sheetName val="для_группировки_КВР4"/>
      <sheetName val="данные_для_ЭТП4"/>
      <sheetName val="ATAŞMAN_8_0402"/>
      <sheetName val="SD-005_Ataşman_10-027_(TİP8)2"/>
      <sheetName val="SD-005_Ataşman_8-040_(TİP1)2"/>
      <sheetName val="pencere_merkezi_ys_ab2"/>
      <sheetName val="kule_pencere_merk2"/>
      <sheetName val="MALZEME_VE_İŞÇİLİK2"/>
      <sheetName val="AOP_Summary-22"/>
      <sheetName val="Ozet_(Rannila)2"/>
      <sheetName val="Finansal_tamamlanma_Eğrisi7"/>
      <sheetName val="Rapor_Kapsamı6"/>
      <sheetName val="Proje_Hakkında_Bilgiler6"/>
      <sheetName val="Proje_Prog_Deg_Özeti6"/>
      <sheetName val="Fiziksel_tamamlanma_Eğrisi6"/>
      <sheetName val="Butce_Degerlendirme_Ozeti6"/>
      <sheetName val="Dahili_İstihkak_Raporu6"/>
      <sheetName val="Nakit_Akım_Tablosu6"/>
      <sheetName val="Bekleyen_Alacaklar_Tablosu6"/>
      <sheetName val="Bekleyen_Borclar6"/>
      <sheetName val="Personel_Durum_Ozeti6"/>
      <sheetName val="Personel_Maliyet_Özeti_USD6"/>
      <sheetName val="İLK_YAP_5"/>
      <sheetName val="Rapor_data5"/>
      <sheetName val="HUD_YOLU_DUVAR_8_MT5"/>
      <sheetName val="_N_Finansal_Eğri5"/>
      <sheetName val="Ambar_Çıkışları5"/>
      <sheetName val="YBF_-_ATAKON_-_POLİMEKS5"/>
      <sheetName val="YBF_ÖZET_miktarlı5"/>
      <sheetName val="YBF151117_-_YBFAY_KARŞILAŞTIRM5"/>
      <sheetName val="Yardımcı_Malz__Analizi5"/>
      <sheetName val="YBF-051_-_A5"/>
      <sheetName val="YBF-052_-_A5"/>
      <sheetName val="YBF-053_-_A5"/>
      <sheetName val="YBF-054_-_A5"/>
      <sheetName val="YBF-092_-_A5"/>
      <sheetName val="YBF-093_-_A5"/>
      <sheetName val="YBF-094_-_A5"/>
      <sheetName val="YBF-095_-A_5"/>
      <sheetName val="YBF-096_-_A5"/>
      <sheetName val="YBF-097_-_A5"/>
      <sheetName val="YBF-098_-_A5"/>
      <sheetName val="YBF-157_-25"/>
      <sheetName val="YBF-15-_5"/>
      <sheetName val="YBF-16-_5"/>
      <sheetName val="YBF-17-_5"/>
      <sheetName val="YBF-19-_5"/>
      <sheetName val="YBF-29-_5"/>
      <sheetName val="YBF-32-_5"/>
      <sheetName val="YBF-36-_5"/>
      <sheetName val="YBF-56-_5"/>
      <sheetName val="YBF-57-_5"/>
      <sheetName val="YBF-58-__5"/>
      <sheetName val="YBF-52-_5"/>
      <sheetName val="YBF-53-__5"/>
      <sheetName val="YBF-54-__5"/>
      <sheetName val="YBF-55-_5"/>
      <sheetName val="Finansal_tamamlanma_E?risi5"/>
      <sheetName val="оферта_ВИСкор5"/>
      <sheetName val="СВОД_номенклатура5"/>
      <sheetName val="для_групировки_номенкл5"/>
      <sheetName val="оферта_(2)5"/>
      <sheetName val="свод_КВР5"/>
      <sheetName val="для_группировки_КВР5"/>
      <sheetName val="данные_для_ЭТП5"/>
      <sheetName val="ATAŞMAN_8_0403"/>
      <sheetName val="SD-005_Ataşman_10-027_(TİP8)3"/>
      <sheetName val="SD-005_Ataşman_8-040_(TİP1)3"/>
      <sheetName val="pencere_merkezi_ys_ab3"/>
      <sheetName val="kule_pencere_merk3"/>
      <sheetName val="MALZEME_VE_İŞÇİLİK3"/>
      <sheetName val="AOP_Summary-23"/>
      <sheetName val="Ozet_(Rannila)3"/>
      <sheetName val="Finansal_tamamlanma_Eğrisi8"/>
      <sheetName val="Rapor_Kapsamı7"/>
      <sheetName val="Proje_Hakkında_Bilgiler7"/>
      <sheetName val="Proje_Prog_Deg_Özeti7"/>
      <sheetName val="Fiziksel_tamamlanma_Eğrisi7"/>
      <sheetName val="Butce_Degerlendirme_Ozeti7"/>
      <sheetName val="Dahili_İstihkak_Raporu7"/>
      <sheetName val="Nakit_Akım_Tablosu7"/>
      <sheetName val="Bekleyen_Alacaklar_Tablosu7"/>
      <sheetName val="Bekleyen_Borclar7"/>
      <sheetName val="Personel_Durum_Ozeti7"/>
      <sheetName val="Personel_Maliyet_Özeti_USD7"/>
      <sheetName val="İLK_YAP_6"/>
      <sheetName val="Rapor_data6"/>
      <sheetName val="HUD_YOLU_DUVAR_8_MT6"/>
      <sheetName val="_N_Finansal_Eğri6"/>
      <sheetName val="Ambar_Çıkışları6"/>
      <sheetName val="YBF_-_ATAKON_-_POLİMEKS6"/>
      <sheetName val="YBF_ÖZET_miktarlı6"/>
      <sheetName val="YBF151117_-_YBFAY_KARŞILAŞTIRM6"/>
      <sheetName val="Yardımcı_Malz__Analizi6"/>
      <sheetName val="YBF-051_-_A6"/>
      <sheetName val="YBF-052_-_A6"/>
      <sheetName val="YBF-053_-_A6"/>
      <sheetName val="YBF-054_-_A6"/>
      <sheetName val="YBF-092_-_A6"/>
      <sheetName val="YBF-093_-_A6"/>
      <sheetName val="YBF-094_-_A6"/>
      <sheetName val="YBF-095_-A_6"/>
      <sheetName val="YBF-096_-_A6"/>
      <sheetName val="YBF-097_-_A6"/>
      <sheetName val="YBF-098_-_A6"/>
      <sheetName val="YBF-157_-26"/>
      <sheetName val="YBF-15-_6"/>
      <sheetName val="YBF-16-_6"/>
      <sheetName val="YBF-17-_6"/>
      <sheetName val="YBF-19-_6"/>
      <sheetName val="YBF-29-_6"/>
      <sheetName val="YBF-32-_6"/>
      <sheetName val="YBF-36-_6"/>
      <sheetName val="YBF-56-_6"/>
      <sheetName val="YBF-57-_6"/>
      <sheetName val="YBF-58-__6"/>
      <sheetName val="YBF-52-_6"/>
      <sheetName val="YBF-53-__6"/>
      <sheetName val="YBF-54-__6"/>
      <sheetName val="YBF-55-_6"/>
      <sheetName val="Finansal_tamamlanma_E?risi6"/>
      <sheetName val="оферта_ВИСкор6"/>
      <sheetName val="СВОД_номенклатура6"/>
      <sheetName val="для_групировки_номенкл6"/>
      <sheetName val="оферта_(2)6"/>
      <sheetName val="свод_КВР6"/>
      <sheetName val="для_группировки_КВР6"/>
      <sheetName val="данные_для_ЭТП6"/>
      <sheetName val="ATAŞMAN_8_0404"/>
      <sheetName val="SD-005_Ataşman_10-027_(TİP8)4"/>
      <sheetName val="SD-005_Ataşman_8-040_(TİP1)4"/>
      <sheetName val="pencere_merkezi_ys_ab4"/>
      <sheetName val="kule_pencere_merk4"/>
      <sheetName val="MALZEME_VE_İŞÇİLİK4"/>
      <sheetName val="AOP_Summary-24"/>
      <sheetName val="Ozet_(Rannila)4"/>
      <sheetName val="BILL"/>
      <sheetName val="Table"/>
      <sheetName val="Degiskenler"/>
      <sheetName val="Finansal_tamamlanma_E_risi1"/>
      <sheetName val="Finansal_tamamlanma_E_risi2"/>
      <sheetName val="breakdown"/>
      <sheetName val="영동(D)"/>
      <sheetName val="기계내역서"/>
      <sheetName val="PERSONNELIST"/>
      <sheetName val="Tipo de Cambio"/>
      <sheetName val="Assumptions"/>
      <sheetName val="Presupuesto"/>
      <sheetName val="12CGOU"/>
      <sheetName val="Справочник"/>
      <sheetName val="15010"/>
      <sheetName val="24"/>
      <sheetName val="CPS"/>
      <sheetName val="Finansal_tamamlanma_Erisi3"/>
      <sheetName val="Finansal_tamamlanma_Erisi4"/>
      <sheetName val="Finansal_tamamlanma_Erisi5"/>
      <sheetName val="Finansal_tamamlanma_Erisi6"/>
      <sheetName val="tutanaklar"/>
      <sheetName val="Birim Fiyatlar"/>
      <sheetName val="inşaat"/>
      <sheetName val="tablo"/>
      <sheetName val="YB92_-_A"/>
      <sheetName val="YBF-157_--082"/>
      <sheetName val="HAKEDİŞ_"/>
      <sheetName val="CASHFLOWS"/>
      <sheetName val="B03"/>
      <sheetName val="Курс-маржа"/>
      <sheetName val="Kabuller"/>
      <sheetName val="УВ"/>
      <sheetName val="Расчет стоимости СП"/>
      <sheetName val="списки"/>
      <sheetName val="ТЭП"/>
      <sheetName val="вып список"/>
      <sheetName val="STRIP Sizing"/>
      <sheetName val="Sheet536"/>
      <sheetName val="ENGG_CVL"/>
      <sheetName val="Доходы"/>
      <sheetName val="INFO"/>
      <sheetName val="Kur"/>
      <sheetName val="Finansal_tamamlanma_E_risi3"/>
      <sheetName val="Finansal_tamamlanma_E_risi4"/>
      <sheetName val="Finansal_tamamlanma_E_risi5"/>
      <sheetName val="Finansal_tamamlanma_E_risi6"/>
      <sheetName val="Графики"/>
      <sheetName val="Rapor_Kapsamı8"/>
      <sheetName val="Proje_Hakkında_Bilgiler8"/>
      <sheetName val="Proje_Prog_Deg_Özeti8"/>
      <sheetName val="Finansal_tamamlanma_Eğrisi9"/>
      <sheetName val="Fiziksel_tamamlanma_Eğrisi8"/>
      <sheetName val="Butce_Degerlendirme_Ozeti8"/>
      <sheetName val="Dahili_İstihkak_Raporu8"/>
      <sheetName val="Nakit_Akım_Tablosu8"/>
      <sheetName val="Bekleyen_Alacaklar_Tablosu8"/>
      <sheetName val="Bekleyen_Borclar8"/>
      <sheetName val="Personel_Durum_Ozeti8"/>
      <sheetName val="Personel_Maliyet_Özeti_USD8"/>
      <sheetName val="İLK_YAP_7"/>
      <sheetName val="HUD_YOLU_DUVAR_8_MT7"/>
      <sheetName val="Ambar_Çıkışları7"/>
      <sheetName val="YBF_-_ATAKON_-_POLİMEKS7"/>
      <sheetName val="YBF_ÖZET_miktarlı7"/>
      <sheetName val="YBF151117_-_YBFAY_KARŞILAŞTIRM7"/>
      <sheetName val="Yardımcı_Malz__Analizi7"/>
      <sheetName val="YBF-051_-_A7"/>
      <sheetName val="YBF-052_-_A7"/>
      <sheetName val="YBF-053_-_A7"/>
      <sheetName val="YBF-054_-_A7"/>
      <sheetName val="YBF-092_-_A7"/>
      <sheetName val="YBF-093_-_A7"/>
      <sheetName val="YBF-094_-_A7"/>
      <sheetName val="YBF-095_-A_7"/>
      <sheetName val="YBF-096_-_A7"/>
      <sheetName val="YBF-097_-_A7"/>
      <sheetName val="YBF-098_-_A7"/>
      <sheetName val="YBF-157_-27"/>
      <sheetName val="YBF-15-_7"/>
      <sheetName val="YBF-16-_7"/>
      <sheetName val="YBF-17-_7"/>
      <sheetName val="YBF-19-_7"/>
      <sheetName val="YBF-29-_7"/>
      <sheetName val="YBF-32-_7"/>
      <sheetName val="YBF-36-_7"/>
      <sheetName val="YBF-56-_7"/>
      <sheetName val="YBF-57-_7"/>
      <sheetName val="YBF-58-__7"/>
      <sheetName val="YBF-52-_7"/>
      <sheetName val="YBF-53-__7"/>
      <sheetName val="YBF-54-__7"/>
      <sheetName val="YBF-55-_7"/>
      <sheetName val="_N_Finansal_Eğri7"/>
      <sheetName val="Rapor_data7"/>
      <sheetName val="ATAŞMAN_8_0405"/>
      <sheetName val="SD-005_Ataşman_10-027_(TİP8)5"/>
      <sheetName val="SD-005_Ataşman_8-040_(TİP1)5"/>
      <sheetName val="pencere_merkezi_ys_ab5"/>
      <sheetName val="kule_pencere_merk5"/>
      <sheetName val="MALZEME_VE_İŞÇİLİK5"/>
      <sheetName val="AOP_Summary-25"/>
      <sheetName val="Finansal_tamamlanma_E?risi7"/>
      <sheetName val="оферта_ВИСкор7"/>
      <sheetName val="СВОД_номенклатура7"/>
      <sheetName val="для_групировки_номенкл7"/>
      <sheetName val="оферта_(2)7"/>
      <sheetName val="свод_КВР7"/>
      <sheetName val="для_группировки_КВР7"/>
      <sheetName val="данные_для_ЭТП7"/>
      <sheetName val="Ozet_(Rannila)5"/>
      <sheetName val="HAKEDİŞ_1"/>
      <sheetName val="YB92_-_A1"/>
      <sheetName val="YBF-157_--0821"/>
      <sheetName val="Finansal_tamamlanma_Erisi7"/>
      <sheetName val="Данные_для_расчёта_сметы"/>
      <sheetName val="-0_5_TABLA_PRESUPUESTOS"/>
      <sheetName val="Tipo_de_Cambio"/>
      <sheetName val="Birim_Fiyatlar"/>
      <sheetName val="Расчет_стоимости_СП"/>
      <sheetName val="вып_список"/>
      <sheetName val="STRIP_Sizing"/>
      <sheetName val="Eq. Mobilization"/>
      <sheetName val="СВОДНАЯ "/>
      <sheetName val="PRICE-COMP"/>
      <sheetName val="EKDEB90"/>
      <sheetName val="jj"/>
      <sheetName val="설계내역서"/>
      <sheetName val="Kurlar"/>
      <sheetName val="Attach 4-18"/>
      <sheetName val="Добыча-факт"/>
      <sheetName val="IncStat 03-04"/>
      <sheetName val="IncStat 03  "/>
      <sheetName val="Авансы по СНГ"/>
      <sheetName val="по объекту"/>
      <sheetName val="TD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 refreshError="1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 refreshError="1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/>
      <sheetData sheetId="524"/>
      <sheetData sheetId="525"/>
      <sheetData sheetId="526" refreshError="1"/>
      <sheetData sheetId="527"/>
      <sheetData sheetId="528"/>
      <sheetData sheetId="529"/>
      <sheetData sheetId="530"/>
      <sheetData sheetId="531"/>
      <sheetData sheetId="532"/>
      <sheetData sheetId="533" refreshError="1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/>
      <sheetData sheetId="808"/>
      <sheetData sheetId="809"/>
      <sheetData sheetId="810"/>
      <sheetData sheetId="811" refreshError="1"/>
      <sheetData sheetId="812" refreshError="1"/>
      <sheetData sheetId="813" refreshError="1"/>
      <sheetData sheetId="814" refreshError="1"/>
      <sheetData sheetId="815"/>
      <sheetData sheetId="816"/>
      <sheetData sheetId="817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0000000"/>
      <sheetName val=" Summary(Rev.)"/>
      <sheetName val="Summary"/>
      <sheetName val="PM-MAN"/>
      <sheetName val="PM-MAN2"/>
      <sheetName val="PM_출장비"/>
      <sheetName val="PM복사비"/>
      <sheetName val="PM통신비"/>
      <sheetName val="검사용역비"/>
      <sheetName val="ENG'G"/>
      <sheetName val="ENG'G 경비"/>
      <sheetName val="ENG출장비"/>
      <sheetName val="ENG복사비"/>
      <sheetName val="PROCURE"/>
      <sheetName val="PROC운반비"/>
      <sheetName val="CONST"/>
      <sheetName val="Const(By YGN)"/>
      <sheetName val="가설시설"/>
      <sheetName val="현장MH"/>
      <sheetName val="현장MH(REV)"/>
      <sheetName val="현장경비"/>
      <sheetName val="시운전MH"/>
      <sheetName val="시운전 경비"/>
      <sheetName val="VENDOR"/>
      <sheetName val="OTHERS"/>
      <sheetName val="급료TABLE"/>
      <sheetName val="Proposed Payment Schedule"/>
      <sheetName val="Payment Schedule-Actual"/>
      <sheetName val="Cash Flow"/>
      <sheetName val="Cost Summary"/>
      <sheetName val="Progress Total"/>
      <sheetName val="Eng"/>
      <sheetName val="Procu-Cash in"/>
      <sheetName val="Procu-Cash Out"/>
      <sheetName val="Constr"/>
      <sheetName val="Chemical"/>
      <sheetName val="Comm &amp; PT"/>
      <sheetName val="Training"/>
      <sheetName val="Procure Pay-Sch"/>
      <sheetName val="단면가정"/>
      <sheetName val="설계조건"/>
      <sheetName val="Sheet5"/>
      <sheetName val="기지국"/>
      <sheetName val="UB2"/>
      <sheetName val="공사내역"/>
      <sheetName val="DRUM"/>
      <sheetName val="찍기"/>
      <sheetName val="산근"/>
      <sheetName val="SUPT_Column"/>
      <sheetName val="SUPT_Rafter"/>
      <sheetName val="SUPT_STR2"/>
      <sheetName val="SUPT_Girder"/>
      <sheetName val="Int Wind Girder"/>
      <sheetName val="AnchorB"/>
      <sheetName val="AnchorC"/>
      <sheetName val="Shell (App A)"/>
      <sheetName val="Cover"/>
      <sheetName val="Annular"/>
      <sheetName val="Wind"/>
      <sheetName val="Rafter_Only"/>
      <sheetName val="App F"/>
      <sheetName val="Seismic"/>
      <sheetName val="Shell (VP Dgn)"/>
      <sheetName val="WT-LIST"/>
      <sheetName val="표지"/>
      <sheetName val="일위대가"/>
      <sheetName val="Sheet4"/>
      <sheetName val="sum"/>
      <sheetName val="M 11"/>
      <sheetName val="토목품셈"/>
      <sheetName val="기초견적가"/>
      <sheetName val="KP1590_E"/>
      <sheetName val="연돌일위집계"/>
      <sheetName val="갑지"/>
      <sheetName val="당초"/>
      <sheetName val="Miser-P"/>
      <sheetName val="대비표"/>
      <sheetName val="#REF"/>
      <sheetName val="B1"/>
      <sheetName val="출자한도"/>
      <sheetName val="심의위원명단"/>
      <sheetName val="관접합및부설"/>
      <sheetName val="단가"/>
      <sheetName val="집계표"/>
      <sheetName val="내역서"/>
      <sheetName val="현장"/>
      <sheetName val="전체"/>
      <sheetName val="수입"/>
      <sheetName val="PIPE-HOT"/>
      <sheetName val="bldg list"/>
      <sheetName val="Backup"/>
      <sheetName val="DC SUM PRO_1"/>
      <sheetName val="DC SUM PRO_2"/>
      <sheetName val="DC SUM PRO_3"/>
      <sheetName val="DC SUM SUO"/>
      <sheetName val="_Summary(Rev_)"/>
      <sheetName val="ENG'G_경비"/>
      <sheetName val="Const(By_YGN)"/>
      <sheetName val="시운전_경비"/>
      <sheetName val="Proposed_Payment_Schedule"/>
      <sheetName val="Payment_Schedule-Actual"/>
      <sheetName val="Cash_Flow"/>
      <sheetName val="Cost_Summary"/>
      <sheetName val="Progress_Total"/>
      <sheetName val="Procu-Cash_in"/>
      <sheetName val="Procu-Cash_Out"/>
      <sheetName val="Comm_&amp;_PT"/>
      <sheetName val="Procure_Pay-Sch"/>
      <sheetName val="Int_Wind_Girder"/>
      <sheetName val="Shell_(App_A)"/>
      <sheetName val="App_F"/>
      <sheetName val="Shell_(VP_Dgn)"/>
      <sheetName val="Spool Status"/>
      <sheetName val="cost Form"/>
      <sheetName val="Shut down"/>
      <sheetName val="Building"/>
      <sheetName val="12CGOU"/>
      <sheetName val="EQUIP"/>
      <sheetName val="BID"/>
      <sheetName val="M_11"/>
      <sheetName val="bldg_list"/>
      <sheetName val="Z"/>
      <sheetName val="Cash2"/>
      <sheetName val="95삼성급(본사)"/>
      <sheetName val="조명시설"/>
      <sheetName val="일년TOTAL"/>
      <sheetName val="ITC 현황"/>
      <sheetName val="포장공자재집계표"/>
      <sheetName val="D-3109"/>
      <sheetName val="BQMPALOC"/>
      <sheetName val="code"/>
      <sheetName val="D-623D"/>
      <sheetName val="F801"/>
      <sheetName val="Process Piping"/>
      <sheetName val="INPUT DATA OF SCHEDULE"/>
      <sheetName val="집계표(OPTION)"/>
      <sheetName val="금액내역서"/>
      <sheetName val="_Summary(Rev_)1"/>
      <sheetName val="ENG'G_경비1"/>
      <sheetName val="Const(By_YGN)1"/>
      <sheetName val="시운전_경비1"/>
      <sheetName val="Proposed_Payment_Schedule1"/>
      <sheetName val="Payment_Schedule-Actual1"/>
      <sheetName val="Cash_Flow1"/>
      <sheetName val="Cost_Summary1"/>
      <sheetName val="Progress_Total1"/>
      <sheetName val="Procu-Cash_in1"/>
      <sheetName val="Procu-Cash_Out1"/>
      <sheetName val="Comm_&amp;_PT1"/>
      <sheetName val="Procure_Pay-Sch1"/>
      <sheetName val="TABLE2-1_ISBL-(SlTE_PREP)"/>
      <sheetName val="TABLE2_1_ISBL_(Soil_Invest)"/>
      <sheetName val="TABLE2-2_OSBL(GENERAL-CIVIL)"/>
      <sheetName val="음료실행"/>
      <sheetName val="PIPING"/>
      <sheetName val="장비"/>
      <sheetName val="노무"/>
      <sheetName val="자재"/>
      <sheetName val="산근1"/>
      <sheetName val="1) COMMON FACILITIES"/>
      <sheetName val="CAT_5"/>
      <sheetName val="Sheet1"/>
      <sheetName val="MOTOR"/>
      <sheetName val="가격분석@1100(990104)"/>
      <sheetName val="Escalation"/>
      <sheetName val="1,2,3,4,5단위수량"/>
      <sheetName val="cal"/>
      <sheetName val="HVAC"/>
      <sheetName val="Sheet2"/>
      <sheetName val="Sheet3"/>
      <sheetName val="Mech"/>
      <sheetName val="Elec"/>
      <sheetName val="I&amp;C"/>
      <sheetName val="Civil"/>
      <sheetName val="Arch"/>
      <sheetName val="FF"/>
      <sheetName val="ENV "/>
      <sheetName val="PEM"/>
      <sheetName val="Assign Status"/>
      <sheetName val="기계설계팀(Mech)"/>
      <sheetName val="기계설계팀(ENV)"/>
      <sheetName val="기계설계팀(PEM)"/>
      <sheetName val="배관설계팀(Piping)"/>
      <sheetName val="배관설계팀(HVAC)"/>
      <sheetName val="배관설계팀(FF)"/>
      <sheetName val="E&amp;I설계팀(Elec)"/>
      <sheetName val="E&amp;I설계팀(I&amp;C)"/>
      <sheetName val="CSA설계팀(Civil)"/>
      <sheetName val="CSA설계팀(Arch)"/>
      <sheetName val="GA 입력현황"/>
      <sheetName val="cover (MR)"/>
      <sheetName val="MR"/>
      <sheetName val="cover(TS)"/>
      <sheetName val="CFB BLR"/>
      <sheetName val="Execution MH"/>
      <sheetName val="Mob. Plan(Eng'g)"/>
      <sheetName val="비교표"/>
      <sheetName val="M_DB"/>
      <sheetName val="6PILE  (돌출)"/>
      <sheetName val="HX"/>
      <sheetName val=""/>
      <sheetName val="+A - S&amp;U (Annually)"/>
      <sheetName val="Pag. 1"/>
      <sheetName val="실행내역"/>
      <sheetName val="_Summary(Rev_)2"/>
      <sheetName val="equiplist"/>
      <sheetName val="MAN-STD"/>
      <sheetName val="하도내역 (철콘)"/>
      <sheetName val="Proposal금액(DATA)"/>
      <sheetName val="wind-s"/>
      <sheetName val="COVER-P"/>
      <sheetName val="경비"/>
      <sheetName val="기계내역서"/>
      <sheetName val="Heavy Equipments"/>
      <sheetName val="Vehicles-Cost"/>
      <sheetName val="옥외전기공사"/>
      <sheetName val="Drop Down List"/>
      <sheetName val="March 26 rev 1B"/>
      <sheetName val="Site congestion"/>
      <sheetName val="기계경비(시간당)"/>
      <sheetName val="램머"/>
      <sheetName val="1_Support"/>
      <sheetName val="특수선일위대가"/>
      <sheetName val="jobhist"/>
      <sheetName val="PAY"/>
      <sheetName val="PBS"/>
      <sheetName val="일반전기"/>
      <sheetName val="SPEC"/>
      <sheetName val="F4-F7"/>
      <sheetName val="Int_Wind_Girder1"/>
      <sheetName val="Shell_(App_A)1"/>
      <sheetName val="App_F1"/>
      <sheetName val="Shell_(VP_Dgn)1"/>
      <sheetName val="Spool_Status"/>
      <sheetName val="DC_SUM_PRO_1"/>
      <sheetName val="DC_SUM_PRO_2"/>
      <sheetName val="DC_SUM_PRO_3"/>
      <sheetName val="DC_SUM_SUO"/>
      <sheetName val="cost_Form"/>
      <sheetName val="Shut_down"/>
      <sheetName val="ENG'G_경비2"/>
      <sheetName val="Const(By_YGN)2"/>
      <sheetName val="시운전_경비2"/>
      <sheetName val="Proposed_Payment_Schedule2"/>
      <sheetName val="Payment_Schedule-Actual2"/>
      <sheetName val="Cash_Flow2"/>
      <sheetName val="Cost_Summary2"/>
      <sheetName val="Progress_Total2"/>
      <sheetName val="Procu-Cash_in2"/>
      <sheetName val="Procu-Cash_Out2"/>
      <sheetName val="Comm_&amp;_PT2"/>
      <sheetName val="Procure_Pay-Sch2"/>
      <sheetName val="Int_Wind_Girder2"/>
      <sheetName val="Shell_(App_A)2"/>
      <sheetName val="App_F2"/>
      <sheetName val="Shell_(VP_Dgn)2"/>
      <sheetName val="bldg_list1"/>
      <sheetName val="M_111"/>
      <sheetName val="Spool_Status1"/>
      <sheetName val="DC_SUM_PRO_11"/>
      <sheetName val="DC_SUM_PRO_21"/>
      <sheetName val="DC_SUM_PRO_31"/>
      <sheetName val="DC_SUM_SUO1"/>
      <sheetName val="cost_Form1"/>
      <sheetName val="Shut_down1"/>
      <sheetName val="FAB별"/>
      <sheetName val="손익차9월2"/>
      <sheetName val="BSD (2)"/>
      <sheetName val="#6_Comparision Table-2_ISBL"/>
      <sheetName val="비고"/>
      <sheetName val="EQUIP LIST"/>
      <sheetName val="내역"/>
      <sheetName val="h-013211-2"/>
      <sheetName val="PMS Check List"/>
      <sheetName val="Rect. 10"/>
      <sheetName val="11.자재단가"/>
      <sheetName val="General"/>
      <sheetName val="Menus"/>
      <sheetName val="PSV2701F"/>
      <sheetName val="Codes"/>
      <sheetName val="Sch.6"/>
      <sheetName val="墙面工程"/>
      <sheetName val="電源計画"/>
      <sheetName val="PP"/>
      <sheetName val="Hot "/>
      <sheetName val="뜃맟뭁돽띿맟?-BLDG"/>
      <sheetName val="costing_CV"/>
      <sheetName val="PI"/>
      <sheetName val="Y-WORK"/>
      <sheetName val="Packing&amp;Forward"/>
      <sheetName val="Overall Status"/>
      <sheetName val="해외 연수비용 계산-삭제"/>
      <sheetName val="카메라"/>
      <sheetName val="해외 기술훈련비 (합계)"/>
      <sheetName val="Dropdown List"/>
      <sheetName val="참고"/>
      <sheetName val="x"/>
      <sheetName val="aa"/>
      <sheetName val="골조시행"/>
      <sheetName val="노임단가"/>
      <sheetName val="bom"/>
      <sheetName val="p9work"/>
      <sheetName val="Subcon A"/>
      <sheetName val="Main"/>
      <sheetName val="XZLC003_PART1"/>
      <sheetName val="ITC_현황"/>
      <sheetName val="Subcon_A"/>
      <sheetName val="Land Dev't. Ph-1"/>
      <sheetName val="PIPE"/>
      <sheetName val="factor"/>
      <sheetName val="_Summary(Rev_)3"/>
      <sheetName val="ENG'G_경비3"/>
      <sheetName val="Const(By_YGN)3"/>
      <sheetName val="시운전_경비3"/>
      <sheetName val="Proposed_Payment_Schedule3"/>
      <sheetName val="Payment_Schedule-Actual3"/>
      <sheetName val="Cash_Flow3"/>
      <sheetName val="Cost_Summary3"/>
      <sheetName val="Progress_Total3"/>
      <sheetName val="Procu-Cash_in3"/>
      <sheetName val="Procu-Cash_Out3"/>
      <sheetName val="Comm_&amp;_PT3"/>
      <sheetName val="Procure_Pay-Sch3"/>
      <sheetName val="Int_Wind_Girder3"/>
      <sheetName val="Shell_(App_A)3"/>
      <sheetName val="App_F3"/>
      <sheetName val="Shell_(VP_Dgn)3"/>
      <sheetName val="M_112"/>
      <sheetName val="bldg_list2"/>
      <sheetName val="DC_SUM_PRO_12"/>
      <sheetName val="DC_SUM_PRO_22"/>
      <sheetName val="DC_SUM_PRO_32"/>
      <sheetName val="DC_SUM_SUO2"/>
      <sheetName val="Spool_Status2"/>
      <sheetName val="cost_Form2"/>
      <sheetName val="Shut_down2"/>
      <sheetName val="ITC_현황1"/>
      <sheetName val="Process_Piping"/>
      <sheetName val="INPUT_DATA_OF_SCHEDULE"/>
      <sheetName val="1)_COMMON_FACILITIES"/>
      <sheetName val="ENV_"/>
      <sheetName val="Assign_Status"/>
      <sheetName val="GA_입력현황"/>
      <sheetName val="cover_(MR)"/>
      <sheetName val="CFB_BLR"/>
      <sheetName val="Execution_MH"/>
      <sheetName val="Mob__Plan(Eng'g)"/>
      <sheetName val="6PILE__(돌출)"/>
      <sheetName val="+A_-_S&amp;U_(Annually)"/>
      <sheetName val="Pag__1"/>
      <sheetName val="하도내역_(철콘)"/>
      <sheetName val="Heavy_Equipments"/>
      <sheetName val="Drop_Down_List"/>
      <sheetName val="March_26_rev_1B"/>
      <sheetName val="Site_congestion"/>
      <sheetName val="BSD_(2)"/>
      <sheetName val="#6_Comparision_Table-2_ISBL"/>
      <sheetName val="EQUIP_LIST"/>
      <sheetName val="PMS_Check_List"/>
      <sheetName val="Rect__10"/>
      <sheetName val="11_자재단가"/>
      <sheetName val="Sch_6"/>
      <sheetName val="Hot_"/>
      <sheetName val="Overall_Status"/>
      <sheetName val="해외_연수비용_계산-삭제"/>
      <sheetName val="해외_기술훈련비_(합계)"/>
      <sheetName val="Dropdown_List"/>
      <sheetName val="Subcon_A1"/>
      <sheetName val="Land_Dev't__Ph-1"/>
      <sheetName val="Contents"/>
      <sheetName val="HQBuilding"/>
      <sheetName val="FitOutHQBldg"/>
      <sheetName val="Security"/>
      <sheetName val="AutoMessengerSystem"/>
      <sheetName val="PASystem"/>
      <sheetName val="TelephoneSystem"/>
      <sheetName val="HQSpecialSystems"/>
      <sheetName val="WaterFeatures"/>
      <sheetName val="DealerRoom"/>
      <sheetName val="Services"/>
      <sheetName val="ACtoStairs"/>
      <sheetName val="GoodsDelivery"/>
      <sheetName val="ToiletPods"/>
      <sheetName val="HQBldgExtCladding"/>
      <sheetName val="GlazedSouthWall"/>
      <sheetName val="HQFFandE"/>
      <sheetName val="ConferenceCentre"/>
      <sheetName val="FitOutConfCentre"/>
      <sheetName val="ConfCentreSpecialSystems"/>
      <sheetName val="ConfCentreExtCladding"/>
      <sheetName val="ConfFFandE"/>
      <sheetName val="CarPark"/>
      <sheetName val="StatutoryCharges"/>
      <sheetName val="Drawingscover"/>
      <sheetName val="Drawings"/>
      <sheetName val="GFA HQ Building"/>
      <sheetName val="GFA Conference"/>
      <sheetName val="GeneralSummary"/>
      <sheetName val="ElementalSummary"/>
      <sheetName val="Su}}ary"/>
      <sheetName val="SHOPLIST"/>
      <sheetName val="BQ"/>
      <sheetName val="BQ External"/>
      <sheetName val="Notes"/>
      <sheetName val="Basis"/>
      <sheetName val="TAS"/>
      <sheetName val="StattCo yCharges"/>
      <sheetName val="GFA_HQ_Building"/>
      <sheetName val="GFA_Conference"/>
      <sheetName val="icmal"/>
      <sheetName val="Penthouse Apartment"/>
      <sheetName val="SubmitCal"/>
      <sheetName val="LABOUR HISTOGRAM"/>
      <sheetName val="Raw Data"/>
      <sheetName val="Option"/>
      <sheetName val="Chiet tinh dz22"/>
      <sheetName val="Chiet tinh dz35"/>
      <sheetName val="CT Thang Mo"/>
      <sheetName val="Lab Cum Hist"/>
      <sheetName val="Graph Data (DO NOT PRINT)"/>
      <sheetName val="_______"/>
      <sheetName val="核算项目余额表"/>
      <sheetName val="Criteria"/>
      <sheetName val="改加胶玻璃、室外栏杆"/>
      <sheetName val="Assumptions"/>
      <sheetName val="@risk rents and incentives"/>
      <sheetName val="Car park lease"/>
      <sheetName val="Net rent analysis"/>
      <sheetName val="Poz-1 "/>
      <sheetName val="차액보증"/>
      <sheetName val="ancillary"/>
      <sheetName val="1"/>
      <sheetName val="BOQ"/>
      <sheetName val="Bill No. 2"/>
      <sheetName val="BQ_External"/>
      <sheetName val="Bill_1"/>
      <sheetName val="Bill_2"/>
      <sheetName val="Bill_3"/>
      <sheetName val="Bill_4"/>
      <sheetName val="Bill_5"/>
      <sheetName val="Bill_6"/>
      <sheetName val="Bill_7"/>
      <sheetName val="Projet, methodes &amp; couts"/>
      <sheetName val="Macro1"/>
      <sheetName val="Planning"/>
      <sheetName val="TAHRIR"/>
      <sheetName val="Bases"/>
      <sheetName val="Risques majeurs &amp; Frais Ind."/>
      <sheetName val="Bouclage"/>
      <sheetName val="AREG_05"/>
      <sheetName val="intr stool brkup"/>
      <sheetName val="FOL - Bar"/>
      <sheetName val="CT  PL"/>
      <sheetName val="budget summary (2)"/>
      <sheetName val="Budget Analysis Summary"/>
      <sheetName val="Budget"/>
      <sheetName val="LEVEL SHEET"/>
      <sheetName val="CASHFLOWS"/>
      <sheetName val="SPT vs PHI"/>
      <sheetName val="LABOUR_HISTOGRAM"/>
      <sheetName val="JAS"/>
      <sheetName val="Customize Your Invoice"/>
      <sheetName val="B"/>
      <sheetName val="HVAC BoQ"/>
      <sheetName val="PriceSummary"/>
      <sheetName val="企业表一"/>
      <sheetName val="M-5C"/>
      <sheetName val="M-5A"/>
      <sheetName val="Rate analysis"/>
      <sheetName val="ConferenceCentre_x0000_옰ʒ䄂ʒ鵠ʐ䄂ʒ閐̐䄂ʒ蕈̐"/>
      <sheetName val="HQ-TO"/>
      <sheetName val="Body Sheet"/>
      <sheetName val="1.0 Executive Summary"/>
      <sheetName val="ANNEXURE-A"/>
      <sheetName val="Data"/>
      <sheetName val="Tender Summary"/>
      <sheetName val="Insurance Ext"/>
      <sheetName val="Prelims"/>
      <sheetName val="GFA_HQ_Building1"/>
      <sheetName val="Top sheet"/>
      <sheetName val="COC"/>
      <sheetName val="250mm"/>
      <sheetName val="200mm"/>
      <sheetName val="160mm"/>
      <sheetName val="FITTINGS"/>
      <sheetName val="VALVE CHAMBERS"/>
      <sheetName val="Fire Hydrants"/>
      <sheetName val="B.GATE VALVE"/>
      <sheetName val="Sub G1 Fire"/>
      <sheetName val="Sub G12 Fire"/>
      <sheetName val="Bill 2"/>
      <sheetName val="POWER"/>
      <sheetName val="MTP"/>
      <sheetName val="List"/>
      <sheetName val="GFA_Conference1"/>
      <sheetName val="BQ_External1"/>
      <sheetName val="Penthouse_Apartment"/>
      <sheetName val="StattCo_yCharges"/>
      <sheetName val="Raw_Data"/>
      <sheetName val="@risk_rents_and_incentives"/>
      <sheetName val="Car_park_lease"/>
      <sheetName val="Net_rent_analysis"/>
      <sheetName val="Poz-1_"/>
      <sheetName val="Chiet_tinh_dz22"/>
      <sheetName val="Chiet_tinh_dz35"/>
      <sheetName val="Lab_Cum_Hist"/>
      <sheetName val="Graph_Data_(DO_NOT_PRINT)"/>
      <sheetName val="Projet,_methodes_&amp;_couts"/>
      <sheetName val="Risques_majeurs_&amp;_Frais_Ind_"/>
      <sheetName val="CT_Thang_Mo"/>
      <sheetName val="Bill_No__2"/>
      <sheetName val="SPT_vs_PHI"/>
      <sheetName val="budget_summary_(2)"/>
      <sheetName val="Budget_Analysis_Summary"/>
      <sheetName val="CT__PL"/>
      <sheetName val="LEVEL_SHEET"/>
      <sheetName val="FOL_-_Bar"/>
      <sheetName val="Currencies"/>
      <sheetName val="Geneí¬_x0008_i_x0000__x0000__x0014__x0000_0."/>
      <sheetName val="70_x0000_,/0_x0000_s«_x0008_i_x0000_Æø_x0003_í¬_x0008_i_x0000_"/>
      <sheetName val="LABOUR_HISTOGRAM1"/>
      <sheetName val="Inputs"/>
      <sheetName val="WITHOUT C&amp;I PROFIT (3)"/>
      <sheetName val="Tender_Summary"/>
      <sheetName val="Insurance_Ext"/>
      <sheetName val="Bill 1"/>
      <sheetName val="Bill 3"/>
      <sheetName val="Bill 4"/>
      <sheetName val="Bill 5"/>
      <sheetName val="Bill 6"/>
      <sheetName val="Bill 7"/>
      <sheetName val="POWER ASSUMPTIONS"/>
      <sheetName val="Ap A"/>
      <sheetName val="Lv.정의"/>
      <sheetName val="LBK1"/>
      <sheetName val="AC"/>
      <sheetName val="뜃맟뭁돽띿맟_-BLDG"/>
      <sheetName val=" "/>
      <sheetName val="inter"/>
      <sheetName val="수량명세서"/>
      <sheetName val="토목주소"/>
      <sheetName val="프랜트면허"/>
      <sheetName val="L형옹벽"/>
      <sheetName val="금호"/>
      <sheetName val="BILL"/>
      <sheetName val="을"/>
      <sheetName val="member design"/>
      <sheetName val="design criteria"/>
      <sheetName val="working load at the btm ft_"/>
      <sheetName val="plan_section of foundation"/>
      <sheetName val="soil bearing check"/>
      <sheetName val="Quantity"/>
      <sheetName val="Geneí¬_x0008_i"/>
      <sheetName val="70"/>
      <sheetName val="[cost Form.xls]70___0_s__i____2"/>
      <sheetName val="HPS Slit Coil (Centralia)"/>
      <sheetName val="공정분류"/>
      <sheetName val="Q&amp;pl-V"/>
      <sheetName val="A1"/>
      <sheetName val="Vessel Size"/>
      <sheetName val="8.PILE  (돌출)"/>
      <sheetName val="Foglio_Lavoro"/>
      <sheetName val="Garph Work-Cost"/>
      <sheetName val="월별"/>
      <sheetName val="Hilti"/>
      <sheetName val="ExchRate"/>
      <sheetName val="Курсы"/>
      <sheetName val="본부소개"/>
      <sheetName val="공문"/>
      <sheetName val="도급양식"/>
      <sheetName val="실행"/>
      <sheetName val="기안"/>
      <sheetName val="개산공사비"/>
      <sheetName val="빌딩 안내"/>
      <sheetName val="GAEYO"/>
      <sheetName val="CODE2"/>
      <sheetName val="Eng_Hrs (HO)"/>
      <sheetName val="갑지(추정)"/>
      <sheetName val="물량표(신)"/>
      <sheetName val="뜃맟뭁돽띿맟-BLDG"/>
      <sheetName val="70_x0000_,0_x0000_s«_x0008_i_x0000_Æø_x0003_í¬_x0008_i_x0000_"/>
      <sheetName val="Cashflow Analysis"/>
      <sheetName val="[cost Form.xls]70___0_s__i____3"/>
      <sheetName val="[cost Form.xls]70___0_s__i____4"/>
      <sheetName val="[cost Form.xls]70___0_s__i____5"/>
      <sheetName val="[cost Form.xls]70___0_s__i____6"/>
      <sheetName val="ConferenceCentre?옰ʒ䄂ʒ鵠ʐ䄂ʒ閐̐䄂ʒ蕈̐"/>
      <sheetName val="Geneí¬_x0008_i??_x0014_?0."/>
      <sheetName val="70?,/0?s«_x0008_i?Æø_x0003_í¬_x0008_i?"/>
      <sheetName val="[cost Form.xls]70___0_s__i____7"/>
      <sheetName val="co-no.2"/>
      <sheetName val="jpr"/>
      <sheetName val="Inkindo 2015"/>
      <sheetName val="H.Satuan"/>
      <sheetName val="BM"/>
      <sheetName val="Master 1.0"/>
      <sheetName val="ESTIMATED WF"/>
      <sheetName val="A"/>
      <sheetName val="lampiran"/>
      <sheetName val="TITLES"/>
      <sheetName val="FACTORS"/>
      <sheetName val="Instruction"/>
      <sheetName val="status"/>
      <sheetName val="Ex_Rate"/>
      <sheetName val="database"/>
      <sheetName val="HRG BHN"/>
      <sheetName val="GFA_HQ_Building2"/>
      <sheetName val="GFA_Conference2"/>
      <sheetName val="BQ_External2"/>
      <sheetName val="StattCo_yCharges1"/>
      <sheetName val="Penthouse_Apartment1"/>
      <sheetName val="LABOUR_HISTOGRAM2"/>
      <sheetName val="Raw_Data1"/>
      <sheetName val="Chiet_tinh_dz221"/>
      <sheetName val="Chiet_tinh_dz351"/>
      <sheetName val="CT_Thang_Mo1"/>
      <sheetName val="Lab_Cum_Hist1"/>
      <sheetName val="Graph_Data_(DO_NOT_PRINT)1"/>
      <sheetName val="@risk_rents_and_incentives1"/>
      <sheetName val="Car_park_lease1"/>
      <sheetName val="Net_rent_analysis1"/>
      <sheetName val="Poz-1_1"/>
      <sheetName val="Bill_No__21"/>
      <sheetName val="Projet,_methodes_&amp;_couts1"/>
      <sheetName val="Risques_majeurs_&amp;_Frais_Ind_1"/>
      <sheetName val="intr_stool_brkup"/>
      <sheetName val="FOL_-_Bar1"/>
      <sheetName val="CT__PL1"/>
      <sheetName val="budget_summary_(2)1"/>
      <sheetName val="Budget_Analysis_Summary1"/>
      <sheetName val="LEVEL_SHEET1"/>
      <sheetName val="SPT_vs_PHI1"/>
      <sheetName val="Customize_Your_Invoice"/>
      <sheetName val="HVAC_BoQ"/>
      <sheetName val="Rate_analysis"/>
      <sheetName val="Body_Sheet"/>
      <sheetName val="1_0_Executive_Summary"/>
      <sheetName val="Tender_Summary1"/>
      <sheetName val="Insurance_Ext1"/>
      <sheetName val="Top_sheet"/>
      <sheetName val="VALVE_CHAMBERS"/>
      <sheetName val="Fire_Hydrants"/>
      <sheetName val="B_GATE_VALVE"/>
      <sheetName val="Sub_G1_Fire"/>
      <sheetName val="Sub_G12_Fire"/>
      <sheetName val="Bill_21"/>
      <sheetName val="Geneí¬i0_"/>
      <sheetName val="70,/0s«iÆøí¬i"/>
      <sheetName val="WITHOUT_C&amp;I_PROFIT_(3)"/>
      <sheetName val="Bill_11"/>
      <sheetName val="Bill_31"/>
      <sheetName val="Bill_41"/>
      <sheetName val="Bill_51"/>
      <sheetName val="Bill_61"/>
      <sheetName val="Bill_71"/>
      <sheetName val="POWER_ASSUMPTIONS"/>
      <sheetName val="Ap_A"/>
      <sheetName val="배수내역"/>
      <sheetName val="SUMMARY CHART"/>
      <sheetName val="Geneí¬_x0008_i_x0014_0."/>
      <sheetName val="70,/0s«_x0008_iÆø_x0003_í¬_x0008_i"/>
      <sheetName val="70,0s«_x0008_iÆø_x0003_í¬_x0008_i"/>
      <sheetName val="Ключ"/>
      <sheetName val="SW-TEO"/>
      <sheetName val="eqpmad2"/>
      <sheetName val="cost Form.xls70___0_s__i____2"/>
      <sheetName val="Proforma"/>
      <sheetName val="vec"/>
      <sheetName val="dýsýplýn"/>
      <sheetName val="analiz"/>
      <sheetName val="Rapor"/>
      <sheetName val="Direct Phase I"/>
      <sheetName val="betonarme"/>
      <sheetName val="Direct_Phase_I"/>
      <sheetName val="Be Aware ! "/>
      <sheetName val="APPENDIX"/>
      <sheetName val="Ücret"/>
      <sheetName val="Suppliers"/>
      <sheetName val="2019 Q1 TB"/>
      <sheetName val="2018 TB"/>
      <sheetName val="2017 TB"/>
      <sheetName val="Data Entry"/>
      <sheetName val="RJE"/>
      <sheetName val="AJE"/>
      <sheetName val="IFRS TB"/>
      <sheetName val="Linked IS"/>
      <sheetName val="Non Deductable"/>
      <sheetName val="SAD corrected 2017"/>
      <sheetName val="IFRS PPE Data"/>
      <sheetName val="CLASS 1,2,&amp;3"/>
      <sheetName val="CLASS 6"/>
      <sheetName val="rev01"/>
      <sheetName val="ALL DETAIL FC5"/>
      <sheetName val="IPS - FC5 "/>
      <sheetName val="DSM FC3"/>
      <sheetName val="SAP Depr.full"/>
      <sheetName val="DSM"/>
      <sheetName val="Deferred Tax"/>
      <sheetName val="Stand-Alone FS + AJE and RJE"/>
      <sheetName val="Linked BS"/>
      <sheetName val="Changes in Equity"/>
      <sheetName val="Conversion Sheet"/>
      <sheetName val="Dipnot Kontrol"/>
      <sheetName val="5. Nakit ve Nakit Benzerleri"/>
      <sheetName val="6. Finansal Yatırımlar"/>
      <sheetName val="7. Finansal Borçlar"/>
      <sheetName val="8. Ticari Alacaklar ve Borçlar"/>
      <sheetName val="9. Diğer Alacak ve Borçlar"/>
      <sheetName val="11. Devam Eden İnşaat Söz."/>
      <sheetName val="12. Özkaynak Yön. Değ. Yat."/>
      <sheetName val="13. Yatırım Amaçlı Gay."/>
      <sheetName val="14. Maddi Duran Varlıklar"/>
      <sheetName val="15. Maddi Olmayan Duran Varlıkl"/>
      <sheetName val="16. Ertelenmiş Gelirler"/>
      <sheetName val="17. Şarta Bağlı Varlık ve Yüküm"/>
      <sheetName val="19. Çalışanlara Sağlanan Faydal"/>
      <sheetName val="20. Peşin Ödenmiş Giderler"/>
      <sheetName val="21. Diğer Varlık ve Yükümlülükl"/>
      <sheetName val="23. Satışlar ve Satışların Mali"/>
      <sheetName val="24. Paz. Sat. &amp;  Gen. Yön."/>
      <sheetName val="25. Diğer Faal. Gel. Gid."/>
      <sheetName val="26. Finansal Gelirler"/>
      <sheetName val="27. Finansal Giderler"/>
      <sheetName val="28. Vergi Varlık ve Yükümlülükl"/>
      <sheetName val="29. İlişkili Taraf Açıklamaları"/>
      <sheetName val="30. Kredi Riski"/>
      <sheetName val="30. Likidite Riski"/>
      <sheetName val="30. Yabancı Para Riski"/>
      <sheetName val="30. Faiz Oranı Riski"/>
      <sheetName val="Balancesheet IFRS"/>
      <sheetName val="Inc. Sta. Cumulative IFRS USD"/>
      <sheetName val="Income Statement IFRS"/>
      <sheetName val="Inc. Sta. Cumulative IFRS ETB"/>
      <sheetName val="Balancesheet Legal"/>
      <sheetName val="Income Statement Legal"/>
      <sheetName val="5.Cash and Cash Equivalents A"/>
      <sheetName val="5.Cash and Cash Equivalents B"/>
      <sheetName val="6.Other Financial Assets"/>
      <sheetName val="7.Trade Receivables-Current"/>
      <sheetName val="7.Trade Receivables-Non Current"/>
      <sheetName val="8.Related Party Transactions"/>
      <sheetName val="9.Inventories"/>
      <sheetName val="10.Contract and Oth. Adv. Given"/>
      <sheetName val="11.Other Receivables and Assets"/>
      <sheetName val="12.Investments in Associates"/>
      <sheetName val="14.Investment Properties"/>
      <sheetName val="15.Inv. Property Under Dev A"/>
      <sheetName val="15.Inv. Propert Under Dev B"/>
      <sheetName val="16. Intangible Assets"/>
      <sheetName val="17.Construction Contracts"/>
      <sheetName val="18.Bank Loans"/>
      <sheetName val="19.Other Financial Liabilities"/>
      <sheetName val="20.Obligations Und. Fin. Leases"/>
      <sheetName val="18.Bank Loan"/>
      <sheetName val="21.Trade Payables - Current"/>
      <sheetName val="21.Trade Payables - Non Current"/>
      <sheetName val="22.Contract and Other Adv. Rec."/>
      <sheetName val="23.Other Pay. and Expense Acc."/>
      <sheetName val="24.Provision for Emp. Term."/>
      <sheetName val="25.Provisions"/>
      <sheetName val="26.Taxation on Income"/>
      <sheetName val="27.Commitments and Contingicies"/>
      <sheetName val="28. Share Capital"/>
      <sheetName val="29.Revenue"/>
      <sheetName val="30.Cost of Revenue"/>
      <sheetName val="31.Other Gains and Losses"/>
      <sheetName val="32.Sales and Adm. Expenses"/>
      <sheetName val="33.Financial Income"/>
      <sheetName val="34.Financial Expenses"/>
      <sheetName val="35.Foreign Currency Position"/>
      <sheetName val="36.Business Combinations"/>
      <sheetName val="37.Disposal of Subsidary"/>
      <sheetName val="38.Segment Information"/>
      <sheetName val="39.Joint Ventures"/>
      <sheetName val="40.Events After BS Date"/>
      <sheetName val="41.Approval of Fin.Statements"/>
      <sheetName val="42.Financial Risk Management"/>
      <sheetName val="IFRS 7"/>
      <sheetName val="BOD Review"/>
      <sheetName val="Legal Letters Review"/>
      <sheetName val="Corporate Tax Calculation"/>
      <sheetName val="Profit Distribution Table"/>
      <sheetName val="Goodwill - Net"/>
      <sheetName val="Inventory Margin"/>
      <sheetName val="_cost Form.xls_70___0_s__i____2"/>
      <sheetName val="_cost Form.xls_70___0_s__i____3"/>
      <sheetName val="_cost Form.xls_70___0_s__i____4"/>
      <sheetName val="_cost Form.xls_70___0_s__i____5"/>
      <sheetName val="_cost Form.xls_70___0_s__i____6"/>
      <sheetName val="ConferenceCentre_옰ʒ䄂ʒ鵠ʐ䄂ʒ閐̐䄂ʒ蕈̐"/>
      <sheetName val="Geneí¬_x0008_i___x0014__0."/>
      <sheetName val="70_,_0_s«_x0008_i_Æø_x0003_í¬_x0008_i_"/>
      <sheetName val="_cost Form.xls_70___0_s__i____7"/>
      <sheetName val="70,_0s«iÆøí¬i"/>
      <sheetName val="70,_0s«_x0008_iÆø_x0003_í¬_x0008_i"/>
      <sheetName val="Struct_Earth"/>
      <sheetName val="СП2-5(сборка)"/>
      <sheetName val="FERTIL"/>
      <sheetName val="XLR_NoRangeSheet"/>
      <sheetName val="운반"/>
      <sheetName val="Trade Summary"/>
      <sheetName val="7IFS-5A"/>
      <sheetName val="汇率"/>
      <sheetName val="GiaVL"/>
      <sheetName val="GAE8'97"/>
      <sheetName val="주식"/>
      <sheetName val="중기일위대가"/>
      <sheetName val="Curves"/>
      <sheetName val="Tables"/>
      <sheetName val="XZLC004_PART2"/>
      <sheetName val="여흥"/>
      <sheetName val="포장복구집계"/>
      <sheetName val="Sheet1 (2)"/>
      <sheetName val="Attach 2"/>
      <sheetName val="간접비"/>
      <sheetName val="ΔVp &amp; Ω"/>
      <sheetName val="설비원가"/>
      <sheetName val="ABUT수량-A1"/>
      <sheetName val="Presupuesto"/>
      <sheetName val="[cost Form.xls]70_x0000_,/0_x0000_s«_x0008_i_x0000_Æø_x0003_í"/>
      <sheetName val="[cost Form.xls][cost Form.xls]7"/>
      <sheetName val="B.Dsr"/>
      <sheetName val="적용환율"/>
      <sheetName val="PO-2"/>
      <sheetName val="quarry"/>
      <sheetName val="I.4.1 (2)"/>
      <sheetName val="BQMP"/>
      <sheetName val="HARVEST02"/>
      <sheetName val="ANSAT K'AYI"/>
      <sheetName val="Analisa"/>
      <sheetName val="Man Power"/>
      <sheetName val="Depan"/>
      <sheetName val="D-3503"/>
      <sheetName val="ITB COST"/>
      <sheetName val="indirect_equipment (X)"/>
      <sheetName val="Units"/>
      <sheetName val="Instructions"/>
      <sheetName val="SewerPipe"/>
      <sheetName val="ZBXS"/>
      <sheetName val="Table"/>
      <sheetName val="Prec.Unit.Bلsicos Piping"/>
      <sheetName val="Z- GENERAL PRICE SUMMARY"/>
      <sheetName val="Prec_Unit_Bلsicos_Piping"/>
      <sheetName val="Z-_GENERAL_PRICE_SUMMARY"/>
      <sheetName val="2.2 STAFF Scedule"/>
      <sheetName val="공사비SUM"/>
      <sheetName val="[cost Form.xls]70,/0s«iÆøí¬i"/>
      <sheetName val="Consumables"/>
      <sheetName val="引进表"/>
      <sheetName val="[cost Form.xls]70"/>
      <sheetName val="MANP"/>
      <sheetName val="Day work"/>
      <sheetName val="검색결과시트"/>
      <sheetName val="보집계표"/>
      <sheetName val="매립"/>
      <sheetName val="대비"/>
      <sheetName val="danga"/>
      <sheetName val="ilch"/>
      <sheetName val="BATCH"/>
      <sheetName val="공정율 기초 Data"/>
      <sheetName val="[cost Form.xls]70,/0s«_x0008_iÆø_x0003_í"/>
      <sheetName val="ESTIMATE"/>
      <sheetName val="Heat"/>
      <sheetName val="Feed"/>
      <sheetName val="HYDROTEST DIAGRAM"/>
      <sheetName val="Кедровский"/>
      <sheetName val="영동(D)"/>
      <sheetName val="CONCRETE"/>
      <sheetName val="ИД"/>
      <sheetName val="Basic-Engineering"/>
      <sheetName val="Startphase"/>
      <sheetName val="CPS"/>
      <sheetName val="FCTRS"/>
      <sheetName val="EeFCTRS"/>
      <sheetName val="PpFCTRS"/>
      <sheetName val="Degiskenl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/>
      <sheetData sheetId="55"/>
      <sheetData sheetId="56" refreshError="1"/>
      <sheetData sheetId="57"/>
      <sheetData sheetId="58"/>
      <sheetData sheetId="59"/>
      <sheetData sheetId="60"/>
      <sheetData sheetId="61" refreshError="1"/>
      <sheetData sheetId="62"/>
      <sheetData sheetId="63" refreshError="1"/>
      <sheetData sheetId="64"/>
      <sheetData sheetId="65"/>
      <sheetData sheetId="66"/>
      <sheetData sheetId="67"/>
      <sheetData sheetId="68"/>
      <sheetData sheetId="69" refreshError="1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/>
      <sheetData sheetId="92" refreshError="1"/>
      <sheetData sheetId="93" refreshError="1"/>
      <sheetData sheetId="94" refreshError="1"/>
      <sheetData sheetId="95" refreshError="1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 refreshError="1"/>
      <sheetData sheetId="135" refreshError="1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 refreshError="1"/>
      <sheetData sheetId="192"/>
      <sheetData sheetId="193"/>
      <sheetData sheetId="194" refreshError="1"/>
      <sheetData sheetId="195" refreshError="1"/>
      <sheetData sheetId="196" refreshError="1"/>
      <sheetData sheetId="197"/>
      <sheetData sheetId="198"/>
      <sheetData sheetId="199" refreshError="1"/>
      <sheetData sheetId="200"/>
      <sheetData sheetId="201"/>
      <sheetData sheetId="202" refreshError="1"/>
      <sheetData sheetId="203" refreshError="1"/>
      <sheetData sheetId="204"/>
      <sheetData sheetId="205"/>
      <sheetData sheetId="206"/>
      <sheetData sheetId="207"/>
      <sheetData sheetId="208" refreshError="1"/>
      <sheetData sheetId="209"/>
      <sheetData sheetId="210"/>
      <sheetData sheetId="211"/>
      <sheetData sheetId="212"/>
      <sheetData sheetId="213"/>
      <sheetData sheetId="214" refreshError="1"/>
      <sheetData sheetId="215"/>
      <sheetData sheetId="216"/>
      <sheetData sheetId="217" refreshError="1"/>
      <sheetData sheetId="218" refreshError="1"/>
      <sheetData sheetId="219" refreshError="1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 refreshError="1"/>
      <sheetData sheetId="269" refreshError="1"/>
      <sheetData sheetId="270"/>
      <sheetData sheetId="271" refreshError="1"/>
      <sheetData sheetId="272"/>
      <sheetData sheetId="273"/>
      <sheetData sheetId="274" refreshError="1"/>
      <sheetData sheetId="275" refreshError="1"/>
      <sheetData sheetId="276" refreshError="1"/>
      <sheetData sheetId="277"/>
      <sheetData sheetId="278"/>
      <sheetData sheetId="279"/>
      <sheetData sheetId="280"/>
      <sheetData sheetId="281" refreshError="1"/>
      <sheetData sheetId="282"/>
      <sheetData sheetId="283"/>
      <sheetData sheetId="284"/>
      <sheetData sheetId="285" refreshError="1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/>
      <sheetData sheetId="294" refreshError="1"/>
      <sheetData sheetId="295" refreshError="1"/>
      <sheetData sheetId="296"/>
      <sheetData sheetId="297"/>
      <sheetData sheetId="298"/>
      <sheetData sheetId="299"/>
      <sheetData sheetId="300"/>
      <sheetData sheetId="301"/>
      <sheetData sheetId="302"/>
      <sheetData sheetId="303" refreshError="1"/>
      <sheetData sheetId="304"/>
      <sheetData sheetId="305"/>
      <sheetData sheetId="306"/>
      <sheetData sheetId="307"/>
      <sheetData sheetId="308" refreshError="1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/>
      <sheetData sheetId="58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 refreshError="1"/>
      <sheetData sheetId="659" refreshError="1"/>
      <sheetData sheetId="660" refreshError="1"/>
      <sheetData sheetId="661" refreshError="1"/>
      <sheetData sheetId="662"/>
      <sheetData sheetId="663" refreshError="1"/>
      <sheetData sheetId="664" refreshError="1"/>
      <sheetData sheetId="665" refreshError="1"/>
      <sheetData sheetId="666"/>
      <sheetData sheetId="667" refreshError="1"/>
      <sheetData sheetId="668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/>
      <sheetData sheetId="844"/>
      <sheetData sheetId="845" refreshError="1"/>
      <sheetData sheetId="846" refreshError="1"/>
      <sheetData sheetId="847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CFF"/>
      <sheetName val="FCFE"/>
      <sheetName val="Склад"/>
      <sheetName val="Финансы"/>
      <sheetName val="Предпосылки"/>
      <sheetName val="Драйверы"/>
      <sheetName val="Процессы"/>
      <sheetName val="Рынки"/>
      <sheetName val="Свод новый"/>
      <sheetName val="ДБП Capex Opex"/>
      <sheetName val="XLR_NoRangeSheet"/>
      <sheetName val="ДБП_R_18"/>
      <sheetName val="interest payments summary"/>
      <sheetName val="Расчет процентов по полному ЭКА"/>
      <sheetName val="Расчет процентов по остатку"/>
      <sheetName val="Equity Cost of Capital"/>
      <sheetName val="WACC 2009"/>
      <sheetName val="WACC 2008"/>
      <sheetName val="Sheet1"/>
      <sheetName val="Справочник"/>
      <sheetName val="Source"/>
      <sheetName val="Авансы по СНГ"/>
      <sheetName val="Panel"/>
      <sheetName val="산근"/>
      <sheetName val="대비표"/>
      <sheetName val="Q&amp;pl-V"/>
      <sheetName val="PROCURE"/>
      <sheetName val="SW-TEO"/>
      <sheetName val="main"/>
      <sheetName val="Toolbox"/>
      <sheetName val="原因说明"/>
      <sheetName val="#REF!"/>
      <sheetName val="proforma"/>
      <sheetName val="FCTRS"/>
      <sheetName val="breakdown"/>
      <sheetName val="ExchRate"/>
      <sheetName val="집계표(option)"/>
      <sheetName val="PLSt 03  "/>
      <sheetName val="П 7 курс аванса"/>
      <sheetName val="Basic-Engineering"/>
      <sheetName val="Startphase"/>
      <sheetName val="на 1 тут"/>
      <sheetName val="DRUM"/>
      <sheetName val="Лист3"/>
      <sheetName val="VENTILATIE"/>
      <sheetName val="Line Pipe"/>
      <sheetName val="20120409_Оценка ТП_добавляем да"/>
    </sheetNames>
    <sheetDataSet>
      <sheetData sheetId="0">
        <row r="56">
          <cell r="H56">
            <v>0</v>
          </cell>
        </row>
      </sheetData>
      <sheetData sheetId="1"/>
      <sheetData sheetId="2"/>
      <sheetData sheetId="3">
        <row r="8">
          <cell r="C8">
            <v>0</v>
          </cell>
        </row>
      </sheetData>
      <sheetData sheetId="4"/>
      <sheetData sheetId="5"/>
      <sheetData sheetId="6"/>
      <sheetData sheetId="7"/>
      <sheetData sheetId="8">
        <row r="8">
          <cell r="C8">
            <v>18265.534052033901</v>
          </cell>
        </row>
      </sheetData>
      <sheetData sheetId="9"/>
      <sheetData sheetId="10">
        <row r="6">
          <cell r="C6" t="str">
            <v>Новый_Без ТП_20120327</v>
          </cell>
          <cell r="D6" t="str">
            <v>Новый_Без ТП_20120327</v>
          </cell>
          <cell r="E6" t="str">
            <v>базовый сценарий-КОПИЯ</v>
          </cell>
          <cell r="F6">
            <v>38718</v>
          </cell>
          <cell r="G6">
            <v>46022</v>
          </cell>
          <cell r="I6" t="str">
            <v>Год</v>
          </cell>
          <cell r="P6" t="str">
            <v>20120203_final</v>
          </cell>
          <cell r="V6" t="str">
            <v>Trf-120207_базовый</v>
          </cell>
          <cell r="AB6" t="str">
            <v>Vol-120207_базовый</v>
          </cell>
          <cell r="AE6">
            <v>0</v>
          </cell>
          <cell r="AH6" t="str">
            <v>Def-120207_базовый</v>
          </cell>
          <cell r="AK6" t="str">
            <v>Bal-120207_базовый</v>
          </cell>
          <cell r="AN6">
            <v>0</v>
          </cell>
          <cell r="AQ6" t="str">
            <v>Fix-120207_базовый</v>
          </cell>
          <cell r="AT6" t="str">
            <v>Bon-120207_базовый</v>
          </cell>
          <cell r="AW6" t="str">
            <v>Forc-120207_базовый</v>
          </cell>
          <cell r="AZ6" t="str">
            <v>Bind-120207_базовый</v>
          </cell>
          <cell r="BC6" t="str">
            <v>Dem-120207_базовый</v>
          </cell>
          <cell r="BF6" t="str">
            <v>Cust-120207_базовый</v>
          </cell>
          <cell r="BO6" t="str">
            <v>20120207</v>
          </cell>
          <cell r="BQ6" t="str">
            <v>Мочалов Игорь Сергеевич</v>
          </cell>
          <cell r="BV6" t="str">
            <v>\2012\yuu</v>
          </cell>
          <cell r="BY6">
            <v>0</v>
          </cell>
          <cell r="CD6">
            <v>2</v>
          </cell>
        </row>
        <row r="7">
          <cell r="C7" t="str">
            <v>Новый_ С ТП_20120327</v>
          </cell>
          <cell r="D7" t="str">
            <v>Новый_ С ТП_20120327</v>
          </cell>
          <cell r="E7" t="str">
            <v>базовый сценарий-КОПИЯ-КОПИЯ</v>
          </cell>
          <cell r="F7">
            <v>38718</v>
          </cell>
          <cell r="G7">
            <v>46022</v>
          </cell>
          <cell r="I7" t="str">
            <v>Год</v>
          </cell>
          <cell r="P7" t="str">
            <v>20120203_final</v>
          </cell>
          <cell r="V7" t="str">
            <v>Trf-120207_базовый</v>
          </cell>
          <cell r="AB7" t="str">
            <v>Vol-120207_базовый</v>
          </cell>
          <cell r="AE7">
            <v>0</v>
          </cell>
          <cell r="AH7" t="str">
            <v>Def-120207_базовый</v>
          </cell>
          <cell r="AK7" t="str">
            <v>Bal-120207_базовый</v>
          </cell>
          <cell r="AN7">
            <v>0</v>
          </cell>
          <cell r="AQ7" t="str">
            <v>Fix-120207_базовый</v>
          </cell>
          <cell r="AT7" t="str">
            <v>Bon-120207_базовый</v>
          </cell>
          <cell r="AW7" t="str">
            <v>Forc-120207_базовый</v>
          </cell>
          <cell r="AZ7" t="str">
            <v>Bind-120207_базовый</v>
          </cell>
          <cell r="BC7" t="str">
            <v>Dem-120207_базовый</v>
          </cell>
          <cell r="BF7" t="str">
            <v>Cust-120207_базовый</v>
          </cell>
          <cell r="BO7" t="str">
            <v>20120207</v>
          </cell>
          <cell r="BQ7" t="str">
            <v>Мочалов Игорь Сергеевич</v>
          </cell>
          <cell r="BV7" t="str">
            <v>\2012\yuu</v>
          </cell>
          <cell r="BY7">
            <v>0</v>
          </cell>
          <cell r="CD7">
            <v>2</v>
          </cell>
        </row>
        <row r="8">
          <cell r="B8" t="str">
            <v>MOCHALOVIS</v>
          </cell>
          <cell r="C8">
            <v>40995.661377314813</v>
          </cell>
          <cell r="D8" t="str">
            <v>v12.3.27.2</v>
          </cell>
        </row>
      </sheetData>
      <sheetData sheetId="11">
        <row r="4">
          <cell r="AA4">
            <v>689371.58284728334</v>
          </cell>
        </row>
      </sheetData>
      <sheetData sheetId="12"/>
      <sheetData sheetId="13"/>
      <sheetData sheetId="14"/>
      <sheetData sheetId="15">
        <row r="66">
          <cell r="C66">
            <v>0.20921954468843418</v>
          </cell>
        </row>
      </sheetData>
      <sheetData sheetId="16">
        <row r="15">
          <cell r="C15">
            <v>0.23457228882441836</v>
          </cell>
        </row>
      </sheetData>
      <sheetData sheetId="17">
        <row r="7">
          <cell r="D7">
            <v>0.16020000000000001</v>
          </cell>
        </row>
      </sheetData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XLR_NoRangeSheet"/>
      <sheetName val="Currency"/>
      <sheetName val="Non-Statistical Sampling"/>
      <sheetName val="AR Drop Downs"/>
      <sheetName val="DropDown"/>
      <sheetName val="Реализация_продажа ОС"/>
      <sheetName val="рег ОС2"/>
      <sheetName val="Справочник_Юр.лиц группы СИБУР"/>
      <sheetName val="Закупки"/>
      <sheetName val="Лист3"/>
      <sheetName val="январь"/>
      <sheetName val="февраль"/>
      <sheetName val="март"/>
      <sheetName val="Введение"/>
      <sheetName val="вып_списки"/>
      <sheetName val="Списки"/>
      <sheetName val="Свод"/>
      <sheetName val="Классификация"/>
      <sheetName val="ПиУ"/>
      <sheetName val="Выручка"/>
      <sheetName val="Процессинговое сырье"/>
      <sheetName val="Сырье"/>
      <sheetName val="Вспомогательные материалы"/>
      <sheetName val="Топливо"/>
      <sheetName val="Электроэнергия"/>
      <sheetName val="Теплоэнергия"/>
      <sheetName val="Прочая энергия"/>
      <sheetName val="Прочие затраты"/>
      <sheetName val="Списание"/>
      <sheetName val="Перепродажи"/>
      <sheetName val="Прочие доходы и расходы"/>
      <sheetName val="БДР"/>
      <sheetName val="ПФ"/>
      <sheetName val="ПР-01"/>
      <sheetName val="РАСЧЁТ"/>
      <sheetName val="ПP-00"/>
      <sheetName val="Расшифровка затрат"/>
      <sheetName val="ПР-04"/>
      <sheetName val="Справочник"/>
      <sheetName val="справочник КА"/>
      <sheetName val="справочник ФП_"/>
      <sheetName val="Sheet4"/>
      <sheetName val="Критерии"/>
      <sheetName val="Спавочники (вспом. лист)"/>
      <sheetName val="Список"/>
      <sheetName val="Справочники"/>
      <sheetName val="Выбор"/>
      <sheetName val="Приоритет"/>
      <sheetName val="Классификатор"/>
      <sheetName val="DATA"/>
      <sheetName val="Вид затрат"/>
      <sheetName val="МВЗ ТС"/>
      <sheetName val="Статьи оборотов по бюджету (2)"/>
      <sheetName val="Справочник статей"/>
      <sheetName val="Справочники прочие"/>
      <sheetName val="Статусы"/>
      <sheetName val="мэппинг дирекций"/>
      <sheetName val="Лист2"/>
      <sheetName val="Выбор из списка"/>
      <sheetName val=""/>
      <sheetName val="Реестр на 01.06.2017"/>
      <sheetName val="Производства"/>
      <sheetName val="Списки Производств и Продуктов"/>
      <sheetName val="Ответственные за снижение"/>
      <sheetName val="Объекты под риском"/>
      <sheetName val="Фонд"/>
      <sheetName val="МВЗ"/>
      <sheetName val="Численность"/>
      <sheetName val="Матрица оценки рисков"/>
      <sheetName val="PriceSummary"/>
      <sheetName val="04 Инж"/>
      <sheetName val="09 HR"/>
      <sheetName val="Заявка на платеж Приложение 1 ("/>
      <sheetName val="Сценарные условия"/>
      <sheetName val="Бюджет ОС"/>
      <sheetName val="Справочник работ"/>
      <sheetName val="Лист4"/>
      <sheetName val="Non-Statistical_Sampling"/>
      <sheetName val="AR_Drop_Downs"/>
      <sheetName val="Реализация_продажа_ОС"/>
      <sheetName val="рег_ОС2"/>
      <sheetName val="Справочник_Юр_лиц_группы_СИБУР"/>
      <sheetName val="Процессинговое_сырье"/>
      <sheetName val="Вспомогательные_материалы"/>
      <sheetName val="Прочая_энергия"/>
      <sheetName val="Прочие_затраты"/>
      <sheetName val="Прочие_доходы_и_расходы"/>
      <sheetName val="Расшифровка_затрат"/>
      <sheetName val="справочник_КА"/>
      <sheetName val="справочник_ФП_"/>
      <sheetName val="Спавочники_(вспом__лист)"/>
      <sheetName val="Справочник_статей"/>
      <sheetName val="Справочники_прочие"/>
      <sheetName val="Вид_затрат"/>
      <sheetName val="МВЗ_ТС"/>
      <sheetName val="Статьи_оборотов_по_бюджету_(2)"/>
      <sheetName val="мэппинг_дирекций"/>
      <sheetName val="Выбор_из_списка"/>
      <sheetName val="Списки_Производств_и_Продуктов"/>
      <sheetName val="Ответственные_за_снижение"/>
      <sheetName val="Объекты_под_риском"/>
      <sheetName val="Реестр_на_01_06_2017"/>
      <sheetName val="Матрица_оценки_рисков"/>
      <sheetName val="dýsýplýn"/>
      <sheetName val="Finansal tamamlanma Eğrisi"/>
      <sheetName val="Системы"/>
      <sheetName val="МД продуктов"/>
      <sheetName val="Критичность"/>
      <sheetName val="support"/>
      <sheetName val="Исходные данные"/>
      <sheetName val="Единая матрица оценки рисков"/>
      <sheetName val="40-10"/>
      <sheetName val="mto"/>
      <sheetName val="поликонденсация"/>
      <sheetName val="Lookup Info"/>
      <sheetName val="Basisdatei"/>
      <sheetName val="СМР"/>
      <sheetName val="МТО"/>
      <sheetName val="5э"/>
      <sheetName val="calmingsection_labels"/>
      <sheetName val="generalfeeddevices_labels"/>
      <sheetName val="Welcome"/>
      <sheetName val="ExchRate"/>
      <sheetName val="Авансы по СНГ"/>
      <sheetName val="Non-Statistical_Sampling1"/>
      <sheetName val="AR_Drop_Downs1"/>
      <sheetName val="Реализация_продажа_ОС1"/>
      <sheetName val="рег_ОС21"/>
      <sheetName val="Справочник_Юр_лиц_группы_СИБУР1"/>
      <sheetName val="Процессинговое_сырье1"/>
      <sheetName val="Вспомогательные_материалы1"/>
      <sheetName val="Прочая_энергия1"/>
      <sheetName val="Прочие_затраты1"/>
      <sheetName val="Прочие_доходы_и_расходы1"/>
      <sheetName val="Расшифровка_затрат1"/>
      <sheetName val="справочник_КА1"/>
      <sheetName val="справочник_ФП_1"/>
      <sheetName val="Спавочники_(вспом__лист)1"/>
      <sheetName val="Справочник_статей1"/>
      <sheetName val="Справочники_прочие1"/>
      <sheetName val="Вид_затрат1"/>
      <sheetName val="МВЗ_ТС1"/>
      <sheetName val="Статьи_оборотов_по_бюджету_(2)1"/>
      <sheetName val="мэппинг_дирекций1"/>
      <sheetName val="Выбор_из_списка1"/>
      <sheetName val="Реестр_на_01_06_20171"/>
      <sheetName val="Списки_Производств_и_Продуктов1"/>
      <sheetName val="Ответственные_за_снижение1"/>
      <sheetName val="Объекты_под_риском1"/>
      <sheetName val="Матрица_оценки_рисков1"/>
      <sheetName val="04_Инж"/>
      <sheetName val="09_HR"/>
      <sheetName val="Заявка_на_платеж_Приложение_1_("/>
      <sheetName val="Сценарные_условия"/>
      <sheetName val="Бюджет_ОС"/>
      <sheetName val="Справочник_работ"/>
      <sheetName val="МД_продуктов"/>
      <sheetName val="Finansal_tamamlanma_Eğrisi"/>
      <sheetName val="Исходные_данные"/>
      <sheetName val="Единая_матрица_оценки_рисков"/>
      <sheetName val="Lookup_Info"/>
      <sheetName val="55.Lists"/>
      <sheetName val="54.Checks"/>
      <sheetName val="10.Inp_Gen"/>
      <sheetName val="3.Cntrl"/>
      <sheetName val="на 1 тут"/>
      <sheetName val="Список с  изм.проц-га"/>
      <sheetName val="Исх.данные ПЕРСОНАЛ"/>
      <sheetName val="SW-TEO"/>
      <sheetName val="main"/>
      <sheetName val="Toolbox"/>
      <sheetName val="Параметры для ввода"/>
      <sheetName val="SUMMARY CHART"/>
      <sheetName val="Non-Statistical_Sampling2"/>
      <sheetName val="AR_Drop_Downs2"/>
      <sheetName val="Реализация_продажа_ОС2"/>
      <sheetName val="рег_ОС22"/>
      <sheetName val="Справочник_Юр_лиц_группы_СИБУР2"/>
      <sheetName val="Процессинговое_сырье2"/>
      <sheetName val="Вспомогательные_материалы2"/>
      <sheetName val="Прочая_энергия2"/>
      <sheetName val="Прочие_затраты2"/>
      <sheetName val="Прочие_доходы_и_расходы2"/>
      <sheetName val="Расшифровка_затрат2"/>
      <sheetName val="справочник_КА2"/>
      <sheetName val="справочник_ФП_2"/>
      <sheetName val="Спавочники_(вспом__лист)2"/>
      <sheetName val="Вид_затрат2"/>
      <sheetName val="МВЗ_ТС2"/>
      <sheetName val="Статьи_оборотов_по_бюджету_(2)2"/>
      <sheetName val="Справочник_статей2"/>
      <sheetName val="Справочники_прочие2"/>
      <sheetName val="мэппинг_дирекций2"/>
      <sheetName val="Выбор_из_списка2"/>
      <sheetName val="Реестр_на_01_06_20172"/>
      <sheetName val="Списки_Производств_и_Продуктов2"/>
      <sheetName val="Ответственные_за_снижение2"/>
      <sheetName val="Объекты_под_риском2"/>
      <sheetName val="Матрица_оценки_рисков2"/>
      <sheetName val="04_Инж1"/>
      <sheetName val="09_HR1"/>
      <sheetName val="Заявка_на_платеж_Приложение_1_1"/>
      <sheetName val="Сценарные_условия1"/>
      <sheetName val="Бюджет_ОС1"/>
      <sheetName val="Справочник_работ1"/>
      <sheetName val="Finansal_tamamlanma_Eğrisi1"/>
      <sheetName val="МД_продуктов1"/>
      <sheetName val="Исходные_данные1"/>
      <sheetName val="Единая_матрица_оценки_рисков1"/>
      <sheetName val="Lookup_Info1"/>
      <sheetName val="Авансы_по_СНГ"/>
      <sheetName val="55_Lists"/>
      <sheetName val="54_Checks"/>
      <sheetName val="10_Inp_Gen"/>
      <sheetName val="3_Cntrl"/>
      <sheetName val="IncStat 03-04"/>
      <sheetName val="IncStat 03  "/>
      <sheetName val="пдр"/>
      <sheetName val="СводПоСтатейно"/>
      <sheetName val="Rate"/>
      <sheetName val="sheet1"/>
      <sheetName val="Курсы"/>
      <sheetName val="Участки"/>
      <sheetName val="Отделы"/>
      <sheetName val="IAS"/>
      <sheetName val="справ"/>
      <sheetName val="20"/>
      <sheetName val="91"/>
      <sheetName val="90"/>
      <sheetName val="26"/>
      <sheetName val="99"/>
      <sheetName val="dcc"/>
      <sheetName val="#REF"/>
      <sheetName val="COLUMN"/>
      <sheetName val="DRUM"/>
      <sheetName val="Insts"/>
      <sheetName val="Cash2"/>
      <sheetName val="Z"/>
      <sheetName val="대비표"/>
      <sheetName val="proforma"/>
      <sheetName val="escon"/>
      <sheetName val="zygszb"/>
      <sheetName val="硫胺建筑"/>
      <sheetName val="inter"/>
      <sheetName val="зао_мес"/>
      <sheetName val="зао_н.ит"/>
      <sheetName val="GAEYO"/>
      <sheetName val="음료실행"/>
      <sheetName val="4"/>
      <sheetName val="PLSt 03  "/>
      <sheetName val="П 7 курс аванса"/>
      <sheetName val="Preconditons"/>
      <sheetName val="columne"/>
      <sheetName val="прогноз_1"/>
      <sheetName val="kpn"/>
      <sheetName val="Basic-Engineering"/>
      <sheetName val="Startphase"/>
      <sheetName val="pricing summary"/>
      <sheetName val="BQMPALOC"/>
      <sheetName val="СВОДНАЯ "/>
      <sheetName val="EKDEB90"/>
      <sheetName val="Rotating Equipt"/>
      <sheetName val="노임이"/>
      <sheetName val="valve data"/>
      <sheetName val="당진1,2호기전선관설치및접지4차공사내역서-을지"/>
      <sheetName val="Таблица"/>
      <sheetName val="백분율"/>
      <sheetName val="DHEQSUPT"/>
      <sheetName val="Inputs"/>
      <sheetName val="Non-Statistical_Sampling3"/>
      <sheetName val="AR_Drop_Downs3"/>
      <sheetName val="Реализация_продажа_ОС3"/>
      <sheetName val="рег_ОС23"/>
      <sheetName val="Справочник_Юр_лиц_группы_СИБУР3"/>
      <sheetName val="Процессинговое_сырье3"/>
      <sheetName val="Вспомогательные_материалы3"/>
      <sheetName val="Прочая_энергия3"/>
      <sheetName val="Прочие_затраты3"/>
      <sheetName val="Прочие_доходы_и_расходы3"/>
      <sheetName val="Расшифровка_затрат3"/>
      <sheetName val="справочник_КА3"/>
      <sheetName val="справочник_ФП_3"/>
      <sheetName val="Спавочники_(вспом__лист)3"/>
      <sheetName val="Вид_затрат3"/>
      <sheetName val="МВЗ_ТС3"/>
      <sheetName val="Статьи_оборотов_по_бюджету_(2)3"/>
      <sheetName val="Справочник_статей3"/>
      <sheetName val="Справочники_прочие3"/>
      <sheetName val="мэппинг_дирекций3"/>
      <sheetName val="Выбор_из_списка3"/>
      <sheetName val="Реестр_на_01_06_20173"/>
      <sheetName val="Списки_Производств_и_Продуктов3"/>
      <sheetName val="Ответственные_за_снижение3"/>
      <sheetName val="Объекты_под_риском3"/>
      <sheetName val="Матрица_оценки_рисков3"/>
      <sheetName val="04_Инж2"/>
      <sheetName val="09_HR2"/>
      <sheetName val="Заявка_на_платеж_Приложение_1_2"/>
      <sheetName val="Сценарные_условия2"/>
      <sheetName val="Бюджет_ОС2"/>
      <sheetName val="Справочник_работ2"/>
      <sheetName val="МД_продуктов2"/>
      <sheetName val="Finansal_tamamlanma_Eğrisi2"/>
      <sheetName val="Исходные_данные2"/>
      <sheetName val="Единая_матрица_оценки_рисков2"/>
      <sheetName val="Lookup_Info2"/>
      <sheetName val="Авансы_по_СНГ1"/>
      <sheetName val="55_Lists1"/>
      <sheetName val="54_Checks1"/>
      <sheetName val="10_Inp_Gen1"/>
      <sheetName val="3_Cntrl1"/>
      <sheetName val="на_1_тут"/>
      <sheetName val="Список_с__изм_проц-га"/>
      <sheetName val="Исх_данные_ПЕРСОНАЛ"/>
      <sheetName val="Параметры_для_ввода"/>
      <sheetName val="IncStat_03-04"/>
      <sheetName val="IncStat_03__"/>
      <sheetName val="SUMMARY_CHART"/>
      <sheetName val="зао_н_ит"/>
      <sheetName val="PLSt_03__"/>
      <sheetName val="П_7_курс_аванса"/>
      <sheetName val="pricing_summary"/>
      <sheetName val="СВОДНАЯ_"/>
      <sheetName val=" N Finansal Eğri"/>
      <sheetName val="Degiskenler"/>
    </sheetNames>
    <sheetDataSet>
      <sheetData sheetId="0" refreshError="1"/>
      <sheetData sheetId="1" refreshError="1">
        <row r="6">
          <cell r="AF6" t="b">
            <v>1</v>
          </cell>
          <cell r="BB6">
            <v>20</v>
          </cell>
          <cell r="CI6" t="str">
            <v/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/>
      <sheetData sheetId="72"/>
      <sheetData sheetId="73"/>
      <sheetData sheetId="74"/>
      <sheetData sheetId="75"/>
      <sheetData sheetId="76" refreshError="1"/>
      <sheetData sheetId="77" refreshError="1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 refreshError="1"/>
      <sheetData sheetId="219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 refreshError="1"/>
      <sheetData sheetId="32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SONNELIST"/>
      <sheetName val="DIR"/>
      <sheetName val="SUMM"/>
      <sheetName val="Rental"/>
      <sheetName val="BR"/>
      <sheetName val="Rep"/>
      <sheetName val="Sheet2"/>
      <sheetName val="GENERAL"/>
      <sheetName val="Accomm"/>
      <sheetName val="Sheet1"/>
      <sheetName val="Aramco"/>
      <sheetName val="SAS_MUSLIM"/>
      <sheetName val="JAKP3"/>
      <sheetName val="LEAVE TYPE"/>
      <sheetName val="LEAVE_TYPE"/>
      <sheetName val="Bech_Lab"/>
      <sheetName val="PREV-COM actua 1-99"/>
      <sheetName val="PREV-COM_actua_1-99"/>
      <sheetName val="LEAVE_TYPE1"/>
      <sheetName val="PREV-COM_actua_1-991"/>
      <sheetName val="LEAVE_TYPE2"/>
      <sheetName val="PREV-COM_actua_1-992"/>
      <sheetName val="Quantity"/>
      <sheetName val="DETAIL CMO"/>
      <sheetName val="Pay Tab"/>
      <sheetName val="Calcolo Retr"/>
      <sheetName val="Newlist"/>
      <sheetName val="z-Equipment List"/>
      <sheetName val="z-Equipment_List"/>
      <sheetName val="z-Equipment_List1"/>
      <sheetName val="Pay_Tab"/>
      <sheetName val="Calcolo_Retr"/>
      <sheetName val="DETAIL_CMO"/>
      <sheetName val="Pay_Tab1"/>
      <sheetName val="Calcolo_Retr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TC"/>
      <sheetName val="Man. Sum."/>
      <sheetName val="Offer Sum."/>
      <sheetName val="Ind. Budget"/>
      <sheetName val="Indirect Pers."/>
      <sheetName val="Support Pers."/>
      <sheetName val="Indirect Pers. Assumptions"/>
      <sheetName val="Assumptions"/>
      <sheetName val="Feuil1"/>
      <sheetName val="Machinery"/>
      <sheetName val="Mob-demob"/>
      <sheetName val="Furniture"/>
      <sheetName val="Electric"/>
      <sheetName val="ind. cost of direct"/>
      <sheetName val="Water Cons."/>
      <sheetName val="Direct Cost Sum."/>
      <sheetName val="indirect sale"/>
      <sheetName val="OZET"/>
      <sheetName val="Ozet2"/>
      <sheetName val="1700"/>
      <sheetName val="Budget add"/>
      <sheetName val="1800"/>
      <sheetName val="Unit Price List"/>
      <sheetName val="Material"/>
      <sheetName val="Equipment"/>
      <sheetName val="Subcontractor"/>
      <sheetName val="Personel"/>
      <sheetName val="Beton Analizi"/>
      <sheetName val="Sheet1"/>
      <sheetName val="Budget ipta;"/>
      <sheetName val="Scaffolding"/>
      <sheetName val="Equipment Comparison"/>
      <sheetName val="DCF"/>
      <sheetName val="XLR_NoRangeSheet"/>
      <sheetName val="MTO"/>
      <sheetName val="SW-TEO"/>
      <sheetName val="PROCURE"/>
      <sheetName val="Перечень"/>
      <sheetName val="Basic-Engineering"/>
      <sheetName val="Startphase"/>
      <sheetName val="Fired Heaters"/>
      <sheetName val="HYDROTEST DIAGRAM"/>
      <sheetName val="Unità"/>
      <sheetName val="GeneralFeedDevices_Labels"/>
      <sheetName val="Controls"/>
      <sheetName val="HAKEDİŞ "/>
      <sheetName val="H2O (air, acid gas)"/>
    </sheetNames>
    <sheetDataSet>
      <sheetData sheetId="0">
        <row r="9">
          <cell r="D9">
            <v>41791</v>
          </cell>
        </row>
      </sheetData>
      <sheetData sheetId="1">
        <row r="9">
          <cell r="D9">
            <v>41791</v>
          </cell>
        </row>
      </sheetData>
      <sheetData sheetId="2">
        <row r="9">
          <cell r="D9">
            <v>41791</v>
          </cell>
        </row>
      </sheetData>
      <sheetData sheetId="3">
        <row r="9">
          <cell r="D9">
            <v>41791</v>
          </cell>
        </row>
      </sheetData>
      <sheetData sheetId="4"/>
      <sheetData sheetId="5"/>
      <sheetData sheetId="6"/>
      <sheetData sheetId="7">
        <row r="3">
          <cell r="B3">
            <v>1.7</v>
          </cell>
        </row>
      </sheetData>
      <sheetData sheetId="8"/>
      <sheetData sheetId="9"/>
      <sheetData sheetId="10"/>
      <sheetData sheetId="11"/>
      <sheetData sheetId="12"/>
      <sheetData sheetId="13">
        <row r="29">
          <cell r="E29">
            <v>4.2857142857142856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Лист2"/>
      <sheetName val="Лист3"/>
      <sheetName val="XLR_NoRangeSheet"/>
      <sheetName val="себестоимость"/>
      <sheetName val="эк - утвержден"/>
      <sheetName val="Эк инф без рек"/>
      <sheetName val="Location (Naming)"/>
      <sheetName val="ProductBundleDefinition"/>
      <sheetName val="Location Handling"/>
      <sheetName val="ProductBundle (Naming)"/>
      <sheetName val="Location Cap"/>
      <sheetName val="ProcessMode Coefficients"/>
      <sheetName val="Экономические показатели развит"/>
      <sheetName val="3"/>
      <sheetName val="эк_-_утвержден"/>
      <sheetName val="Эк_инф_без_рек"/>
      <sheetName val="Location_(Naming)"/>
      <sheetName val="Location_Handling"/>
      <sheetName val="ProductBundle_(Naming)"/>
      <sheetName val="Location_Cap"/>
      <sheetName val="ProcessMode_Coefficients"/>
      <sheetName val="Экономические_показатели_развит"/>
      <sheetName val="Справочник"/>
      <sheetName val=""/>
      <sheetName val="Справочник продажи"/>
      <sheetName val="Инф"/>
      <sheetName val="эк_-_утвержден1"/>
      <sheetName val="Эк_инф_без_рек1"/>
      <sheetName val="Location_(Naming)1"/>
      <sheetName val="Location_Handling1"/>
      <sheetName val="ProductBundle_(Naming)1"/>
      <sheetName val="Location_Cap1"/>
      <sheetName val="ProcessMode_Coefficients1"/>
      <sheetName val="Экономические_показатели_разви1"/>
      <sheetName val="Справочник_продажи"/>
      <sheetName val="Списки"/>
      <sheetName val="Share Price 2002"/>
      <sheetName val="Классиф-р ИППТ"/>
      <sheetName val="test"/>
      <sheetName val="Курс валют (легенда)"/>
      <sheetName val="эк_-_утвержден2"/>
      <sheetName val="Эк_инф_без_рек2"/>
      <sheetName val="Location_(Naming)2"/>
      <sheetName val="Location_Handling2"/>
      <sheetName val="ProductBundle_(Naming)2"/>
      <sheetName val="Location_Cap2"/>
      <sheetName val="ProcessMode_Coefficients2"/>
      <sheetName val="Экономические_показатели_разви2"/>
      <sheetName val="Справочник_продажи1"/>
      <sheetName val="proforma"/>
      <sheetName val="TABLO-3"/>
      <sheetName val="AZOT"/>
      <sheetName val="OMSKSHINA"/>
      <sheetName val="SIBURSHINA"/>
      <sheetName val="TOMSKY NKHZ"/>
      <sheetName val="Классификатор БДДС"/>
      <sheetName val="НДС"/>
      <sheetName val="НСИ_Затраты_ДДС"/>
      <sheetName val="НСИ_МВЗ"/>
      <sheetName val="40-18 2001"/>
      <sheetName val="Матрица оценки рисков"/>
      <sheetName val="Производства"/>
      <sheetName val="Graphdata"/>
      <sheetName val="TPD Graphs"/>
      <sheetName val="денежный поток"/>
      <sheetName val="5э"/>
      <sheetName val="КУРС"/>
      <sheetName val="Line Pipe"/>
      <sheetName val="dcc"/>
      <sheetName val="рентаб"/>
      <sheetName val="equip detail"/>
      <sheetName val="эк_-_утвержден3"/>
      <sheetName val="Эк_инф_без_рек3"/>
      <sheetName val="Location_(Naming)3"/>
      <sheetName val="Location_Handling3"/>
      <sheetName val="ProductBundle_(Naming)3"/>
      <sheetName val="Location_Cap3"/>
      <sheetName val="ProcessMode_Coefficients3"/>
      <sheetName val="Экономические_показатели_разви3"/>
      <sheetName val="Справочник_продажи2"/>
      <sheetName val="Классиф-р_ИППТ"/>
      <sheetName val="Share_Price_2002"/>
      <sheetName val="Курс_валют_(легенда)"/>
      <sheetName val="TOMSKY_NKHZ"/>
      <sheetName val="Классификатор_БДДС"/>
      <sheetName val="Матрица_оценки_рисков"/>
      <sheetName val="40-18_2001"/>
      <sheetName val="TPD_Graphs"/>
      <sheetName val="денежный_поток"/>
      <sheetName val="Line_Pipe"/>
      <sheetName val="GLC_ratios_Jun"/>
      <sheetName val="Financials"/>
      <sheetName val="Настройка"/>
      <sheetName val="AOP Summary-2"/>
      <sheetName val="свод инициативы"/>
      <sheetName val="2"/>
      <sheetName val="Simvol's form"/>
      <sheetName val="Page1"/>
      <sheetName val="Ind. Budget"/>
      <sheetName val="报价单"/>
      <sheetName val="эк_-_утвержден4"/>
      <sheetName val="Эк_инф_без_рек4"/>
      <sheetName val="Location_(Naming)4"/>
      <sheetName val="Location_Handling4"/>
      <sheetName val="ProductBundle_(Naming)4"/>
      <sheetName val="Location_Cap4"/>
      <sheetName val="ProcessMode_Coefficients4"/>
      <sheetName val="Экономические_показатели_разви4"/>
      <sheetName val="Справочник_продажи3"/>
      <sheetName val="Share_Price_20021"/>
      <sheetName val="Классиф-р_ИППТ1"/>
      <sheetName val="Курс_валют_(легенда)1"/>
      <sheetName val="TOMSKY_NKHZ1"/>
      <sheetName val="Классификатор_БДДС1"/>
      <sheetName val="40-18_20011"/>
      <sheetName val="Матрица_оценки_рисков1"/>
      <sheetName val="TPD_Graphs1"/>
      <sheetName val="денежный_поток1"/>
      <sheetName val="Line_Pipe1"/>
      <sheetName val="equip_detail"/>
      <sheetName val="finansal tamamlanma eğrisi"/>
      <sheetName val="Resources"/>
      <sheetName val="Параметры_i"/>
      <sheetName val="rsoilbal"/>
      <sheetName val="대비표"/>
      <sheetName val="sheet1"/>
      <sheetName val="Дог цена"/>
      <sheetName val="LABTOTAL"/>
      <sheetName val="задание параметров"/>
      <sheetName val="ПКМ"/>
      <sheetName val="Ввод данных аудита"/>
      <sheetName val="Каталог ПКМ"/>
      <sheetName val="Для аудитора - For auditor"/>
      <sheetName val="Веса разделов"/>
      <sheetName val="эк_-_утвержден5"/>
      <sheetName val="Эк_инф_без_рек5"/>
      <sheetName val="Экономические_показатели_разви5"/>
      <sheetName val="Location_(Naming)5"/>
      <sheetName val="Location_Handling5"/>
      <sheetName val="ProductBundle_(Naming)5"/>
      <sheetName val="Location_Cap5"/>
      <sheetName val="ProcessMode_Coefficients5"/>
      <sheetName val="Справочник_продажи4"/>
      <sheetName val="Классиф-р_ИППТ2"/>
      <sheetName val="Share_Price_20022"/>
      <sheetName val="Курс_валют_(легенда)2"/>
      <sheetName val="Классификатор_БДДС2"/>
      <sheetName val="TOMSKY_NKHZ2"/>
      <sheetName val="на 1 тут"/>
      <sheetName val="drum"/>
      <sheetName val="INFO"/>
      <sheetName val="土建取费"/>
      <sheetName val="土建取费表"/>
      <sheetName val="ГРУППА"/>
      <sheetName val="Titre"/>
      <sheetName val="Valorisation"/>
      <sheetName val="Vademecum"/>
      <sheetName val="Paramètres"/>
      <sheetName val="TauxFrance"/>
      <sheetName val="ОСВ"/>
      <sheetName val="escon"/>
      <sheetName val="Kompressor Hilfsantriebe"/>
      <sheetName val="LV-Motordata"/>
      <sheetName val="PLSt 03  "/>
      <sheetName val="П 7 курс аванса"/>
      <sheetName val="data"/>
      <sheetName val="средние"/>
      <sheetName val="bqmp"/>
      <sheetName val="Basic-Engineering"/>
      <sheetName val="Startphase"/>
      <sheetName val="Foglio1"/>
      <sheetName val="BOQ 230"/>
      <sheetName val="PpFCTRS"/>
      <sheetName val="산근"/>
      <sheetName val="노임이"/>
      <sheetName val="Dbase"/>
      <sheetName val="Eq. Mobilization"/>
      <sheetName val="간접비 총괄표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산출근거#2-3"/>
      <sheetName val="a1"/>
      <sheetName val="4. Дашборд процесса (2)"/>
      <sheetName val="공문"/>
      <sheetName val="Дополнительные параметры"/>
      <sheetName val="BOQ 250 (2)"/>
      <sheetName val="эк_-_утвержден6"/>
      <sheetName val="Эк_инф_без_рек6"/>
      <sheetName val="Экономические_показатели_разви6"/>
      <sheetName val="Location_(Naming)6"/>
      <sheetName val="Location_Handling6"/>
      <sheetName val="ProductBundle_(Naming)6"/>
      <sheetName val="Location_Cap6"/>
      <sheetName val="ProcessMode_Coefficients6"/>
      <sheetName val="Справочник_продажи5"/>
      <sheetName val="Share_Price_20023"/>
      <sheetName val="Классиф-р_ИППТ3"/>
      <sheetName val="Курс_валют_(легенда)3"/>
      <sheetName val="TOMSKY_NKHZ3"/>
      <sheetName val="Классификатор_БДДС3"/>
      <sheetName val="40-18_20012"/>
      <sheetName val="Матрица_оценки_рисков2"/>
      <sheetName val="TPD_Graphs2"/>
      <sheetName val="денежный_поток2"/>
      <sheetName val="Line_Pipe2"/>
      <sheetName val="equip_detail1"/>
      <sheetName val="AOP_Summary-2"/>
      <sheetName val="свод_инициативы"/>
      <sheetName val="Simvol's_form"/>
      <sheetName val="Ind__Budget"/>
      <sheetName val="finansal_tamamlanma_eğrisi"/>
      <sheetName val="Дог_цена"/>
      <sheetName val="задание_параметров"/>
      <sheetName val="Ввод_данных_аудита"/>
      <sheetName val="Каталог_ПКМ"/>
      <sheetName val="Для_аудитора_-_For_auditor"/>
      <sheetName val="Веса_разделов"/>
      <sheetName val="на_1_тут"/>
      <sheetName val="Kompressor_Hilfsantriebe"/>
      <sheetName val="PLSt_03__"/>
      <sheetName val="П_7_курс_аванса"/>
      <sheetName val="образец 1"/>
      <sheetName val="ek-8-yuzde iler.tbl"/>
      <sheetName val="ÖZET"/>
      <sheetName val="р_проч"/>
    </sheetNames>
    <sheetDataSet>
      <sheetData sheetId="0" refreshError="1"/>
      <sheetData sheetId="1" refreshError="1"/>
      <sheetData sheetId="2" refreshError="1"/>
      <sheetData sheetId="3" refreshError="1">
        <row r="6">
          <cell r="C6" t="str">
            <v>Кемеровский Азот</v>
          </cell>
        </row>
        <row r="7">
          <cell r="D7">
            <v>18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 refreshError="1"/>
      <sheetData sheetId="230" refreshError="1"/>
      <sheetData sheetId="231" refreshError="1"/>
      <sheetData sheetId="23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БазаЗнаний"/>
      <sheetName val="ЕР"/>
      <sheetName val="ЕР (2)"/>
      <sheetName val="Лист1"/>
      <sheetName val="Лист1 (2)"/>
      <sheetName val="ДЛЯ ТКП"/>
      <sheetName val="TechnicalList"/>
      <sheetName val="БазаЗнаний v.4.3"/>
      <sheetName val="indicative ref margin"/>
      <sheetName val="Индекс состояния"/>
      <sheetName val="Calculator Rates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Ind. Budget"/>
      <sheetName val="Foglio1"/>
      <sheetName val="Connections"/>
      <sheetName val="DWTables"/>
      <sheetName val="Katsayılar"/>
      <sheetName val="Değişkenler"/>
      <sheetName val="0BV-TRANSFORMERS-REACTORS"/>
      <sheetName val=" CABLE"/>
      <sheetName val="Unità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XLR_NoRangeSheet"/>
      <sheetName val="Кальк_электроэн"/>
      <sheetName val="Finansal tamamlanma Eğrisi"/>
      <sheetName val="escon"/>
      <sheetName val="Finansal_tamamlanma_Eğrisi"/>
      <sheetName val="X000-00I-XXXX"/>
      <sheetName val="EQ"/>
      <sheetName val="Data"/>
      <sheetName val="I"/>
      <sheetName val="Line Pipe"/>
      <sheetName val="на 1 тут"/>
      <sheetName val="合成単価作成表-BLDG"/>
      <sheetName val="trf(36%)"/>
      <sheetName val="MTO"/>
      <sheetName val="1 Grand Total Project"/>
      <sheetName val="IncStat 03-04"/>
      <sheetName val="IncStat 03  "/>
      <sheetName val="Авансы по СНГ"/>
      <sheetName val="SUMMARY CHART"/>
      <sheetName val="dýsýplýn"/>
      <sheetName val="Заполнить_ФИО!"/>
      <sheetName val="образец 1"/>
      <sheetName val="ROC L8"/>
      <sheetName val="Finansal_tamamlanma_Eğrisi1"/>
      <sheetName val="Line_Pipe"/>
      <sheetName val="на_1_тут"/>
      <sheetName val="1_Grand_Total_Project"/>
      <sheetName val="IncStat_03-04"/>
      <sheetName val="IncStat_03__"/>
      <sheetName val="Авансы_по_СНГ"/>
      <sheetName val="SUMMARY_CHART"/>
      <sheetName val="образец_1"/>
      <sheetName val="ROC_L8"/>
      <sheetName val="рег ОС2"/>
      <sheetName val="сч 97_битум"/>
    </sheetNames>
    <sheetDataSet>
      <sheetData sheetId="0" refreshError="1"/>
      <sheetData sheetId="1" refreshError="1">
        <row r="7">
          <cell r="B7">
            <v>29.37</v>
          </cell>
          <cell r="C7">
            <v>36</v>
          </cell>
          <cell r="E7" t="str">
            <v>2004 год\4 квартал\Ноябрь\Ноябрь-анализ</v>
          </cell>
        </row>
      </sheetData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им2201"/>
      <sheetName val="ПТБФ все в 0"/>
      <sheetName val="Лист2"/>
      <sheetName val="фенол 20800 с дорогой под изоб"/>
      <sheetName val="фенол из сл.з"/>
      <sheetName val="птбф макс.цена закупки"/>
      <sheetName val="XLR_NoRangeSheet"/>
      <sheetName val="ПТБФ_все_в_0"/>
      <sheetName val="фенол_20800_с_дорогой_под_изоб"/>
      <sheetName val="фенол_из_сл_з"/>
      <sheetName val="птбф_макс_цена_закупки"/>
      <sheetName val=""/>
      <sheetName val="ПТБФ_все_в_01"/>
      <sheetName val="фенол_20800_с_дорогой_под_изоб1"/>
      <sheetName val="фенол_из_сл_з1"/>
      <sheetName val="птбф_макс_цена_закупки1"/>
      <sheetName val="bqmpaloc"/>
      <sheetName val="SUMMARY CHART"/>
      <sheetName val="свод инициативы"/>
      <sheetName val="ПТБФ_все_в_02"/>
      <sheetName val="фенол_20800_с_дорогой_под_изоб2"/>
      <sheetName val="фенол_из_сл_з2"/>
      <sheetName val="птбф_макс_цена_закупки2"/>
      <sheetName val="SUMMARY_CHART"/>
      <sheetName val="свод_инициативы"/>
      <sheetName val="Line Pipe"/>
      <sheetName val="2.6 Contingency"/>
      <sheetName val="SUMMARY"/>
      <sheetName val="TOOLS"/>
      <sheetName val="Hourly Rates"/>
      <sheetName val="Interest Rate"/>
      <sheetName val="БАЗА"/>
      <sheetName val="доп"/>
      <sheetName val="ФОРМА"/>
      <sheetName val="ВЫГРУЗКА"/>
      <sheetName val="ИНЖИНИРИНГ"/>
      <sheetName val="DDLSettings"/>
      <sheetName val="extradition"/>
      <sheetName val="ХАРАКТЕРИСТИКИ"/>
      <sheetName val="ID"/>
      <sheetName val="цеха1"/>
      <sheetName val="Proforma"/>
      <sheetName val="7-2"/>
      <sheetName val="FERTIL"/>
      <sheetName val="ЭП НовНХК только катализатор и "/>
      <sheetName val="finansal tamamlanma eğrisi"/>
      <sheetName val="calmingsection_labels"/>
      <sheetName val="generalfeeddevices_labels"/>
      <sheetName val="Welcome"/>
      <sheetName val="listeq"/>
      <sheetName val="Лист1"/>
      <sheetName val="sheet1"/>
      <sheetName val="Cable_Database"/>
      <sheetName val="Авансы по СНГ"/>
      <sheetName val="Настр"/>
      <sheetName val="Data"/>
      <sheetName val="образец 1"/>
      <sheetName val="ПТБФ_все_в_03"/>
      <sheetName val="фенол_20800_с_дорогой_под_изоб3"/>
      <sheetName val="фенол_из_сл_з3"/>
      <sheetName val="птбф_макс_цена_закупки3"/>
      <sheetName val="SUMMARY_CHART1"/>
      <sheetName val="свод_инициативы1"/>
      <sheetName val="Line_Pipe"/>
      <sheetName val="2_6_Contingency"/>
      <sheetName val="Hourly_Rates"/>
      <sheetName val="Interest_Rate"/>
      <sheetName val="ЭП_НовНХК_только_катализатор_и_"/>
      <sheetName val="finansal_tamamlanma_eğrisi"/>
      <sheetName val="Авансы_по_СНГ"/>
      <sheetName val="образец_1"/>
      <sheetName val="ПС 110 кВ _доп_"/>
      <sheetName val="Общепроизв 08 ПЕЧАТЬ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6">
          <cell r="C6" t="str">
            <v>Новокуйбышевская НХК</v>
          </cell>
        </row>
        <row r="7">
          <cell r="B7" t="str">
            <v>2004 год\3 квартал\Июль\Июль-утвержден.план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(2)"/>
      <sheetName val="Cover"/>
      <sheetName val="Construction"/>
      <sheetName val="Operations"/>
      <sheetName val="РАСЧЕТ"/>
      <sheetName val="Титульный_лист"/>
      <sheetName val="Share Price 2002"/>
      <sheetName val="Personal"/>
      <sheetName val="FT01-02(ANLZ)"/>
      <sheetName val="boru&amp;vana"/>
      <sheetName val="Kaplama"/>
      <sheetName val="ANLZ"/>
      <sheetName val="18.Veri Bankası ve Kabuller"/>
      <sheetName val="External Connections"/>
      <sheetName val="16.Veri Bankası ve Kabuller"/>
      <sheetName val="16.Elektrik Back-up"/>
      <sheetName val="17.Veri Bankası ve Kabuller"/>
      <sheetName val="Veriler"/>
      <sheetName val="DETAY"/>
      <sheetName val="Zayıf Akım"/>
      <sheetName val="Elektrik Bütçe"/>
      <sheetName val="ЭОМ"/>
      <sheetName val="Data"/>
      <sheetName val="Özet"/>
      <sheetName val="06.Açılış Analiz Malz. Back-Up"/>
      <sheetName val="08.İşçilik Back-Up"/>
      <sheetName val="13-Genel Gider Back-up"/>
      <sheetName val="Kapak"/>
      <sheetName val="BoQ"/>
      <sheetName val="03.Kontrat Bilgileri"/>
      <sheetName val="01.Kapak"/>
      <sheetName val="Personel"/>
      <sheetName val="PriceSummary"/>
      <sheetName val="IET"/>
      <sheetName val="HQ-TO"/>
      <sheetName val="Katsayilar"/>
      <sheetName val="13.Veri Bankası"/>
      <sheetName val="Cost BOQ"/>
      <sheetName val="FitOutConfCentre"/>
      <sheetName val="Summary"/>
      <sheetName val="Cash2"/>
      <sheetName val="Z"/>
      <sheetName val="НВФ"/>
      <sheetName val="05 Project Datas"/>
      <sheetName val="Offsets &amp; Other Costs"/>
      <sheetName val="12-Veri Bankasi"/>
      <sheetName val="Equipment table"/>
      <sheetName val="parameters"/>
      <sheetName val="Offer Summary"/>
      <sheetName val="KUR_FARK"/>
      <sheetName val="Лист2"/>
      <sheetName val="Finansal tamamlanma Eğrisi"/>
      <sheetName val="Personnel"/>
      <sheetName val="Makine listesi"/>
      <sheetName val="Kur"/>
      <sheetName val="Evaluation"/>
      <sheetName val="05.Detay"/>
      <sheetName val="Mhr&amp;Eq"/>
      <sheetName val="сантехника"/>
      <sheetName val="comps"/>
      <sheetName val="версия 1"/>
      <sheetName val="cus_HK1033"/>
      <sheetName val="icmal"/>
      <sheetName val="GEP"/>
      <sheetName val="Smeta"/>
      <sheetName val="CR3 Cover"/>
      <sheetName val="Exch_rates"/>
      <sheetName val="кодификатор"/>
      <sheetName val="Cash in"/>
      <sheetName val="Mortgage value"/>
      <sheetName val="SIVA"/>
      <sheetName val=" n finansal eğri"/>
      <sheetName val="CAM KORKULUK-3"/>
      <sheetName val="MONTAJ FİYATLARI"/>
      <sheetName val="Kalkulasyon"/>
      <sheetName val="snip"/>
      <sheetName val="Sheet1"/>
      <sheetName val="TOTAL"/>
      <sheetName val="keşif özeti"/>
      <sheetName val="기계내역서"/>
      <sheetName val="2017 PL"/>
      <sheetName val="Almaty - Expenditures"/>
      <sheetName val="Istanbul - Expenditures"/>
      <sheetName val="KP1590_E"/>
      <sheetName val="Data technical"/>
      <sheetName val="Cover_(2)"/>
      <sheetName val="Share_Price_2002"/>
      <sheetName val="External_Connections"/>
      <sheetName val="13_Veri_Bankası"/>
      <sheetName val="17_Veri_Bankası_ve_Kabuller"/>
      <sheetName val="16_Elektrik_Back-up"/>
      <sheetName val="16_Veri_Bankası_ve_Kabuller"/>
      <sheetName val="18_Veri_Bankası_ve_Kabuller"/>
      <sheetName val="Zayıf_Akım"/>
      <sheetName val="Elektrik_Bütçe"/>
      <sheetName val="06_Açılış_Analiz_Malz__Back-Up"/>
      <sheetName val="08_İşçilik_Back-Up"/>
      <sheetName val="13-Genel_Gider_Back-up"/>
      <sheetName val="03_Kontrat_Bilgileri"/>
      <sheetName val="01_Kapak"/>
      <sheetName val="05_Project_Datas"/>
      <sheetName val="Offsets_&amp;_Other_Costs"/>
      <sheetName val="12-Veri_Bankasi"/>
      <sheetName val="Equipment_table"/>
      <sheetName val="05_Detay"/>
      <sheetName val="Cost_BOQ"/>
      <sheetName val="Offer_Summary"/>
      <sheetName val="Finansal_tamamlanma_Eğrisi"/>
      <sheetName val="Makine_listesi"/>
      <sheetName val="версия_1"/>
      <sheetName val="_n_finansal_eğri"/>
      <sheetName val="CR3_Cover"/>
      <sheetName val="Cash_in"/>
      <sheetName val="Mortgage_value"/>
      <sheetName val="CAM_KORKULUK-3"/>
      <sheetName val="MONTAJ_FİYATLARI"/>
      <sheetName val="keşif_özeti"/>
      <sheetName val="Data_technical"/>
      <sheetName val="2017_PL"/>
      <sheetName val="Almaty_-_Expenditures"/>
      <sheetName val="Istanbul_-_Expenditures"/>
      <sheetName val="Personel Parametreleri"/>
      <sheetName val="Description of the Project"/>
      <sheetName val="External_Connections1"/>
      <sheetName val="Cover_(2)1"/>
      <sheetName val="Share_Price_20021"/>
      <sheetName val="13_Veri_Bankası1"/>
      <sheetName val="17_Veri_Bankası_ve_Kabuller1"/>
      <sheetName val="16_Elektrik_Back-up1"/>
      <sheetName val="16_Veri_Bankası_ve_Kabuller1"/>
      <sheetName val="18_Veri_Bankası_ve_Kabuller1"/>
      <sheetName val="Zayıf_Akım1"/>
      <sheetName val="Elektrik_Bütçe1"/>
      <sheetName val="06_Açılış_Analiz_Malz__Back-Up1"/>
      <sheetName val="08_İşçilik_Back-Up1"/>
      <sheetName val="13-Genel_Gider_Back-up1"/>
      <sheetName val="03_Kontrat_Bilgileri1"/>
      <sheetName val="01_Kapak1"/>
      <sheetName val="05_Project_Datas1"/>
      <sheetName val="Offsets_&amp;_Other_Costs1"/>
      <sheetName val="12-Veri_Bankasi1"/>
      <sheetName val="Equipment_table1"/>
      <sheetName val="05_Detay1"/>
      <sheetName val="Cost_BOQ1"/>
      <sheetName val="Offer_Summary1"/>
      <sheetName val="Finansal_tamamlanma_Eğrisi1"/>
      <sheetName val="Makine_listesi1"/>
      <sheetName val="версия_11"/>
      <sheetName val="_n_finansal_eğri1"/>
      <sheetName val="CR3_Cover1"/>
      <sheetName val="Cash_in1"/>
      <sheetName val="Mortgage_value1"/>
      <sheetName val="CAM_KORKULUK-31"/>
      <sheetName val="MONTAJ_FİYATLARI1"/>
      <sheetName val="keşif_özeti1"/>
      <sheetName val="Data_technical1"/>
      <sheetName val="2017_PL1"/>
      <sheetName val="Almaty_-_Expenditures1"/>
      <sheetName val="Istanbul_-_Expenditures1"/>
      <sheetName val="External_Connections2"/>
      <sheetName val="#REF"/>
      <sheetName val="T1"/>
      <sheetName val="TABLO-3"/>
      <sheetName val="XLR_NoRangeSheet"/>
      <sheetName val="Вендоры_скидки_коэф-ты"/>
      <sheetName val="Iscilik Birim Fiyat Analizi"/>
      <sheetName val="TESİSAT"/>
      <sheetName val="Project details"/>
      <sheetName val="Input"/>
      <sheetName val="BUTCE KURLARI"/>
      <sheetName val="1"/>
      <sheetName val="16"/>
      <sheetName val="50"/>
      <sheetName val="AOP Summary-2"/>
      <sheetName val="Продажи реальные и прогноз 20 л"/>
      <sheetName val="мсн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Процессы"/>
      <sheetName val="Режимы"/>
      <sheetName val="Коэффициенты"/>
      <sheetName val="Перевалки"/>
      <sheetName val="Эстакады"/>
      <sheetName val="Транспортные группы"/>
      <sheetName val="XLR_NoRangeSheet"/>
      <sheetName val="Location (Naming)"/>
      <sheetName val="BuyerSeller (Naming)"/>
      <sheetName val="Process (Naming)"/>
      <sheetName val="Process Cap"/>
      <sheetName val="Product (Naming)"/>
      <sheetName val="ProductBundleDefinition"/>
      <sheetName val="Location Cap"/>
      <sheetName val="Location Handling"/>
      <sheetName val="ProductBundle (Naming)"/>
      <sheetName val="Transportation Capacity"/>
      <sheetName val="Справочники"/>
      <sheetName val="НЕДЕЛИ"/>
    </sheetNames>
    <sheetDataSet>
      <sheetData sheetId="0"/>
      <sheetData sheetId="1"/>
      <sheetData sheetId="2" refreshError="1"/>
      <sheetData sheetId="3"/>
      <sheetData sheetId="4"/>
      <sheetData sheetId="5"/>
      <sheetData sheetId="6">
        <row r="6">
          <cell r="B6" t="str">
            <v>2006</v>
          </cell>
          <cell r="C6" t="str">
            <v>2007</v>
          </cell>
          <cell r="D6" t="str">
            <v>2008</v>
          </cell>
          <cell r="E6" t="str">
            <v>2009</v>
          </cell>
          <cell r="G6" t="str">
            <v>2011</v>
          </cell>
          <cell r="H6" t="str">
            <v>2012</v>
          </cell>
          <cell r="I6" t="str">
            <v>2013</v>
          </cell>
          <cell r="J6" t="str">
            <v>2014</v>
          </cell>
          <cell r="K6" t="str">
            <v>2015</v>
          </cell>
          <cell r="L6" t="str">
            <v>2016</v>
          </cell>
          <cell r="M6" t="str">
            <v>2017</v>
          </cell>
          <cell r="N6" t="str">
            <v>2018</v>
          </cell>
          <cell r="O6" t="str">
            <v>2019</v>
          </cell>
          <cell r="P6" t="str">
            <v>2020</v>
          </cell>
          <cell r="Q6" t="str">
            <v>2021</v>
          </cell>
          <cell r="R6" t="str">
            <v>2022</v>
          </cell>
          <cell r="S6" t="str">
            <v>2023</v>
          </cell>
          <cell r="T6" t="str">
            <v>2024</v>
          </cell>
          <cell r="U6" t="str">
            <v>2025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Изменения"/>
      <sheetName val="Процессы"/>
      <sheetName val="Режимы"/>
      <sheetName val="Коэффициенты"/>
      <sheetName val="Перевалки"/>
      <sheetName val="Эстакады"/>
      <sheetName val="Транспортные группы"/>
      <sheetName val="Классификаторпродукции"/>
      <sheetName val="XLR_NoRangeSheet"/>
      <sheetName val="97 счет"/>
      <sheetName val="Курсы"/>
      <sheetName val="notes 2"/>
      <sheetName val="Cashflow Analysis"/>
      <sheetName val="CAT_5"/>
      <sheetName val="BM"/>
      <sheetName val="CONCRETE"/>
      <sheetName val="Транспортные_группы"/>
      <sheetName val="97_счет"/>
      <sheetName val="Cashflow_Analysis"/>
      <sheetName val="notes_2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6">
          <cell r="B6" t="str">
            <v>2006</v>
          </cell>
          <cell r="F6" t="str">
            <v>2010</v>
          </cell>
        </row>
      </sheetData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ловарь"/>
      <sheetName val="Титул"/>
      <sheetName val="Содержание"/>
      <sheetName val="F01"/>
      <sheetName val="F02"/>
      <sheetName val="F02 (Полимер)"/>
      <sheetName val="F04"/>
      <sheetName val="F03"/>
      <sheetName val="F_04"/>
      <sheetName val="КЭШ"/>
      <sheetName val="F05 (для печати)"/>
      <sheetName val="F_06"/>
      <sheetName val="F_07"/>
      <sheetName val="F08"/>
      <sheetName val="Прил"/>
      <sheetName val="А"/>
      <sheetName val="B"/>
      <sheetName val="С"/>
      <sheetName val="Лист1"/>
      <sheetName val="E"/>
      <sheetName val="D"/>
      <sheetName val="D-1"/>
      <sheetName val="F05"/>
      <sheetName val="взаимосвязь форм"/>
      <sheetName val="B3"/>
      <sheetName val="B4"/>
      <sheetName val="InterCo"/>
      <sheetName val="LevelsMaster"/>
    </sheetNames>
    <sheetDataSet>
      <sheetData sheetId="0" refreshError="1">
        <row r="1">
          <cell r="A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БДР"/>
      <sheetName val="БДР св"/>
      <sheetName val="XLR_NoRangeSheet"/>
      <sheetName val="БДР_св"/>
      <sheetName val="Main"/>
      <sheetName val="Проводки'02"/>
      <sheetName val="УрРасч"/>
      <sheetName val="АКРасч"/>
      <sheetName val="НЕДЕЛИ"/>
      <sheetName val="Актив1999"/>
      <sheetName val="Исх.дан."/>
      <sheetName val="БДР_св1"/>
      <sheetName val="Исх_дан_"/>
      <sheetName val="Справочники"/>
      <sheetName val="1 Grand Total Project"/>
      <sheetName val="Списки"/>
      <sheetName val="Производства"/>
      <sheetName val="Списки Производств и Продуктов"/>
      <sheetName val="БДР-план январь 06"/>
      <sheetName val="ФИО"/>
      <sheetName val="Матрица оценки рисков"/>
      <sheetName val="Справочник"/>
      <sheetName val="ANALIZ"/>
      <sheetName val=""/>
      <sheetName val="Лист3"/>
      <sheetName val="Список"/>
      <sheetName val="Лист1"/>
      <sheetName val="Код ПИР (ИУС)"/>
      <sheetName val="Подсказка"/>
      <sheetName val="Классификаторы"/>
      <sheetName val="Объекты"/>
      <sheetName val="145"/>
      <sheetName val="Location (Naming)"/>
      <sheetName val="BuyerSeller (Naming)"/>
      <sheetName val="Process (Naming)"/>
      <sheetName val="Process Cap"/>
      <sheetName val="Product (Naming)"/>
      <sheetName val="ProductBundleDefinition"/>
      <sheetName val="Location Cap"/>
      <sheetName val="Location Handling"/>
      <sheetName val="ProductBundle (Naming)"/>
      <sheetName val="Transportation Capacity"/>
      <sheetName val="sheet1"/>
      <sheetName val="P1 - General"/>
      <sheetName val="Links"/>
      <sheetName val="Lead"/>
      <sheetName val="Levels"/>
      <sheetName val="Cash Flow"/>
      <sheetName val="pasiva-skutečnost"/>
      <sheetName val="TPD Graphs"/>
      <sheetName val="денежный поток"/>
      <sheetName val="Page1"/>
      <sheetName val="equip detail"/>
      <sheetName val="БДР_св2"/>
      <sheetName val="Исх_дан_1"/>
      <sheetName val="1_Grand_Total_Project"/>
      <sheetName val="Списки_Производств_и_Продуктов"/>
      <sheetName val="БДР-план_январь_06"/>
      <sheetName val="Матрица_оценки_рисков"/>
      <sheetName val="Код_ПИР_(ИУС)"/>
      <sheetName val="Location_(Naming)"/>
      <sheetName val="BuyerSeller_(Naming)"/>
      <sheetName val="Process_(Naming)"/>
      <sheetName val="Process_Cap"/>
      <sheetName val="Product_(Naming)"/>
      <sheetName val="Location_Cap"/>
      <sheetName val="Location_Handling"/>
      <sheetName val="ProductBundle_(Naming)"/>
      <sheetName val="Transportation_Capacity"/>
      <sheetName val="P1_-_General"/>
      <sheetName val="Cash_Flow"/>
      <sheetName val="TPD_Graphs"/>
      <sheetName val="денежный_поток"/>
      <sheetName val="equip_detail"/>
      <sheetName val="SUMMARY CHART"/>
      <sheetName val="Summary"/>
      <sheetName val="plng_lvl"/>
      <sheetName val="MRF"/>
      <sheetName val="drum"/>
      <sheetName val="Сокращения"/>
      <sheetName val="Cover"/>
      <sheetName val="курс"/>
      <sheetName val="eqpmad2"/>
      <sheetName val="Контрагенты"/>
      <sheetName val="Предприятия"/>
      <sheetName val="Условия выборки"/>
      <sheetName val="БДР_св3"/>
      <sheetName val="Исх_дан_2"/>
      <sheetName val="1_Grand_Total_Project1"/>
      <sheetName val="Списки_Производств_и_Продуктов1"/>
      <sheetName val="БДР-план_январь_061"/>
      <sheetName val="Матрица_оценки_рисков1"/>
      <sheetName val="Код_ПИР_(ИУС)1"/>
      <sheetName val="Location_(Naming)1"/>
      <sheetName val="BuyerSeller_(Naming)1"/>
      <sheetName val="Process_(Naming)1"/>
      <sheetName val="Process_Cap1"/>
      <sheetName val="Product_(Naming)1"/>
      <sheetName val="Location_Cap1"/>
      <sheetName val="Location_Handling1"/>
      <sheetName val="ProductBundle_(Naming)1"/>
      <sheetName val="Transportation_Capacity1"/>
      <sheetName val="P1_-_General1"/>
      <sheetName val="Cash_Flow1"/>
      <sheetName val="TPD_Graphs1"/>
      <sheetName val="денежный_поток1"/>
      <sheetName val="equip_detail1"/>
      <sheetName val="SUMMARY_CHART"/>
      <sheetName val="main_parameters"/>
      <sheetName val="output"/>
      <sheetName val="parameters"/>
      <sheetName val="options_valuation"/>
      <sheetName val="economics_source"/>
      <sheetName val="option_capex"/>
      <sheetName val="finansal tamamlanma eğrisi"/>
      <sheetName val="proforma"/>
      <sheetName val="escon"/>
      <sheetName val="TABLO-3"/>
      <sheetName val="Заявка"/>
      <sheetName val="A"/>
      <sheetName val="2010"/>
      <sheetName val="TIE-INS"/>
      <sheetName val="rsoilbal"/>
      <sheetName val="Авансы по СНГ"/>
      <sheetName val="Основные"/>
      <sheetName val="H2O (air, acid gas)"/>
      <sheetName val="на 1 тут"/>
      <sheetName val="Line Pipe"/>
      <sheetName val="IncStat 03-04"/>
      <sheetName val="IncStat 03  "/>
      <sheetName val="шаблон"/>
      <sheetName val="должности 1CERP"/>
      <sheetName val="PROJECT DATA"/>
      <sheetName val="Сводный бюджет"/>
      <sheetName val="GLC_ratios_Jun"/>
      <sheetName val="Input"/>
      <sheetName val="Summ&amp;Control"/>
      <sheetName val="EBITDA Bridge"/>
      <sheetName val="WC analytics (+data pages)"/>
      <sheetName val="DCF"/>
      <sheetName val="задание параметров"/>
      <sheetName val="список с  изм.проц-га"/>
      <sheetName val="BYR rates"/>
      <sheetName val="Курсы"/>
      <sheetName val="pricing summary"/>
      <sheetName val="Коэффициенты"/>
      <sheetName val="Параметры_i"/>
      <sheetName val="смета"/>
      <sheetName val="Данные"/>
      <sheetName val="2.2"/>
      <sheetName val="proiz"/>
      <sheetName val="nase oil-revenue"/>
      <sheetName val="Перечень данных"/>
      <sheetName val="5"/>
      <sheetName val="график"/>
      <sheetName val="PPM RF"/>
      <sheetName val="Опции"/>
      <sheetName val="Анализ"/>
      <sheetName val="инфр. умто 1 полуг 07"/>
      <sheetName val="Monate"/>
      <sheetName val="прогноз_1"/>
      <sheetName val="Основной расчётный лист"/>
      <sheetName val="Сводный лист"/>
      <sheetName val="отклонение"/>
      <sheetName val="fes"/>
      <sheetName val="Закупки"/>
      <sheetName val="dailysch"/>
      <sheetName val="Group valuation"/>
      <sheetName val="WorkCap"/>
      <sheetName val="conversion factors"/>
      <sheetName val="Краткие сведения по организации"/>
      <sheetName val="TEHSHEET"/>
      <sheetName val="REESTR_MO"/>
      <sheetName val="Управление"/>
      <sheetName val="коэф"/>
      <sheetName val="доб.мес."/>
      <sheetName val="Data"/>
      <sheetName val="m&amp;a assum"/>
      <sheetName val="жд "/>
      <sheetName val="Scen"/>
      <sheetName val="План_проливАЗССтавропольский "/>
      <sheetName val="План_проливАЗСКраснодарский "/>
      <sheetName val="Классиф_"/>
      <sheetName val="Inputs"/>
      <sheetName val="cryrassumptions"/>
      <sheetName val="5yearassumptions"/>
      <sheetName val="Options"/>
      <sheetName val="Проект"/>
      <sheetName val="Language"/>
      <sheetName val="Портфель"/>
      <sheetName val="ФедД"/>
      <sheetName val="справочник сырья"/>
      <sheetName val="2"/>
      <sheetName val="b0100"/>
      <sheetName val="B0399"/>
      <sheetName val="B0499"/>
      <sheetName val="B0599"/>
      <sheetName val="B0699"/>
      <sheetName val="B0999"/>
      <sheetName val="b1099"/>
      <sheetName val="b1199"/>
      <sheetName val="b1299"/>
      <sheetName val="№7 (лист3)"/>
      <sheetName val="Спр"/>
      <sheetName val="ListSetup"/>
      <sheetName val="Filtr"/>
      <sheetName val="информация"/>
      <sheetName val="СметаСводная"/>
      <sheetName val="топо"/>
      <sheetName val="СметаСводная павильон"/>
      <sheetName val="сч-фактура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PLSt 03  "/>
      <sheetName val="П 7 курс аванса"/>
      <sheetName val="Preconditons"/>
      <sheetName val="갑지"/>
      <sheetName val="BOQ 210"/>
      <sheetName val="BOQ 200"/>
      <sheetName val="BOQ 270"/>
      <sheetName val="sens"/>
      <sheetName val="показатели"/>
      <sheetName val="Исходные"/>
      <sheetName val="Коммерческая эффективность"/>
      <sheetName val="Цены ТП"/>
      <sheetName val="CONCRETE"/>
      <sheetName val="jj"/>
      <sheetName val="산출근거#2-3"/>
      <sheetName val="取费表"/>
      <sheetName val="静止设备"/>
      <sheetName val="갑지(추정)"/>
      <sheetName val="valve data"/>
      <sheetName val="SsFCTRS"/>
      <sheetName val="MTO"/>
      <sheetName val="wells_graf"/>
      <sheetName val="wells"/>
      <sheetName val="재료비"/>
      <sheetName val="40-10"/>
      <sheetName val="산근"/>
      <sheetName val="P_L(in US$)"/>
      <sheetName val="топография"/>
      <sheetName val="К.С.М."/>
      <sheetName val="Лист2"/>
      <sheetName val="Katsayılar"/>
      <sheetName val="Титул"/>
    </sheetNames>
    <sheetDataSet>
      <sheetData sheetId="0">
        <row r="6">
          <cell r="C6" t="str">
            <v>Январь 2006г.</v>
          </cell>
        </row>
      </sheetData>
      <sheetData sheetId="1">
        <row r="6">
          <cell r="C6" t="str">
            <v>Январь 2006г.</v>
          </cell>
        </row>
      </sheetData>
      <sheetData sheetId="2" refreshError="1">
        <row r="6">
          <cell r="C6" t="str">
            <v>Январь 2006г.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6">
          <cell r="C6" t="str">
            <v>Январь 2006г.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>
        <row r="6">
          <cell r="C6" t="str">
            <v>Январь 2006г.</v>
          </cell>
        </row>
      </sheetData>
      <sheetData sheetId="66">
        <row r="6">
          <cell r="C6" t="str">
            <v>Январь 2006г.</v>
          </cell>
        </row>
      </sheetData>
      <sheetData sheetId="67">
        <row r="6">
          <cell r="C6" t="str">
            <v>Январь 2006г.</v>
          </cell>
        </row>
      </sheetData>
      <sheetData sheetId="68"/>
      <sheetData sheetId="69"/>
      <sheetData sheetId="70"/>
      <sheetData sheetId="71"/>
      <sheetData sheetId="72"/>
      <sheetData sheetId="73">
        <row r="6">
          <cell r="C6" t="str">
            <v>Январь 2006г.</v>
          </cell>
        </row>
      </sheetData>
      <sheetData sheetId="74">
        <row r="6">
          <cell r="C6" t="str">
            <v>Январь 2006г.</v>
          </cell>
        </row>
      </sheetData>
      <sheetData sheetId="75">
        <row r="6">
          <cell r="C6" t="str">
            <v>Январь 2006г.</v>
          </cell>
        </row>
      </sheetData>
      <sheetData sheetId="76" refreshError="1"/>
      <sheetData sheetId="77" refreshError="1"/>
      <sheetData sheetId="78" refreshError="1"/>
      <sheetData sheetId="79" refreshError="1"/>
      <sheetData sheetId="80" refreshError="1"/>
      <sheetData sheetId="81">
        <row r="6">
          <cell r="C6" t="str">
            <v>Январь 2006г.</v>
          </cell>
        </row>
      </sheetData>
      <sheetData sheetId="82" refreshError="1"/>
      <sheetData sheetId="83" refreshError="1"/>
      <sheetData sheetId="84" refreshError="1"/>
      <sheetData sheetId="85" refreshError="1"/>
      <sheetData sheetId="86">
        <row r="6">
          <cell r="C6" t="str">
            <v>Январь 2006г.</v>
          </cell>
        </row>
      </sheetData>
      <sheetData sheetId="87">
        <row r="6">
          <cell r="C6" t="str">
            <v>Январь 2006г.</v>
          </cell>
        </row>
      </sheetData>
      <sheetData sheetId="88">
        <row r="6">
          <cell r="C6" t="str">
            <v>Январь 2006г.</v>
          </cell>
        </row>
      </sheetData>
      <sheetData sheetId="89">
        <row r="6">
          <cell r="C6" t="str">
            <v>Январь 2006г.</v>
          </cell>
        </row>
      </sheetData>
      <sheetData sheetId="90">
        <row r="6">
          <cell r="C6" t="str">
            <v>Январь 2006г.</v>
          </cell>
        </row>
      </sheetData>
      <sheetData sheetId="91">
        <row r="6">
          <cell r="C6" t="str">
            <v>Январь 2006г.</v>
          </cell>
        </row>
      </sheetData>
      <sheetData sheetId="92">
        <row r="6">
          <cell r="C6" t="str">
            <v>Январь 2006г.</v>
          </cell>
        </row>
      </sheetData>
      <sheetData sheetId="93">
        <row r="6">
          <cell r="C6" t="str">
            <v>Январь 2006г.</v>
          </cell>
        </row>
      </sheetData>
      <sheetData sheetId="94">
        <row r="6">
          <cell r="C6" t="str">
            <v>Январь 2006г.</v>
          </cell>
        </row>
      </sheetData>
      <sheetData sheetId="95">
        <row r="6">
          <cell r="C6" t="str">
            <v>Январь 2006г.</v>
          </cell>
        </row>
      </sheetData>
      <sheetData sheetId="96">
        <row r="6">
          <cell r="C6" t="str">
            <v>Январь 2006г.</v>
          </cell>
        </row>
      </sheetData>
      <sheetData sheetId="97">
        <row r="6">
          <cell r="C6" t="str">
            <v>Январь 2006г.</v>
          </cell>
        </row>
      </sheetData>
      <sheetData sheetId="98">
        <row r="6">
          <cell r="C6" t="str">
            <v>Январь 2006г.</v>
          </cell>
        </row>
      </sheetData>
      <sheetData sheetId="99">
        <row r="6">
          <cell r="C6" t="str">
            <v>Январь 2006г.</v>
          </cell>
        </row>
      </sheetData>
      <sheetData sheetId="100">
        <row r="6">
          <cell r="C6" t="str">
            <v>Январь 2006г.</v>
          </cell>
        </row>
      </sheetData>
      <sheetData sheetId="101">
        <row r="6">
          <cell r="C6" t="str">
            <v>Январь 2006г.</v>
          </cell>
        </row>
      </sheetData>
      <sheetData sheetId="102">
        <row r="6">
          <cell r="C6" t="str">
            <v>Январь 2006г.</v>
          </cell>
        </row>
      </sheetData>
      <sheetData sheetId="103">
        <row r="6">
          <cell r="C6" t="str">
            <v>Январь 2006г.</v>
          </cell>
        </row>
      </sheetData>
      <sheetData sheetId="104">
        <row r="6">
          <cell r="C6" t="str">
            <v>Январь 2006г.</v>
          </cell>
        </row>
      </sheetData>
      <sheetData sheetId="105">
        <row r="6">
          <cell r="C6" t="str">
            <v>Январь 2006г.</v>
          </cell>
        </row>
      </sheetData>
      <sheetData sheetId="106">
        <row r="6">
          <cell r="C6" t="str">
            <v>Январь 2006г.</v>
          </cell>
        </row>
      </sheetData>
      <sheetData sheetId="107">
        <row r="6">
          <cell r="C6" t="str">
            <v>Январь 2006г.</v>
          </cell>
        </row>
      </sheetData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/>
      <sheetData sheetId="145"/>
      <sheetData sheetId="146" refreshError="1"/>
      <sheetData sheetId="147"/>
      <sheetData sheetId="148"/>
      <sheetData sheetId="149"/>
      <sheetData sheetId="150"/>
      <sheetData sheetId="15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 refreshError="1"/>
      <sheetData sheetId="174" refreshError="1"/>
      <sheetData sheetId="175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n. Sum."/>
      <sheetName val="unit mh study"/>
      <sheetName val="Offer Sum."/>
      <sheetName val="Ind. Budget"/>
      <sheetName val="Furniture"/>
      <sheetName val="Electric"/>
      <sheetName val="Indirect Pers."/>
      <sheetName val="Support Pers."/>
      <sheetName val="Indirect Pers. Assumptions"/>
      <sheetName val="Assumptions"/>
      <sheetName val="Feuil1"/>
      <sheetName val="Machinery"/>
      <sheetName val="Scaffolding"/>
      <sheetName val="Mob-demob"/>
      <sheetName val="ind. cost of direct"/>
      <sheetName val="Net Salary of a Direct"/>
      <sheetName val="Direct Cost Sum."/>
      <sheetName val="Water Cons."/>
      <sheetName val="Sheet1"/>
      <sheetName val="RFP002"/>
      <sheetName val="RFP007"/>
      <sheetName val="RFP008"/>
      <sheetName val="RFP009"/>
      <sheetName val="RFP010"/>
      <sheetName val="Sheet7"/>
      <sheetName val="Sheet6"/>
      <sheetName val="#REF"/>
      <sheetName val="bqmpaloc"/>
      <sheetName val="Controls"/>
      <sheetName val="Лист1"/>
      <sheetName val="proforma"/>
      <sheetName val="XLR_NoRangeSheet"/>
      <sheetName val="TABLO-3"/>
      <sheetName val="на 1 тут"/>
      <sheetName val="dru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6">
          <cell r="B16">
            <v>5.7596363696309236</v>
          </cell>
        </row>
      </sheetData>
      <sheetData sheetId="9">
        <row r="16">
          <cell r="B16">
            <v>5.7596363696309236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dt"/>
      <sheetName val="Kapak"/>
      <sheetName val="Rapor Kapsamı"/>
      <sheetName val="PM_Raporu"/>
      <sheetName val="Proje Hakkında Bilgiler"/>
      <sheetName val="Proje Aylık Faaliyet Degerl."/>
      <sheetName val="Proje Prog Deg Özeti"/>
      <sheetName val="FaaliyetDeg"/>
      <sheetName val="Finansal tamamlanma Eğrisi"/>
      <sheetName val="Fiziksel tamamlanma Eğrisi"/>
      <sheetName val="Butce Degerlendirme Ozeti"/>
      <sheetName val="Dahili İstihkak Raporu"/>
      <sheetName val="Ambar"/>
      <sheetName val="Nakit Akım Tablosu "/>
      <sheetName val="Bekleyen Alacaklar Tablosu"/>
      <sheetName val="Bekleyen Borclar"/>
      <sheetName val="Personel Durum Ozeti"/>
      <sheetName val="Personel Maliyet Özeti USD"/>
      <sheetName val="Degisiklik"/>
      <sheetName val="emniyet"/>
      <sheetName val="Finansal tamamlanma E?risi"/>
      <sheetName val="Sayfa1"/>
      <sheetName val="Kur"/>
      <sheetName val="Factor"/>
      <sheetName val=" N Finansal Eğri"/>
      <sheetName val="303 Bord. de base des prix VRD"/>
      <sheetName val="DIV 2"/>
      <sheetName val="Tender Summary"/>
      <sheetName val="SCHEDULE"/>
      <sheetName val="HUD YOLU DUVAR 8 MT"/>
      <sheetName val="Rapor_Kapsamı"/>
      <sheetName val="Proje_Hakkında_Bilgiler"/>
      <sheetName val="Proje_Aylık_Faaliyet_Degerl_"/>
      <sheetName val="Proje_Prog_Deg_Özeti"/>
      <sheetName val="Finansal_tamamlanma_Eğrisi"/>
      <sheetName val="Fiziksel_tamamlanma_Eğrisi"/>
      <sheetName val="Butce_Degerlendirme_Ozeti"/>
      <sheetName val="Dahili_İstihkak_Raporu"/>
      <sheetName val="Nakit_Akım_Tablosu_"/>
      <sheetName val="Bekleyen_Alacaklar_Tablosu"/>
      <sheetName val="Bekleyen_Borclar"/>
      <sheetName val="Personel_Durum_Ozeti"/>
      <sheetName val="Personel_Maliyet_Özeti_USD"/>
      <sheetName val="Finansal_tamamlanma_E?risi"/>
      <sheetName val="Proje Kodları"/>
      <sheetName val="02 Beton Takip"/>
      <sheetName val="303_Bord__de_base_des_prix_VRD"/>
      <sheetName val="_N_Finansal_Eğri"/>
      <sheetName val="DIV_2"/>
      <sheetName val="Tender_Summary"/>
      <sheetName val="1998-06 (Ruslar-Endirekt)"/>
      <sheetName val="KADIKES2"/>
      <sheetName val="Rapor_Kapsamı1"/>
      <sheetName val="Proje_Hakkında_Bilgiler1"/>
      <sheetName val="Proje_Aylık_Faaliyet_Degerl_1"/>
      <sheetName val="Proje_Prog_Deg_Özeti1"/>
      <sheetName val="Finansal_tamamlanma_Eğrisi1"/>
      <sheetName val="Fiziksel_tamamlanma_Eğrisi1"/>
      <sheetName val="Butce_Degerlendirme_Ozeti1"/>
      <sheetName val="Dahili_İstihkak_Raporu1"/>
      <sheetName val="Nakit_Akım_Tablosu_1"/>
      <sheetName val="Bekleyen_Alacaklar_Tablosu1"/>
      <sheetName val="Bekleyen_Borclar1"/>
      <sheetName val="Personel_Durum_Ozeti1"/>
      <sheetName val="Personel_Maliyet_Özeti_USD1"/>
      <sheetName val="Finansal_tamamlanma_E?risi1"/>
      <sheetName val="HUD_YOLU_DUVAR_8_MT"/>
      <sheetName val="Proje_Kodları"/>
      <sheetName val="02_Beton_Takip"/>
      <sheetName val="POZLAR"/>
      <sheetName val="01 - Rapor - Ocak"/>
      <sheetName val="Can"/>
      <sheetName val=""/>
      <sheetName val="analiz"/>
      <sheetName val="s"/>
      <sheetName val="01 - Rapor - Ocak.xls"/>
      <sheetName val="Rapor_Kapsamı2"/>
      <sheetName val="Proje_Hakkında_Bilgiler2"/>
      <sheetName val="Proje_Aylık_Faaliyet_Degerl_2"/>
      <sheetName val="Proje_Prog_Deg_Özeti2"/>
      <sheetName val="Finansal_tamamlanma_Eğrisi2"/>
      <sheetName val="Fiziksel_tamamlanma_Eğrisi2"/>
      <sheetName val="Butce_Degerlendirme_Ozeti2"/>
      <sheetName val="Dahili_İstihkak_Raporu2"/>
      <sheetName val="Nakit_Akım_Tablosu_2"/>
      <sheetName val="Bekleyen_Alacaklar_Tablosu2"/>
      <sheetName val="Bekleyen_Borclar2"/>
      <sheetName val="Personel_Durum_Ozeti2"/>
      <sheetName val="Personel_Maliyet_Özeti_USD2"/>
      <sheetName val="Finansal_tamamlanma_E?risi2"/>
      <sheetName val="303_Bord__de_base_des_prix_VRD1"/>
      <sheetName val="_N_Finansal_Eğri1"/>
      <sheetName val="DIV_21"/>
      <sheetName val="Tender_Summary1"/>
      <sheetName val="HUD_YOLU_DUVAR_8_MT1"/>
      <sheetName val="Proje_Kodları1"/>
      <sheetName val="02_Beton_Takip1"/>
      <sheetName val="1998-06_(Ruslar-Endirekt)"/>
      <sheetName val="İCMAL"/>
      <sheetName val="Indirect"/>
      <sheetName val="MALZ.LIST."/>
      <sheetName val="TABLO-3"/>
      <sheetName val="cover"/>
      <sheetName val="BEYAN ARKAYÜZ"/>
      <sheetName val="CCP,LEYES, Y DEC."/>
      <sheetName val="Financial"/>
      <sheetName val="Draw"/>
      <sheetName val="Hard and Soft Cost CF"/>
      <sheetName val="A"/>
      <sheetName val="Rapor_Kapsamı3"/>
      <sheetName val="Proje_Hakkında_Bilgiler3"/>
      <sheetName val="Proje_Aylık_Faaliyet_Degerl_3"/>
      <sheetName val="Proje_Prog_Deg_Özeti3"/>
      <sheetName val="Finansal_tamamlanma_Eğrisi3"/>
      <sheetName val="Fiziksel_tamamlanma_Eğrisi3"/>
      <sheetName val="Butce_Degerlendirme_Ozeti3"/>
      <sheetName val="Dahili_İstihkak_Raporu3"/>
      <sheetName val="Nakit_Akım_Tablosu_3"/>
      <sheetName val="Bekleyen_Alacaklar_Tablosu3"/>
      <sheetName val="Bekleyen_Borclar3"/>
      <sheetName val="Personel_Durum_Ozeti3"/>
      <sheetName val="Personel_Maliyet_Özeti_USD3"/>
      <sheetName val="Finansal_tamamlanma_E?risi3"/>
      <sheetName val="_N_Finansal_Eğri2"/>
      <sheetName val="303_Bord__de_base_des_prix_VRD2"/>
      <sheetName val="DIV_22"/>
      <sheetName val="Tender_Summary2"/>
      <sheetName val="HUD_YOLU_DUVAR_8_MT2"/>
      <sheetName val="Proje_Kodları2"/>
      <sheetName val="02_Beton_Takip2"/>
      <sheetName val="1998-06_(Ruslar-Endirekt)1"/>
      <sheetName val="01_-_Rapor_-_Ocak"/>
      <sheetName val="01_-_Rapor_-_Ocak_xls"/>
      <sheetName val="MALZ_LIST_"/>
      <sheetName val="BEYAN_ARKAYÜZ"/>
      <sheetName val="CCP,LEYES,_Y_DEC_"/>
      <sheetName val="Hard_and_Soft_Cost_CF"/>
      <sheetName val="Yonetici Raporu"/>
      <sheetName val="TESİSAT"/>
      <sheetName val="Finansal tamamlanma E_risi"/>
      <sheetName val="Finansal_tamamlanma_E_risi"/>
      <sheetName val="İskontolar"/>
      <sheetName val="INDIRECT COST"/>
      <sheetName val="MALZ_LIST_1"/>
      <sheetName val="Finansal_tamamlanma_E_risi1"/>
      <sheetName val="Rapor_Kapsamı4"/>
      <sheetName val="Proje_Hakkında_Bilgiler4"/>
      <sheetName val="Proje_Aylık_Faaliyet_Degerl_4"/>
      <sheetName val="Proje_Prog_Deg_Özeti4"/>
      <sheetName val="Finansal_tamamlanma_Eğrisi4"/>
      <sheetName val="Fiziksel_tamamlanma_Eğrisi4"/>
      <sheetName val="Butce_Degerlendirme_Ozeti4"/>
      <sheetName val="Dahili_İstihkak_Raporu4"/>
      <sheetName val="Nakit_Akım_Tablosu_4"/>
      <sheetName val="Bekleyen_Alacaklar_Tablosu4"/>
      <sheetName val="Bekleyen_Borclar4"/>
      <sheetName val="Personel_Durum_Ozeti4"/>
      <sheetName val="Personel_Maliyet_Özeti_USD4"/>
      <sheetName val="Finansal_tamamlanma_E?risi4"/>
      <sheetName val="303_Bord__de_base_des_prix_VRD3"/>
      <sheetName val="_N_Finansal_Eğri3"/>
      <sheetName val="DIV_23"/>
      <sheetName val="Tender_Summary3"/>
      <sheetName val="HUD_YOLU_DUVAR_8_MT3"/>
      <sheetName val="Proje_Kodları3"/>
      <sheetName val="02_Beton_Takip3"/>
      <sheetName val="1998-06_(Ruslar-Endirekt)2"/>
      <sheetName val="MALZ_LIST_2"/>
      <sheetName val="BEYAN_ARKAYÜZ1"/>
      <sheetName val="01_-_Rapor_-_Ocak_xls1"/>
      <sheetName val="01_-_Rapor_-_Ocak1"/>
      <sheetName val="Hard_and_Soft_Cost_CF1"/>
      <sheetName val="Finansal_tamamlanma_E_risi2"/>
      <sheetName val="CCP,LEYES,_Y_DEC_1"/>
      <sheetName val="Yonetici_Raporu"/>
      <sheetName val="Raw Data"/>
      <sheetName val="Materials"/>
      <sheetName val="Database"/>
      <sheetName val="Реестр материалов Фильтрованный"/>
      <sheetName val="Реестр материалов"/>
      <sheetName val="auxДляВвода"/>
      <sheetName val="РеестрПараметровОборудования"/>
      <sheetName val="мат4.4 ОграждающиеКонструкции"/>
      <sheetName val="1_rp"/>
      <sheetName val="1rpОбор"/>
      <sheetName val="FT01-02(ANLZ)"/>
      <sheetName val="OasisGanttChart"/>
      <sheetName val="ResourcePool"/>
      <sheetName val="OrtakImalatKodlari"/>
      <sheetName val="③赤紙(日文)"/>
      <sheetName val="İstinat Duvarları"/>
      <sheetName val="cbf"/>
      <sheetName val="Cash2"/>
      <sheetName val="Z"/>
      <sheetName val="COST-TZ"/>
      <sheetName val="FRESHCAKE ELEK. HAKEDİŞ"/>
      <sheetName val="FOH FF&amp;E"/>
      <sheetName val="KATSAYILAR"/>
      <sheetName val="GEP"/>
      <sheetName val="Otel binası"/>
      <sheetName val="TOTAL"/>
      <sheetName val="Price"/>
      <sheetName val="MOS"/>
      <sheetName val="ANALIZ MEKANIK"/>
      <sheetName val="DATA BANK"/>
      <sheetName val="ICMAL_GENEL"/>
      <sheetName val="ALCIPAN ANALIZ"/>
      <sheetName val="BA BRM FIYAT"/>
      <sheetName val="KAZI_IKSA"/>
      <sheetName val="CEPHE"/>
      <sheetName val="MOKRI FASAD"/>
      <sheetName val="NOTLAR"/>
      <sheetName val="KAPILAR"/>
      <sheetName val="ELEKTRIK_MEKANIK"/>
      <sheetName val="ELEKTRIK_MEKANIK_REV 2"/>
      <sheetName val="03.Kontrat Bilgileri"/>
      <sheetName val="sal"/>
      <sheetName val="Mhr&amp;Eq"/>
      <sheetName val="Konsolide 740 hesap hareketleri"/>
      <sheetName val="Aktivite Kodu Bazında Bekleyen "/>
      <sheetName val="Gündem Maliyeti"/>
      <sheetName val="Kapanmamış Siparişler Kontrol -"/>
      <sheetName val="Satir Bazli Odeme Listesi"/>
      <sheetName val="Aktivite Bazında Odeme Listesi"/>
      <sheetName val="Aktivite Bazında Stok Durum Rap"/>
      <sheetName val="Mech. Summary"/>
      <sheetName val="Personnel"/>
      <sheetName val="Katsayi"/>
      <sheetName val="EQT-ESTN"/>
      <sheetName val="Asset Verification"/>
      <sheetName val="Cost of MH"/>
      <sheetName val="indirek"/>
      <sheetName val="Katsayı"/>
      <sheetName val="PriceSummary"/>
      <sheetName val="31 EKİM 2006 PROJEKSİYON"/>
      <sheetName val="Mekanik_Elektrik"/>
      <sheetName val="BoQ"/>
      <sheetName val="senaryo1"/>
      <sheetName val="M"/>
      <sheetName val="Genel"/>
      <sheetName val="Ek Bilgi"/>
      <sheetName val="TM Listesi"/>
      <sheetName val="Rapor"/>
      <sheetName val="GEN.GİD+KAR"/>
      <sheetName val="GENEL İCMAL"/>
      <sheetName val="HiPath3000"/>
      <sheetName val="Masonry Wall"/>
      <sheetName val="Precast Concrete"/>
      <sheetName val="Rip Rap"/>
      <sheetName val="Rapor_Kapsamı5"/>
      <sheetName val="Proje_Hakkında_Bilgiler5"/>
      <sheetName val="Proje_Aylık_Faaliyet_Degerl_5"/>
      <sheetName val="Proje_Prog_Deg_Özeti5"/>
      <sheetName val="Finansal_tamamlanma_Eğrisi5"/>
      <sheetName val="Fiziksel_tamamlanma_Eğrisi5"/>
      <sheetName val="Butce_Degerlendirme_Ozeti5"/>
      <sheetName val="Dahili_İstihkak_Raporu5"/>
      <sheetName val="Nakit_Akım_Tablosu_5"/>
      <sheetName val="Bekleyen_Alacaklar_Tablosu5"/>
      <sheetName val="Bekleyen_Borclar5"/>
      <sheetName val="Personel_Durum_Ozeti5"/>
      <sheetName val="Personel_Maliyet_Özeti_USD5"/>
      <sheetName val="Finansal_tamamlanma_E?risi5"/>
      <sheetName val="303_Bord__de_base_des_prix_VRD4"/>
      <sheetName val="_N_Finansal_Eğri4"/>
      <sheetName val="DIV_24"/>
      <sheetName val="Tender_Summary4"/>
      <sheetName val="HUD_YOLU_DUVAR_8_MT4"/>
      <sheetName val="Proje_Kodları4"/>
      <sheetName val="02_Beton_Takip4"/>
      <sheetName val="1998-06_(Ruslar-Endirekt)3"/>
      <sheetName val="MALZ_LIST_3"/>
      <sheetName val="BEYAN_ARKAYÜZ2"/>
      <sheetName val="01_-_Rapor_-_Ocak_xls2"/>
      <sheetName val="01_-_Rapor_-_Ocak2"/>
      <sheetName val="Hard_and_Soft_Cost_CF2"/>
      <sheetName val="Finansal_tamamlanma_E_risi3"/>
      <sheetName val="CCP,LEYES,_Y_DEC_2"/>
      <sheetName val="Yonetici_Raporu1"/>
      <sheetName val="PumpSpec"/>
      <sheetName val="정부노임단가"/>
      <sheetName val="Attach 4-18"/>
      <sheetName val="h-013211-2"/>
      <sheetName val="상반기손익차2총괄"/>
      <sheetName val="keşif özeti"/>
      <sheetName val="bfk"/>
      <sheetName val="Table"/>
      <sheetName val="TEKLIF"/>
      <sheetName val="ANLZ"/>
      <sheetName val="Bas. Es."/>
      <sheetName val="БДДС"/>
      <sheetName val="Данные"/>
      <sheetName val="arka kapak"/>
      <sheetName val="imalat_icmal"/>
      <sheetName val="mal_onay"/>
      <sheetName val="Tüm Pozlar"/>
      <sheetName val="demir"/>
      <sheetName val="Makina"/>
      <sheetName val="Logistic"/>
      <sheetName val="fİYATLAR"/>
      <sheetName val="Rates"/>
      <sheetName val="Finansal_tamamlanma_E_risi4"/>
      <sheetName val="Finansal_tamamlanma_E_risi5"/>
      <sheetName val="MEKANİK KİTAP"/>
      <sheetName val="Alt Geçit-Menfez-2"/>
      <sheetName val="Utilities"/>
      <sheetName val="CAM KORKULUK-3"/>
      <sheetName val="MONTAJ FİYATLARI"/>
      <sheetName val="#REF"/>
      <sheetName val="01"/>
      <sheetName val="dýsýplýn"/>
      <sheetName val="내역서"/>
      <sheetName val="RSA_2003_IS-5"/>
      <sheetName val="Сводная инф."/>
      <sheetName val="Sıhhi Tes."/>
      <sheetName val="Sheet1"/>
      <sheetName val="İhzar"/>
      <sheetName val="PROCURE"/>
      <sheetName val="SUMMARY BQ"/>
      <sheetName val="Bech_Lab"/>
      <sheetName val="HVAC_EQP_SELECT"/>
      <sheetName val="A2 Proje"/>
      <sheetName val="A7 Alet-Test"/>
      <sheetName val="DBASE"/>
      <sheetName val="A3 Ülke"/>
      <sheetName val="A4 İdari Personel"/>
      <sheetName val="A5 İşçilik"/>
      <sheetName val="E-ICMAL"/>
      <sheetName val="A1 Özet"/>
      <sheetName val="M-ICMAL"/>
      <sheetName val="DISABLED ROOM"/>
      <sheetName val="EXECUTIVE ROOM TYPE A"/>
      <sheetName val="EXECUTIVE ROOM TYPE B"/>
      <sheetName val="TYPICAL JUNIOR SUIT"/>
      <sheetName val="PRESIDENTIAL SUIT"/>
      <sheetName val="TYPICAL KING&amp;TWIN"/>
      <sheetName val="BM"/>
      <sheetName val="Esleme_bilgi"/>
      <sheetName val="sıhhi"/>
      <sheetName val="Rapor_Kapsamı6"/>
      <sheetName val="Proje_Hakkında_Bilgiler6"/>
      <sheetName val="Proje_Aylık_Faaliyet_Degerl_6"/>
      <sheetName val="Proje_Prog_Deg_Özeti6"/>
      <sheetName val="Finansal_tamamlanma_Eğrisi6"/>
      <sheetName val="Fiziksel_tamamlanma_Eğrisi6"/>
      <sheetName val="Butce_Degerlendirme_Ozeti6"/>
      <sheetName val="Dahili_İstihkak_Raporu6"/>
      <sheetName val="Nakit_Akım_Tablosu_6"/>
      <sheetName val="Bekleyen_Alacaklar_Tablosu6"/>
      <sheetName val="Bekleyen_Borclar6"/>
      <sheetName val="Personel_Durum_Ozeti6"/>
      <sheetName val="Personel_Maliyet_Özeti_USD6"/>
      <sheetName val="Finansal_tamamlanma_E?risi6"/>
      <sheetName val="303_Bord__de_base_des_prix_VRD5"/>
      <sheetName val="_N_Finansal_Eğri5"/>
      <sheetName val="DIV_25"/>
      <sheetName val="Tender_Summary5"/>
      <sheetName val="HUD_YOLU_DUVAR_8_MT5"/>
      <sheetName val="Proje_Kodları5"/>
      <sheetName val="02_Beton_Takip5"/>
      <sheetName val="1998-06_(Ruslar-Endirekt)4"/>
      <sheetName val="01_-_Rapor_-_Ocak_xls3"/>
      <sheetName val="01_-_Rapor_-_Ocak3"/>
      <sheetName val="MALZ_LIST_4"/>
      <sheetName val="CCP,LEYES,_Y_DEC_3"/>
      <sheetName val="Hard_and_Soft_Cost_CF3"/>
      <sheetName val="BEYAN_ARKAYÜZ3"/>
      <sheetName val="Yonetici_Raporu2"/>
      <sheetName val="INDIRECT_COST"/>
      <sheetName val="Raw_Data"/>
      <sheetName val="Реестр_материалов_Фильтрованный"/>
      <sheetName val="Реестр_материалов"/>
      <sheetName val="мат4_4_ОграждающиеКонструкции"/>
      <sheetName val="İstinat_Duvarları"/>
      <sheetName val="FRESHCAKE_ELEK__HAKEDİŞ"/>
      <sheetName val="ANALIZ_MEKANIK"/>
      <sheetName val="Asset_Verification"/>
      <sheetName val="DATA_BANK"/>
      <sheetName val="ALCIPAN_ANALIZ"/>
      <sheetName val="BA_BRM_FIYAT"/>
      <sheetName val="MOKRI_FASAD"/>
      <sheetName val="ELEKTRIK_MEKANIK_REV_2"/>
      <sheetName val="03_Kontrat_Bilgileri"/>
      <sheetName val="Konsolide_740_hesap_hareketleri"/>
      <sheetName val="Aktivite_Kodu_Bazında_Bekleyen_"/>
      <sheetName val="Gündem_Maliyeti"/>
      <sheetName val="Kapanmamış_Siparişler_Kontrol_-"/>
      <sheetName val="Satir_Bazli_Odeme_Listesi"/>
      <sheetName val="Aktivite_Bazında_Odeme_Listesi"/>
      <sheetName val="Aktivite_Bazında_Stok_Durum_Rap"/>
      <sheetName val="Mech__Summary"/>
      <sheetName val="Cost_of_MH"/>
      <sheetName val="31_EKİM_2006_PROJEKSİYON"/>
      <sheetName val="Ek_Bilgi"/>
      <sheetName val="TM_Listesi"/>
      <sheetName val="GEN_GİD+KAR"/>
      <sheetName val="GENEL_İCMAL"/>
      <sheetName val="Masonry_Wall"/>
      <sheetName val="Precast_Concrete"/>
      <sheetName val="Rip_Rap"/>
      <sheetName val="Attach_4-18"/>
      <sheetName val="DATA"/>
      <sheetName val="HARFLER"/>
      <sheetName val="BLOK-KEŞİF"/>
      <sheetName val="Administration"/>
      <sheetName val="OFFER SUMMARY"/>
      <sheetName val="Camp"/>
      <sheetName val="ПиУсвод"/>
      <sheetName val="Ek-01b"/>
      <sheetName val="Kalite Hedefleri -tablo icin"/>
      <sheetName val="Icmal"/>
      <sheetName val="BQ"/>
      <sheetName val="BQ External"/>
      <sheetName val="Currency"/>
      <sheetName val="Preliminaries"/>
      <sheetName val="ÖBF.10B"/>
      <sheetName val="ÖBF.10C"/>
      <sheetName val="DEMİR İCMAL"/>
      <sheetName val="ÖBF.13"/>
      <sheetName val="ÖBF.15"/>
      <sheetName val="ÖBF.16"/>
      <sheetName val="ÖBF.17"/>
      <sheetName val="ÖBF.18"/>
      <sheetName val="ÖBF.19"/>
      <sheetName val="ÖBF.20"/>
      <sheetName val="ÖBF.04"/>
      <sheetName val="ÖBF.05"/>
      <sheetName val="ÖBF.06"/>
      <sheetName val="ÖBF.08"/>
      <sheetName val="ÖBF.09A"/>
      <sheetName val="ÖBF.09B"/>
      <sheetName val="ÖBF.09C"/>
      <sheetName val="YFZ.01"/>
      <sheetName val="YFZ.02"/>
      <sheetName val="YFZ.03"/>
      <sheetName val="YFZ.04"/>
      <sheetName val="YFZ.05"/>
      <sheetName val="YFZ.06"/>
      <sheetName val="YFZ.07"/>
      <sheetName val="YFZ.08"/>
      <sheetName val="YFZ.09"/>
      <sheetName val="KEŞİF"/>
      <sheetName val="hakedişler kaydı"/>
      <sheetName val="ihzarat"/>
      <sheetName val="AOP Summary-2"/>
      <sheetName val="1.11.b"/>
      <sheetName val="СВОДНАЯ"/>
      <sheetName val="КП Форум-Тверь"/>
      <sheetName val="КП АВФ"/>
      <sheetName val="КП Технология комфорта"/>
      <sheetName val="КП КИТ"/>
      <sheetName val="КП Мичич"/>
      <sheetName val="SubmitCal"/>
      <sheetName val="Bill No.6"/>
      <sheetName val="FinansalTE"/>
      <sheetName val="Rapor_Kapsamı7"/>
      <sheetName val="Proje_Hakkında_Bilgiler7"/>
      <sheetName val="Proje_Aylık_Faaliyet_Degerl_7"/>
      <sheetName val="Proje_Prog_Deg_Özeti7"/>
      <sheetName val="Finansal_tamamlanma_Eğrisi7"/>
      <sheetName val="Fiziksel_tamamlanma_Eğrisi7"/>
      <sheetName val="Butce_Degerlendirme_Ozeti7"/>
      <sheetName val="Dahili_İstihkak_Raporu7"/>
      <sheetName val="Nakit_Akım_Tablosu_7"/>
      <sheetName val="Bekleyen_Alacaklar_Tablosu7"/>
      <sheetName val="Bekleyen_Borclar7"/>
      <sheetName val="Personel_Durum_Ozeti7"/>
      <sheetName val="Personel_Maliyet_Özeti_USD7"/>
      <sheetName val="Finansal_tamamlanma_E?risi7"/>
      <sheetName val="303_Bord__de_base_des_prix_VRD6"/>
      <sheetName val="_N_Finansal_Eğri6"/>
      <sheetName val="DIV_26"/>
      <sheetName val="Tender_Summary6"/>
      <sheetName val="HUD_YOLU_DUVAR_8_MT6"/>
      <sheetName val="Proje_Kodları6"/>
      <sheetName val="02_Beton_Takip6"/>
      <sheetName val="1998-06_(Ruslar-Endirekt)5"/>
      <sheetName val="MALZ_LIST_5"/>
      <sheetName val="01_-_Rapor_-_Ocak_xls4"/>
      <sheetName val="01_-_Rapor_-_Ocak4"/>
      <sheetName val="BEYAN_ARKAYÜZ4"/>
      <sheetName val="Hard_and_Soft_Cost_CF4"/>
      <sheetName val="Finansal_tamamlanma_E_risi6"/>
      <sheetName val="CCP,LEYES,_Y_DEC_4"/>
      <sheetName val="Yonetici_Raporu3"/>
      <sheetName val="Raw_Data1"/>
      <sheetName val="INDIRECT_COST1"/>
      <sheetName val="İstinat_Duvarları1"/>
      <sheetName val="keşif_özeti"/>
      <sheetName val="Masonry_Wall1"/>
      <sheetName val="Precast_Concrete1"/>
      <sheetName val="Rip_Rap1"/>
      <sheetName val="FRESHCAKE_ELEK__HAKEDİŞ1"/>
      <sheetName val="Tüm_Pozlar"/>
      <sheetName val="arka_kapak"/>
      <sheetName val="GENEL_İCMAL1"/>
      <sheetName val="GEN_GİD+KAR1"/>
      <sheetName val="Реестр_материалов_Фильтрованны1"/>
      <sheetName val="Реестр_материалов1"/>
      <sheetName val="мат4_4_ОграждающиеКонструкции1"/>
      <sheetName val="ANALIZ_MEKANIK1"/>
      <sheetName val="Asset_Verification1"/>
      <sheetName val="DATA_BANK1"/>
      <sheetName val="ALCIPAN_ANALIZ1"/>
      <sheetName val="BA_BRM_FIYAT1"/>
      <sheetName val="MOKRI_FASAD1"/>
      <sheetName val="ELEKTRIK_MEKANIK_REV_21"/>
      <sheetName val="Attach_4-181"/>
      <sheetName val="MEKANİK_KİTAP"/>
      <sheetName val="03_Kontrat_Bilgileri1"/>
      <sheetName val="Konsolide_740_hesap_hareketler1"/>
      <sheetName val="Aktivite_Kodu_Bazında_Bekleyen1"/>
      <sheetName val="Gündem_Maliyeti1"/>
      <sheetName val="Kapanmamış_Siparişler_Kontrol_1"/>
      <sheetName val="Satir_Bazli_Odeme_Listesi1"/>
      <sheetName val="Aktivite_Bazında_Odeme_Listesi1"/>
      <sheetName val="Aktivite_Bazında_Stok_Durum_Ra1"/>
      <sheetName val="Mech__Summary1"/>
      <sheetName val="Cost_of_MH1"/>
      <sheetName val="31_EKİM_2006_PROJEKSİYON1"/>
      <sheetName val="Ek_Bilgi1"/>
      <sheetName val="TM_Listesi1"/>
      <sheetName val="SUMMARY_BQ"/>
      <sheetName val="Alt_Geçit-Menfez-2"/>
      <sheetName val="A2_Proje"/>
      <sheetName val="A7_Alet-Test"/>
      <sheetName val="A3_Ülke"/>
      <sheetName val="A4_İdari_Personel"/>
      <sheetName val="A5_İşçilik"/>
      <sheetName val="A1_Özet"/>
      <sheetName val="DISABLED_ROOM"/>
      <sheetName val="EXECUTIVE_ROOM_TYPE_A"/>
      <sheetName val="EXECUTIVE_ROOM_TYPE_B"/>
      <sheetName val="TYPICAL_JUNIOR_SUIT"/>
      <sheetName val="PRESIDENTIAL_SUIT"/>
      <sheetName val="TYPICAL_KING&amp;TWIN"/>
      <sheetName val="FOH_FF&amp;E"/>
      <sheetName val="Otel_binası"/>
      <sheetName val="OFFER_SUMMARY"/>
      <sheetName val="CAM_KORKULUK-3"/>
      <sheetName val="MONTAJ_FİYATLARI"/>
      <sheetName val="Bas__Es_"/>
      <sheetName val="Kalite_Hedefleri_-tablo_icin"/>
      <sheetName val="ÖBF_10B"/>
      <sheetName val="ÖBF_10C"/>
      <sheetName val="DEMİR_İCMAL"/>
      <sheetName val="ÖBF_13"/>
      <sheetName val="ÖBF_15"/>
      <sheetName val="ÖBF_16"/>
      <sheetName val="ÖBF_17"/>
      <sheetName val="ÖBF_18"/>
      <sheetName val="ÖBF_19"/>
      <sheetName val="ÖBF_20"/>
      <sheetName val="ÖBF_04"/>
      <sheetName val="ÖBF_05"/>
      <sheetName val="ÖBF_06"/>
      <sheetName val="ÖBF_08"/>
      <sheetName val="ÖBF_09A"/>
      <sheetName val="ÖBF_09B"/>
      <sheetName val="ÖBF_09C"/>
      <sheetName val="YFZ_01"/>
      <sheetName val="YFZ_02"/>
      <sheetName val="YFZ_03"/>
      <sheetName val="YFZ_04"/>
      <sheetName val="YFZ_05"/>
      <sheetName val="YFZ_06"/>
      <sheetName val="YFZ_07"/>
      <sheetName val="YFZ_08"/>
      <sheetName val="YFZ_09"/>
      <sheetName val="hakedişler_kaydı"/>
      <sheetName val="Сводная_инф_"/>
      <sheetName val="AOP_Summary-2"/>
      <sheetName val="1_11_b"/>
      <sheetName val="Sıhhi_Tes_"/>
      <sheetName val="BQ_External"/>
      <sheetName val="Bill_No_6"/>
      <sheetName val="jobhist"/>
      <sheetName val="yENİCE"/>
      <sheetName val="Katsayılar"/>
      <sheetName val="Categories"/>
      <sheetName val="Rapor_Kapsamı8"/>
      <sheetName val="Proje_Hakkında_Bilgiler8"/>
      <sheetName val="Proje_Aylık_Faaliyet_Degerl_8"/>
      <sheetName val="Proje_Prog_Deg_Özeti8"/>
      <sheetName val="Finansal_tamamlanma_Eğrisi8"/>
      <sheetName val="Fiziksel_tamamlanma_Eğrisi8"/>
      <sheetName val="Butce_Degerlendirme_Ozeti8"/>
      <sheetName val="Dahili_İstihkak_Raporu8"/>
      <sheetName val="Nakit_Akım_Tablosu_8"/>
      <sheetName val="Bekleyen_Alacaklar_Tablosu8"/>
      <sheetName val="Bekleyen_Borclar8"/>
      <sheetName val="Personel_Durum_Ozeti8"/>
      <sheetName val="Personel_Maliyet_Özeti_USD8"/>
      <sheetName val="Finansal_tamamlanma_E?risi8"/>
      <sheetName val="303_Bord__de_base_des_prix_VRD7"/>
      <sheetName val="_N_Finansal_Eğri7"/>
      <sheetName val="DIV_27"/>
      <sheetName val="Tender_Summary7"/>
      <sheetName val="HUD_YOLU_DUVAR_8_MT7"/>
      <sheetName val="Proje_Kodları7"/>
      <sheetName val="02_Beton_Takip7"/>
      <sheetName val="1998-06_(Ruslar-Endirekt)6"/>
      <sheetName val="MALZ_LIST_6"/>
      <sheetName val="01_-_Rapor_-_Ocak_xls5"/>
      <sheetName val="01_-_Rapor_-_Ocak5"/>
      <sheetName val="BEYAN_ARKAYÜZ5"/>
      <sheetName val="Finansal_tamamlanma_E_risi7"/>
      <sheetName val="CCP,LEYES,_Y_DEC_5"/>
      <sheetName val="Hard_and_Soft_Cost_CF5"/>
      <sheetName val="Yonetici_Raporu4"/>
      <sheetName val="Raw_Data2"/>
      <sheetName val="INDIRECT_COST2"/>
      <sheetName val="İstinat_Duvarları2"/>
      <sheetName val="keşif_özeti1"/>
      <sheetName val="Masonry_Wall2"/>
      <sheetName val="Precast_Concrete2"/>
      <sheetName val="Rip_Rap2"/>
      <sheetName val="arka_kapak1"/>
      <sheetName val="FRESHCAKE_ELEK__HAKEDİŞ2"/>
      <sheetName val="Tüm_Pozlar1"/>
      <sheetName val="ANALIZ_MEKANIK2"/>
      <sheetName val="GENEL_İCMAL2"/>
      <sheetName val="GEN_GİD+KAR2"/>
      <sheetName val="Реестр_материалов_Фильтрованны2"/>
      <sheetName val="Реестр_материалов2"/>
      <sheetName val="мат4_4_ОграждающиеКонструкции2"/>
      <sheetName val="Asset_Verification2"/>
      <sheetName val="DATA_BANK2"/>
      <sheetName val="ALCIPAN_ANALIZ2"/>
      <sheetName val="BA_BRM_FIYAT2"/>
      <sheetName val="MOKRI_FASAD2"/>
      <sheetName val="ELEKTRIK_MEKANIK_REV_22"/>
      <sheetName val="Attach_4-182"/>
      <sheetName val="MEKANİK_KİTAP1"/>
      <sheetName val="03_Kontrat_Bilgileri2"/>
      <sheetName val="Konsolide_740_hesap_hareketler2"/>
      <sheetName val="Aktivite_Kodu_Bazında_Bekleyen2"/>
      <sheetName val="Gündem_Maliyeti2"/>
      <sheetName val="Kapanmamış_Siparişler_Kontrol_2"/>
      <sheetName val="Satir_Bazli_Odeme_Listesi2"/>
      <sheetName val="Aktivite_Bazında_Odeme_Listesi2"/>
      <sheetName val="Aktivite_Bazında_Stok_Durum_Ra2"/>
      <sheetName val="Mech__Summary2"/>
      <sheetName val="Cost_of_MH2"/>
      <sheetName val="31_EKİM_2006_PROJEKSİYON2"/>
      <sheetName val="Ek_Bilgi2"/>
      <sheetName val="TM_Listesi2"/>
      <sheetName val="A2_Proje1"/>
      <sheetName val="A7_Alet-Test1"/>
      <sheetName val="A3_Ülke1"/>
      <sheetName val="A4_İdari_Personel1"/>
      <sheetName val="A5_İşçilik1"/>
      <sheetName val="A1_Özet1"/>
      <sheetName val="DISABLED_ROOM1"/>
      <sheetName val="EXECUTIVE_ROOM_TYPE_A1"/>
      <sheetName val="EXECUTIVE_ROOM_TYPE_B1"/>
      <sheetName val="TYPICAL_JUNIOR_SUIT1"/>
      <sheetName val="PRESIDENTIAL_SUIT1"/>
      <sheetName val="TYPICAL_KING&amp;TWIN1"/>
      <sheetName val="FOH_FF&amp;E1"/>
      <sheetName val="Alt_Geçit-Menfez-21"/>
      <sheetName val="SUMMARY_BQ1"/>
      <sheetName val="Otel_binası1"/>
      <sheetName val="OFFER_SUMMARY1"/>
      <sheetName val="CAM_KORKULUK-31"/>
      <sheetName val="MONTAJ_FİYATLARI1"/>
      <sheetName val="Bas__Es_1"/>
      <sheetName val="Kalite_Hedefleri_-tablo_icin1"/>
      <sheetName val="ÖBF_10B1"/>
      <sheetName val="ÖBF_10C1"/>
      <sheetName val="DEMİR_İCMAL1"/>
      <sheetName val="ÖBF_131"/>
      <sheetName val="ÖBF_151"/>
      <sheetName val="ÖBF_161"/>
      <sheetName val="ÖBF_171"/>
      <sheetName val="ÖBF_181"/>
      <sheetName val="ÖBF_191"/>
      <sheetName val="ÖBF_201"/>
      <sheetName val="ÖBF_041"/>
      <sheetName val="ÖBF_051"/>
      <sheetName val="ÖBF_061"/>
      <sheetName val="ÖBF_081"/>
      <sheetName val="ÖBF_09A1"/>
      <sheetName val="ÖBF_09B1"/>
      <sheetName val="ÖBF_09C1"/>
      <sheetName val="YFZ_011"/>
      <sheetName val="YFZ_021"/>
      <sheetName val="YFZ_031"/>
      <sheetName val="YFZ_041"/>
      <sheetName val="YFZ_051"/>
      <sheetName val="YFZ_061"/>
      <sheetName val="YFZ_071"/>
      <sheetName val="YFZ_081"/>
      <sheetName val="YFZ_091"/>
      <sheetName val="hakedişler_kaydı1"/>
      <sheetName val="Сводная_инф_1"/>
      <sheetName val="AOP_Summary-21"/>
      <sheetName val="1_11_b1"/>
      <sheetName val="Sıhhi_Tes_1"/>
      <sheetName val="BQ_External1"/>
      <sheetName val="Bill_No_61"/>
      <sheetName val="Keşif-I"/>
      <sheetName val="SÖZLEŞME"/>
      <sheetName val="B03-C"/>
      <sheetName val="Sheet2"/>
      <sheetName val="Rapor_Kapsamı10"/>
      <sheetName val="Proje_Hakkında_Bilgiler10"/>
      <sheetName val="Proje_Aylık_Faaliyet_Degerl_10"/>
      <sheetName val="Proje_Prog_Deg_Özeti10"/>
      <sheetName val="Finansal_tamamlanma_Eğrisi10"/>
      <sheetName val="Fiziksel_tamamlanma_Eğrisi10"/>
      <sheetName val="Butce_Degerlendirme_Ozeti10"/>
      <sheetName val="Dahili_İstihkak_Raporu10"/>
      <sheetName val="Nakit_Akım_Tablosu_10"/>
      <sheetName val="Bekleyen_Alacaklar_Tablosu10"/>
      <sheetName val="Bekleyen_Borclar10"/>
      <sheetName val="Personel_Durum_Ozeti10"/>
      <sheetName val="Personel_Maliyet_Özeti_USD10"/>
      <sheetName val="Finansal_tamamlanma_E?risi10"/>
      <sheetName val="303_Bord__de_base_des_prix_VRD9"/>
      <sheetName val="_N_Finansal_Eğri9"/>
      <sheetName val="DIV_29"/>
      <sheetName val="Tender_Summary9"/>
      <sheetName val="HUD_YOLU_DUVAR_8_MT9"/>
      <sheetName val="Proje_Kodları9"/>
      <sheetName val="02_Beton_Takip9"/>
      <sheetName val="1998-06_(Ruslar-Endirekt)8"/>
      <sheetName val="MALZ_LIST_8"/>
      <sheetName val="01_-_Rapor_-_Ocak_xls7"/>
      <sheetName val="01_-_Rapor_-_Ocak7"/>
      <sheetName val="BEYAN_ARKAYÜZ7"/>
      <sheetName val="Finansal_tamamlanma_E_risi9"/>
      <sheetName val="CCP,LEYES,_Y_DEC_7"/>
      <sheetName val="Hard_and_Soft_Cost_CF7"/>
      <sheetName val="Yonetici_Raporu6"/>
      <sheetName val="Raw_Data4"/>
      <sheetName val="INDIRECT_COST4"/>
      <sheetName val="İstinat_Duvarları4"/>
      <sheetName val="keşif_özeti3"/>
      <sheetName val="Masonry_Wall4"/>
      <sheetName val="Precast_Concrete4"/>
      <sheetName val="Rip_Rap4"/>
      <sheetName val="arka_kapak3"/>
      <sheetName val="FRESHCAKE_ELEK__HAKEDİŞ4"/>
      <sheetName val="Tüm_Pozlar3"/>
      <sheetName val="ANALIZ_MEKANIK4"/>
      <sheetName val="GENEL_İCMAL4"/>
      <sheetName val="GEN_GİD+KAR4"/>
      <sheetName val="Реестр_материалов_Фильтрованны4"/>
      <sheetName val="Реестр_материалов4"/>
      <sheetName val="мат4_4_ОграждающиеКонструкции4"/>
      <sheetName val="Asset_Verification4"/>
      <sheetName val="DATA_BANK4"/>
      <sheetName val="ALCIPAN_ANALIZ4"/>
      <sheetName val="BA_BRM_FIYAT4"/>
      <sheetName val="MOKRI_FASAD4"/>
      <sheetName val="ELEKTRIK_MEKANIK_REV_24"/>
      <sheetName val="Attach_4-184"/>
      <sheetName val="MEKANİK_KİTAP3"/>
      <sheetName val="03_Kontrat_Bilgileri4"/>
      <sheetName val="Konsolide_740_hesap_hareketler4"/>
      <sheetName val="Aktivite_Kodu_Bazında_Bekleyen4"/>
      <sheetName val="Gündem_Maliyeti4"/>
      <sheetName val="Kapanmamış_Siparişler_Kontrol_4"/>
      <sheetName val="Satir_Bazli_Odeme_Listesi4"/>
      <sheetName val="Aktivite_Bazında_Odeme_Listesi4"/>
      <sheetName val="Aktivite_Bazında_Stok_Durum_Ra4"/>
      <sheetName val="Mech__Summary4"/>
      <sheetName val="Cost_of_MH4"/>
      <sheetName val="31_EKİM_2006_PROJEKSİYON4"/>
      <sheetName val="Ek_Bilgi4"/>
      <sheetName val="TM_Listesi4"/>
      <sheetName val="A2_Proje3"/>
      <sheetName val="A7_Alet-Test3"/>
      <sheetName val="A3_Ülke3"/>
      <sheetName val="A4_İdari_Personel3"/>
      <sheetName val="A5_İşçilik3"/>
      <sheetName val="A1_Özet3"/>
      <sheetName val="DISABLED_ROOM3"/>
      <sheetName val="EXECUTIVE_ROOM_TYPE_A3"/>
      <sheetName val="EXECUTIVE_ROOM_TYPE_B3"/>
      <sheetName val="TYPICAL_JUNIOR_SUIT3"/>
      <sheetName val="PRESIDENTIAL_SUIT3"/>
      <sheetName val="TYPICAL_KING&amp;TWIN3"/>
      <sheetName val="FOH_FF&amp;E3"/>
      <sheetName val="Alt_Geçit-Menfez-23"/>
      <sheetName val="SUMMARY_BQ3"/>
      <sheetName val="Otel_binası3"/>
      <sheetName val="OFFER_SUMMARY3"/>
      <sheetName val="CAM_KORKULUK-33"/>
      <sheetName val="MONTAJ_FİYATLARI3"/>
      <sheetName val="Bas__Es_3"/>
      <sheetName val="Kalite_Hedefleri_-tablo_icin3"/>
      <sheetName val="ÖBF_10B3"/>
      <sheetName val="ÖBF_10C3"/>
      <sheetName val="DEMİR_İCMAL3"/>
      <sheetName val="ÖBF_133"/>
      <sheetName val="ÖBF_153"/>
      <sheetName val="ÖBF_163"/>
      <sheetName val="ÖBF_173"/>
      <sheetName val="ÖBF_183"/>
      <sheetName val="ÖBF_193"/>
      <sheetName val="ÖBF_203"/>
      <sheetName val="ÖBF_043"/>
      <sheetName val="ÖBF_053"/>
      <sheetName val="ÖBF_063"/>
      <sheetName val="ÖBF_083"/>
      <sheetName val="ÖBF_09A3"/>
      <sheetName val="ÖBF_09B3"/>
      <sheetName val="ÖBF_09C3"/>
      <sheetName val="YFZ_013"/>
      <sheetName val="YFZ_023"/>
      <sheetName val="YFZ_033"/>
      <sheetName val="YFZ_043"/>
      <sheetName val="YFZ_053"/>
      <sheetName val="YFZ_063"/>
      <sheetName val="YFZ_073"/>
      <sheetName val="YFZ_083"/>
      <sheetName val="YFZ_093"/>
      <sheetName val="hakedişler_kaydı3"/>
      <sheetName val="Сводная_инф_3"/>
      <sheetName val="AOP_Summary-23"/>
      <sheetName val="1_11_b3"/>
      <sheetName val="Sıhhi_Tes_3"/>
      <sheetName val="BQ_External3"/>
      <sheetName val="Bill_No_63"/>
      <sheetName val="Rapor_Kapsamı9"/>
      <sheetName val="Proje_Hakkında_Bilgiler9"/>
      <sheetName val="Proje_Aylık_Faaliyet_Degerl_9"/>
      <sheetName val="Proje_Prog_Deg_Özeti9"/>
      <sheetName val="Finansal_tamamlanma_Eğrisi9"/>
      <sheetName val="Fiziksel_tamamlanma_Eğrisi9"/>
      <sheetName val="Butce_Degerlendirme_Ozeti9"/>
      <sheetName val="Dahili_İstihkak_Raporu9"/>
      <sheetName val="Nakit_Akım_Tablosu_9"/>
      <sheetName val="Bekleyen_Alacaklar_Tablosu9"/>
      <sheetName val="Bekleyen_Borclar9"/>
      <sheetName val="Personel_Durum_Ozeti9"/>
      <sheetName val="Personel_Maliyet_Özeti_USD9"/>
      <sheetName val="Finansal_tamamlanma_E?risi9"/>
      <sheetName val="303_Bord__de_base_des_prix_VRD8"/>
      <sheetName val="_N_Finansal_Eğri8"/>
      <sheetName val="DIV_28"/>
      <sheetName val="Tender_Summary8"/>
      <sheetName val="HUD_YOLU_DUVAR_8_MT8"/>
      <sheetName val="Proje_Kodları8"/>
      <sheetName val="02_Beton_Takip8"/>
      <sheetName val="1998-06_(Ruslar-Endirekt)7"/>
      <sheetName val="MALZ_LIST_7"/>
      <sheetName val="01_-_Rapor_-_Ocak_xls6"/>
      <sheetName val="01_-_Rapor_-_Ocak6"/>
      <sheetName val="BEYAN_ARKAYÜZ6"/>
      <sheetName val="Finansal_tamamlanma_E_risi8"/>
      <sheetName val="CCP,LEYES,_Y_DEC_6"/>
      <sheetName val="Hard_and_Soft_Cost_CF6"/>
      <sheetName val="Yonetici_Raporu5"/>
      <sheetName val="Raw_Data3"/>
      <sheetName val="INDIRECT_COST3"/>
      <sheetName val="İstinat_Duvarları3"/>
      <sheetName val="keşif_özeti2"/>
      <sheetName val="Masonry_Wall3"/>
      <sheetName val="Precast_Concrete3"/>
      <sheetName val="Rip_Rap3"/>
      <sheetName val="arka_kapak2"/>
      <sheetName val="FRESHCAKE_ELEK__HAKEDİŞ3"/>
      <sheetName val="Tüm_Pozlar2"/>
      <sheetName val="ANALIZ_MEKANIK3"/>
      <sheetName val="GENEL_İCMAL3"/>
      <sheetName val="GEN_GİD+KAR3"/>
      <sheetName val="Реестр_материалов_Фильтрованны3"/>
      <sheetName val="Реестр_материалов3"/>
      <sheetName val="мат4_4_ОграждающиеКонструкции3"/>
      <sheetName val="Asset_Verification3"/>
      <sheetName val="DATA_BANK3"/>
      <sheetName val="ALCIPAN_ANALIZ3"/>
      <sheetName val="BA_BRM_FIYAT3"/>
      <sheetName val="MOKRI_FASAD3"/>
      <sheetName val="ELEKTRIK_MEKANIK_REV_23"/>
      <sheetName val="Attach_4-183"/>
      <sheetName val="MEKANİK_KİTAP2"/>
      <sheetName val="03_Kontrat_Bilgileri3"/>
      <sheetName val="Konsolide_740_hesap_hareketler3"/>
      <sheetName val="Aktivite_Kodu_Bazında_Bekleyen3"/>
      <sheetName val="Gündem_Maliyeti3"/>
      <sheetName val="Kapanmamış_Siparişler_Kontrol_3"/>
      <sheetName val="Satir_Bazli_Odeme_Listesi3"/>
      <sheetName val="Aktivite_Bazında_Odeme_Listesi3"/>
      <sheetName val="Aktivite_Bazında_Stok_Durum_Ra3"/>
      <sheetName val="Mech__Summary3"/>
      <sheetName val="Cost_of_MH3"/>
      <sheetName val="31_EKİM_2006_PROJEKSİYON3"/>
      <sheetName val="Ek_Bilgi3"/>
      <sheetName val="TM_Listesi3"/>
      <sheetName val="A2_Proje2"/>
      <sheetName val="A7_Alet-Test2"/>
      <sheetName val="A3_Ülke2"/>
      <sheetName val="A4_İdari_Personel2"/>
      <sheetName val="A5_İşçilik2"/>
      <sheetName val="A1_Özet2"/>
      <sheetName val="DISABLED_ROOM2"/>
      <sheetName val="EXECUTIVE_ROOM_TYPE_A2"/>
      <sheetName val="EXECUTIVE_ROOM_TYPE_B2"/>
      <sheetName val="TYPICAL_JUNIOR_SUIT2"/>
      <sheetName val="PRESIDENTIAL_SUIT2"/>
      <sheetName val="TYPICAL_KING&amp;TWIN2"/>
      <sheetName val="FOH_FF&amp;E2"/>
      <sheetName val="Alt_Geçit-Menfez-22"/>
      <sheetName val="SUMMARY_BQ2"/>
      <sheetName val="Otel_binası2"/>
      <sheetName val="OFFER_SUMMARY2"/>
      <sheetName val="CAM_KORKULUK-32"/>
      <sheetName val="MONTAJ_FİYATLARI2"/>
      <sheetName val="Bas__Es_2"/>
      <sheetName val="Kalite_Hedefleri_-tablo_icin2"/>
      <sheetName val="ÖBF_10B2"/>
      <sheetName val="ÖBF_10C2"/>
      <sheetName val="DEMİR_İCMAL2"/>
      <sheetName val="ÖBF_132"/>
      <sheetName val="ÖBF_152"/>
      <sheetName val="ÖBF_162"/>
      <sheetName val="ÖBF_172"/>
      <sheetName val="ÖBF_182"/>
      <sheetName val="ÖBF_192"/>
      <sheetName val="ÖBF_202"/>
      <sheetName val="ÖBF_042"/>
      <sheetName val="ÖBF_052"/>
      <sheetName val="ÖBF_062"/>
      <sheetName val="ÖBF_082"/>
      <sheetName val="ÖBF_09A2"/>
      <sheetName val="ÖBF_09B2"/>
      <sheetName val="ÖBF_09C2"/>
      <sheetName val="YFZ_012"/>
      <sheetName val="YFZ_022"/>
      <sheetName val="YFZ_032"/>
      <sheetName val="YFZ_042"/>
      <sheetName val="YFZ_052"/>
      <sheetName val="YFZ_062"/>
      <sheetName val="YFZ_072"/>
      <sheetName val="YFZ_082"/>
      <sheetName val="YFZ_092"/>
      <sheetName val="hakedişler_kaydı2"/>
      <sheetName val="Сводная_инф_2"/>
      <sheetName val="AOP_Summary-22"/>
      <sheetName val="1_11_b2"/>
      <sheetName val="Sıhhi_Tes_2"/>
      <sheetName val="BQ_External2"/>
      <sheetName val="Bill_No_62"/>
      <sheetName val="실행철강하도"/>
      <sheetName val="Sheet3"/>
      <sheetName val="Testing"/>
      <sheetName val="입찰안"/>
      <sheetName val="Coeff"/>
      <sheetName val="자압"/>
      <sheetName val="Calculation Sheet"/>
      <sheetName val="汇率"/>
      <sheetName val="Malzeme Takip"/>
      <sheetName val="KONAK"/>
      <sheetName val="İCMAL MARMARA"/>
      <sheetName val="Indirects"/>
      <sheetName val="Nodes"/>
      <sheetName val="Periods"/>
      <sheetName val="Information"/>
      <sheetName val="TEKLİF - BOQ"/>
      <sheetName val="8.SPLİT"/>
      <sheetName val="kur-parite"/>
      <sheetName val="dir_"/>
      <sheetName val="Requirements"/>
      <sheetName val="04.Schedule"/>
      <sheetName val="Kabuller"/>
      <sheetName val="ŞBK.İCM."/>
      <sheetName val="1"/>
      <sheetName val="Ödeme Sayfası"/>
      <sheetName val="İ.İşler"/>
      <sheetName val="Kesintiler"/>
      <sheetName val="İLAVE İŞLER"/>
      <sheetName val="Kapama Perdeleri"/>
      <sheetName val="Kalıp"/>
      <sheetName val="Nakit Teminat Kesintisi"/>
      <sheetName val="KEPENK METRAJ"/>
      <sheetName val="HAKEDİŞ İCMAL"/>
      <sheetName val="TL Yazma"/>
      <sheetName val="DEGISKENLER"/>
      <sheetName val="PLAN_FEB97"/>
      <sheetName val="БДР"/>
      <sheetName val="Variables"/>
      <sheetName val="G1 Sheet"/>
      <sheetName val="CASH-FLOW"/>
      <sheetName val="tablolar"/>
      <sheetName val="Cable Tray"/>
      <sheetName val="Off gas ex Platformer"/>
      <sheetName val="F.D."/>
      <sheetName val="bsat muflu"/>
      <sheetName val="KM KANATLI"/>
      <sheetName val="16"/>
      <sheetName val="50"/>
      <sheetName val="Rapor_Kapsamı11"/>
      <sheetName val="Proje_Hakkında_Bilgiler11"/>
      <sheetName val="Proje_Aylık_Faaliyet_Degerl_11"/>
      <sheetName val="Proje_Prog_Deg_Özeti11"/>
      <sheetName val="Finansal_tamamlanma_Eğrisi11"/>
      <sheetName val="Fiziksel_tamamlanma_Eğrisi11"/>
      <sheetName val="Butce_Degerlendirme_Ozeti11"/>
      <sheetName val="Dahili_İstihkak_Raporu11"/>
      <sheetName val="Nakit_Akım_Tablosu_11"/>
      <sheetName val="Bekleyen_Alacaklar_Tablosu11"/>
      <sheetName val="Bekleyen_Borclar11"/>
      <sheetName val="Personel_Durum_Ozeti11"/>
      <sheetName val="Personel_Maliyet_Özeti_USD11"/>
      <sheetName val="Finansal_tamamlanma_E?risi11"/>
      <sheetName val="303_Bord__de_base_des_prix_VR10"/>
      <sheetName val="_N_Finansal_Eğri10"/>
      <sheetName val="DIV_210"/>
      <sheetName val="Tender_Summary10"/>
      <sheetName val="HUD_YOLU_DUVAR_8_MT10"/>
      <sheetName val="Proje_Kodları10"/>
      <sheetName val="02_Beton_Takip10"/>
      <sheetName val="1998-06_(Ruslar-Endirekt)9"/>
      <sheetName val="01_-_Rapor_-_Ocak_xls8"/>
      <sheetName val="01_-_Rapor_-_Ocak8"/>
      <sheetName val="MALZ_LIST_9"/>
      <sheetName val="BEYAN_ARKAYÜZ8"/>
      <sheetName val="Finansal_tamamlanma_E_risi10"/>
      <sheetName val="CCP,LEYES,_Y_DEC_8"/>
      <sheetName val="Hard_and_Soft_Cost_CF8"/>
      <sheetName val="Yonetici_Raporu7"/>
      <sheetName val="INDIRECT_COST5"/>
      <sheetName val="Raw_Data5"/>
      <sheetName val="ANALIZ_MEKANIK5"/>
      <sheetName val="03_Kontrat_Bilgileri5"/>
      <sheetName val="Konsolide_740_hesap_hareketler5"/>
      <sheetName val="Aktivite_Kodu_Bazında_Bekleyen5"/>
      <sheetName val="Gündem_Maliyeti5"/>
      <sheetName val="Kapanmamış_Siparişler_Kontrol_5"/>
      <sheetName val="Satir_Bazli_Odeme_Listesi5"/>
      <sheetName val="Aktivite_Bazında_Odeme_Listesi5"/>
      <sheetName val="Aktivite_Bazında_Stok_Durum_Ra5"/>
      <sheetName val="İstinat_Duvarları5"/>
      <sheetName val="FRESHCAKE_ELEK__HAKEDİŞ5"/>
      <sheetName val="Реестр_материалов_Фильтрованны5"/>
      <sheetName val="Реестр_материалов5"/>
      <sheetName val="мат4_4_ОграждающиеКонструкции5"/>
      <sheetName val="DATA_BANK5"/>
      <sheetName val="ALCIPAN_ANALIZ5"/>
      <sheetName val="BA_BRM_FIYAT5"/>
      <sheetName val="MOKRI_FASAD5"/>
      <sheetName val="ELEKTRIK_MEKANIK_REV_25"/>
      <sheetName val="31_EKİM_2006_PROJEKSİYON5"/>
      <sheetName val="Asset_Verification5"/>
      <sheetName val="Mech__Summary5"/>
      <sheetName val="Bas__Es_4"/>
      <sheetName val="Cost_of_MH5"/>
      <sheetName val="Ek_Bilgi5"/>
      <sheetName val="TM_Listesi5"/>
      <sheetName val="GEN_GİD+KAR5"/>
      <sheetName val="GENEL_İCMAL5"/>
      <sheetName val="Masonry_Wall5"/>
      <sheetName val="Precast_Concrete5"/>
      <sheetName val="Rip_Rap5"/>
      <sheetName val="Attach_4-185"/>
      <sheetName val="FOH_FF&amp;E4"/>
      <sheetName val="Otel_binası4"/>
      <sheetName val="keşif_özeti4"/>
      <sheetName val="CAM_KORKULUK-34"/>
      <sheetName val="MONTAJ_FİYATLARI4"/>
      <sheetName val="Сводная_инф_4"/>
      <sheetName val="arka_kapak4"/>
      <sheetName val="Tüm_Pozlar4"/>
      <sheetName val="MEKANİK_KİTAP4"/>
      <sheetName val="Alt_Geçit-Menfez-24"/>
      <sheetName val="Sıhhi_Tes_4"/>
      <sheetName val="SUMMARY_BQ4"/>
      <sheetName val="A2_Proje4"/>
      <sheetName val="A7_Alet-Test4"/>
      <sheetName val="A3_Ülke4"/>
      <sheetName val="A4_İdari_Personel4"/>
      <sheetName val="A5_İşçilik4"/>
      <sheetName val="A1_Özet4"/>
      <sheetName val="DISABLED_ROOM4"/>
      <sheetName val="EXECUTIVE_ROOM_TYPE_A4"/>
      <sheetName val="EXECUTIVE_ROOM_TYPE_B4"/>
      <sheetName val="TYPICAL_JUNIOR_SUIT4"/>
      <sheetName val="PRESIDENTIAL_SUIT4"/>
      <sheetName val="TYPICAL_KING&amp;TWIN4"/>
      <sheetName val="OFFER_SUMMARY4"/>
      <sheetName val="Kalite_Hedefleri_-tablo_icin4"/>
      <sheetName val="ÖBF_10B4"/>
      <sheetName val="ÖBF_10C4"/>
      <sheetName val="DEMİR_İCMAL4"/>
      <sheetName val="ÖBF_134"/>
      <sheetName val="ÖBF_154"/>
      <sheetName val="ÖBF_164"/>
      <sheetName val="ÖBF_174"/>
      <sheetName val="ÖBF_184"/>
      <sheetName val="ÖBF_194"/>
      <sheetName val="ÖBF_204"/>
      <sheetName val="ÖBF_044"/>
      <sheetName val="ÖBF_054"/>
      <sheetName val="ÖBF_064"/>
      <sheetName val="ÖBF_084"/>
      <sheetName val="ÖBF_09A4"/>
      <sheetName val="ÖBF_09B4"/>
      <sheetName val="ÖBF_09C4"/>
      <sheetName val="YFZ_014"/>
      <sheetName val="YFZ_024"/>
      <sheetName val="YFZ_034"/>
      <sheetName val="YFZ_044"/>
      <sheetName val="YFZ_054"/>
      <sheetName val="YFZ_064"/>
      <sheetName val="YFZ_074"/>
      <sheetName val="YFZ_084"/>
      <sheetName val="YFZ_094"/>
      <sheetName val="hakedişler_kaydı4"/>
      <sheetName val="AOP_Summary-24"/>
      <sheetName val="1_11_b4"/>
      <sheetName val="BQ_External4"/>
      <sheetName val="КП_Форум-Тверь"/>
      <sheetName val="КП_АВФ"/>
      <sheetName val="КП_Технология_комфорта"/>
      <sheetName val="КП_КИТ"/>
      <sheetName val="КП_Мичич"/>
      <sheetName val="Bill_No_64"/>
      <sheetName val="Summary"/>
      <sheetName val="Лист1"/>
      <sheetName val="Info"/>
      <sheetName val="n ПВА"/>
      <sheetName val="Summary Coefficients"/>
      <sheetName val="План3"/>
      <sheetName val="Assumptions"/>
      <sheetName val="MP&amp;Costs"/>
      <sheetName val="Overtime"/>
      <sheetName val="WorkUniform"/>
      <sheetName val="Genel Ozet"/>
      <sheetName val="MTO"/>
      <sheetName val="laroux"/>
      <sheetName val="eqpmad2"/>
      <sheetName val="Calculation_Sheet"/>
      <sheetName val="Malzeme_Takip"/>
      <sheetName val="8_SPLİT"/>
      <sheetName val="04_Schedule"/>
      <sheetName val="İCMAL_MARMARA"/>
      <sheetName val="ŞBK_İCM_"/>
      <sheetName val="Ödeme_Sayfası"/>
      <sheetName val="İ_İşler"/>
      <sheetName val="İLAVE_İŞLER"/>
      <sheetName val="Kapama_Perdeleri"/>
      <sheetName val="Nakit_Teminat_Kesintisi"/>
      <sheetName val="KEPENK_METRAJ"/>
      <sheetName val="HAKEDİŞ_İCMAL"/>
      <sheetName val="TL_Yazma"/>
      <sheetName val="Veri"/>
      <sheetName val="갑지(추정)"/>
      <sheetName val="ADANA"/>
      <sheetName val="ADASATIS"/>
      <sheetName val="BCALISMATABLOSU"/>
      <sheetName val="EDSATIS"/>
      <sheetName val="GEBSATIS"/>
      <sheetName val="IZSATIS"/>
      <sheetName val="SATIŞ ÇALIŞMA"/>
      <sheetName val="MFO END.BUTCE (guncel)"/>
      <sheetName val="Yeşil.Defter.Kapak"/>
      <sheetName val="ÇARPAN"/>
      <sheetName val="backbone_teklif"/>
      <sheetName val="TIE-INS"/>
      <sheetName val="간접비 총괄표"/>
      <sheetName val="IBC(2006)DATA"/>
      <sheetName val="Alternator"/>
      <sheetName val="HORI. VESSEL"/>
      <sheetName val="WeightTable"/>
      <sheetName val="CURVES BY VENDOR"/>
      <sheetName val="топография"/>
      <sheetName val="Finansal_tamamlanma_E_risi11"/>
      <sheetName val="공문"/>
      <sheetName val="土建"/>
      <sheetName val="CAPEX"/>
      <sheetName val="附件9-1-土建取费表"/>
      <sheetName val="材料"/>
      <sheetName val="Load List2"/>
      <sheetName val="x"/>
      <sheetName val="Rapor_Kapsamı12"/>
      <sheetName val="Proje_Hakkında_Bilgiler12"/>
      <sheetName val="Proje_Aylık_Faaliyet_Degerl_12"/>
      <sheetName val="Proje_Prog_Deg_Özeti12"/>
      <sheetName val="Finansal_tamamlanma_Eğrisi12"/>
      <sheetName val="Fiziksel_tamamlanma_Eğrisi12"/>
      <sheetName val="Butce_Degerlendirme_Ozeti12"/>
      <sheetName val="Dahili_İstihkak_Raporu12"/>
      <sheetName val="Nakit_Akım_Tablosu_12"/>
      <sheetName val="Bekleyen_Alacaklar_Tablosu12"/>
      <sheetName val="Bekleyen_Borclar12"/>
      <sheetName val="Personel_Durum_Ozeti12"/>
      <sheetName val="Personel_Maliyet_Özeti_USD12"/>
      <sheetName val="Finansal_tamamlanma_E?risi12"/>
      <sheetName val="303_Bord__de_base_des_prix_VR11"/>
      <sheetName val="_N_Finansal_Eğri11"/>
      <sheetName val="DIV_211"/>
      <sheetName val="Tender_Summary11"/>
      <sheetName val="HUD_YOLU_DUVAR_8_MT11"/>
      <sheetName val="Proje_Kodları11"/>
      <sheetName val="02_Beton_Takip11"/>
      <sheetName val="1998-06_(Ruslar-Endirekt)10"/>
      <sheetName val="01_-_Rapor_-_Ocak_xls9"/>
      <sheetName val="01_-_Rapor_-_Ocak9"/>
      <sheetName val="MALZ_LIST_10"/>
      <sheetName val="Hard_and_Soft_Cost_CF9"/>
      <sheetName val="CCP,LEYES,_Y_DEC_9"/>
      <sheetName val="Yonetici_Raporu8"/>
      <sheetName val="BEYAN_ARKAYÜZ9"/>
      <sheetName val="INDIRECT_COST6"/>
      <sheetName val="Raw_Data6"/>
      <sheetName val="Реестр_материалов_Фильтрованны6"/>
      <sheetName val="Реестр_материалов6"/>
      <sheetName val="мат4_4_ОграждающиеКонструкции6"/>
      <sheetName val="İstinat_Duvarları6"/>
      <sheetName val="FRESHCAKE_ELEK__HAKEDİŞ6"/>
      <sheetName val="ANALIZ_MEKANIK6"/>
      <sheetName val="Asset_Verification6"/>
      <sheetName val="03_Kontrat_Bilgileri6"/>
      <sheetName val="Konsolide_740_hesap_hareketler6"/>
      <sheetName val="Aktivite_Kodu_Bazında_Bekleyen6"/>
      <sheetName val="Gündem_Maliyeti6"/>
      <sheetName val="Kapanmamış_Siparişler_Kontrol_6"/>
      <sheetName val="Satir_Bazli_Odeme_Listesi6"/>
      <sheetName val="Aktivite_Bazında_Odeme_Listesi6"/>
      <sheetName val="Aktivite_Bazında_Stok_Durum_Ra6"/>
      <sheetName val="DATA_BANK6"/>
      <sheetName val="ALCIPAN_ANALIZ6"/>
      <sheetName val="BA_BRM_FIYAT6"/>
      <sheetName val="MOKRI_FASAD6"/>
      <sheetName val="ELEKTRIK_MEKANIK_REV_26"/>
      <sheetName val="31_EKİM_2006_PROJEKSİYON6"/>
      <sheetName val="Mech__Summary6"/>
      <sheetName val="Cost_of_MH6"/>
      <sheetName val="Ek_Bilgi6"/>
      <sheetName val="TM_Listesi6"/>
      <sheetName val="GEN_GİD+KAR6"/>
      <sheetName val="GENEL_İCMAL6"/>
      <sheetName val="Masonry_Wall6"/>
      <sheetName val="Precast_Concrete6"/>
      <sheetName val="Rip_Rap6"/>
      <sheetName val="Attach_4-186"/>
      <sheetName val="Bas__Es_5"/>
      <sheetName val="FOH_FF&amp;E5"/>
      <sheetName val="Otel_binası5"/>
      <sheetName val="keşif_özeti5"/>
      <sheetName val="CAM_KORKULUK-35"/>
      <sheetName val="MONTAJ_FİYATLARI5"/>
      <sheetName val="arka_kapak5"/>
      <sheetName val="Tüm_Pozlar5"/>
      <sheetName val="MEKANİK_KİTAP5"/>
      <sheetName val="Alt_Geçit-Menfez-25"/>
      <sheetName val="Сводная_инф_5"/>
      <sheetName val="Sıhhi_Tes_5"/>
      <sheetName val="SUMMARY_BQ5"/>
      <sheetName val="A2_Proje5"/>
      <sheetName val="A7_Alet-Test5"/>
      <sheetName val="A3_Ülke5"/>
      <sheetName val="A4_İdari_Personel5"/>
      <sheetName val="A5_İşçilik5"/>
      <sheetName val="A1_Özet5"/>
      <sheetName val="DISABLED_ROOM5"/>
      <sheetName val="EXECUTIVE_ROOM_TYPE_A5"/>
      <sheetName val="EXECUTIVE_ROOM_TYPE_B5"/>
      <sheetName val="TYPICAL_JUNIOR_SUIT5"/>
      <sheetName val="PRESIDENTIAL_SUIT5"/>
      <sheetName val="TYPICAL_KING&amp;TWIN5"/>
      <sheetName val="OFFER_SUMMARY5"/>
      <sheetName val="Kalite_Hedefleri_-tablo_icin5"/>
      <sheetName val="BQ_External5"/>
      <sheetName val="КП_Форум-Тверь1"/>
      <sheetName val="КП_АВФ1"/>
      <sheetName val="КП_Технология_комфорта1"/>
      <sheetName val="КП_КИТ1"/>
      <sheetName val="КП_Мичич1"/>
      <sheetName val="ÖBF_10B5"/>
      <sheetName val="ÖBF_10C5"/>
      <sheetName val="DEMİR_İCMAL5"/>
      <sheetName val="ÖBF_135"/>
      <sheetName val="ÖBF_155"/>
      <sheetName val="ÖBF_165"/>
      <sheetName val="ÖBF_175"/>
      <sheetName val="ÖBF_185"/>
      <sheetName val="ÖBF_195"/>
      <sheetName val="ÖBF_205"/>
      <sheetName val="ÖBF_045"/>
      <sheetName val="ÖBF_055"/>
      <sheetName val="ÖBF_065"/>
      <sheetName val="ÖBF_085"/>
      <sheetName val="ÖBF_09A5"/>
      <sheetName val="ÖBF_09B5"/>
      <sheetName val="ÖBF_09C5"/>
      <sheetName val="YFZ_015"/>
      <sheetName val="YFZ_025"/>
      <sheetName val="YFZ_035"/>
      <sheetName val="YFZ_045"/>
      <sheetName val="YFZ_055"/>
      <sheetName val="YFZ_065"/>
      <sheetName val="YFZ_075"/>
      <sheetName val="YFZ_085"/>
      <sheetName val="YFZ_095"/>
      <sheetName val="hakedişler_kaydı5"/>
      <sheetName val="AOP_Summary-25"/>
      <sheetName val="1_11_b5"/>
      <sheetName val="Bill_No_65"/>
      <sheetName val="Calculation_Sheet1"/>
      <sheetName val="Malzeme_Takip1"/>
      <sheetName val="İCMAL_MARMARA1"/>
      <sheetName val="TEKLİF_-_BOQ1"/>
      <sheetName val="8_SPLİT1"/>
      <sheetName val="n_ПВА1"/>
      <sheetName val="Summary_Coefficients1"/>
      <sheetName val="TEKLİF_-_BOQ"/>
      <sheetName val="n_ПВА"/>
      <sheetName val="Summary_Coefficients"/>
      <sheetName val="KEMERİCMAL"/>
      <sheetName val="Global Variables"/>
      <sheetName val="(G)"/>
      <sheetName val="sch"/>
      <sheetName val="ön kapak"/>
      <sheetName val="Teklif Cetveli"/>
      <sheetName val="Rate Analysis"/>
      <sheetName val="RefTables"/>
      <sheetName val="IMPERIAL"/>
      <sheetName val="INSURANCE DATA"/>
      <sheetName val="BCA10 &amp; BCB10"/>
      <sheetName val="Miktarlar"/>
      <sheetName val="$ KURLARI"/>
      <sheetName val="XLR_NoRangeSheet"/>
      <sheetName val="Welcome"/>
      <sheetName val="mahaller"/>
      <sheetName val="Taux&amp;Keys"/>
      <sheetName val="A ENGAGER"/>
      <sheetName val="BUDGET"/>
      <sheetName val="SUIVI"/>
      <sheetName val="Базовые данные"/>
      <sheetName val="CF-Actual"/>
      <sheetName val="Comment (2)"/>
      <sheetName val="PBD"/>
      <sheetName val="ResSumRep"/>
      <sheetName val="Сводная таблица"/>
      <sheetName val="Подрядчик Затраты Отчет"/>
      <sheetName val="Заказчик Оплата Отгрузка"/>
      <sheetName val="KEŞİF ÖZETİ "/>
      <sheetName val="YAPILAN İŞLER"/>
      <sheetName val="G1_Sheet"/>
      <sheetName val="Cable_Tray"/>
      <sheetName val="Off_gas_ex_Platformer"/>
      <sheetName val="F_D_"/>
      <sheetName val="bsat_muflu"/>
      <sheetName val="KM_KANATLI"/>
      <sheetName val="Genel_Ozet"/>
      <sheetName val="Rapor_Kapsamı13"/>
      <sheetName val="Proje_Hakkında_Bilgiler13"/>
      <sheetName val="Proje_Aylık_Faaliyet_Degerl_13"/>
      <sheetName val="Proje_Prog_Deg_Özeti13"/>
      <sheetName val="Finansal_tamamlanma_Eğrisi13"/>
      <sheetName val="Fiziksel_tamamlanma_Eğrisi13"/>
      <sheetName val="Butce_Degerlendirme_Ozeti13"/>
      <sheetName val="Dahili_İstihkak_Raporu13"/>
      <sheetName val="Nakit_Akım_Tablosu_13"/>
      <sheetName val="Bekleyen_Alacaklar_Tablosu13"/>
      <sheetName val="Bekleyen_Borclar13"/>
      <sheetName val="Personel_Durum_Ozeti13"/>
      <sheetName val="Personel_Maliyet_Özeti_USD13"/>
      <sheetName val="Finansal_tamamlanma_E?risi13"/>
      <sheetName val="303_Bord__de_base_des_prix_VR12"/>
      <sheetName val="_N_Finansal_Eğri12"/>
      <sheetName val="DIV_212"/>
      <sheetName val="Tender_Summary12"/>
      <sheetName val="HUD_YOLU_DUVAR_8_MT12"/>
      <sheetName val="Proje_Kodları12"/>
      <sheetName val="02_Beton_Takip12"/>
      <sheetName val="1998-06_(Ruslar-Endirekt)11"/>
      <sheetName val="01_-_Rapor_-_Ocak_xls10"/>
      <sheetName val="01_-_Rapor_-_Ocak10"/>
      <sheetName val="MALZ_LIST_11"/>
      <sheetName val="CCP,LEYES,_Y_DEC_10"/>
      <sheetName val="Hard_and_Soft_Cost_CF10"/>
      <sheetName val="Yonetici_Raporu9"/>
      <sheetName val="BEYAN_ARKAYÜZ10"/>
      <sheetName val="Finansal_tamamlanma_E_risi12"/>
      <sheetName val="INDIRECT_COST7"/>
      <sheetName val="Raw_Data7"/>
      <sheetName val="Реестр_материалов_Фильтрованны7"/>
      <sheetName val="Реестр_материалов7"/>
      <sheetName val="мат4_4_ОграждающиеКонструкции7"/>
      <sheetName val="İstinat_Duvarları7"/>
      <sheetName val="FRESHCAKE_ELEK__HAKEDİŞ7"/>
      <sheetName val="ANALIZ_MEKANIK7"/>
      <sheetName val="Asset_Verification7"/>
      <sheetName val="03_Kontrat_Bilgileri7"/>
      <sheetName val="Konsolide_740_hesap_hareketler7"/>
      <sheetName val="Aktivite_Kodu_Bazında_Bekleyen7"/>
      <sheetName val="Gündem_Maliyeti7"/>
      <sheetName val="Kapanmamış_Siparişler_Kontrol_7"/>
      <sheetName val="Satir_Bazli_Odeme_Listesi7"/>
      <sheetName val="Aktivite_Bazında_Odeme_Listesi7"/>
      <sheetName val="Aktivite_Bazında_Stok_Durum_Ra7"/>
      <sheetName val="DATA_BANK7"/>
      <sheetName val="ALCIPAN_ANALIZ7"/>
      <sheetName val="BA_BRM_FIYAT7"/>
      <sheetName val="MOKRI_FASAD7"/>
      <sheetName val="ELEKTRIK_MEKANIK_REV_27"/>
      <sheetName val="keşif_özeti6"/>
      <sheetName val="Masonry_Wall7"/>
      <sheetName val="Precast_Concrete7"/>
      <sheetName val="Rip_Rap7"/>
      <sheetName val="Mech__Summary7"/>
      <sheetName val="31_EKİM_2006_PROJEKSİYON7"/>
      <sheetName val="Cost_of_MH7"/>
      <sheetName val="Ek_Bilgi7"/>
      <sheetName val="TM_Listesi7"/>
      <sheetName val="GEN_GİD+KAR7"/>
      <sheetName val="GENEL_İCMAL7"/>
      <sheetName val="Attach_4-187"/>
      <sheetName val="Tüm_Pozlar6"/>
      <sheetName val="arka_kapak6"/>
      <sheetName val="Bas__Es_6"/>
      <sheetName val="FOH_FF&amp;E6"/>
      <sheetName val="Otel_binası6"/>
      <sheetName val="Сводная_инф_6"/>
      <sheetName val="MEKANİK_KİTAP6"/>
      <sheetName val="Alt_Geçit-Menfez-26"/>
      <sheetName val="A2_Proje6"/>
      <sheetName val="A7_Alet-Test6"/>
      <sheetName val="A3_Ülke6"/>
      <sheetName val="A4_İdari_Personel6"/>
      <sheetName val="A5_İşçilik6"/>
      <sheetName val="A1_Özet6"/>
      <sheetName val="DISABLED_ROOM6"/>
      <sheetName val="EXECUTIVE_ROOM_TYPE_A6"/>
      <sheetName val="EXECUTIVE_ROOM_TYPE_B6"/>
      <sheetName val="TYPICAL_JUNIOR_SUIT6"/>
      <sheetName val="PRESIDENTIAL_SUIT6"/>
      <sheetName val="TYPICAL_KING&amp;TWIN6"/>
      <sheetName val="SUMMARY_BQ6"/>
      <sheetName val="CAM_KORKULUK-36"/>
      <sheetName val="MONTAJ_FİYATLARI6"/>
      <sheetName val="Sıhhi_Tes_6"/>
      <sheetName val="OFFER_SUMMARY6"/>
      <sheetName val="Kalite_Hedefleri_-tablo_icin6"/>
      <sheetName val="ÖBF_10B6"/>
      <sheetName val="ÖBF_10C6"/>
      <sheetName val="DEMİR_İCMAL6"/>
      <sheetName val="ÖBF_136"/>
      <sheetName val="ÖBF_156"/>
      <sheetName val="ÖBF_166"/>
      <sheetName val="ÖBF_176"/>
      <sheetName val="ÖBF_186"/>
      <sheetName val="ÖBF_196"/>
      <sheetName val="ÖBF_206"/>
      <sheetName val="ÖBF_046"/>
      <sheetName val="ÖBF_056"/>
      <sheetName val="ÖBF_066"/>
      <sheetName val="ÖBF_086"/>
      <sheetName val="ÖBF_09A6"/>
      <sheetName val="ÖBF_09B6"/>
      <sheetName val="ÖBF_09C6"/>
      <sheetName val="YFZ_016"/>
      <sheetName val="YFZ_026"/>
      <sheetName val="YFZ_036"/>
      <sheetName val="YFZ_046"/>
      <sheetName val="YFZ_056"/>
      <sheetName val="YFZ_066"/>
      <sheetName val="YFZ_076"/>
      <sheetName val="YFZ_086"/>
      <sheetName val="YFZ_096"/>
      <sheetName val="hakedişler_kaydı6"/>
      <sheetName val="AOP_Summary-26"/>
      <sheetName val="1_11_b6"/>
      <sheetName val="BQ_External6"/>
      <sheetName val="КП_Форум-Тверь2"/>
      <sheetName val="КП_АВФ2"/>
      <sheetName val="КП_Технология_комфорта2"/>
      <sheetName val="КП_КИТ2"/>
      <sheetName val="КП_Мичич2"/>
      <sheetName val="Bill_No_66"/>
      <sheetName val="04_Schedule1"/>
      <sheetName val="ŞBK_İCM_1"/>
      <sheetName val="Ödeme_Sayfası1"/>
      <sheetName val="İ_İşler1"/>
      <sheetName val="İLAVE_İŞLER1"/>
      <sheetName val="Kapama_Perdeleri1"/>
      <sheetName val="Nakit_Teminat_Kesintisi1"/>
      <sheetName val="KEPENK_METRAJ1"/>
      <sheetName val="HAKEDİŞ_İCMAL1"/>
      <sheetName val="TL_Yazma1"/>
      <sheetName val="G1_Sheet1"/>
      <sheetName val="Cable_Tray1"/>
      <sheetName val="Off_gas_ex_Platformer1"/>
      <sheetName val="F_D_1"/>
      <sheetName val="bsat_muflu1"/>
      <sheetName val="KM_KANATLI1"/>
      <sheetName val="Genel_Ozet1"/>
      <sheetName val="metraj syf."/>
      <sheetName val="yeşil defter "/>
      <sheetName val="Вспом_лист"/>
      <sheetName val="HYDROTEST DIAGRAM"/>
      <sheetName val="PLSt 03  "/>
      <sheetName val="П 7 курс аванса"/>
      <sheetName val="IncStat 03-04"/>
      <sheetName val="IncStat 03  "/>
      <sheetName val="Авансы по СНГ"/>
      <sheetName val="FIXED EQUIPMENT"/>
      <sheetName val="Eng_Hrs"/>
      <sheetName val="FCTRS"/>
      <sheetName val="Перечень"/>
      <sheetName val="Page1"/>
      <sheetName val="Units"/>
      <sheetName val="Controls"/>
      <sheetName val="Summ"/>
      <sheetName val="汇率等"/>
      <sheetName val="Rapor_Kapsamı14"/>
      <sheetName val="Proje_Hakkında_Bilgiler14"/>
      <sheetName val="Proje_Aylık_Faaliyet_Degerl_14"/>
      <sheetName val="Proje_Prog_Deg_Özeti14"/>
      <sheetName val="Finansal_tamamlanma_Eğrisi14"/>
      <sheetName val="Fiziksel_tamamlanma_Eğrisi14"/>
      <sheetName val="Butce_Degerlendirme_Ozeti14"/>
      <sheetName val="Dahili_İstihkak_Raporu14"/>
      <sheetName val="Nakit_Akım_Tablosu_14"/>
      <sheetName val="Bekleyen_Alacaklar_Tablosu14"/>
      <sheetName val="Bekleyen_Borclar14"/>
      <sheetName val="Personel_Durum_Ozeti14"/>
      <sheetName val="Personel_Maliyet_Özeti_USD14"/>
      <sheetName val="Finansal_tamamlanma_E?risi14"/>
      <sheetName val="303_Bord__de_base_des_prix_VR13"/>
      <sheetName val="_N_Finansal_Eğri13"/>
      <sheetName val="DIV_213"/>
      <sheetName val="Tender_Summary13"/>
      <sheetName val="HUD_YOLU_DUVAR_8_MT13"/>
      <sheetName val="Proje_Kodları13"/>
      <sheetName val="02_Beton_Takip13"/>
      <sheetName val="1998-06_(Ruslar-Endirekt)12"/>
      <sheetName val="01_-_Rapor_-_Ocak_xls11"/>
      <sheetName val="01_-_Rapor_-_Ocak11"/>
      <sheetName val="MALZ_LIST_12"/>
      <sheetName val="Hard_and_Soft_Cost_CF11"/>
      <sheetName val="CCP,LEYES,_Y_DEC_11"/>
      <sheetName val="Yonetici_Raporu10"/>
      <sheetName val="BEYAN_ARKAYÜZ11"/>
      <sheetName val="Finansal_tamamlanma_E_risi13"/>
      <sheetName val="INDIRECT_COST8"/>
      <sheetName val="Raw_Data8"/>
      <sheetName val="Реестр_материалов_Фильтрованны8"/>
      <sheetName val="Реестр_материалов8"/>
      <sheetName val="мат4_4_ОграждающиеКонструкции8"/>
      <sheetName val="İstinat_Duvarları8"/>
      <sheetName val="FRESHCAKE_ELEK__HAKEDİŞ8"/>
      <sheetName val="ANALIZ_MEKANIK8"/>
      <sheetName val="Asset_Verification8"/>
      <sheetName val="DATA_BANK8"/>
      <sheetName val="ALCIPAN_ANALIZ8"/>
      <sheetName val="BA_BRM_FIYAT8"/>
      <sheetName val="MOKRI_FASAD8"/>
      <sheetName val="ELEKTRIK_MEKANIK_REV_28"/>
      <sheetName val="03_Kontrat_Bilgileri8"/>
      <sheetName val="Konsolide_740_hesap_hareketler8"/>
      <sheetName val="Aktivite_Kodu_Bazında_Bekleyen8"/>
      <sheetName val="Gündem_Maliyeti8"/>
      <sheetName val="Kapanmamış_Siparişler_Kontrol_8"/>
      <sheetName val="Satir_Bazli_Odeme_Listesi8"/>
      <sheetName val="Aktivite_Bazında_Odeme_Listesi8"/>
      <sheetName val="Aktivite_Bazında_Stok_Durum_Ra8"/>
      <sheetName val="Mech__Summary8"/>
      <sheetName val="Cost_of_MH8"/>
      <sheetName val="31_EKİM_2006_PROJEKSİYON8"/>
      <sheetName val="Attach_4-188"/>
      <sheetName val="Ek_Bilgi8"/>
      <sheetName val="TM_Listesi8"/>
      <sheetName val="GEN_GİD+KAR8"/>
      <sheetName val="GENEL_İCMAL8"/>
      <sheetName val="Masonry_Wall8"/>
      <sheetName val="Precast_Concrete8"/>
      <sheetName val="Rip_Rap8"/>
      <sheetName val="keşif_özeti7"/>
      <sheetName val="Bas__Es_7"/>
      <sheetName val="FOH_FF&amp;E7"/>
      <sheetName val="Otel_binası7"/>
      <sheetName val="Tüm_Pozlar7"/>
      <sheetName val="arka_kapak7"/>
      <sheetName val="MEKANİK_KİTAP7"/>
      <sheetName val="Alt_Geçit-Menfez-27"/>
      <sheetName val="A2_Proje7"/>
      <sheetName val="A7_Alet-Test7"/>
      <sheetName val="A3_Ülke7"/>
      <sheetName val="A4_İdari_Personel7"/>
      <sheetName val="A5_İşçilik7"/>
      <sheetName val="A1_Özet7"/>
      <sheetName val="DISABLED_ROOM7"/>
      <sheetName val="EXECUTIVE_ROOM_TYPE_A7"/>
      <sheetName val="EXECUTIVE_ROOM_TYPE_B7"/>
      <sheetName val="TYPICAL_JUNIOR_SUIT7"/>
      <sheetName val="PRESIDENTIAL_SUIT7"/>
      <sheetName val="TYPICAL_KING&amp;TWIN7"/>
      <sheetName val="SUMMARY_BQ7"/>
      <sheetName val="Сводная_инф_7"/>
      <sheetName val="CAM_KORKULUK-37"/>
      <sheetName val="MONTAJ_FİYATLARI7"/>
      <sheetName val="Sıhhi_Tes_7"/>
      <sheetName val="OFFER_SUMMARY7"/>
      <sheetName val="Kalite_Hedefleri_-tablo_icin7"/>
      <sheetName val="BQ_External7"/>
      <sheetName val="КП_Форум-Тверь3"/>
      <sheetName val="КП_АВФ3"/>
      <sheetName val="КП_Технология_комфорта3"/>
      <sheetName val="КП_КИТ3"/>
      <sheetName val="КП_Мичич3"/>
      <sheetName val="ÖBF_10B7"/>
      <sheetName val="ÖBF_10C7"/>
      <sheetName val="DEMİR_İCMAL7"/>
      <sheetName val="ÖBF_137"/>
      <sheetName val="ÖBF_157"/>
      <sheetName val="ÖBF_167"/>
      <sheetName val="ÖBF_177"/>
      <sheetName val="ÖBF_187"/>
      <sheetName val="ÖBF_197"/>
      <sheetName val="ÖBF_207"/>
      <sheetName val="ÖBF_047"/>
      <sheetName val="ÖBF_057"/>
      <sheetName val="ÖBF_067"/>
      <sheetName val="ÖBF_087"/>
      <sheetName val="ÖBF_09A7"/>
      <sheetName val="ÖBF_09B7"/>
      <sheetName val="ÖBF_09C7"/>
      <sheetName val="YFZ_017"/>
      <sheetName val="YFZ_027"/>
      <sheetName val="YFZ_037"/>
      <sheetName val="YFZ_047"/>
      <sheetName val="YFZ_057"/>
      <sheetName val="YFZ_067"/>
      <sheetName val="YFZ_077"/>
      <sheetName val="YFZ_087"/>
      <sheetName val="YFZ_097"/>
      <sheetName val="hakedişler_kaydı7"/>
      <sheetName val="AOP_Summary-27"/>
      <sheetName val="1_11_b7"/>
      <sheetName val="Bill_No_67"/>
      <sheetName val="Calculation_Sheet2"/>
      <sheetName val="Malzeme_Takip2"/>
      <sheetName val="İCMAL_MARMARA2"/>
      <sheetName val="TEKLİF_-_BOQ2"/>
      <sheetName val="8_SPLİT2"/>
      <sheetName val="04_Schedule2"/>
      <sheetName val="ŞBK_İCM_2"/>
      <sheetName val="Ödeme_Sayfası2"/>
      <sheetName val="İ_İşler2"/>
      <sheetName val="İLAVE_İŞLER2"/>
      <sheetName val="Kapama_Perdeleri2"/>
      <sheetName val="Nakit_Teminat_Kesintisi2"/>
      <sheetName val="KEPENK_METRAJ2"/>
      <sheetName val="HAKEDİŞ_İCMAL2"/>
      <sheetName val="TL_Yazma2"/>
      <sheetName val="G1_Sheet2"/>
      <sheetName val="Cable_Tray2"/>
      <sheetName val="Off_gas_ex_Platformer2"/>
      <sheetName val="F_D_2"/>
      <sheetName val="bsat_muflu2"/>
      <sheetName val="KM_KANATLI2"/>
      <sheetName val="n_ПВА2"/>
      <sheetName val="Summary_Coefficients2"/>
      <sheetName val="Genel_Ozet2"/>
      <sheetName val="SATIŞ_ÇALIŞMA"/>
      <sheetName val="MFO_END_BUTCE_(guncel)"/>
      <sheetName val="Yeşil_Defter_Kapak"/>
      <sheetName val="간접비_총괄표"/>
      <sheetName val="HORI__VESSEL"/>
      <sheetName val="CURVES_BY_VENDOR"/>
      <sheetName val="Load_List2"/>
      <sheetName val="Global_Variables"/>
      <sheetName val="ön_kapak"/>
      <sheetName val="Teklif_Cetveli"/>
      <sheetName val="Rate_Analysis"/>
      <sheetName val="INSURANCE_DATA"/>
      <sheetName val="BCA10_&amp;_BCB10"/>
      <sheetName val="$_KURLARI"/>
      <sheetName val="A_ENGAGER"/>
      <sheetName val="KEŞİF_ÖZETİ_"/>
      <sheetName val="YAPILAN_İŞLER"/>
      <sheetName val="Базовые_данные"/>
      <sheetName val="Comment_(2)"/>
      <sheetName val="Сводная_таблица"/>
      <sheetName val="Подрядчик_Затраты_Отчет"/>
      <sheetName val="Заказчик_Оплата_Отгрузка"/>
      <sheetName val="metraj_syf_"/>
      <sheetName val="yeşil_defter_"/>
      <sheetName val="Page 3"/>
      <sheetName val="позиционно"/>
      <sheetName val="Макропредпосылки"/>
      <sheetName val="H2O (air, acid gas)"/>
      <sheetName val="Basic-Engineering"/>
      <sheetName val="I"/>
      <sheetName val="maliyet hesabı-detay"/>
      <sheetName val="Недельный"/>
      <sheetName val="РС"/>
      <sheetName val="180195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 refreshError="1"/>
      <sheetData sheetId="337" refreshError="1"/>
      <sheetData sheetId="338" refreshError="1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/>
      <sheetData sheetId="447"/>
      <sheetData sheetId="448"/>
      <sheetData sheetId="449"/>
      <sheetData sheetId="450"/>
      <sheetData sheetId="451"/>
      <sheetData sheetId="452" refreshError="1"/>
      <sheetData sheetId="453" refreshError="1"/>
      <sheetData sheetId="454" refreshError="1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 refreshError="1"/>
      <sheetData sheetId="577" refreshError="1"/>
      <sheetData sheetId="578" refreshError="1"/>
      <sheetData sheetId="579" refreshError="1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 refreshError="1"/>
      <sheetData sheetId="702" refreshError="1"/>
      <sheetData sheetId="703" refreshError="1"/>
      <sheetData sheetId="704" refreshError="1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SBAR-ZUCCHINI"/>
      <sheetName val="x"/>
      <sheetName val="ANALİZ"/>
      <sheetName val="y"/>
      <sheetName val="Sayfa1"/>
      <sheetName val="ICMAL"/>
      <sheetName val="GNLİCMAL"/>
      <sheetName val="İŞPROG"/>
      <sheetName val="KİCMAL"/>
      <sheetName val="PANOLAR"/>
      <sheetName val="AHU"/>
      <sheetName val="Finansal tamamlanma Eğrisi"/>
      <sheetName val="HUD YOLU DUVAR 8 MT"/>
      <sheetName val="OFFER SUMMARY (USD)"/>
      <sheetName val="betonarme"/>
      <sheetName val="mech-4"/>
      <sheetName val="Katsayılar"/>
      <sheetName val="Keşif-I"/>
      <sheetName val="XLR_NoRangeSheet"/>
      <sheetName val="Finansal_tamamlanma_Eğrisi"/>
      <sheetName val="HUD_YOLU_DUVAR_8_MT"/>
      <sheetName val="OFFER_SUMMARY_(USD)"/>
      <sheetName val="Data(Plan)"/>
      <sheetName val=""/>
      <sheetName val="Sheet1"/>
      <sheetName val="TABLO-3"/>
      <sheetName val="Tanımlar"/>
      <sheetName val="Otel binası"/>
      <sheetName val="LOB"/>
      <sheetName val="CONST"/>
      <sheetName val="ANLZ"/>
      <sheetName val="escon"/>
      <sheetName val="СВОДНАЯ "/>
      <sheetName val="Heat"/>
      <sheetName val="MTO"/>
      <sheetName val="1998-06 (Ruslar-Endirekt)"/>
      <sheetName val="INDIRECT COST"/>
      <sheetName val="AOP Summary-2"/>
      <sheetName val="asansör-tr"/>
      <sheetName val="AÇIKLAMALAR"/>
      <sheetName val="KABLO A.T.K."/>
      <sheetName val="ŞALTERLER"/>
      <sheetName val="A-H"/>
      <sheetName val="C-1"/>
      <sheetName val="A-12"/>
      <sheetName val="A-N"/>
      <sheetName val="B-4"/>
      <sheetName val="B-5"/>
      <sheetName val="C-2"/>
      <sheetName val="A-Ç"/>
      <sheetName val="C-3"/>
      <sheetName val="C-4"/>
      <sheetName val="A-2"/>
      <sheetName val="B-2"/>
      <sheetName val="C-AZ"/>
      <sheetName val="A-1"/>
      <sheetName val="B-1"/>
      <sheetName val="C-B1"/>
      <sheetName val="A-Z"/>
      <sheetName val="B-Z"/>
      <sheetName val="C-B2"/>
      <sheetName val="A-AZ"/>
      <sheetName val="B-AZ"/>
      <sheetName val="C-B3"/>
      <sheetName val="A-3"/>
      <sheetName val="B-3"/>
      <sheetName val="C-Z"/>
      <sheetName val="A-B1"/>
      <sheetName val="B-B1"/>
      <sheetName val="C-B4"/>
      <sheetName val="MAHALLISTESI (MERD)"/>
      <sheetName val="fitoutconfcentre"/>
      <sheetName val="data"/>
      <sheetName val="DEĞİŞKENLER"/>
      <sheetName val="Malzeme Takip"/>
      <sheetName val="1.11.b"/>
      <sheetName val="RAPOR"/>
      <sheetName val="dBase"/>
      <sheetName val="Earth W."/>
      <sheetName val="FİYATTUT"/>
      <sheetName val="liste"/>
      <sheetName val="Tesisat 11"/>
      <sheetName val="KEMERİCMAL"/>
      <sheetName val="ANAL21"/>
      <sheetName val="QPL"/>
      <sheetName val="5.11 - Summary"/>
      <sheetName val="02092015"/>
      <sheetName val="Proforma"/>
      <sheetName val="TK000216"/>
      <sheetName val="List"/>
      <sheetName val="Инфо."/>
      <sheetName val="ВМТР"/>
      <sheetName val="parametreler"/>
      <sheetName val="tesİsat"/>
      <sheetName val=" n finansal eğri"/>
      <sheetName val="Z"/>
      <sheetName val="Cash2"/>
      <sheetName val="Keşif-Toplam"/>
      <sheetName val="siva"/>
      <sheetName val="ESTI."/>
      <sheetName val="DI-ESTI"/>
      <sheetName val="기안"/>
      <sheetName val="A"/>
      <sheetName val="FAB별"/>
      <sheetName val="BOQ Cost Sheet"/>
      <sheetName val="Info"/>
      <sheetName val="Summary"/>
      <sheetName val="İŞ PROĞRAMI"/>
      <sheetName val="production and spend"/>
      <sheetName val="Home Office"/>
      <sheetName val="Basic-Engineering"/>
      <sheetName val="# 1d staff plan"/>
      <sheetName val="Table"/>
      <sheetName val="33628-Rev. A"/>
      <sheetName val="RFP002"/>
      <sheetName val="Кедровский"/>
      <sheetName val="dcc"/>
      <sheetName val="Настр"/>
      <sheetName val="квафиликация_суды"/>
      <sheetName val="assumpt"/>
      <sheetName val="#REF"/>
      <sheetName val="机械台时"/>
      <sheetName val="Setup"/>
      <sheetName val="Presupuesto"/>
      <sheetName val="산근"/>
      <sheetName val="대비표"/>
      <sheetName val="SakhNIPI5"/>
      <sheetName val="на 1 тут"/>
      <sheetName val="sens"/>
      <sheetName val="показатели"/>
      <sheetName val="Исходные"/>
      <sheetName val="Коммерческая эффективность"/>
      <sheetName val="Цены ТП"/>
      <sheetName val="выборка домниковой 10 мес."/>
      <sheetName val="Rate Analysis"/>
      <sheetName val="General"/>
      <sheetName val="PLSt 03  "/>
      <sheetName val="П 7 курс аванса"/>
      <sheetName val="Preconditons"/>
      <sheetName val="Share Price 2002"/>
      <sheetName val="Средние"/>
      <sheetName val="quantity"/>
      <sheetName val="matrix"/>
      <sheetName val="FCTR"/>
      <sheetName val="Курсы"/>
      <sheetName val="기계내역서"/>
      <sheetName val="合成単価作成表-BLDG"/>
      <sheetName val="К.С.М."/>
      <sheetName val="Тр.  (мост)"/>
      <sheetName val="Connections"/>
      <sheetName val="DWTables"/>
      <sheetName val="Finansal_tamamlanma_Eğrisi1"/>
      <sheetName val="HUD_YOLU_DUVAR_8_MT1"/>
      <sheetName val="OFFER_SUMMARY_(USD)1"/>
      <sheetName val="Otel_binası"/>
      <sheetName val="СВОДНАЯ_"/>
      <sheetName val="1998-06_(Ruslar-Endirekt)"/>
      <sheetName val="INDIRECT_COST"/>
      <sheetName val="AOP_Summary-2"/>
      <sheetName val="KABLO_A_T_K_"/>
      <sheetName val="MAHALLISTESI_(MERD)"/>
      <sheetName val="Malzeme_Takip"/>
      <sheetName val="1_11_b"/>
      <sheetName val="Earth_W_"/>
      <sheetName val="Tesisat_11"/>
      <sheetName val="5_11_-_Summary"/>
      <sheetName val="Инфо_"/>
      <sheetName val="_n_finansal_eğri"/>
      <sheetName val="ESTI_"/>
      <sheetName val="BOQ_Cost_Sheet"/>
      <sheetName val="İŞ_PROĞRAMI"/>
      <sheetName val="Home_Office"/>
      <sheetName val="production_and_spend"/>
      <sheetName val="#_1d_staff_plan"/>
      <sheetName val="33628-Rev__A"/>
      <sheetName val="на_1_тут"/>
      <sheetName val="Коммерческая_эффективность"/>
      <sheetName val="Цены_ТП"/>
      <sheetName val="выборка_домниковой_10_мес_"/>
      <sheetName val="Rate_Analysis"/>
      <sheetName val="PLSt_03__"/>
      <sheetName val="П_7_курс_аванса"/>
      <sheetName val="Share_Price_2002"/>
      <sheetName val="ввод данных"/>
      <sheetName val="PMC_ORG"/>
      <sheetName val="Материалы"/>
      <sheetName val="tesisat"/>
      <sheetName val="BlooData"/>
      <sheetName val="eqptlineup"/>
      <sheetName val="Conversion Fac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Форма 3.8.2"/>
      <sheetName val="XLR_NoRangeSheet"/>
      <sheetName val="x"/>
      <sheetName val="Eq. Mobilization"/>
      <sheetName val="SILICATE"/>
      <sheetName val="сведения"/>
      <sheetName val="Служебные"/>
      <sheetName val="Лист3"/>
      <sheetName val="Шкаф"/>
      <sheetName val="Коэфф1."/>
      <sheetName val="Прайс лист"/>
      <sheetName val="13-4"/>
      <sheetName val="Настройки"/>
      <sheetName val="Данные"/>
      <sheetName val="x000-00i-xxxx"/>
      <sheetName val="ПДС1"/>
      <sheetName val="ПДС"/>
    </sheetNames>
    <sheetDataSet>
      <sheetData sheetId="0" refreshError="1"/>
      <sheetData sheetId="1">
        <row r="6">
          <cell r="C6" t="str">
            <v>101018_для БП2011_5.7.5^03</v>
          </cell>
          <cell r="E6" t="str">
            <v>2011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ЧС"/>
      <sheetName val="ЧСВ"/>
      <sheetName val="МСВ"/>
      <sheetName val="ТСж"/>
      <sheetName val="свод"/>
      <sheetName val="подогрев ГВС"/>
      <sheetName val="ХОВ"/>
      <sheetName val="Вода"/>
      <sheetName val="Вода для ГВС"/>
      <sheetName val="Стоки"/>
      <sheetName val="расчет_свод"/>
      <sheetName val="Отопление"/>
      <sheetName val="Свод план тепло"/>
      <sheetName val="даты"/>
      <sheetName val="Таблица по нормативам вода"/>
      <sheetName val="Кедровский"/>
      <sheetName val="Смета"/>
      <sheetName val="Список"/>
      <sheetName val="Константы"/>
      <sheetName val="Настройка"/>
      <sheetName val="Настройки"/>
      <sheetName val="подогрев_ГВС"/>
      <sheetName val="Вода_для_ГВС"/>
      <sheetName val="Свод_план_тепло"/>
      <sheetName val="Таблица_по_нормативам_вода"/>
      <sheetName val="Tech Ind Hee Bericht ohne BCG"/>
      <sheetName val="доп.данные"/>
      <sheetName val="на 1 тут"/>
      <sheetName val="подогрев_ГВС1"/>
      <sheetName val="Вода_для_ГВС1"/>
      <sheetName val="Свод_план_тепло1"/>
      <sheetName val="Таблица_по_нормативам_вода1"/>
      <sheetName val="Tech_Ind_Hee_Bericht_ohne_BCG"/>
      <sheetName val="Справочник"/>
      <sheetName val="РКЦ"/>
      <sheetName val="График"/>
      <sheetName val="СВОДНАЯ"/>
      <sheetName val="Справочник подпроеков"/>
      <sheetName val="Оглавление"/>
      <sheetName val="РЦК-лимит"/>
      <sheetName val="Выгрузка"/>
      <sheetName val="БДДС ДО"/>
      <sheetName val="1"/>
      <sheetName val="Пикалёвская"/>
      <sheetName val="Новомикуньская"/>
      <sheetName val="Кап.ремонт"/>
      <sheetName val="2"/>
      <sheetName val="Пикалёвская (2017-2020)"/>
      <sheetName val="X000-00I-XXXX"/>
      <sheetName val="подогрев_ГВС2"/>
      <sheetName val="Вода_для_ГВС2"/>
      <sheetName val="Свод_план_тепло2"/>
      <sheetName val="Таблица_по_нормативам_вода2"/>
      <sheetName val="Tech_Ind_Hee_Bericht_ohne_BCG1"/>
      <sheetName val="доп_данные"/>
      <sheetName val="на_1_тут"/>
      <sheetName val="Справочник_подпроеков"/>
      <sheetName val="БДДС_ДО"/>
      <sheetName val="Кап_ремонт"/>
      <sheetName val="Пикалёвская_(2017-2020)"/>
      <sheetName val="подогрев_ГВС3"/>
      <sheetName val="Вода_для_ГВС3"/>
      <sheetName val="Свод_план_тепло3"/>
      <sheetName val="Таблица_по_нормативам_вода3"/>
      <sheetName val="Tech_Ind_Hee_Bericht_ohne_BCG2"/>
      <sheetName val="доп_данные1"/>
      <sheetName val="на_1_тут1"/>
      <sheetName val="Справочник_подпроеков1"/>
      <sheetName val="БДДС_ДО1"/>
      <sheetName val="Кап_ремонт1"/>
      <sheetName val="Пикалёвская_(2017-2020)1"/>
      <sheetName val="подогрев_ГВС4"/>
      <sheetName val="Вода_для_ГВС4"/>
      <sheetName val="Свод_план_тепло4"/>
      <sheetName val="Таблица_по_нормативам_вода4"/>
      <sheetName val="Tech_Ind_Hee_Bericht_ohne_BCG3"/>
      <sheetName val="доп_данные2"/>
      <sheetName val="на_1_тут2"/>
      <sheetName val="Справочник_подпроеков2"/>
      <sheetName val="БДДС_ДО2"/>
      <sheetName val="Кап_ремонт2"/>
      <sheetName val="Пикалёвская_(2017-2020)2"/>
      <sheetName val="ЛЧ"/>
      <sheetName val="sch"/>
      <sheetName val="13.2.8 El (PS-1600.01)"/>
      <sheetName val="ANX3A65"/>
      <sheetName val="Добыча-факт"/>
      <sheetName val="BID"/>
      <sheetName val="Breakdown AR"/>
      <sheetName val="Parametri"/>
      <sheetName val="Finansal tamamlanma Eğrisi"/>
      <sheetName val="BA "/>
      <sheetName val="报价单"/>
      <sheetName val="CLASS2_REF_PL"/>
      <sheetName val="Рейты"/>
      <sheetName val="Financials"/>
      <sheetName val="Spread"/>
      <sheetName val="XLR_NoRangeSheet"/>
      <sheetName val="PIPING_total"/>
      <sheetName val="manhour"/>
      <sheetName val="норм. ти"/>
      <sheetName val=" кв Смета"/>
      <sheetName val="33628-Rev. A"/>
      <sheetName val="Heat"/>
      <sheetName val="Feed"/>
      <sheetName val="#REF"/>
      <sheetName val="Нормативы"/>
      <sheetName val="Instrumentation&amp;Automation"/>
      <sheetName val="lookup"/>
      <sheetName val="MC-1"/>
      <sheetName val="INPUT_TABLE"/>
      <sheetName val="См 1 наруж.водопровод"/>
      <sheetName val="directory"/>
      <sheetName val="data"/>
      <sheetName val="Вендоры_скидки_коэф-ты"/>
      <sheetName val="ид"/>
      <sheetName val="Лист1"/>
      <sheetName val="노임단가"/>
      <sheetName val="A1"/>
      <sheetName val="valve data"/>
      <sheetName val="_ESList"/>
      <sheetName val="CONCRETE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Electrical Load List"/>
      <sheetName val="Ф"/>
      <sheetName val="Off gas ex Platformer"/>
      <sheetName val="Değişkenler"/>
      <sheetName val="Assumptions"/>
      <sheetName val="БЕ"/>
      <sheetName val=" Свод"/>
      <sheetName val="подогрев_ГВС5"/>
      <sheetName val="Вода_для_ГВС5"/>
      <sheetName val="Свод_план_тепло5"/>
      <sheetName val="Таблица_по_нормативам_вода5"/>
      <sheetName val="Tech_Ind_Hee_Bericht_ohne_BCG4"/>
      <sheetName val="доп_данные3"/>
      <sheetName val="на_1_тут3"/>
      <sheetName val="Справочник_подпроеков3"/>
      <sheetName val="БДДС_ДО3"/>
      <sheetName val="Кап_ремонт3"/>
      <sheetName val="Пикалёвская_(2017-2020)3"/>
      <sheetName val="13_2_8_El_(PS-1600_01)"/>
      <sheetName val="Breakdown_AR"/>
      <sheetName val="Finansal_tamamlanma_Eğrisi"/>
      <sheetName val="BA_"/>
      <sheetName val="См_1_наруж_водопровод"/>
      <sheetName val="норм__ти"/>
      <sheetName val="_кв_Смета"/>
      <sheetName val="33628-Rev__A"/>
      <sheetName val="ventılation"/>
      <sheetName val="К.С.М."/>
      <sheetName val="ASME B 36.10 M"/>
      <sheetName val="телемехан"/>
      <sheetName val="Данные"/>
      <sheetName val="LOB"/>
      <sheetName val="EKDEB90"/>
      <sheetName val="Лист8"/>
      <sheetName val="Норм.КВ"/>
      <sheetName val="Форма 7"/>
      <sheetName val="Форма 6"/>
      <sheetName val="Форма 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 refreshError="1"/>
      <sheetData sheetId="34"/>
      <sheetData sheetId="35"/>
      <sheetData sheetId="36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eğişkenler"/>
      <sheetName val="x"/>
      <sheetName val="ANALİZ"/>
      <sheetName val="Time schedule"/>
      <sheetName val="ANLZ"/>
      <sheetName val="Servis"/>
      <sheetName val="HUD YOLU DUVAR 8 MT"/>
      <sheetName val="LOB"/>
      <sheetName val="ÖNGERME Pİ PLAK"/>
      <sheetName val="Final(1)summary"/>
      <sheetName val="Time_schedule"/>
      <sheetName val="FCTR"/>
      <sheetName val="Time_schedule1"/>
      <sheetName val="HUD_YOLU_DUVAR_8_MT"/>
      <sheetName val="ÖNGERME_Pİ_PLAK"/>
      <sheetName val="Basic calculation (optimistic)"/>
      <sheetName val="ЭХЗ по изометрии"/>
      <sheetName val="KADIKES2"/>
      <sheetName val="BUS BAR"/>
      <sheetName val="YENİ RAYİÇ"/>
      <sheetName val="YENİ RAYİÇUSD"/>
      <sheetName val="KAZI-DOLGU"/>
      <sheetName val="KALIP-DEMİR-BETON"/>
      <sheetName val="BETONARME"/>
      <sheetName val="PREKAST"/>
      <sheetName val="DIŞ SIVA-DIŞ CEPHE ELEM"/>
      <sheetName val="İZOLASYON"/>
      <sheetName val="ÇATI"/>
      <sheetName val="BÖLMEDUVAR"/>
      <sheetName val="SIVA"/>
      <sheetName val="DÖŞEMEKAPLAMASI"/>
      <sheetName val="DUVARKAPLAMASI"/>
      <sheetName val="TAVANKAPLAMASI"/>
      <sheetName val="ASMATAVAN"/>
      <sheetName val="KAPI"/>
      <sheetName val="PENCERE"/>
      <sheetName val="DOLAP"/>
      <sheetName val="CAM"/>
      <sheetName val="MERDİVEN-KORKULUK"/>
      <sheetName val="ATIKSU-YAĞMURSUYU"/>
      <sheetName val="İÇME-SULAMA SUYU"/>
      <sheetName val="PTT"/>
      <sheetName val="SERT SATIH"/>
      <sheetName val="BİTKİLENDİRME"/>
      <sheetName val="ÇEŞİTLİ"/>
      <sheetName val="BRFTL(OCAK)"/>
      <sheetName val="BRFTL(ESK-TL)"/>
      <sheetName val="BRFTL(ESK-$)"/>
      <sheetName val="ESKALASYON"/>
      <sheetName val="DOLAR KURLARI"/>
      <sheetName val="içindekiler "/>
      <sheetName val="KAZI-DOLGUUSD"/>
      <sheetName val="KALIP-DEMİR-BETONUSD"/>
      <sheetName val="BETONARMEUSD"/>
      <sheetName val="PREKASTUSD"/>
      <sheetName val="DIŞ SIVA-DIŞ CEPHE ELEMUSD"/>
      <sheetName val="İZOLASYONUSD"/>
      <sheetName val="ÇATIUSD"/>
      <sheetName val="BÖLMEDUVARUSD"/>
      <sheetName val="SIVAUSD"/>
      <sheetName val="DÖŞEMEKAPLAMASIUSD"/>
      <sheetName val="DUVARKAPLAMASIUSD"/>
      <sheetName val="TAVANKAPLAMASIUSD"/>
      <sheetName val="ASMATAVANUSD"/>
      <sheetName val="KAPIUSD"/>
      <sheetName val="PENCEREUSD"/>
      <sheetName val="DOLAPUSD"/>
      <sheetName val="CAMUSD"/>
      <sheetName val="MERDİVEN-KORKULUKUSD"/>
      <sheetName val="ATIKSU-YAĞMURSUYUUSD"/>
      <sheetName val="İÇME-SULAMA SUYUUSD"/>
      <sheetName val="PTTUSD"/>
      <sheetName val="SERT SATIHUSD"/>
      <sheetName val="BİTKİLENDİRMEUSD"/>
      <sheetName val="ÇEŞİTLİUSD"/>
      <sheetName val="sayfa no"/>
      <sheetName val="KAPAK1"/>
      <sheetName val="KAPAK2"/>
      <sheetName val="KEŞİF(ocak)"/>
      <sheetName val="KEŞİF(şubat)"/>
      <sheetName val="KEŞİF(mart)"/>
      <sheetName val="KEŞİF(nisan)"/>
      <sheetName val="İLERLEME(şubat)"/>
      <sheetName val="İLERLEME(mart)"/>
      <sheetName val="KAPALI OTOPARK"/>
      <sheetName val="ÇEVRE"/>
      <sheetName val="ALT YAPI"/>
      <sheetName val="ANALIZ"/>
      <sheetName val="KATSAYI"/>
      <sheetName val="İhzar"/>
      <sheetName val="ACCOUNT"/>
      <sheetName val="BD&amp;BoQ"/>
      <sheetName val="Finansal tamamlanma Eğrisi"/>
      <sheetName val="INDIRECT COST"/>
      <sheetName val="FAB별"/>
      <sheetName val="#REF"/>
      <sheetName val="Sheet3"/>
      <sheetName val="sch"/>
      <sheetName val="kapak"/>
      <sheetName val="cover"/>
      <sheetName val="icmal  (2)"/>
      <sheetName val="Graphical Data"/>
      <sheetName val="Sec A Buildsoft Input"/>
      <sheetName val="Section A Breakdown"/>
      <sheetName val="Sec B Buildsoft Input"/>
      <sheetName val="Sec C Buildsoft Input"/>
      <sheetName val="Sec D Buildsoft Input"/>
      <sheetName val="Sec E Buildsoft Input"/>
      <sheetName val="GFA"/>
      <sheetName val="Assumptions"/>
      <sheetName val="Target"/>
      <sheetName val="Planned"/>
      <sheetName val="Actual"/>
      <sheetName val="Summary 2002"/>
      <sheetName val="KESCAM"/>
      <sheetName val="Mhr&amp;Eq"/>
      <sheetName val="정부노임단가"/>
      <sheetName val="COEF"/>
      <sheetName val="Dİ-RUS"/>
      <sheetName val="Kur"/>
      <sheetName val="TBF"/>
      <sheetName val="A"/>
      <sheetName val="INPUTS"/>
      <sheetName val="FitOutConfCentre"/>
      <sheetName val="FT01-02(ANLZ)"/>
      <sheetName val="POZLAR"/>
      <sheetName val="Data"/>
      <sheetName val="DropDown_Elements"/>
      <sheetName val="OZET"/>
      <sheetName val="Share Price 2002"/>
      <sheetName val="Cause&amp;Effects"/>
      <sheetName val="A(Rev.3)"/>
      <sheetName val="TABLO-3"/>
      <sheetName val="1.11.b"/>
      <sheetName val="Unit Prices"/>
      <sheetName val="Table"/>
      <sheetName val="Sayfa2"/>
      <sheetName val="ALTYAPI KESIF"/>
      <sheetName val="köpr-icm"/>
      <sheetName val="tesİsat"/>
      <sheetName val="СВОДНАЯ"/>
      <sheetName val="КП Форум-Тверь"/>
      <sheetName val="КП АВФ"/>
      <sheetName val="КП Технология комфорта"/>
      <sheetName val="КП КИТ"/>
      <sheetName val="КП Мичич"/>
      <sheetName val="AOP Summary-2"/>
      <sheetName val="Camp"/>
      <sheetName val="FILTER SCH"/>
      <sheetName val="359"/>
      <sheetName val="4895 ADA"/>
      <sheetName val="Total Price"/>
      <sheetName val="BM"/>
      <sheetName val="Macro1"/>
      <sheetName val="PIPE내역(FCN)"/>
      <sheetName val="348-348a"/>
      <sheetName val="348F-TAHL."/>
      <sheetName val="552-555"/>
      <sheetName val="335-337"/>
      <sheetName val="337-339"/>
      <sheetName val="339-341"/>
      <sheetName val="341-343"/>
      <sheetName val="555-557"/>
      <sheetName val="348a-348b"/>
      <sheetName val="468-469"/>
      <sheetName val="348b-348c"/>
      <sheetName val="288-289"/>
      <sheetName val="348c-348d"/>
      <sheetName val="348d-348e"/>
      <sheetName val="348e-348f"/>
      <sheetName val="546-548"/>
      <sheetName val="343-348"/>
      <sheetName val="metin"/>
      <sheetName val="5.6-KSANTRALLER"/>
      <sheetName val=" N Finansal Eğri"/>
      <sheetName val="Analiz-dec"/>
      <sheetName val="sal"/>
      <sheetName val="Time_schedule2"/>
      <sheetName val="YENİ_RAYİÇ"/>
      <sheetName val="YENİ_RAYİÇUSD"/>
      <sheetName val="DIŞ_SIVA-DIŞ_CEPHE_ELEM"/>
      <sheetName val="İÇME-SULAMA_SUYU"/>
      <sheetName val="SERT_SATIH"/>
      <sheetName val="DOLAR_KURLARI"/>
      <sheetName val="içindekiler_"/>
      <sheetName val="DIŞ_SIVA-DIŞ_CEPHE_ELEMUSD"/>
      <sheetName val="İÇME-SULAMA_SUYUUSD"/>
      <sheetName val="SERT_SATIHUSD"/>
      <sheetName val="sayfa_no"/>
      <sheetName val="KAPALI_OTOPARK"/>
      <sheetName val="ALT_YAPI"/>
      <sheetName val="icmal__(2)"/>
      <sheetName val="Graphical_Data"/>
      <sheetName val="Finansal_tamamlanma_Eğrisi"/>
      <sheetName val="Sec_A_Buildsoft_Input"/>
      <sheetName val="Section_A_Breakdown"/>
      <sheetName val="Sec_B_Buildsoft_Input"/>
      <sheetName val="Sec_C_Buildsoft_Input"/>
      <sheetName val="Sec_D_Buildsoft_Input"/>
      <sheetName val="Sec_E_Buildsoft_Input"/>
      <sheetName val="Summary_2002"/>
      <sheetName val="BUS_BAR"/>
      <sheetName val="HUD_YOLU_DUVAR_8_MT1"/>
      <sheetName val="ÖNGERME_Pİ_PLAK1"/>
      <sheetName val="Share_Price_2002"/>
      <sheetName val="Basic_calculation_(optimistic)"/>
      <sheetName val="A(Rev_3)"/>
      <sheetName val="1_11_b"/>
      <sheetName val="Unit_Prices"/>
      <sheetName val="КП_Форум-Тверь"/>
      <sheetName val="КП_АВФ"/>
      <sheetName val="КП_Технология_комфорта"/>
      <sheetName val="КП_КИТ"/>
      <sheetName val="КП_Мичич"/>
      <sheetName val="ALTYAPI_KESIF"/>
      <sheetName val="INDIRECT_COST"/>
      <sheetName val="ЭХЗ_по_изометрии"/>
      <sheetName val="AOP_Summary-2"/>
      <sheetName val="FILTER_SCH"/>
      <sheetName val="4895_ADA"/>
      <sheetName val="Total_Price"/>
      <sheetName val="348F-TAHL_"/>
      <sheetName val="5_6-KSANTRALLER"/>
      <sheetName val="_N_Finansal_Eğri"/>
      <sheetName val="Time_schedule3"/>
      <sheetName val="YENİ_RAYİÇ1"/>
      <sheetName val="YENİ_RAYİÇUSD1"/>
      <sheetName val="DIŞ_SIVA-DIŞ_CEPHE_ELEM1"/>
      <sheetName val="İÇME-SULAMA_SUYU1"/>
      <sheetName val="SERT_SATIH1"/>
      <sheetName val="DOLAR_KURLARI1"/>
      <sheetName val="içindekiler_1"/>
      <sheetName val="DIŞ_SIVA-DIŞ_CEPHE_ELEMUSD1"/>
      <sheetName val="İÇME-SULAMA_SUYUUSD1"/>
      <sheetName val="SERT_SATIHUSD1"/>
      <sheetName val="sayfa_no1"/>
      <sheetName val="KAPALI_OTOPARK1"/>
      <sheetName val="ALT_YAPI1"/>
      <sheetName val="icmal__(2)1"/>
      <sheetName val="Graphical_Data1"/>
      <sheetName val="Finansal_tamamlanma_Eğrisi1"/>
      <sheetName val="Sec_A_Buildsoft_Input1"/>
      <sheetName val="Section_A_Breakdown1"/>
      <sheetName val="Sec_B_Buildsoft_Input1"/>
      <sheetName val="Sec_C_Buildsoft_Input1"/>
      <sheetName val="Sec_D_Buildsoft_Input1"/>
      <sheetName val="Sec_E_Buildsoft_Input1"/>
      <sheetName val="Summary_20021"/>
      <sheetName val="BUS_BAR1"/>
      <sheetName val="HUD_YOLU_DUVAR_8_MT2"/>
      <sheetName val="ÖNGERME_Pİ_PLAK2"/>
      <sheetName val="Share_Price_20021"/>
      <sheetName val="Basic_calculation_(optimistic)1"/>
      <sheetName val="A(Rev_3)1"/>
      <sheetName val="1_11_b1"/>
      <sheetName val="Unit_Prices1"/>
      <sheetName val="КП_Форум-Тверь1"/>
      <sheetName val="КП_АВФ1"/>
      <sheetName val="КП_Технология_комфорта1"/>
      <sheetName val="КП_КИТ1"/>
      <sheetName val="КП_Мичич1"/>
      <sheetName val="ALTYAPI_KESIF1"/>
      <sheetName val="INDIRECT_COST1"/>
      <sheetName val="ЭХЗ_по_изометрии1"/>
      <sheetName val="AOP_Summary-21"/>
      <sheetName val="FILTER_SCH1"/>
      <sheetName val="4895_ADA1"/>
      <sheetName val="Total_Price1"/>
      <sheetName val="348F-TAHL_1"/>
      <sheetName val="5_6-KSANTRALLER1"/>
      <sheetName val="_N_Finansal_Eğri1"/>
      <sheetName val="Sayfa1"/>
      <sheetName val="Time_schedule4"/>
      <sheetName val="YENİ_RAYİÇ2"/>
      <sheetName val="YENİ_RAYİÇUSD2"/>
      <sheetName val="DIŞ_SIVA-DIŞ_CEPHE_ELEM2"/>
      <sheetName val="İÇME-SULAMA_SUYU2"/>
      <sheetName val="SERT_SATIH2"/>
      <sheetName val="DOLAR_KURLARI2"/>
      <sheetName val="içindekiler_2"/>
      <sheetName val="DIŞ_SIVA-DIŞ_CEPHE_ELEMUSD2"/>
      <sheetName val="İÇME-SULAMA_SUYUUSD2"/>
      <sheetName val="SERT_SATIHUSD2"/>
      <sheetName val="sayfa_no2"/>
      <sheetName val="KAPALI_OTOPARK2"/>
      <sheetName val="ALT_YAPI2"/>
      <sheetName val="icmal__(2)2"/>
      <sheetName val="Graphical_Data2"/>
      <sheetName val="Finansal_tamamlanma_Eğrisi2"/>
      <sheetName val="Sec_A_Buildsoft_Input2"/>
      <sheetName val="Section_A_Breakdown2"/>
      <sheetName val="Sec_B_Buildsoft_Input2"/>
      <sheetName val="Sec_C_Buildsoft_Input2"/>
      <sheetName val="Sec_D_Buildsoft_Input2"/>
      <sheetName val="Sec_E_Buildsoft_Input2"/>
      <sheetName val="Summary_20022"/>
      <sheetName val="BUS_BAR2"/>
      <sheetName val="HUD_YOLU_DUVAR_8_MT3"/>
      <sheetName val="ÖNGERME_Pİ_PLAK3"/>
      <sheetName val="Share_Price_20022"/>
      <sheetName val="Basic_calculation_(optimistic)2"/>
      <sheetName val="A(Rev_3)2"/>
      <sheetName val="1_11_b2"/>
      <sheetName val="Unit_Prices2"/>
      <sheetName val="КП_Форум-Тверь2"/>
      <sheetName val="КП_АВФ2"/>
      <sheetName val="КП_Технология_комфорта2"/>
      <sheetName val="КП_КИТ2"/>
      <sheetName val="КП_Мичич2"/>
      <sheetName val="ALTYAPI_KESIF2"/>
      <sheetName val="INDIRECT_COST2"/>
      <sheetName val="ЭХЗ_по_изометрии2"/>
      <sheetName val="AOP_Summary-22"/>
      <sheetName val="FILTER_SCH2"/>
      <sheetName val="4895_ADA2"/>
      <sheetName val="Total_Price2"/>
      <sheetName val="348F-TAHL_2"/>
      <sheetName val="5_6-KSANTRALLER2"/>
      <sheetName val="_N_Finansal_Eğri2"/>
      <sheetName val="Time_schedule5"/>
      <sheetName val="YENİ_RAYİÇ3"/>
      <sheetName val="YENİ_RAYİÇUSD3"/>
      <sheetName val="DIŞ_SIVA-DIŞ_CEPHE_ELEM3"/>
      <sheetName val="İÇME-SULAMA_SUYU3"/>
      <sheetName val="SERT_SATIH3"/>
      <sheetName val="DOLAR_KURLARI3"/>
      <sheetName val="içindekiler_3"/>
      <sheetName val="DIŞ_SIVA-DIŞ_CEPHE_ELEMUSD3"/>
      <sheetName val="İÇME-SULAMA_SUYUUSD3"/>
      <sheetName val="SERT_SATIHUSD3"/>
      <sheetName val="sayfa_no3"/>
      <sheetName val="KAPALI_OTOPARK3"/>
      <sheetName val="ALT_YAPI3"/>
      <sheetName val="icmal__(2)3"/>
      <sheetName val="Graphical_Data3"/>
      <sheetName val="Finansal_tamamlanma_Eğrisi3"/>
      <sheetName val="Sec_A_Buildsoft_Input3"/>
      <sheetName val="Section_A_Breakdown3"/>
      <sheetName val="Sec_B_Buildsoft_Input3"/>
      <sheetName val="Sec_C_Buildsoft_Input3"/>
      <sheetName val="Sec_D_Buildsoft_Input3"/>
      <sheetName val="Sec_E_Buildsoft_Input3"/>
      <sheetName val="Summary_20023"/>
      <sheetName val="BUS_BAR3"/>
      <sheetName val="HUD_YOLU_DUVAR_8_MT4"/>
      <sheetName val="ÖNGERME_Pİ_PLAK4"/>
      <sheetName val="Share_Price_20023"/>
      <sheetName val="Basic_calculation_(optimistic)3"/>
      <sheetName val="A(Rev_3)3"/>
      <sheetName val="1_11_b3"/>
      <sheetName val="Unit_Prices3"/>
      <sheetName val="КП_Форум-Тверь3"/>
      <sheetName val="КП_АВФ3"/>
      <sheetName val="КП_Технология_комфорта3"/>
      <sheetName val="КП_КИТ3"/>
      <sheetName val="КП_Мичич3"/>
      <sheetName val="ALTYAPI_KESIF3"/>
      <sheetName val="INDIRECT_COST3"/>
      <sheetName val="ЭХЗ_по_изометрии3"/>
      <sheetName val="AOP_Summary-23"/>
      <sheetName val="FILTER_SCH3"/>
      <sheetName val="4895_ADA3"/>
      <sheetName val="Total_Price3"/>
      <sheetName val="348F-TAHL_3"/>
      <sheetName val="5_6-KSANTRALLER3"/>
      <sheetName val="_N_Finansal_Eğri3"/>
      <sheetName val="Time_schedule6"/>
      <sheetName val="YENİ_RAYİÇ4"/>
      <sheetName val="YENİ_RAYİÇUSD4"/>
      <sheetName val="DIŞ_SIVA-DIŞ_CEPHE_ELEM4"/>
      <sheetName val="İÇME-SULAMA_SUYU4"/>
      <sheetName val="SERT_SATIH4"/>
      <sheetName val="DOLAR_KURLARI4"/>
      <sheetName val="içindekiler_4"/>
      <sheetName val="DIŞ_SIVA-DIŞ_CEPHE_ELEMUSD4"/>
      <sheetName val="İÇME-SULAMA_SUYUUSD4"/>
      <sheetName val="SERT_SATIHUSD4"/>
      <sheetName val="sayfa_no4"/>
      <sheetName val="KAPALI_OTOPARK4"/>
      <sheetName val="ALT_YAPI4"/>
      <sheetName val="icmal__(2)4"/>
      <sheetName val="Graphical_Data4"/>
      <sheetName val="Finansal_tamamlanma_Eğrisi4"/>
      <sheetName val="Sec_A_Buildsoft_Input4"/>
      <sheetName val="Section_A_Breakdown4"/>
      <sheetName val="Sec_B_Buildsoft_Input4"/>
      <sheetName val="Sec_C_Buildsoft_Input4"/>
      <sheetName val="Sec_D_Buildsoft_Input4"/>
      <sheetName val="Sec_E_Buildsoft_Input4"/>
      <sheetName val="Summary_20024"/>
      <sheetName val="BUS_BAR4"/>
      <sheetName val="HUD_YOLU_DUVAR_8_MT5"/>
      <sheetName val="ÖNGERME_Pİ_PLAK5"/>
      <sheetName val="Share_Price_20024"/>
      <sheetName val="Basic_calculation_(optimistic)4"/>
      <sheetName val="A(Rev_3)4"/>
      <sheetName val="1_11_b4"/>
      <sheetName val="Unit_Prices4"/>
      <sheetName val="КП_Форум-Тверь4"/>
      <sheetName val="КП_АВФ4"/>
      <sheetName val="КП_Технология_комфорта4"/>
      <sheetName val="КП_КИТ4"/>
      <sheetName val="КП_Мичич4"/>
      <sheetName val="ALTYAPI_KESIF4"/>
      <sheetName val="INDIRECT_COST4"/>
      <sheetName val="ЭХЗ_по_изометрии4"/>
      <sheetName val="AOP_Summary-24"/>
      <sheetName val="FILTER_SCH4"/>
      <sheetName val="4895_ADA4"/>
      <sheetName val="Total_Price4"/>
      <sheetName val="348F-TAHL_4"/>
      <sheetName val="5_6-KSANTRALLER4"/>
      <sheetName val="_N_Finansal_Eğri4"/>
      <sheetName val="Time_schedule7"/>
      <sheetName val="YENİ_RAYİÇ5"/>
      <sheetName val="YENİ_RAYİÇUSD5"/>
      <sheetName val="DIŞ_SIVA-DIŞ_CEPHE_ELEM5"/>
      <sheetName val="İÇME-SULAMA_SUYU5"/>
      <sheetName val="SERT_SATIH5"/>
      <sheetName val="DOLAR_KURLARI5"/>
      <sheetName val="içindekiler_5"/>
      <sheetName val="DIŞ_SIVA-DIŞ_CEPHE_ELEMUSD5"/>
      <sheetName val="İÇME-SULAMA_SUYUUSD5"/>
      <sheetName val="SERT_SATIHUSD5"/>
      <sheetName val="sayfa_no5"/>
      <sheetName val="KAPALI_OTOPARK5"/>
      <sheetName val="ALT_YAPI5"/>
      <sheetName val="icmal__(2)5"/>
      <sheetName val="Graphical_Data5"/>
      <sheetName val="Finansal_tamamlanma_Eğrisi5"/>
      <sheetName val="Sec_A_Buildsoft_Input5"/>
      <sheetName val="Section_A_Breakdown5"/>
      <sheetName val="Sec_B_Buildsoft_Input5"/>
      <sheetName val="Sec_C_Buildsoft_Input5"/>
      <sheetName val="Sec_D_Buildsoft_Input5"/>
      <sheetName val="Sec_E_Buildsoft_Input5"/>
      <sheetName val="Summary_20025"/>
      <sheetName val="BUS_BAR5"/>
      <sheetName val="HUD_YOLU_DUVAR_8_MT6"/>
      <sheetName val="ÖNGERME_Pİ_PLAK6"/>
      <sheetName val="Share_Price_20025"/>
      <sheetName val="Basic_calculation_(optimistic)5"/>
      <sheetName val="A(Rev_3)5"/>
      <sheetName val="1_11_b5"/>
      <sheetName val="Unit_Prices5"/>
      <sheetName val="КП_Форум-Тверь5"/>
      <sheetName val="КП_АВФ5"/>
      <sheetName val="КП_Технология_комфорта5"/>
      <sheetName val="КП_КИТ5"/>
      <sheetName val="КП_Мичич5"/>
      <sheetName val="ALTYAPI_KESIF5"/>
      <sheetName val="INDIRECT_COST5"/>
      <sheetName val="ЭХЗ_по_изометрии5"/>
      <sheetName val="AOP_Summary-25"/>
      <sheetName val="FILTER_SCH5"/>
      <sheetName val="4895_ADA5"/>
      <sheetName val="Total_Price5"/>
      <sheetName val="348F-TAHL_5"/>
      <sheetName val="5_6-KSANTRALLER5"/>
      <sheetName val="_N_Finansal_Eğri5"/>
      <sheetName val="parametreler"/>
      <sheetName val="RAYİÇ"/>
      <sheetName val="01"/>
      <sheetName val="parameters"/>
      <sheetName val="СМЕТА проект"/>
      <sheetName val="PriceSummary"/>
      <sheetName val="PROCURE"/>
      <sheetName val="SUMMARY BQ"/>
      <sheetName val="tahakkuk müzekkeresi_1"/>
      <sheetName val="İCMAL"/>
      <sheetName val="ÇIKIŞ-G"/>
      <sheetName val="PUANTAJ-G"/>
      <sheetName val="YEMEK-G"/>
      <sheetName val="ÇMH-G"/>
      <sheetName val="ORT KL"/>
      <sheetName val="SLP"/>
      <sheetName val="SLP-P"/>
      <sheetName val="SLP-ÇMH"/>
      <sheetName val="SLP-Y"/>
      <sheetName val="GALATAPORT-ÖZDE"/>
      <sheetName val="GLP-ÖZDE-Ç"/>
      <sheetName val="GLP-ÖZDE -P"/>
      <sheetName val="GLP-ÖZDE-ÇMH"/>
      <sheetName val="GLP-ÖZDE-Y"/>
      <sheetName val="ANT KABA"/>
      <sheetName val="ANT KABA-Ç"/>
      <sheetName val="ANT KABA-P"/>
      <sheetName val="ANT KABA-ÇMH"/>
      <sheetName val="ANT  KABA-Y"/>
      <sheetName val="ANEL"/>
      <sheetName val="ANEL-Ç"/>
      <sheetName val="ANEL-P"/>
      <sheetName val="ANEL-ÇMH"/>
      <sheetName val="ANEL-Y"/>
      <sheetName val="ECE Z"/>
      <sheetName val="ECE-Y"/>
      <sheetName val="AKTAŞ"/>
      <sheetName val="AKTAŞ-Y"/>
      <sheetName val="ÖZDE"/>
      <sheetName val="ÖZDE-Y"/>
      <sheetName val="PERSPEKTİF"/>
      <sheetName val="PERS-Ç"/>
      <sheetName val="PERS-P"/>
      <sheetName val="PERS-ÇMH"/>
      <sheetName val="PERS-Y"/>
      <sheetName val="SAFİ"/>
      <sheetName val="SAFİ-Ç"/>
      <sheetName val="SAFİ-P"/>
      <sheetName val="SAFİ-ÇMH"/>
      <sheetName val="SAFİ-Y"/>
      <sheetName val="PİMEKS"/>
      <sheetName val="PİMEKS-Ç"/>
      <sheetName val="PİMEKS-P"/>
      <sheetName val="PİMEKS-ÇMH"/>
      <sheetName val="PİMEKS-Y"/>
      <sheetName val="GÖRGÜLÜ"/>
      <sheetName val="GÖRGÜLÜ-Ç"/>
      <sheetName val="GÖRGÜLÜ-P"/>
      <sheetName val="GÖRGÜLÜ-ÇMH"/>
      <sheetName val="GÖRGÜLÜ-Y"/>
      <sheetName val="PARILTIM"/>
      <sheetName val="PARILTIM-Ç"/>
      <sheetName val="PARILTIM-P"/>
      <sheetName val="PARILTIM-ÇMH"/>
      <sheetName val="GÜLYAPISAN"/>
      <sheetName val="GULY-Ç"/>
      <sheetName val="GULY-P"/>
      <sheetName val="GULYA-ÇMH"/>
      <sheetName val="GULYA-Y"/>
      <sheetName val="GRUPISG"/>
      <sheetName val="GRUPISG-Y"/>
      <sheetName val="WJ"/>
      <sheetName val="WJ-Y"/>
      <sheetName val="GEOGRUP"/>
      <sheetName val="GEO-Ç"/>
      <sheetName val="GEO-P"/>
      <sheetName val="GEO-ÇMH"/>
      <sheetName val="GEO-Y"/>
      <sheetName val="YPMRK"/>
      <sheetName val="YPMRK-Ç"/>
      <sheetName val="YPMRK-P"/>
      <sheetName val="YPMRK-ÇMH"/>
      <sheetName val="YPMRK-Y"/>
      <sheetName val="HKTM"/>
      <sheetName val="HKTM-Ç"/>
      <sheetName val="HKTM-P"/>
      <sheetName val="HKTM-ÇMH"/>
      <sheetName val="HKTM-Y"/>
      <sheetName val="THYSSEN"/>
      <sheetName val="THYSSEN-Ç"/>
      <sheetName val="THYSSEN-P"/>
      <sheetName val="THYSSEN-ÇMH"/>
      <sheetName val="THYSSEN-Y"/>
      <sheetName val="IŞIK"/>
      <sheetName val="IŞIK-Ç"/>
      <sheetName val="IŞIK-P"/>
      <sheetName val="IŞIK-ÇMH"/>
      <sheetName val="IŞIK-Y"/>
      <sheetName val="YKS"/>
      <sheetName val="YKS-Ç"/>
      <sheetName val="YKS-P"/>
      <sheetName val="YKS-ÇMH"/>
      <sheetName val="YKS-Y"/>
      <sheetName val="SKAVAK"/>
      <sheetName val="SK.Y"/>
      <sheetName val="SARSAN"/>
      <sheetName val="SARSAN-Y"/>
      <sheetName val="JUSTEEL"/>
      <sheetName val="JUS-Ç"/>
      <sheetName val="JUS-P"/>
      <sheetName val="JUS-ÇMH"/>
      <sheetName val="JUS-Y"/>
      <sheetName val="DESOS"/>
      <sheetName val="DES-Ç"/>
      <sheetName val="DES-P"/>
      <sheetName val="DES-ÇMH"/>
      <sheetName val="DES-Y"/>
      <sheetName val="NOTERSON"/>
      <sheetName val="NOT-Ç"/>
      <sheetName val="NOT-P"/>
      <sheetName val="NOT-ÇMH"/>
      <sheetName val="NOT-Y"/>
      <sheetName val="KANG"/>
      <sheetName val="KANG-Ç"/>
      <sheetName val="KANG-P"/>
      <sheetName val="KANG-ÇMH"/>
      <sheetName val="KANG-Y"/>
      <sheetName val="DOĞ M"/>
      <sheetName val="DOĞM-Ç"/>
      <sheetName val="DOĞM-P"/>
      <sheetName val="DOĞM-ÇMH"/>
      <sheetName val="DOĞM-Y"/>
      <sheetName val="AKARACA"/>
      <sheetName val="AKARACA-Y"/>
      <sheetName val="İGDAŞ"/>
      <sheetName val="İGDAŞ-Y"/>
      <sheetName val="NOVA"/>
      <sheetName val="NOVA-Y"/>
      <sheetName val="BETONT"/>
      <sheetName val="BETONT-Ç"/>
      <sheetName val="BETONT-P"/>
      <sheetName val="RAYİC"/>
      <sheetName val="35"/>
      <sheetName val="Birim Fiyat"/>
      <sheetName val="Sayfa1 "/>
      <sheetName val="VERİ"/>
      <sheetName val="Comercial"/>
      <sheetName val="Sprachblatt"/>
      <sheetName val="ALTMENP"/>
      <sheetName val="list"/>
      <sheetName val="satış planı (2)"/>
      <sheetName val="Tahsilat"/>
      <sheetName val="Indx. 2012"/>
      <sheetName val="Mizan 1"/>
      <sheetName val="Calc"/>
      <sheetName val="Income Statement"/>
      <sheetName val="CashFlow"/>
      <sheetName val="Кедровский"/>
      <sheetName val="Degiskenler"/>
      <sheetName val="XLR_NoRangeSheet"/>
      <sheetName val="GeneralFeedDevices_Labels"/>
      <sheetName val="Page 1 - Front Sheet"/>
      <sheetName val="kalite hedefleri -tablo icin"/>
      <sheetName val="Description of the Project"/>
      <sheetName val="COST-TZ"/>
      <sheetName val="Birim Fiyatlar"/>
      <sheetName val="YBF-Erke"/>
      <sheetName val="SUMMARY_BQ"/>
      <sheetName val="tahakkuk_müzekkeresi_1"/>
      <sheetName val="Birim_Fiyat"/>
      <sheetName val="satış_planı_(2)"/>
      <sheetName val="Mizan_1"/>
      <sheetName val="Income_Statement"/>
      <sheetName val="Project data sheet"/>
      <sheetName val="노임단가"/>
      <sheetName val="공문"/>
      <sheetName val="建筑"/>
      <sheetName val="Malaysia incl. RET"/>
      <sheetName val="Welcome"/>
      <sheetName val="Taux&amp;Keys"/>
      <sheetName val="A ENGAGER"/>
      <sheetName val="BUDGET"/>
      <sheetName val="SUIVI"/>
      <sheetName val="Heat"/>
      <sheetName val="Ф"/>
      <sheetName val="Q&amp;pl-V"/>
      <sheetName val="FCTRS"/>
      <sheetName val="CONCRETE"/>
      <sheetName val="Page1"/>
      <sheetName val="General"/>
      <sheetName val="Off gas ex Platformer"/>
      <sheetName val="Time_schedule8"/>
      <sheetName val="HUD_YOLU_DUVAR_8_MT7"/>
      <sheetName val="ÖNGERME_Pİ_PLAK7"/>
      <sheetName val="Basic_calculation_(optimistic)6"/>
      <sheetName val="ЭХЗ_по_изометрии6"/>
      <sheetName val="BUS_BAR6"/>
      <sheetName val="YENİ_RAYİÇ6"/>
      <sheetName val="YENİ_RAYİÇUSD6"/>
      <sheetName val="DIŞ_SIVA-DIŞ_CEPHE_ELEM6"/>
      <sheetName val="İÇME-SULAMA_SUYU6"/>
      <sheetName val="SERT_SATIH6"/>
      <sheetName val="DOLAR_KURLARI6"/>
      <sheetName val="içindekiler_6"/>
      <sheetName val="DIŞ_SIVA-DIŞ_CEPHE_ELEMUSD6"/>
      <sheetName val="İÇME-SULAMA_SUYUUSD6"/>
      <sheetName val="SERT_SATIHUSD6"/>
      <sheetName val="sayfa_no6"/>
      <sheetName val="KAPALI_OTOPARK6"/>
      <sheetName val="ALT_YAPI6"/>
      <sheetName val="Finansal_tamamlanma_Eğrisi6"/>
      <sheetName val="INDIRECT_COST6"/>
      <sheetName val="icmal__(2)6"/>
      <sheetName val="Graphical_Data6"/>
      <sheetName val="Sec_A_Buildsoft_Input6"/>
      <sheetName val="Section_A_Breakdown6"/>
      <sheetName val="Sec_B_Buildsoft_Input6"/>
      <sheetName val="Sec_C_Buildsoft_Input6"/>
      <sheetName val="Sec_D_Buildsoft_Input6"/>
      <sheetName val="Sec_E_Buildsoft_Input6"/>
      <sheetName val="Summary_20026"/>
      <sheetName val="Share_Price_20026"/>
      <sheetName val="A(Rev_3)6"/>
      <sheetName val="1_11_b6"/>
      <sheetName val="Unit_Prices6"/>
      <sheetName val="ALTYAPI_KESIF6"/>
      <sheetName val="КП_Форум-Тверь6"/>
      <sheetName val="КП_АВФ6"/>
      <sheetName val="КП_Технология_комфорта6"/>
      <sheetName val="КП_КИТ6"/>
      <sheetName val="КП_Мичич6"/>
      <sheetName val="AOP_Summary-26"/>
      <sheetName val="FILTER_SCH6"/>
      <sheetName val="4895_ADA6"/>
      <sheetName val="Total_Price6"/>
      <sheetName val="348F-TAHL_6"/>
      <sheetName val="_N_Finansal_Eğri6"/>
      <sheetName val="5_6-KSANTRALLER6"/>
      <sheetName val="СМЕТА_проект"/>
      <sheetName val="SUMMARY_BQ1"/>
      <sheetName val="tahakkuk_müzekkeresi_11"/>
      <sheetName val="ORT_KL"/>
      <sheetName val="GLP-ÖZDE_-P"/>
      <sheetName val="ANT_KABA"/>
      <sheetName val="ANT_KABA-Ç"/>
      <sheetName val="ANT_KABA-P"/>
      <sheetName val="ANT_KABA-ÇMH"/>
      <sheetName val="ANT__KABA-Y"/>
      <sheetName val="ECE_Z"/>
      <sheetName val="SK_Y"/>
      <sheetName val="DOĞ_M"/>
      <sheetName val="Birim_Fiyat1"/>
      <sheetName val="Sayfa1_"/>
      <sheetName val="satış_planı_(2)1"/>
      <sheetName val="Indx__2012"/>
      <sheetName val="Mizan_11"/>
      <sheetName val="Income_Statement1"/>
      <sheetName val="Page_1_-_Front_Sheet"/>
      <sheetName val="kalite_hedefleri_-tablo_icin"/>
      <sheetName val="Description_of_the_Project"/>
      <sheetName val="Birim_Fiyatlar"/>
      <sheetName val="Project_data_sheet"/>
      <sheetName val="Malaysia_incl__RET"/>
      <sheetName val="A_ENGAGER"/>
      <sheetName val="SsFCTRS"/>
      <sheetName val=""/>
      <sheetName val="DRUM"/>
      <sheetName val="Profor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 refreshError="1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/>
      <sheetData sheetId="629"/>
      <sheetData sheetId="630"/>
      <sheetData sheetId="631"/>
      <sheetData sheetId="632"/>
      <sheetData sheetId="633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 refreshError="1"/>
      <sheetData sheetId="726" refreshError="1"/>
      <sheetData sheetId="727" refreshError="1"/>
      <sheetData sheetId="728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tara입찰견적서_원본"/>
      <sheetName val="Sheet1"/>
      <sheetName val="#REF"/>
      <sheetName val="대비표"/>
      <sheetName val="01.가설-파일"/>
      <sheetName val="공정"/>
      <sheetName val="인력동원-본사-현장-외주"/>
      <sheetName val="안전"/>
      <sheetName val="장치"/>
      <sheetName val="기계"/>
      <sheetName val="전기"/>
      <sheetName val="계장"/>
      <sheetName val="배관"/>
      <sheetName val="토목"/>
      <sheetName val="건축"/>
      <sheetName val="설비"/>
      <sheetName val="개시전표"/>
      <sheetName val="공사집계"/>
      <sheetName val="SW 소요계획 "/>
      <sheetName val="8.PILE  (돌출)"/>
      <sheetName val="영업소실적"/>
      <sheetName val="eq_data"/>
      <sheetName val="CIVIL WORK"/>
      <sheetName val="Finansal tamamlanma Eğrisi"/>
      <sheetName val="sal"/>
      <sheetName val="Controls"/>
      <sheetName val="XLR_NoRangeSheet"/>
      <sheetName val="eq. mobilization"/>
      <sheetName val="AOP Summary-2"/>
      <sheetName val="Параметры_i"/>
      <sheetName val="1"/>
      <sheetName val="STAND98"/>
      <sheetName val="SsFCTRS"/>
      <sheetName val="Кедровский"/>
      <sheetName val="报价单"/>
      <sheetName val="Assumptions"/>
      <sheetName val="bqmpaloc"/>
      <sheetName val="3. HS Pek SILO &amp; Pondasi"/>
      <sheetName val="tj定额"/>
      <sheetName val="drum"/>
      <sheetName val="GAEYO"/>
      <sheetName val="음료실행"/>
      <sheetName val="H2O (air, acid gas)"/>
      <sheetName val=" N Finansal Eğri"/>
      <sheetName val="Line Pipe"/>
      <sheetName val="listeq"/>
      <sheetName val="Malaysia incl. RET"/>
      <sheetName val="1999 BUDGET"/>
      <sheetName val="BID"/>
      <sheetName val="공문"/>
      <sheetName val="机械土方"/>
      <sheetName val="1 COST"/>
      <sheetName val="Upgrades pricing"/>
      <sheetName val="운반"/>
      <sheetName val="6PILE  (돌출)"/>
      <sheetName val="SUMMARY CHART"/>
      <sheetName val="Словарь"/>
      <sheetName val="personnelist"/>
      <sheetName val="Conversion Factor"/>
      <sheetName val="EQT-ESTN"/>
      <sheetName val="MTO"/>
      <sheetName val="Q&amp;pl-V"/>
      <sheetName val="TIE-INS"/>
      <sheetName val="X000-00I-XXXX"/>
      <sheetName val="INSTRUMENT MTO"/>
      <sheetName val="COLUMN"/>
      <sheetName val="x"/>
      <sheetName val="Heat"/>
      <sheetName val="Process Piping"/>
      <sheetName val="PIPING_total"/>
      <sheetName val="Summary Assumptions"/>
      <sheetName val="Sheet2"/>
      <sheetName val="Ф"/>
      <sheetName val="matrix"/>
      <sheetName val="01_가설-파일"/>
      <sheetName val="SW_소요계획_"/>
      <sheetName val="8_PILE__(돌출)"/>
      <sheetName val="CIVIL_WORK"/>
      <sheetName val="Finansal_tamamlanma_Eğrisi"/>
      <sheetName val="eq__mobilization"/>
      <sheetName val="AOP_Summary-2"/>
      <sheetName val="3__HS_Pek_SILO_&amp;_Pondasi"/>
      <sheetName val="H2O_(air,_acid_gas)"/>
      <sheetName val="_N_Finansal_Eğri"/>
      <sheetName val="Line_Pipe"/>
      <sheetName val="Malaysia_incl__RET"/>
      <sheetName val="1999_BUDGET"/>
      <sheetName val="1_COST"/>
      <sheetName val="Upgrades_pricing"/>
      <sheetName val="6PILE__(돌출)"/>
      <sheetName val="SUMMARY_CHART"/>
      <sheetName val="Conversion_Factor"/>
      <sheetName val="Vitrifiye2"/>
      <sheetName val="DATA"/>
      <sheetName val="6- personel gıderlerı"/>
      <sheetName val="2- b.fiyat&amp;ad-sa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dt"/>
      <sheetName val="Kapak"/>
      <sheetName val="Rapor Kapsamı"/>
      <sheetName val="PM Raporu"/>
      <sheetName val="Proje Bilgi"/>
      <sheetName val="D Hak.Rapor (TL)"/>
      <sheetName val="D Hak.Rapor (DM)"/>
      <sheetName val="KÂRLILIK"/>
      <sheetName val="NAKİT"/>
      <sheetName val=" N Finansal Eğri"/>
      <sheetName val="K Fiziksel Eğri"/>
      <sheetName val="B Alacak"/>
      <sheetName val="B Borc"/>
      <sheetName val="Ambar"/>
      <sheetName val="Perso Durum"/>
      <sheetName val="Perso Mali"/>
      <sheetName val="Proje Aylık Faaliyet Degerl."/>
      <sheetName val="Proje Prog Deg Özeti"/>
      <sheetName val="TL Faaliyet Deg"/>
      <sheetName val="DM Faaliyet Deg"/>
      <sheetName val="Degisiklik"/>
      <sheetName val="emniyet"/>
      <sheetName val="_N Finansal Eğri"/>
      <sheetName val=" N Finansal E?ri"/>
      <sheetName val="Rapor 08 - Agustos 2003"/>
      <sheetName val="DIRECT COST"/>
      <sheetName val=""/>
      <sheetName val="Ekipman"/>
      <sheetName val="Datalar"/>
      <sheetName val="BCs"/>
      <sheetName val="Dokum Yeri Isimlendirme"/>
      <sheetName val="Rapor_Kapsamı"/>
      <sheetName val="PM_Raporu"/>
      <sheetName val="Proje_Bilgi"/>
      <sheetName val="D_Hak_Rapor_(TL)"/>
      <sheetName val="D_Hak_Rapor_(DM)"/>
      <sheetName val="_N_Finansal_Eğri"/>
      <sheetName val="K_Fiziksel_Eğri"/>
      <sheetName val="B_Alacak"/>
      <sheetName val="B_Borc"/>
      <sheetName val="Perso_Durum"/>
      <sheetName val="Perso_Mali"/>
      <sheetName val="Proje_Aylık_Faaliyet_Degerl_"/>
      <sheetName val="Proje_Prog_Deg_Özeti"/>
      <sheetName val="TL_Faaliyet_Deg"/>
      <sheetName val="DM_Faaliyet_Deg"/>
      <sheetName val="_N_Finansal_Eğri1"/>
      <sheetName val="Rapor_08_-_Agustos_2003"/>
      <sheetName val="_N_Finansal_E?ri"/>
      <sheetName val="14 Proje Kodları"/>
      <sheetName val="Proje Kodları"/>
      <sheetName val="02 Beton Takip"/>
      <sheetName val="07"/>
      <sheetName val="09"/>
      <sheetName val="10"/>
      <sheetName val="11"/>
      <sheetName val="12"/>
      <sheetName val="13"/>
      <sheetName val="15"/>
      <sheetName val="16"/>
      <sheetName val="Ins-Data"/>
      <sheetName val="Ins-Metraj"/>
      <sheetName val="Mec-Data"/>
      <sheetName val="Mec-Metraj"/>
      <sheetName val="Elec-Data"/>
      <sheetName val="Elec-Metraj"/>
      <sheetName val="Aktivite Tipleri"/>
      <sheetName val="Proje Kodları ve İlerlemeler"/>
      <sheetName val="DATALINK"/>
      <sheetName val="ANA SAYFA"/>
      <sheetName val="Lists"/>
      <sheetName val="1.Summary"/>
      <sheetName val="Kullanilan Kodlar"/>
      <sheetName val="Database-Material"/>
      <sheetName val="LIST"/>
      <sheetName val="Data Validation"/>
      <sheetName val="TaseronMatriks"/>
      <sheetName val="DIRECT_COST"/>
      <sheetName val="Validation"/>
      <sheetName val="Rapor_Kapsamı1"/>
      <sheetName val="PM_Raporu1"/>
      <sheetName val="Proje_Bilgi1"/>
      <sheetName val="D_Hak_Rapor_(TL)1"/>
      <sheetName val="D_Hak_Rapor_(DM)1"/>
      <sheetName val="_N_Finansal_Eğri2"/>
      <sheetName val="K_Fiziksel_Eğri1"/>
      <sheetName val="B_Alacak1"/>
      <sheetName val="B_Borc1"/>
      <sheetName val="Perso_Durum1"/>
      <sheetName val="Perso_Mali1"/>
      <sheetName val="Proje_Aylık_Faaliyet_Degerl_1"/>
      <sheetName val="Proje_Prog_Deg_Özeti1"/>
      <sheetName val="TL_Faaliyet_Deg1"/>
      <sheetName val="DM_Faaliyet_Deg1"/>
      <sheetName val="_N_Finansal_Eğri3"/>
      <sheetName val="_N_Finansal_E?ri1"/>
      <sheetName val="Rapor_08_-_Agustos_20031"/>
      <sheetName val="Dokum_Yeri_Isimlendirme"/>
      <sheetName val="14_Proje_Kodları"/>
      <sheetName val="Proje_Kodları"/>
      <sheetName val="02_Beton_Takip"/>
      <sheetName val="Aktivite_Tipleri"/>
      <sheetName val="Proje_Kodları_ve_İlerlemeler"/>
      <sheetName val="ANA_SAYFA"/>
      <sheetName val="1_Summary"/>
      <sheetName val="Kullanilan_Kodlar"/>
      <sheetName val="Data_Validation"/>
      <sheetName val="ARGUS"/>
      <sheetName val="Finansal tamamlanma Eğrisi"/>
      <sheetName val="Sheet2"/>
      <sheetName val="Katalog"/>
      <sheetName val="Veri DB"/>
      <sheetName val="Activities"/>
      <sheetName val="Org chart Data"/>
      <sheetName val="Listeler"/>
      <sheetName val="FitOutConfCentre"/>
      <sheetName val="DB"/>
      <sheetName val="Letter Codes"/>
      <sheetName val="legend"/>
      <sheetName val="Rapor_Kapsamı2"/>
      <sheetName val="PM_Raporu2"/>
      <sheetName val="Proje_Bilgi2"/>
      <sheetName val="D_Hak_Rapor_(TL)2"/>
      <sheetName val="D_Hak_Rapor_(DM)2"/>
      <sheetName val="_N_Finansal_Eğri4"/>
      <sheetName val="K_Fiziksel_Eğri2"/>
      <sheetName val="B_Alacak2"/>
      <sheetName val="B_Borc2"/>
      <sheetName val="Perso_Durum2"/>
      <sheetName val="Perso_Mali2"/>
      <sheetName val="Proje_Aylık_Faaliyet_Degerl_2"/>
      <sheetName val="Proje_Prog_Deg_Özeti2"/>
      <sheetName val="TL_Faaliyet_Deg2"/>
      <sheetName val="DM_Faaliyet_Deg2"/>
      <sheetName val="_N_Finansal_Eğri5"/>
      <sheetName val="_N_Finansal_E?ri2"/>
      <sheetName val="Rapor_08_-_Agustos_20032"/>
      <sheetName val="DIRECT_COST1"/>
      <sheetName val="Dokum_Yeri_Isimlendirme1"/>
      <sheetName val="14_Proje_Kodları1"/>
      <sheetName val="Proje_Kodları1"/>
      <sheetName val="02_Beton_Takip1"/>
      <sheetName val="Aktivite_Tipleri1"/>
      <sheetName val="Proje_Kodları_ve_İlerlemeler1"/>
      <sheetName val="ANA_SAYFA1"/>
      <sheetName val="1_Summary1"/>
      <sheetName val="Kullanilan_Kodlar1"/>
      <sheetName val="Data_Validation1"/>
      <sheetName val="Finansal_tamamlanma_Eğrisi"/>
      <sheetName val="TABLO-3"/>
      <sheetName val="Sayfa2"/>
      <sheetName val="DS-MİKTAR"/>
      <sheetName val="SUNUM ÖZET"/>
      <sheetName val="Control"/>
      <sheetName val="Info"/>
      <sheetName val="T"/>
      <sheetName val="Прочее"/>
      <sheetName val="Working data"/>
      <sheetName val="2016"/>
      <sheetName val="диагр освоения"/>
      <sheetName val="Rapor_Kapsamı3"/>
      <sheetName val="PM_Raporu3"/>
      <sheetName val="Proje_Bilgi3"/>
      <sheetName val="D_Hak_Rapor_(TL)3"/>
      <sheetName val="D_Hak_Rapor_(DM)3"/>
      <sheetName val="_N_Finansal_Eğri6"/>
      <sheetName val="K_Fiziksel_Eğri3"/>
      <sheetName val="B_Alacak3"/>
      <sheetName val="B_Borc3"/>
      <sheetName val="Perso_Durum3"/>
      <sheetName val="Perso_Mali3"/>
      <sheetName val="Proje_Aylık_Faaliyet_Degerl_3"/>
      <sheetName val="Proje_Prog_Deg_Özeti3"/>
      <sheetName val="TL_Faaliyet_Deg3"/>
      <sheetName val="DM_Faaliyet_Deg3"/>
      <sheetName val="_N_Finansal_Eğri7"/>
      <sheetName val="_N_Finansal_E?ri3"/>
      <sheetName val="Rapor_08_-_Agustos_20033"/>
      <sheetName val="DIRECT_COST2"/>
      <sheetName val="Dokum_Yeri_Isimlendirme2"/>
      <sheetName val="14_Proje_Kodları2"/>
      <sheetName val="Proje_Kodları2"/>
      <sheetName val="02_Beton_Takip2"/>
      <sheetName val="Aktivite_Tipleri2"/>
      <sheetName val="Proje_Kodları_ve_İlerlemeler2"/>
      <sheetName val="ANA_SAYFA2"/>
      <sheetName val="1_Summary2"/>
      <sheetName val="Kullanilan_Kodlar2"/>
      <sheetName val="Data_Validation2"/>
      <sheetName val="Finansal_tamamlanma_Eğrisi1"/>
      <sheetName val="Veri_DB"/>
      <sheetName val="Org_chart_Data"/>
      <sheetName val="Letter_Codes"/>
      <sheetName val="SUNUM_ÖZET"/>
      <sheetName val="Working_data"/>
      <sheetName val="диагр_освоения"/>
      <sheetName val="ekipman listesi"/>
      <sheetName val="Ozet"/>
      <sheetName val="1-G1"/>
      <sheetName val="LC Takip"/>
      <sheetName val=" N Finansal E_ri"/>
      <sheetName val="_N_Finansal_E_ri"/>
      <sheetName val="LVL3"/>
      <sheetName val="Kırılım"/>
      <sheetName val="YG Kırılım"/>
      <sheetName val=" N Finansal _x000a_Eğri"/>
      <sheetName val="CC"/>
      <sheetName val="1C Katalog"/>
      <sheetName val="Rates"/>
      <sheetName val="Kabuller"/>
      <sheetName val="_N_Finansal_E_ri1"/>
      <sheetName val=" N Finansal _x000d_Eğri"/>
      <sheetName val="Лист1"/>
      <sheetName val="Rapor_Kapsamı4"/>
      <sheetName val="PM_Raporu4"/>
      <sheetName val="Proje_Bilgi4"/>
      <sheetName val="D_Hak_Rapor_(TL)4"/>
      <sheetName val="D_Hak_Rapor_(DM)4"/>
      <sheetName val="_N_Finansal_Eğri8"/>
      <sheetName val="K_Fiziksel_Eğri4"/>
      <sheetName val="B_Alacak4"/>
      <sheetName val="B_Borc4"/>
      <sheetName val="Perso_Durum4"/>
      <sheetName val="Perso_Mali4"/>
      <sheetName val="Proje_Aylık_Faaliyet_Degerl_4"/>
      <sheetName val="Proje_Prog_Deg_Özeti4"/>
      <sheetName val="TL_Faaliyet_Deg4"/>
      <sheetName val="DM_Faaliyet_Deg4"/>
      <sheetName val="_N_Finansal_Eğri9"/>
      <sheetName val="Rapor_08_-_Agustos_20034"/>
      <sheetName val="_N_Finansal_E?ri4"/>
      <sheetName val="DIRECT_COST3"/>
      <sheetName val="Dokum_Yeri_Isimlendirme3"/>
      <sheetName val="ANA_SAYFA3"/>
      <sheetName val="14_Proje_Kodları3"/>
      <sheetName val="Proje_Kodları3"/>
      <sheetName val="02_Beton_Takip3"/>
      <sheetName val="Aktivite_Tipleri3"/>
      <sheetName val="Proje_Kodları_ve_İlerlemeler3"/>
      <sheetName val="1_Summary3"/>
      <sheetName val="Kullanilan_Kodlar3"/>
      <sheetName val="Data_Validation3"/>
      <sheetName val="SUNUM_ÖZET1"/>
      <sheetName val="Finansal_tamamlanma_Eğrisi2"/>
      <sheetName val="Veri_DB1"/>
      <sheetName val="Org_chart_Data1"/>
      <sheetName val="Working_data1"/>
      <sheetName val="_N_Finansal_E_ri2"/>
      <sheetName val="Letter_Codes1"/>
      <sheetName val="ekipman_listesi"/>
      <sheetName val="LC_Takip"/>
      <sheetName val="YG_Kırılım"/>
      <sheetName val="Query Table"/>
      <sheetName val="Validation Lists"/>
      <sheetName val="VL-Day"/>
      <sheetName val="VL-Night"/>
      <sheetName val="MCBR"/>
      <sheetName val="EQT-ESTN"/>
      <sheetName val="Equipment"/>
      <sheetName val="xx. Data Input"/>
      <sheetName val="Data"/>
      <sheetName val="LISTE VE KONTROL"/>
      <sheetName val="B03"/>
      <sheetName val="OpexBudgetCodes"/>
      <sheetName val="GRSummary"/>
      <sheetName val="Свод оплат по выборкам"/>
      <sheetName val="список"/>
      <sheetName val="1-Toplam Gelir-Gider"/>
      <sheetName val="Share Price 2002"/>
      <sheetName val="B09.1"/>
      <sheetName val="Rapor_Kapsamı5"/>
      <sheetName val="PM_Raporu5"/>
      <sheetName val="Proje_Bilgi5"/>
      <sheetName val="D_Hak_Rapor_(TL)5"/>
      <sheetName val="D_Hak_Rapor_(DM)5"/>
      <sheetName val="_N_Finansal_Eğri10"/>
      <sheetName val="K_Fiziksel_Eğri5"/>
      <sheetName val="B_Alacak5"/>
      <sheetName val="B_Borc5"/>
      <sheetName val="Perso_Durum5"/>
      <sheetName val="Perso_Mali5"/>
      <sheetName val="Proje_Aylık_Faaliyet_Degerl_5"/>
      <sheetName val="Proje_Prog_Deg_Özeti5"/>
      <sheetName val="TL_Faaliyet_Deg5"/>
      <sheetName val="DM_Faaliyet_Deg5"/>
      <sheetName val="_N_Finansal_Eğri11"/>
      <sheetName val="Rapor_08_-_Agustos_20035"/>
      <sheetName val="_N_Finansal_E?ri5"/>
      <sheetName val="DIRECT_COST4"/>
      <sheetName val="Dokum_Yeri_Isimlendirme4"/>
      <sheetName val="ANA_SAYFA4"/>
      <sheetName val="14_Proje_Kodları4"/>
      <sheetName val="Proje_Kodları4"/>
      <sheetName val="02_Beton_Takip4"/>
      <sheetName val="Aktivite_Tipleri4"/>
      <sheetName val="Proje_Kodları_ve_İlerlemeler4"/>
      <sheetName val="1_Summary4"/>
      <sheetName val="Kullanilan_Kodlar4"/>
      <sheetName val="Data_Validation4"/>
      <sheetName val="SUNUM_ÖZET2"/>
      <sheetName val="Finansal_tamamlanma_Eğrisi3"/>
      <sheetName val="Veri_DB2"/>
      <sheetName val="Org_chart_Data2"/>
      <sheetName val="Working_data2"/>
      <sheetName val="_N_Finansal_E_ri3"/>
      <sheetName val="Letter_Codes2"/>
      <sheetName val="диагр_освоения1"/>
      <sheetName val="ekipman_listesi1"/>
      <sheetName val="LC_Takip1"/>
      <sheetName val="YG_Kırılım1"/>
      <sheetName val="PriceSummary"/>
      <sheetName val="ПЛАН ОПЛАТ"/>
      <sheetName val="Sheet5"/>
      <sheetName val="SEX"/>
      <sheetName val="B"/>
      <sheetName val="BQMPALOC"/>
      <sheetName val="97 사업추정(WEKI)"/>
      <sheetName val="Macro1"/>
      <sheetName val="Attach 4-18"/>
      <sheetName val="95삼성급(본사)"/>
      <sheetName val="Исполнение-нулевой отчет"/>
      <sheetName val="RAPOR1_İMALAT İLERLEME"/>
      <sheetName val="TEKLİF - BOQ"/>
      <sheetName val="CARPAN"/>
      <sheetName val="Rate Analysis"/>
      <sheetName val="CAT_5"/>
      <sheetName val="производство"/>
      <sheetName val="Raw Data"/>
      <sheetName val=" N Finansal _x005f_x000a_Eğri"/>
      <sheetName val="GRAPH_DATA"/>
      <sheetName val="TESİSAT"/>
      <sheetName val="B. Fiyatlar"/>
      <sheetName val="imalat iç sayfa"/>
      <sheetName val="_N_Finansal_E_ri4"/>
      <sheetName val=" N Finansal _Eğri"/>
      <sheetName val="PROGRAM"/>
      <sheetName val="CASHFLOW"/>
      <sheetName val="산근"/>
      <sheetName val="Cash2"/>
      <sheetName val="경비"/>
      <sheetName val="input"/>
      <sheetName val=" N Finansal _x005f_x000d_Eğri"/>
      <sheetName val="вспомогательный лист"/>
      <sheetName val="İhzar"/>
      <sheetName val="Analiz-dec"/>
      <sheetName val="PROCURE"/>
      <sheetName val="Sheet1"/>
      <sheetName val="tahakkuk müzekkeresi_1"/>
      <sheetName val="sal"/>
      <sheetName val="SUMMARY BQ"/>
      <sheetName val="YBF5"/>
      <sheetName val="Summ"/>
      <sheetName val="KRITER TABLOSU"/>
      <sheetName val="Cover"/>
      <sheetName val="ZAYIF AKIM KESFI"/>
      <sheetName val="AOP Summary-2"/>
      <sheetName val="Rapor_Kapsamı6"/>
      <sheetName val="PM_Raporu6"/>
      <sheetName val="Proje_Bilgi6"/>
      <sheetName val="D_Hak_Rapor_(TL)6"/>
      <sheetName val="D_Hak_Rapor_(DM)6"/>
      <sheetName val="_N_Finansal_Eğri12"/>
      <sheetName val="K_Fiziksel_Eğri6"/>
      <sheetName val="B_Alacak6"/>
      <sheetName val="B_Borc6"/>
      <sheetName val="Perso_Durum6"/>
      <sheetName val="Perso_Mali6"/>
      <sheetName val="Proje_Aylık_Faaliyet_Degerl_6"/>
      <sheetName val="Proje_Prog_Deg_Özeti6"/>
      <sheetName val="TL_Faaliyet_Deg6"/>
      <sheetName val="DM_Faaliyet_Deg6"/>
      <sheetName val="_N_Finansal_Eğri13"/>
      <sheetName val="_N_Finansal_E?ri6"/>
      <sheetName val="Rapor_08_-_Agustos_20036"/>
      <sheetName val="DIRECT_COST5"/>
      <sheetName val="Dokum_Yeri_Isimlendirme5"/>
      <sheetName val="ANA_SAYFA5"/>
      <sheetName val="14_Proje_Kodları5"/>
      <sheetName val="Proje_Kodları5"/>
      <sheetName val="02_Beton_Takip5"/>
      <sheetName val="Aktivite_Tipleri5"/>
      <sheetName val="Proje_Kodları_ve_İlerlemeler5"/>
      <sheetName val="1_Summary5"/>
      <sheetName val="Kullanilan_Kodlar5"/>
      <sheetName val="Data_Validation5"/>
      <sheetName val="Finansal_tamamlanma_Eğrisi4"/>
      <sheetName val="Org_chart_Data3"/>
      <sheetName val="Veri_DB3"/>
      <sheetName val="Letter_Codes3"/>
      <sheetName val="диагр_освоения2"/>
      <sheetName val="SUNUM_ÖZET3"/>
      <sheetName val="Working_data3"/>
      <sheetName val="ekipman_listesi2"/>
      <sheetName val="YG_Kırılım2"/>
      <sheetName val="LC_Takip2"/>
      <sheetName val="1C_Katalog"/>
      <sheetName val="_N_Finansal__x000a_Eğri"/>
      <sheetName val="Query_Table"/>
      <sheetName val="Validation_Lists"/>
      <sheetName val="xx__Data_Input"/>
      <sheetName val="LISTE_VE_KONTROL"/>
      <sheetName val="Свод_оплат_по_выборкам"/>
      <sheetName val="1-Toplam_Gelir-Gider"/>
      <sheetName val="ПЛАН_ОПЛАТ"/>
      <sheetName val="Share_Price_2002"/>
      <sheetName val="B09_1"/>
      <sheetName val="97_사업추정(WEKI)"/>
      <sheetName val="Attach_4-18"/>
      <sheetName val="Исполнение-нулевой_отчет"/>
      <sheetName val="Revenue Calculation"/>
      <sheetName val="MAZOT TAKIBI"/>
      <sheetName val="_N_Finansal_E_ri5"/>
      <sheetName val="LİSTE FİYATLARI"/>
      <sheetName val="Z"/>
      <sheetName val="Workings"/>
      <sheetName val="Inputs"/>
      <sheetName val="Satir Bazli Odeme Listesi"/>
      <sheetName val="Кедровский"/>
      <sheetName val="icmal  "/>
      <sheetName val="COEF"/>
      <sheetName val="Dİ-RUS"/>
      <sheetName val="icmal"/>
      <sheetName val="ÇALIŞMA İCMALİ"/>
      <sheetName val="13-İŞGÜCÜ.HİSTOGRAM'03"/>
      <sheetName val="ESCON"/>
      <sheetName val="Vehicles"/>
      <sheetName val="Option"/>
      <sheetName val="Tanimlar"/>
      <sheetName val="sch"/>
      <sheetName val="Parameters"/>
      <sheetName val="CELIK Poz No-6.11.2"/>
      <sheetName val="#REF"/>
      <sheetName val="Rapor_Kapsamı7"/>
      <sheetName val="PM_Raporu7"/>
      <sheetName val="Proje_Bilgi7"/>
      <sheetName val="D_Hak_Rapor_(TL)7"/>
      <sheetName val="D_Hak_Rapor_(DM)7"/>
      <sheetName val="_N_Finansal_Eğri14"/>
      <sheetName val="K_Fiziksel_Eğri7"/>
      <sheetName val="B_Alacak7"/>
      <sheetName val="B_Borc7"/>
      <sheetName val="Perso_Durum7"/>
      <sheetName val="Perso_Mali7"/>
      <sheetName val="Proje_Aylık_Faaliyet_Degerl_7"/>
      <sheetName val="Proje_Prog_Deg_Özeti7"/>
      <sheetName val="TL_Faaliyet_Deg7"/>
      <sheetName val="DM_Faaliyet_Deg7"/>
      <sheetName val="_N_Finansal_Eğri15"/>
      <sheetName val="_N_Finansal_E?ri7"/>
      <sheetName val="Rapor_08_-_Agustos_20037"/>
      <sheetName val="DIRECT_COST6"/>
      <sheetName val="Dokum_Yeri_Isimlendirme6"/>
      <sheetName val="ANA_SAYFA6"/>
      <sheetName val="14_Proje_Kodları6"/>
      <sheetName val="Proje_Kodları6"/>
      <sheetName val="02_Beton_Takip6"/>
      <sheetName val="Aktivite_Tipleri6"/>
      <sheetName val="Proje_Kodları_ve_İlerlemeler6"/>
      <sheetName val="1_Summary6"/>
      <sheetName val="Kullanilan_Kodlar6"/>
      <sheetName val="Data_Validation6"/>
      <sheetName val="Finansal_tamamlanma_Eğrisi5"/>
      <sheetName val="Veri_DB4"/>
      <sheetName val="SUNUM_ÖZET4"/>
      <sheetName val="Org_chart_Data4"/>
      <sheetName val="Working_data4"/>
      <sheetName val="_N_Finansal_E_ri6"/>
      <sheetName val="Letter_Codes4"/>
      <sheetName val="диагр_освоения3"/>
      <sheetName val="ekipman_listesi3"/>
      <sheetName val="LC_Takip3"/>
      <sheetName val="YG_Kırılım3"/>
      <sheetName val="Query_Table1"/>
      <sheetName val="Validation_Lists1"/>
      <sheetName val="1C_Katalog1"/>
      <sheetName val="_N_Finansal__x000a_Eğri1"/>
      <sheetName val="RAPOR1_İMALAT_İLERLEME"/>
      <sheetName val="xx__Data_Input1"/>
      <sheetName val="TEKLİF_-_BOQ"/>
      <sheetName val="Rate_Analysis"/>
      <sheetName val="_N_Finansal__x005f_x000a_Eğri"/>
      <sheetName val="B__Fiyatlar"/>
      <sheetName val="imalat_iç_sayfa"/>
      <sheetName val="LISTE_VE_KONTROL1"/>
      <sheetName val="Свод_оплат_по_выборкам1"/>
      <sheetName val="97_사업추정(WEKI)1"/>
      <sheetName val="Attach_4-181"/>
      <sheetName val="1-Toplam_Gelir-Gider1"/>
      <sheetName val="_N_Finansal__Eğri"/>
      <sheetName val="ПЛАН_ОПЛАТ1"/>
      <sheetName val="Share_Price_20021"/>
      <sheetName val="B09_11"/>
      <sheetName val="Исполнение-нулевой_отчет1"/>
      <sheetName val="tahakkuk_müzekkeresi_1"/>
      <sheetName val="SUMMARY_BQ"/>
      <sheetName val="KRITER_TABLOSU"/>
      <sheetName val="AOP_Summary-2"/>
      <sheetName val="LİSTE_FİYATLARI"/>
      <sheetName val="Revenue_Calculation"/>
      <sheetName val="13-İŞGÜCÜ_HİSTOGRAM'03"/>
      <sheetName val="Raw_Data"/>
      <sheetName val="ZAYIF_AKIM_KESFI"/>
      <sheetName val="ÇALIŞMA_İCMALİ"/>
      <sheetName val="_N_Finansal__x005f_x000d_Eğri"/>
      <sheetName val="MAZOT_TAKIBI"/>
      <sheetName val="Satir_Bazli_Odeme_Listesi"/>
      <sheetName val="icmal__"/>
      <sheetName val="вспомогательный_лист"/>
      <sheetName val="CELIK_Poz_No-6_11_2"/>
      <sheetName val="INCOMING"/>
      <sheetName val="расценки"/>
      <sheetName val="Rapor_Kapsamı8"/>
      <sheetName val="PM_Raporu8"/>
      <sheetName val="Proje_Bilgi8"/>
      <sheetName val="D_Hak_Rapor_(TL)8"/>
      <sheetName val="D_Hak_Rapor_(DM)8"/>
      <sheetName val="_N_Finansal_Eğri16"/>
      <sheetName val="K_Fiziksel_Eğri8"/>
      <sheetName val="B_Alacak8"/>
      <sheetName val="B_Borc8"/>
      <sheetName val="Perso_Durum8"/>
      <sheetName val="Perso_Mali8"/>
      <sheetName val="Proje_Aylık_Faaliyet_Degerl_8"/>
      <sheetName val="Proje_Prog_Deg_Özeti8"/>
      <sheetName val="TL_Faaliyet_Deg8"/>
      <sheetName val="DM_Faaliyet_Deg8"/>
      <sheetName val="_N_Finansal_Eğri17"/>
      <sheetName val="_N_Finansal_E?ri8"/>
      <sheetName val="Rapor_08_-_Agustos_20038"/>
      <sheetName val="DIRECT_COST7"/>
      <sheetName val="Dokum_Yeri_Isimlendirme7"/>
      <sheetName val="ANA_SAYFA7"/>
      <sheetName val="14_Proje_Kodları7"/>
      <sheetName val="Proje_Kodları7"/>
      <sheetName val="02_Beton_Takip7"/>
      <sheetName val="Aktivite_Tipleri7"/>
      <sheetName val="Proje_Kodları_ve_İlerlemeler7"/>
      <sheetName val="1_Summary7"/>
      <sheetName val="Kullanilan_Kodlar7"/>
      <sheetName val="Data_Validation7"/>
      <sheetName val="SUNUM_ÖZET5"/>
      <sheetName val="Finansal_tamamlanma_Eğrisi6"/>
      <sheetName val="Veri_DB5"/>
      <sheetName val="Org_chart_Data5"/>
      <sheetName val="_N_Finansal_E_ri7"/>
      <sheetName val="Letter_Codes5"/>
      <sheetName val="Working_data5"/>
      <sheetName val="диагр_освоения4"/>
      <sheetName val="ekipman_listesi4"/>
      <sheetName val="LC_Takip4"/>
      <sheetName val="YG_Kırılım4"/>
      <sheetName val="Query_Table2"/>
      <sheetName val="Validation_Lists2"/>
      <sheetName val="1C_Katalog2"/>
      <sheetName val="_N_Finansal__x000a_Eğri2"/>
      <sheetName val="RAPOR1_İMALAT_İLERLEME1"/>
      <sheetName val="_N_Finansal__x005f_x000a_Eğri1"/>
      <sheetName val="TEKLİF_-_BOQ1"/>
      <sheetName val="xx__Data_Input2"/>
      <sheetName val="Rate_Analysis1"/>
      <sheetName val="B__Fiyatlar1"/>
      <sheetName val="imalat_iç_sayfa1"/>
      <sheetName val="_N_Finansal__Eğri1"/>
      <sheetName val="LISTE_VE_KONTROL2"/>
      <sheetName val="Свод_оплат_по_выборкам2"/>
      <sheetName val="97_사업추정(WEKI)2"/>
      <sheetName val="Attach_4-182"/>
      <sheetName val="1-Toplam_Gelir-Gider2"/>
      <sheetName val="ПЛАН_ОПЛАТ2"/>
      <sheetName val="Share_Price_20022"/>
      <sheetName val="B09_12"/>
      <sheetName val="Исполнение-нулевой_отчет2"/>
      <sheetName val="KRITER_TABLOSU1"/>
      <sheetName val="AOP_Summary-21"/>
      <sheetName val="tahakkuk_müzekkeresi_11"/>
      <sheetName val="SUMMARY_BQ1"/>
      <sheetName val="LİSTE_FİYATLARI1"/>
      <sheetName val="13-İŞGÜCÜ_HİSTOGRAM'031"/>
      <sheetName val="Revenue_Calculation1"/>
      <sheetName val="Raw_Data1"/>
      <sheetName val="ZAYIF_AKIM_KESFI1"/>
      <sheetName val="ÇALIŞMA_İCMALİ1"/>
      <sheetName val="_N_Finansal__x005f_x000d_Eğri1"/>
      <sheetName val="MAZOT_TAKIBI1"/>
      <sheetName val="Satir_Bazli_Odeme_Listesi1"/>
      <sheetName val="icmal__1"/>
      <sheetName val="вспомогательный_лист1"/>
      <sheetName val="CELIK_Poz_No-6_11_21"/>
      <sheetName val="Siyah Fittings"/>
      <sheetName val="Sayfa1"/>
      <sheetName val="YEVMİYE"/>
      <sheetName val="Rapor_Kapsamı10"/>
      <sheetName val="PM_Raporu10"/>
      <sheetName val="Proje_Bilgi10"/>
      <sheetName val="D_Hak_Rapor_(TL)10"/>
      <sheetName val="D_Hak_Rapor_(DM)10"/>
      <sheetName val="_N_Finansal_Eğri20"/>
      <sheetName val="K_Fiziksel_Eğri10"/>
      <sheetName val="B_Alacak10"/>
      <sheetName val="B_Borc10"/>
      <sheetName val="Perso_Durum10"/>
      <sheetName val="Perso_Mali10"/>
      <sheetName val="Proje_Aylık_Faaliyet_Degerl_10"/>
      <sheetName val="Proje_Prog_Deg_Özeti10"/>
      <sheetName val="TL_Faaliyet_Deg10"/>
      <sheetName val="DM_Faaliyet_Deg10"/>
      <sheetName val="_N_Finansal_Eğri21"/>
      <sheetName val="_N_Finansal_E?ri10"/>
      <sheetName val="Rapor_08_-_Agustos_200310"/>
      <sheetName val="DIRECT_COST9"/>
      <sheetName val="Dokum_Yeri_Isimlendirme9"/>
      <sheetName val="ANA_SAYFA9"/>
      <sheetName val="14_Proje_Kodları9"/>
      <sheetName val="Proje_Kodları9"/>
      <sheetName val="02_Beton_Takip9"/>
      <sheetName val="Aktivite_Tipleri9"/>
      <sheetName val="Proje_Kodları_ve_İlerlemeler9"/>
      <sheetName val="1_Summary9"/>
      <sheetName val="Kullanilan_Kodlar9"/>
      <sheetName val="Data_Validation9"/>
      <sheetName val="SUNUM_ÖZET7"/>
      <sheetName val="Finansal_tamamlanma_Eğrisi8"/>
      <sheetName val="Veri_DB7"/>
      <sheetName val="Org_chart_Data7"/>
      <sheetName val="_N_Finansal_E_ri9"/>
      <sheetName val="Letter_Codes7"/>
      <sheetName val="Working_data7"/>
      <sheetName val="диагр_освоения6"/>
      <sheetName val="ekipman_listesi6"/>
      <sheetName val="LC_Takip6"/>
      <sheetName val="YG_Kırılım6"/>
      <sheetName val="Query_Table4"/>
      <sheetName val="Validation_Lists4"/>
      <sheetName val="1C_Katalog4"/>
      <sheetName val="_N_Finansal__x000a_Eğri4"/>
      <sheetName val="RAPOR1_İMALAT_İLERLEME3"/>
      <sheetName val="_N_Finansal__x005f_x000a_Eğri3"/>
      <sheetName val="TEKLİF_-_BOQ3"/>
      <sheetName val="xx__Data_Input4"/>
      <sheetName val="Rate_Analysis3"/>
      <sheetName val="B__Fiyatlar3"/>
      <sheetName val="imalat_iç_sayfa3"/>
      <sheetName val="_N_Finansal__Eğri3"/>
      <sheetName val="LISTE_VE_KONTROL4"/>
      <sheetName val="Свод_оплат_по_выборкам4"/>
      <sheetName val="97_사업추정(WEKI)4"/>
      <sheetName val="Attach_4-184"/>
      <sheetName val="1-Toplam_Gelir-Gider4"/>
      <sheetName val="ПЛАН_ОПЛАТ4"/>
      <sheetName val="Share_Price_20024"/>
      <sheetName val="B09_14"/>
      <sheetName val="Исполнение-нулевой_отчет4"/>
      <sheetName val="KRITER_TABLOSU3"/>
      <sheetName val="AOP_Summary-23"/>
      <sheetName val="tahakkuk_müzekkeresi_13"/>
      <sheetName val="SUMMARY_BQ3"/>
      <sheetName val="LİSTE_FİYATLARI3"/>
      <sheetName val="13-İŞGÜCÜ_HİSTOGRAM'033"/>
      <sheetName val="Revenue_Calculation3"/>
      <sheetName val="Raw_Data3"/>
      <sheetName val="ZAYIF_AKIM_KESFI3"/>
      <sheetName val="ÇALIŞMA_İCMALİ3"/>
      <sheetName val="_N_Finansal__x005f_x000d_Eğri3"/>
      <sheetName val="MAZOT_TAKIBI3"/>
      <sheetName val="Satir_Bazli_Odeme_Listesi3"/>
      <sheetName val="icmal__3"/>
      <sheetName val="вспомогательный_лист3"/>
      <sheetName val="CELIK_Poz_No-6_11_23"/>
      <sheetName val="Rapor_Kapsamı9"/>
      <sheetName val="PM_Raporu9"/>
      <sheetName val="Proje_Bilgi9"/>
      <sheetName val="D_Hak_Rapor_(TL)9"/>
      <sheetName val="D_Hak_Rapor_(DM)9"/>
      <sheetName val="_N_Finansal_Eğri18"/>
      <sheetName val="K_Fiziksel_Eğri9"/>
      <sheetName val="B_Alacak9"/>
      <sheetName val="B_Borc9"/>
      <sheetName val="Perso_Durum9"/>
      <sheetName val="Perso_Mali9"/>
      <sheetName val="Proje_Aylık_Faaliyet_Degerl_9"/>
      <sheetName val="Proje_Prog_Deg_Özeti9"/>
      <sheetName val="TL_Faaliyet_Deg9"/>
      <sheetName val="DM_Faaliyet_Deg9"/>
      <sheetName val="_N_Finansal_Eğri19"/>
      <sheetName val="_N_Finansal_E?ri9"/>
      <sheetName val="Rapor_08_-_Agustos_20039"/>
      <sheetName val="DIRECT_COST8"/>
      <sheetName val="Dokum_Yeri_Isimlendirme8"/>
      <sheetName val="ANA_SAYFA8"/>
      <sheetName val="14_Proje_Kodları8"/>
      <sheetName val="Proje_Kodları8"/>
      <sheetName val="02_Beton_Takip8"/>
      <sheetName val="Aktivite_Tipleri8"/>
      <sheetName val="Proje_Kodları_ve_İlerlemeler8"/>
      <sheetName val="1_Summary8"/>
      <sheetName val="Kullanilan_Kodlar8"/>
      <sheetName val="Data_Validation8"/>
      <sheetName val="SUNUM_ÖZET6"/>
      <sheetName val="Finansal_tamamlanma_Eğrisi7"/>
      <sheetName val="Veri_DB6"/>
      <sheetName val="Org_chart_Data6"/>
      <sheetName val="_N_Finansal_E_ri8"/>
      <sheetName val="Letter_Codes6"/>
      <sheetName val="Working_data6"/>
      <sheetName val="диагр_освоения5"/>
      <sheetName val="ekipman_listesi5"/>
      <sheetName val="LC_Takip5"/>
      <sheetName val="YG_Kırılım5"/>
      <sheetName val="Query_Table3"/>
      <sheetName val="Validation_Lists3"/>
      <sheetName val="1C_Katalog3"/>
      <sheetName val="_N_Finansal__x000a_Eğri3"/>
      <sheetName val="RAPOR1_İMALAT_İLERLEME2"/>
      <sheetName val="_N_Finansal__x005f_x000a_Eğri2"/>
      <sheetName val="TEKLİF_-_BOQ2"/>
      <sheetName val="xx__Data_Input3"/>
      <sheetName val="Rate_Analysis2"/>
      <sheetName val="B__Fiyatlar2"/>
      <sheetName val="imalat_iç_sayfa2"/>
      <sheetName val="_N_Finansal__Eğri2"/>
      <sheetName val="LISTE_VE_KONTROL3"/>
      <sheetName val="Свод_оплат_по_выборкам3"/>
      <sheetName val="97_사업추정(WEKI)3"/>
      <sheetName val="Attach_4-183"/>
      <sheetName val="1-Toplam_Gelir-Gider3"/>
      <sheetName val="ПЛАН_ОПЛАТ3"/>
      <sheetName val="Share_Price_20023"/>
      <sheetName val="B09_13"/>
      <sheetName val="Исполнение-нулевой_отчет3"/>
      <sheetName val="KRITER_TABLOSU2"/>
      <sheetName val="AOP_Summary-22"/>
      <sheetName val="tahakkuk_müzekkeresi_12"/>
      <sheetName val="SUMMARY_BQ2"/>
      <sheetName val="LİSTE_FİYATLARI2"/>
      <sheetName val="13-İŞGÜCÜ_HİSTOGRAM'032"/>
      <sheetName val="Revenue_Calculation2"/>
      <sheetName val="Raw_Data2"/>
      <sheetName val="ZAYIF_AKIM_KESFI2"/>
      <sheetName val="ÇALIŞMA_İCMALİ2"/>
      <sheetName val="_N_Finansal__x005f_x000d_Eğri2"/>
      <sheetName val="MAZOT_TAKIBI2"/>
      <sheetName val="Satir_Bazli_Odeme_Listesi2"/>
      <sheetName val="icmal__2"/>
      <sheetName val="вспомогательный_лист2"/>
      <sheetName val="CELIK_Poz_No-6_11_22"/>
      <sheetName val="Справочники"/>
      <sheetName val="НАКОПИТ"/>
      <sheetName val="Списки"/>
      <sheetName val="dolar"/>
      <sheetName val="입찰내역 발주처 양식"/>
      <sheetName val="Code03"/>
      <sheetName val="Summary"/>
      <sheetName val="CA"/>
      <sheetName val="C1"/>
      <sheetName val="D"/>
      <sheetName val="D.I"/>
      <sheetName val="BF2001"/>
      <sheetName val="Msw-study"/>
      <sheetName val="DRUM"/>
      <sheetName val="LTQ"/>
      <sheetName val="Table"/>
      <sheetName val="Kaynak"/>
      <sheetName val="F4-F7"/>
      <sheetName val="villa"/>
      <sheetName val="一発シート"/>
      <sheetName val="L-Mechanical"/>
      <sheetName val="EnterData"/>
      <sheetName val="기계내역서"/>
      <sheetName val="DIL4"/>
      <sheetName val="Rapor_Kapsamı11"/>
      <sheetName val="PM_Raporu11"/>
      <sheetName val="Proje_Bilgi11"/>
      <sheetName val="D_Hak_Rapor_(TL)11"/>
      <sheetName val="D_Hak_Rapor_(DM)11"/>
      <sheetName val="_N_Finansal_Eğri22"/>
      <sheetName val="K_Fiziksel_Eğri11"/>
      <sheetName val="B_Alacak11"/>
      <sheetName val="B_Borc11"/>
      <sheetName val="Perso_Durum11"/>
      <sheetName val="Perso_Mali11"/>
      <sheetName val="Proje_Aylık_Faaliyet_Degerl_11"/>
      <sheetName val="Proje_Prog_Deg_Özeti11"/>
      <sheetName val="TL_Faaliyet_Deg11"/>
      <sheetName val="DM_Faaliyet_Deg11"/>
      <sheetName val="_N_Finansal_Eğri23"/>
      <sheetName val="_N_Finansal_E?ri11"/>
      <sheetName val="Rapor_08_-_Agustos_200311"/>
      <sheetName val="DIRECT_COST10"/>
      <sheetName val="Dokum_Yeri_Isimlendirme10"/>
      <sheetName val="ANA_SAYFA10"/>
      <sheetName val="14_Proje_Kodları10"/>
      <sheetName val="Proje_Kodları10"/>
      <sheetName val="02_Beton_Takip10"/>
      <sheetName val="Aktivite_Tipleri10"/>
      <sheetName val="Proje_Kodları_ve_İlerlemeler10"/>
      <sheetName val="1_Summary10"/>
      <sheetName val="Kullanilan_Kodlar10"/>
      <sheetName val="Data_Validation10"/>
      <sheetName val="Finansal_tamamlanma_Eğrisi9"/>
      <sheetName val="Org_chart_Data8"/>
      <sheetName val="Veri_DB8"/>
      <sheetName val="Letter_Codes8"/>
      <sheetName val="SUNUM_ÖZET8"/>
      <sheetName val="_N_Finansal_E_ri10"/>
      <sheetName val="Working_data8"/>
      <sheetName val="диагр_освоения7"/>
      <sheetName val="YG_Kırılım7"/>
      <sheetName val="ekipman_listesi7"/>
      <sheetName val="LC_Takip7"/>
      <sheetName val="1C_Katalog5"/>
      <sheetName val="_N_Finansal__x000a_Eğri5"/>
      <sheetName val="Query_Table5"/>
      <sheetName val="Validation_Lists5"/>
      <sheetName val="xx__Data_Input5"/>
      <sheetName val="Share_Price_20025"/>
      <sheetName val="LISTE_VE_KONTROL5"/>
      <sheetName val="Свод_оплат_по_выборкам5"/>
      <sheetName val="B09_15"/>
      <sheetName val="1-Toplam_Gelir-Gider5"/>
      <sheetName val="ПЛАН_ОПЛАТ5"/>
      <sheetName val="97_사업추정(WEKI)5"/>
      <sheetName val="Attach_4-185"/>
      <sheetName val="Исполнение-нулевой_отчет5"/>
      <sheetName val="Raw_Data4"/>
      <sheetName val="RAPOR1_İMALAT_İLERLEME4"/>
      <sheetName val="TEKLİF_-_BOQ4"/>
      <sheetName val="Rate_Analysis4"/>
      <sheetName val="_N_Finansal__x005f_x000a_Eğri4"/>
      <sheetName val="B__Fiyatlar4"/>
      <sheetName val="imalat_iç_sayfa4"/>
      <sheetName val="_N_Finansal__Eğri4"/>
      <sheetName val="AOP_Summary-24"/>
      <sheetName val="Revenue_Calculation4"/>
      <sheetName val="_N_Finansal__x005f_x000d_Eğri4"/>
      <sheetName val="вспомогательный_лист4"/>
      <sheetName val="tahakkuk_müzekkeresi_14"/>
      <sheetName val="SUMMARY_BQ4"/>
      <sheetName val="KRITER_TABLOSU4"/>
      <sheetName val="ZAYIF_AKIM_KESFI4"/>
      <sheetName val="MAZOT_TAKIBI4"/>
      <sheetName val="LİSTE_FİYATLARI4"/>
      <sheetName val="Satir_Bazli_Odeme_Listesi4"/>
      <sheetName val="icmal__4"/>
      <sheetName val="ÇALIŞMA_İCMALİ4"/>
      <sheetName val="13-İŞGÜCÜ_HİSTOGRAM'034"/>
      <sheetName val="CELIK_Poz_No-6_11_24"/>
      <sheetName val="Siyah_Fittings"/>
      <sheetName val="YEŞİL DEFTER (İNŞAAT )"/>
      <sheetName val="Стоимость сырья"/>
      <sheetName val="справочник"/>
      <sheetName val="Наём_справ"/>
      <sheetName val="Виды работ"/>
      <sheetName val="Цены"/>
      <sheetName val="усл обозн"/>
      <sheetName val="Фсч"/>
      <sheetName val="Справочник РУ"/>
      <sheetName val="Лист4"/>
      <sheetName val="Лист2"/>
      <sheetName val="Объекты"/>
      <sheetName val="Тарифы_2021г"/>
      <sheetName val="ТМЦ"/>
      <sheetName val="Легенда"/>
      <sheetName val="DEGISKENLER"/>
      <sheetName val="_N_Finansal__x000d_Eğri"/>
      <sheetName val="факт выполнение"/>
      <sheetName val="Доходы свод"/>
      <sheetName val="XZLC004_PART2"/>
      <sheetName val="报价单"/>
      <sheetName val="D_I"/>
      <sheetName val="입찰내역_발주처_양식"/>
      <sheetName val="Birim fiyatlar-2005"/>
      <sheetName val="Шкаф"/>
      <sheetName val="Коэфф1."/>
      <sheetName val="Прайс лист"/>
      <sheetName val="Гр5(о)"/>
      <sheetName val="_N_Finansal_E_ri11"/>
      <sheetName val="_N_Finansal__Eğri5"/>
      <sheetName val="PERSONNELIST"/>
      <sheetName val="安装新取费"/>
      <sheetName val="海盐加工装置"/>
      <sheetName val="内外控制表"/>
      <sheetName val="ГПР"/>
      <sheetName val="Стены и плинт"/>
      <sheetName val="Потолок"/>
      <sheetName val="HYDROTEST DIAGRAM"/>
      <sheetName val="breakdown"/>
      <sheetName val="Стоимость_сырья"/>
      <sheetName val="Виды_работ"/>
      <sheetName val="усл_обозн"/>
      <sheetName val="Справочник_РУ"/>
      <sheetName val="Rapor_Kapsamı12"/>
      <sheetName val="PM_Raporu12"/>
      <sheetName val="Proje_Bilgi12"/>
      <sheetName val="D_Hak_Rapor_(TL)12"/>
      <sheetName val="D_Hak_Rapor_(DM)12"/>
      <sheetName val="_N_Finansal_Eğri24"/>
      <sheetName val="K_Fiziksel_Eğri12"/>
      <sheetName val="B_Alacak12"/>
      <sheetName val="B_Borc12"/>
      <sheetName val="Perso_Durum12"/>
      <sheetName val="Perso_Mali12"/>
      <sheetName val="Proje_Aylık_Faaliyet_Degerl_12"/>
      <sheetName val="Proje_Prog_Deg_Özeti12"/>
      <sheetName val="TL_Faaliyet_Deg12"/>
      <sheetName val="DM_Faaliyet_Deg12"/>
      <sheetName val="_N_Finansal_Eğri25"/>
      <sheetName val="_N_Finansal_E?ri12"/>
      <sheetName val="Rapor_08_-_Agustos_200312"/>
      <sheetName val="DIRECT_COST11"/>
      <sheetName val="Dokum_Yeri_Isimlendirme11"/>
      <sheetName val="ANA_SAYFA11"/>
      <sheetName val="14_Proje_Kodları11"/>
      <sheetName val="Proje_Kodları11"/>
      <sheetName val="02_Beton_Takip11"/>
      <sheetName val="Aktivite_Tipleri11"/>
      <sheetName val="Proje_Kodları_ve_İlerlemeler11"/>
      <sheetName val="1_Summary11"/>
      <sheetName val="Kullanilan_Kodlar11"/>
      <sheetName val="Data_Validation11"/>
      <sheetName val="Finansal_tamamlanma_Eğrisi10"/>
      <sheetName val="Org_chart_Data9"/>
      <sheetName val="Veri_DB9"/>
      <sheetName val="Letter_Codes9"/>
      <sheetName val="SUNUM_ÖZET9"/>
      <sheetName val="Working_data9"/>
      <sheetName val="диагр_освоения8"/>
      <sheetName val="ekipman_listesi8"/>
      <sheetName val="LC_Takip8"/>
      <sheetName val="YG_Kırılım8"/>
      <sheetName val="_N_Finansal__x000a_Eğri6"/>
      <sheetName val="1C_Katalog6"/>
      <sheetName val="Query_Table6"/>
      <sheetName val="Validation_Lists6"/>
      <sheetName val="xx__Data_Input6"/>
      <sheetName val="LISTE_VE_KONTROL6"/>
      <sheetName val="Share_Price_20026"/>
      <sheetName val="Свод_оплат_по_выборкам6"/>
      <sheetName val="1-Toplam_Gelir-Gider6"/>
      <sheetName val="B09_16"/>
      <sheetName val="ПЛАН_ОПЛАТ6"/>
      <sheetName val="97_사업추정(WEKI)6"/>
      <sheetName val="Attach_4-186"/>
      <sheetName val="Исполнение-нулевой_отчет6"/>
      <sheetName val="RAPOR1_İMALAT_İLERLEME5"/>
      <sheetName val="Raw_Data5"/>
      <sheetName val="TEKLİF_-_BOQ5"/>
      <sheetName val="Rate_Analysis5"/>
      <sheetName val="_N_Finansal__x005f_x000a_Eğri5"/>
      <sheetName val="B__Fiyatlar5"/>
      <sheetName val="imalat_iç_sayfa5"/>
      <sheetName val="_N_Finansal__x005f_x000d_Eğri5"/>
      <sheetName val="вспомогательный_лист5"/>
      <sheetName val="tahakkuk_müzekkeresi_15"/>
      <sheetName val="SUMMARY_BQ5"/>
      <sheetName val="KRITER_TABLOSU5"/>
      <sheetName val="ZAYIF_AKIM_KESFI5"/>
      <sheetName val="AOP_Summary-25"/>
      <sheetName val="Revenue_Calculation5"/>
      <sheetName val="MAZOT_TAKIBI5"/>
      <sheetName val="LİSTE_FİYATLARI5"/>
      <sheetName val="Satir_Bazli_Odeme_Listesi5"/>
      <sheetName val="icmal__5"/>
      <sheetName val="ÇALIŞMA_İCMALİ5"/>
      <sheetName val="13-İŞGÜCÜ_HİSTOGRAM'035"/>
      <sheetName val="CELIK_Poz_No-6_11_25"/>
      <sheetName val="Siyah_Fittings1"/>
      <sheetName val="입찰내역_발주처_양식1"/>
      <sheetName val="D_I1"/>
      <sheetName val="Стоимость_сырья1"/>
      <sheetName val="Виды_работ1"/>
      <sheetName val="усл_обозн1"/>
      <sheetName val="Справочник_РУ1"/>
      <sheetName val="Анализ бункеров"/>
      <sheetName val="меп"/>
      <sheetName val="справочник ОС"/>
      <sheetName val="список объектов"/>
      <sheetName val="Лист3"/>
      <sheetName val="KM KANATLI"/>
      <sheetName val="FFARK MİK TABLOLARI"/>
      <sheetName val="KATSAYI"/>
      <sheetName val="12CGOU"/>
      <sheetName val="공문"/>
      <sheetName val="NOISE"/>
      <sheetName val="Tipo de Cambio"/>
      <sheetName val="재료비"/>
      <sheetName val=" N Finansal  Eğri"/>
      <sheetName val="HOC"/>
      <sheetName val="YEŞİL_DEFTER_(İNŞAAT_)"/>
      <sheetName val="Rapor_Kapsamı13"/>
      <sheetName val="PM_Raporu13"/>
      <sheetName val="Proje_Bilgi13"/>
      <sheetName val="D_Hak_Rapor_(TL)13"/>
      <sheetName val="D_Hak_Rapor_(DM)13"/>
      <sheetName val="_N_Finansal_Eğri26"/>
      <sheetName val="K_Fiziksel_Eğri13"/>
      <sheetName val="B_Alacak13"/>
      <sheetName val="B_Borc13"/>
      <sheetName val="Perso_Durum13"/>
      <sheetName val="Perso_Mali13"/>
      <sheetName val="Proje_Aylık_Faaliyet_Degerl_13"/>
      <sheetName val="Proje_Prog_Deg_Özeti13"/>
      <sheetName val="TL_Faaliyet_Deg13"/>
      <sheetName val="DM_Faaliyet_Deg13"/>
      <sheetName val="_N_Finansal_Eğri27"/>
      <sheetName val="_N_Finansal_E?ri13"/>
      <sheetName val="Rapor_08_-_Agustos_200313"/>
      <sheetName val="DIRECT_COST12"/>
      <sheetName val="Dokum_Yeri_Isimlendirme12"/>
      <sheetName val="ANA_SAYFA12"/>
      <sheetName val="14_Proje_Kodları12"/>
      <sheetName val="Proje_Kodları12"/>
      <sheetName val="02_Beton_Takip12"/>
      <sheetName val="Aktivite_Tipleri12"/>
      <sheetName val="Proje_Kodları_ve_İlerlemeler12"/>
      <sheetName val="1_Summary12"/>
      <sheetName val="Kullanilan_Kodlar12"/>
      <sheetName val="Data_Validation12"/>
      <sheetName val="Finansal_tamamlanma_Eğrisi11"/>
      <sheetName val="Org_chart_Data10"/>
      <sheetName val="Veri_DB10"/>
      <sheetName val="Letter_Codes10"/>
      <sheetName val="SUNUM_ÖZET10"/>
      <sheetName val="Working_data10"/>
      <sheetName val="диагр_освоения9"/>
      <sheetName val="ekipman_listesi9"/>
      <sheetName val="LC_Takip9"/>
      <sheetName val="_N_Finansal_E_ri12"/>
      <sheetName val="YG_Kırılım9"/>
      <sheetName val="_N_Finansal__x000a_Eğri7"/>
      <sheetName val="1C_Katalog7"/>
      <sheetName val="Query_Table7"/>
      <sheetName val="Validation_Lists7"/>
      <sheetName val="xx__Data_Input7"/>
      <sheetName val="LISTE_VE_KONTROL7"/>
      <sheetName val="Свод_оплат_по_выборкам7"/>
      <sheetName val="1-Toplam_Gelir-Gider7"/>
      <sheetName val="RAPOR1_İMALAT_İLERLEME6"/>
      <sheetName val="TEKLİF_-_BOQ6"/>
      <sheetName val="Rate_Analysis6"/>
      <sheetName val="Share_Price_20027"/>
      <sheetName val="B09_17"/>
      <sheetName val="ПЛАН_ОПЛАТ7"/>
      <sheetName val="97_사업추정(WEKI)7"/>
      <sheetName val="Attach_4-187"/>
      <sheetName val="Исполнение-нулевой_отчет7"/>
      <sheetName val="_N_Finansal__x005f_x000a_Eğri6"/>
      <sheetName val="B__Fiyatlar6"/>
      <sheetName val="imalat_iç_sayfa6"/>
      <sheetName val="_N_Finansal__Eğri6"/>
      <sheetName val="Raw_Data6"/>
      <sheetName val="KRITER_TABLOSU6"/>
      <sheetName val="AOP_Summary-26"/>
      <sheetName val="tahakkuk_müzekkeresi_16"/>
      <sheetName val="SUMMARY_BQ6"/>
      <sheetName val="Revenue_Calculation6"/>
      <sheetName val="LİSTE_FİYATLARI6"/>
      <sheetName val="ZAYIF_AKIM_KESFI6"/>
      <sheetName val="_N_Finansal__x005f_x000d_Eğri6"/>
      <sheetName val="MAZOT_TAKIBI6"/>
      <sheetName val="Satir_Bazli_Odeme_Listesi6"/>
      <sheetName val="icmal__6"/>
      <sheetName val="вспомогательный_лист6"/>
      <sheetName val="ÇALIŞMA_İCMALİ6"/>
      <sheetName val="13-İŞGÜCÜ_HİSTOGRAM'036"/>
      <sheetName val="CELIK_Poz_No-6_11_26"/>
      <sheetName val="Siyah_Fittings2"/>
      <sheetName val="YEŞİL_DEFTER_(İNŞAAT_)1"/>
      <sheetName val="BankaVezne"/>
      <sheetName val="parametreler"/>
      <sheetName val="Faturanızı Özelleştirin"/>
      <sheetName val="KAPAK "/>
      <sheetName val="XLR_NoRangeSheet"/>
      <sheetName val="Контроль заказов (3)"/>
      <sheetName val="факт_выполнение"/>
      <sheetName val="Доходы_свод"/>
      <sheetName val="Коэфф1_"/>
      <sheetName val="Прайс_лист"/>
      <sheetName val="Анализ_бункеров"/>
      <sheetName val="справочник_ОС"/>
      <sheetName val="список_объектов"/>
      <sheetName val="Birim_fiyatlar-2005"/>
      <sheetName val="Стены_и_плинт"/>
      <sheetName val="Revenue control Centers"/>
      <sheetName val="Proforma"/>
      <sheetName val="Параметры"/>
      <sheetName val="Basic-Engineering"/>
      <sheetName val="Startphase"/>
      <sheetName val="CTEMCOST"/>
      <sheetName val="Page1"/>
      <sheetName val="Bolt Up"/>
      <sheetName val="Field Handle Fittings"/>
      <sheetName val="Attach Flange"/>
      <sheetName val="Handle &amp; Erect Fab Spools"/>
      <sheetName val="Shop Handle Pipe"/>
      <sheetName val="Olet"/>
      <sheetName val="Shop Handle Fittings"/>
      <sheetName val="Valve Handle"/>
      <sheetName val="W+C+2B"/>
      <sheetName val="x"/>
      <sheetName val="PpFCTRS"/>
      <sheetName val="OIL SYST DATA SHTS"/>
      <sheetName val="SsFCTRS"/>
      <sheetName val="Q&amp;pl-V"/>
      <sheetName val="Rapor_Kapsamı14"/>
      <sheetName val="PM_Raporu14"/>
      <sheetName val="Proje_Bilgi14"/>
      <sheetName val="D_Hak_Rapor_(TL)14"/>
      <sheetName val="D_Hak_Rapor_(DM)14"/>
      <sheetName val="_N_Finansal_Eğri28"/>
      <sheetName val="K_Fiziksel_Eğri14"/>
      <sheetName val="B_Alacak14"/>
      <sheetName val="B_Borc14"/>
      <sheetName val="Perso_Durum14"/>
      <sheetName val="Perso_Mali14"/>
      <sheetName val="Proje_Aylık_Faaliyet_Degerl_14"/>
      <sheetName val="Proje_Prog_Deg_Özeti14"/>
      <sheetName val="TL_Faaliyet_Deg14"/>
      <sheetName val="DM_Faaliyet_Deg14"/>
      <sheetName val="_N_Finansal_Eğri29"/>
      <sheetName val="_N_Finansal_E?ri14"/>
      <sheetName val="Rapor_08_-_Agustos_200314"/>
      <sheetName val="DIRECT_COST13"/>
      <sheetName val="Dokum_Yeri_Isimlendirme13"/>
      <sheetName val="ANA_SAYFA13"/>
      <sheetName val="14_Proje_Kodları13"/>
      <sheetName val="Proje_Kodları13"/>
      <sheetName val="02_Beton_Takip13"/>
      <sheetName val="Aktivite_Tipleri13"/>
      <sheetName val="Proje_Kodları_ve_İlerlemeler13"/>
      <sheetName val="1_Summary13"/>
      <sheetName val="Kullanilan_Kodlar13"/>
      <sheetName val="Data_Validation13"/>
      <sheetName val="Finansal_tamamlanma_Eğrisi12"/>
      <sheetName val="Org_chart_Data11"/>
      <sheetName val="Veri_DB11"/>
      <sheetName val="Letter_Codes11"/>
      <sheetName val="SUNUM_ÖZET11"/>
      <sheetName val="Working_data11"/>
      <sheetName val="диагр_освоения10"/>
      <sheetName val="ekipman_listesi10"/>
      <sheetName val="LC_Takip10"/>
      <sheetName val="_N_Finansal_E_ri13"/>
      <sheetName val="YG_Kırılım10"/>
      <sheetName val="_N_Finansal__x000a_Eğri8"/>
      <sheetName val="1C_Katalog8"/>
      <sheetName val="Query_Table8"/>
      <sheetName val="Validation_Lists8"/>
      <sheetName val="xx__Data_Input8"/>
      <sheetName val="LISTE_VE_KONTROL8"/>
      <sheetName val="Свод_оплат_по_выборкам8"/>
      <sheetName val="1-Toplam_Gelir-Gider8"/>
      <sheetName val="ПЛАН_ОПЛАТ8"/>
      <sheetName val="Share_Price_20028"/>
      <sheetName val="B09_18"/>
      <sheetName val="97_사업추정(WEKI)8"/>
      <sheetName val="Attach_4-188"/>
      <sheetName val="Исполнение-нулевой_отчет8"/>
      <sheetName val="RAPOR1_İMALAT_İLERLEME7"/>
      <sheetName val="TEKLİF_-_BOQ7"/>
      <sheetName val="Rate_Analysis7"/>
      <sheetName val="Raw_Data7"/>
      <sheetName val="_N_Finansal__x005f_x000a_Eğri7"/>
      <sheetName val="B__Fiyatlar7"/>
      <sheetName val="imalat_iç_sayfa7"/>
      <sheetName val="_N_Finansal__Eğri7"/>
      <sheetName val="KRITER_TABLOSU7"/>
      <sheetName val="AOP_Summary-27"/>
      <sheetName val="tahakkuk_müzekkeresi_17"/>
      <sheetName val="SUMMARY_BQ7"/>
      <sheetName val="Revenue_Calculation7"/>
      <sheetName val="ZAYIF_AKIM_KESFI7"/>
      <sheetName val="LİSTE_FİYATLARI7"/>
      <sheetName val="_N_Finansal__x005f_x000d_Eğri7"/>
      <sheetName val="MAZOT_TAKIBI7"/>
      <sheetName val="Satir_Bazli_Odeme_Listesi7"/>
      <sheetName val="icmal__7"/>
      <sheetName val="вспомогательный_лист7"/>
      <sheetName val="ÇALIŞMA_İCMALİ7"/>
      <sheetName val="13-İŞGÜCÜ_HİSTOGRAM'037"/>
      <sheetName val="CELIK_Poz_No-6_11_27"/>
      <sheetName val="Siyah_Fittings3"/>
      <sheetName val="입찰내역_발주처_양식2"/>
      <sheetName val="D_I2"/>
      <sheetName val="YEŞİL_DEFTER_(İNŞAAT_)2"/>
      <sheetName val="Стоимость_сырья2"/>
      <sheetName val="Виды_работ2"/>
      <sheetName val="усл_обозн2"/>
      <sheetName val="Справочник_РУ2"/>
      <sheetName val="факт_выполнение1"/>
      <sheetName val="Доходы_свод1"/>
      <sheetName val="Birim_fiyatlar-20051"/>
      <sheetName val="Коэфф1_1"/>
      <sheetName val="Прайс_лист1"/>
      <sheetName val="Стены_и_плинт1"/>
      <sheetName val="HYDROTEST_DIAGRAM"/>
      <sheetName val="Анализ_бункеров1"/>
      <sheetName val="справочник_ОС1"/>
      <sheetName val="список_объектов1"/>
      <sheetName val="KM_KANATLI"/>
      <sheetName val="FFARK_MİK_TABLOLARI"/>
      <sheetName val="Tipo_de_Cambio"/>
      <sheetName val="_N_Finansal__Eğri8"/>
      <sheetName val="Faturanızı_Özelleştirin"/>
      <sheetName val="KAPAK_"/>
      <sheetName val="Контроль_заказов_(3)"/>
      <sheetName val="Revenue_control_Centers"/>
      <sheetName val="Unità"/>
      <sheetName val="keşif özet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>
        <row r="6">
          <cell r="R6">
            <v>0</v>
          </cell>
        </row>
      </sheetData>
      <sheetData sheetId="161">
        <row r="6">
          <cell r="R6">
            <v>0</v>
          </cell>
        </row>
      </sheetData>
      <sheetData sheetId="162">
        <row r="6">
          <cell r="R6">
            <v>0</v>
          </cell>
        </row>
      </sheetData>
      <sheetData sheetId="163">
        <row r="6">
          <cell r="R6">
            <v>0</v>
          </cell>
        </row>
      </sheetData>
      <sheetData sheetId="164">
        <row r="6">
          <cell r="R6">
            <v>0</v>
          </cell>
        </row>
      </sheetData>
      <sheetData sheetId="165">
        <row r="6">
          <cell r="R6">
            <v>0</v>
          </cell>
        </row>
      </sheetData>
      <sheetData sheetId="166">
        <row r="6">
          <cell r="R6">
            <v>0</v>
          </cell>
        </row>
      </sheetData>
      <sheetData sheetId="167">
        <row r="6">
          <cell r="R6">
            <v>0</v>
          </cell>
        </row>
      </sheetData>
      <sheetData sheetId="168">
        <row r="6">
          <cell r="R6">
            <v>0</v>
          </cell>
        </row>
      </sheetData>
      <sheetData sheetId="169">
        <row r="6">
          <cell r="R6">
            <v>0</v>
          </cell>
        </row>
      </sheetData>
      <sheetData sheetId="170">
        <row r="6">
          <cell r="R6">
            <v>0</v>
          </cell>
        </row>
      </sheetData>
      <sheetData sheetId="171">
        <row r="6">
          <cell r="R6">
            <v>0</v>
          </cell>
        </row>
      </sheetData>
      <sheetData sheetId="172">
        <row r="6">
          <cell r="R6">
            <v>0</v>
          </cell>
        </row>
      </sheetData>
      <sheetData sheetId="173">
        <row r="6">
          <cell r="R6">
            <v>0</v>
          </cell>
        </row>
      </sheetData>
      <sheetData sheetId="174">
        <row r="6">
          <cell r="R6">
            <v>0</v>
          </cell>
        </row>
      </sheetData>
      <sheetData sheetId="175">
        <row r="6">
          <cell r="R6">
            <v>0</v>
          </cell>
        </row>
      </sheetData>
      <sheetData sheetId="176">
        <row r="6">
          <cell r="R6">
            <v>0</v>
          </cell>
        </row>
      </sheetData>
      <sheetData sheetId="177">
        <row r="6">
          <cell r="R6">
            <v>0</v>
          </cell>
        </row>
      </sheetData>
      <sheetData sheetId="178">
        <row r="6">
          <cell r="R6">
            <v>0</v>
          </cell>
        </row>
      </sheetData>
      <sheetData sheetId="179">
        <row r="6">
          <cell r="R6">
            <v>0</v>
          </cell>
        </row>
      </sheetData>
      <sheetData sheetId="180">
        <row r="6">
          <cell r="R6">
            <v>0</v>
          </cell>
        </row>
      </sheetData>
      <sheetData sheetId="181">
        <row r="6">
          <cell r="R6">
            <v>0</v>
          </cell>
        </row>
      </sheetData>
      <sheetData sheetId="182">
        <row r="6">
          <cell r="R6">
            <v>0</v>
          </cell>
        </row>
      </sheetData>
      <sheetData sheetId="183">
        <row r="6">
          <cell r="R6">
            <v>0</v>
          </cell>
        </row>
      </sheetData>
      <sheetData sheetId="184">
        <row r="6">
          <cell r="R6">
            <v>0</v>
          </cell>
        </row>
      </sheetData>
      <sheetData sheetId="185">
        <row r="6">
          <cell r="R6">
            <v>0</v>
          </cell>
        </row>
      </sheetData>
      <sheetData sheetId="186">
        <row r="6">
          <cell r="R6">
            <v>0</v>
          </cell>
        </row>
      </sheetData>
      <sheetData sheetId="187">
        <row r="6">
          <cell r="R6">
            <v>0</v>
          </cell>
        </row>
      </sheetData>
      <sheetData sheetId="188">
        <row r="6">
          <cell r="R6">
            <v>0</v>
          </cell>
        </row>
      </sheetData>
      <sheetData sheetId="189">
        <row r="6">
          <cell r="R6">
            <v>0</v>
          </cell>
        </row>
      </sheetData>
      <sheetData sheetId="190">
        <row r="6">
          <cell r="R6">
            <v>0</v>
          </cell>
        </row>
      </sheetData>
      <sheetData sheetId="191">
        <row r="6">
          <cell r="R6">
            <v>0</v>
          </cell>
        </row>
      </sheetData>
      <sheetData sheetId="192">
        <row r="6">
          <cell r="R6">
            <v>0</v>
          </cell>
        </row>
      </sheetData>
      <sheetData sheetId="193">
        <row r="6">
          <cell r="R6">
            <v>0</v>
          </cell>
        </row>
      </sheetData>
      <sheetData sheetId="194">
        <row r="6">
          <cell r="R6">
            <v>0</v>
          </cell>
        </row>
      </sheetData>
      <sheetData sheetId="195">
        <row r="6">
          <cell r="R6">
            <v>0</v>
          </cell>
        </row>
      </sheetData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>
        <row r="6">
          <cell r="R6">
            <v>0</v>
          </cell>
        </row>
      </sheetData>
      <sheetData sheetId="211" refreshError="1"/>
      <sheetData sheetId="212" refreshError="1"/>
      <sheetData sheetId="213">
        <row r="6">
          <cell r="R6">
            <v>0</v>
          </cell>
        </row>
      </sheetData>
      <sheetData sheetId="214">
        <row r="6">
          <cell r="R6">
            <v>0</v>
          </cell>
        </row>
      </sheetData>
      <sheetData sheetId="215">
        <row r="6">
          <cell r="R6">
            <v>0</v>
          </cell>
        </row>
      </sheetData>
      <sheetData sheetId="216">
        <row r="6">
          <cell r="R6">
            <v>0</v>
          </cell>
        </row>
      </sheetData>
      <sheetData sheetId="217">
        <row r="6">
          <cell r="R6">
            <v>0</v>
          </cell>
        </row>
      </sheetData>
      <sheetData sheetId="218">
        <row r="6">
          <cell r="R6">
            <v>0</v>
          </cell>
        </row>
      </sheetData>
      <sheetData sheetId="219">
        <row r="6">
          <cell r="R6">
            <v>0</v>
          </cell>
        </row>
      </sheetData>
      <sheetData sheetId="220">
        <row r="6">
          <cell r="R6">
            <v>0</v>
          </cell>
        </row>
      </sheetData>
      <sheetData sheetId="221">
        <row r="6">
          <cell r="R6">
            <v>0</v>
          </cell>
        </row>
      </sheetData>
      <sheetData sheetId="222">
        <row r="6">
          <cell r="R6">
            <v>0</v>
          </cell>
        </row>
      </sheetData>
      <sheetData sheetId="223">
        <row r="6">
          <cell r="R6">
            <v>0</v>
          </cell>
        </row>
      </sheetData>
      <sheetData sheetId="224">
        <row r="6">
          <cell r="R6">
            <v>0</v>
          </cell>
        </row>
      </sheetData>
      <sheetData sheetId="225">
        <row r="6">
          <cell r="R6">
            <v>0</v>
          </cell>
        </row>
      </sheetData>
      <sheetData sheetId="226">
        <row r="6">
          <cell r="R6">
            <v>0</v>
          </cell>
        </row>
      </sheetData>
      <sheetData sheetId="227">
        <row r="6">
          <cell r="R6">
            <v>0</v>
          </cell>
        </row>
      </sheetData>
      <sheetData sheetId="228">
        <row r="6">
          <cell r="R6">
            <v>0</v>
          </cell>
        </row>
      </sheetData>
      <sheetData sheetId="229">
        <row r="6">
          <cell r="R6">
            <v>0</v>
          </cell>
        </row>
      </sheetData>
      <sheetData sheetId="230">
        <row r="6">
          <cell r="R6">
            <v>0</v>
          </cell>
        </row>
      </sheetData>
      <sheetData sheetId="231">
        <row r="6">
          <cell r="R6">
            <v>0</v>
          </cell>
        </row>
      </sheetData>
      <sheetData sheetId="232">
        <row r="6">
          <cell r="R6">
            <v>0</v>
          </cell>
        </row>
      </sheetData>
      <sheetData sheetId="233">
        <row r="6">
          <cell r="R6">
            <v>0</v>
          </cell>
        </row>
      </sheetData>
      <sheetData sheetId="234">
        <row r="6">
          <cell r="R6">
            <v>0</v>
          </cell>
        </row>
      </sheetData>
      <sheetData sheetId="235">
        <row r="6">
          <cell r="R6">
            <v>0</v>
          </cell>
        </row>
      </sheetData>
      <sheetData sheetId="236">
        <row r="6">
          <cell r="R6">
            <v>0</v>
          </cell>
        </row>
      </sheetData>
      <sheetData sheetId="237">
        <row r="6">
          <cell r="R6">
            <v>0</v>
          </cell>
        </row>
      </sheetData>
      <sheetData sheetId="238">
        <row r="6">
          <cell r="R6">
            <v>0</v>
          </cell>
        </row>
      </sheetData>
      <sheetData sheetId="239">
        <row r="6">
          <cell r="R6">
            <v>0</v>
          </cell>
        </row>
      </sheetData>
      <sheetData sheetId="240">
        <row r="6">
          <cell r="R6">
            <v>0</v>
          </cell>
        </row>
      </sheetData>
      <sheetData sheetId="241">
        <row r="6">
          <cell r="R6">
            <v>0</v>
          </cell>
        </row>
      </sheetData>
      <sheetData sheetId="242">
        <row r="6">
          <cell r="R6">
            <v>0</v>
          </cell>
        </row>
      </sheetData>
      <sheetData sheetId="243">
        <row r="6">
          <cell r="R6">
            <v>0</v>
          </cell>
        </row>
      </sheetData>
      <sheetData sheetId="244">
        <row r="6">
          <cell r="R6">
            <v>0</v>
          </cell>
        </row>
      </sheetData>
      <sheetData sheetId="245">
        <row r="6">
          <cell r="R6">
            <v>0</v>
          </cell>
        </row>
      </sheetData>
      <sheetData sheetId="246">
        <row r="6">
          <cell r="R6">
            <v>0</v>
          </cell>
        </row>
      </sheetData>
      <sheetData sheetId="247">
        <row r="6">
          <cell r="R6">
            <v>0</v>
          </cell>
        </row>
      </sheetData>
      <sheetData sheetId="248">
        <row r="6">
          <cell r="R6">
            <v>0</v>
          </cell>
        </row>
      </sheetData>
      <sheetData sheetId="249">
        <row r="6">
          <cell r="R6">
            <v>0</v>
          </cell>
        </row>
      </sheetData>
      <sheetData sheetId="250">
        <row r="6">
          <cell r="R6">
            <v>0</v>
          </cell>
        </row>
      </sheetData>
      <sheetData sheetId="251">
        <row r="6">
          <cell r="R6">
            <v>0</v>
          </cell>
        </row>
      </sheetData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>
        <row r="6">
          <cell r="R6">
            <v>0</v>
          </cell>
        </row>
      </sheetData>
      <sheetData sheetId="353" refreshError="1"/>
      <sheetData sheetId="354" refreshError="1"/>
      <sheetData sheetId="355" refreshError="1"/>
      <sheetData sheetId="356">
        <row r="6">
          <cell r="R6">
            <v>0</v>
          </cell>
        </row>
      </sheetData>
      <sheetData sheetId="357">
        <row r="6">
          <cell r="R6">
            <v>0</v>
          </cell>
        </row>
      </sheetData>
      <sheetData sheetId="358">
        <row r="6">
          <cell r="R6">
            <v>0</v>
          </cell>
        </row>
      </sheetData>
      <sheetData sheetId="359">
        <row r="6">
          <cell r="R6">
            <v>0</v>
          </cell>
        </row>
      </sheetData>
      <sheetData sheetId="360">
        <row r="6">
          <cell r="R6">
            <v>0</v>
          </cell>
        </row>
      </sheetData>
      <sheetData sheetId="361">
        <row r="6">
          <cell r="R6">
            <v>0</v>
          </cell>
        </row>
      </sheetData>
      <sheetData sheetId="362">
        <row r="6">
          <cell r="R6">
            <v>0</v>
          </cell>
        </row>
      </sheetData>
      <sheetData sheetId="363">
        <row r="6">
          <cell r="R6">
            <v>0</v>
          </cell>
        </row>
      </sheetData>
      <sheetData sheetId="364">
        <row r="6">
          <cell r="R6">
            <v>0</v>
          </cell>
        </row>
      </sheetData>
      <sheetData sheetId="365">
        <row r="6">
          <cell r="R6">
            <v>0</v>
          </cell>
        </row>
      </sheetData>
      <sheetData sheetId="366">
        <row r="6">
          <cell r="R6">
            <v>0</v>
          </cell>
        </row>
      </sheetData>
      <sheetData sheetId="367">
        <row r="6">
          <cell r="R6">
            <v>0</v>
          </cell>
        </row>
      </sheetData>
      <sheetData sheetId="368">
        <row r="6">
          <cell r="R6">
            <v>0</v>
          </cell>
        </row>
      </sheetData>
      <sheetData sheetId="369">
        <row r="6">
          <cell r="R6">
            <v>0</v>
          </cell>
        </row>
      </sheetData>
      <sheetData sheetId="370">
        <row r="6">
          <cell r="R6">
            <v>0</v>
          </cell>
        </row>
      </sheetData>
      <sheetData sheetId="371">
        <row r="6">
          <cell r="R6">
            <v>0</v>
          </cell>
        </row>
      </sheetData>
      <sheetData sheetId="372">
        <row r="6">
          <cell r="R6">
            <v>0</v>
          </cell>
        </row>
      </sheetData>
      <sheetData sheetId="373">
        <row r="6">
          <cell r="R6">
            <v>0</v>
          </cell>
        </row>
      </sheetData>
      <sheetData sheetId="374">
        <row r="6">
          <cell r="R6">
            <v>0</v>
          </cell>
        </row>
      </sheetData>
      <sheetData sheetId="375">
        <row r="6">
          <cell r="R6">
            <v>0</v>
          </cell>
        </row>
      </sheetData>
      <sheetData sheetId="376">
        <row r="6">
          <cell r="R6">
            <v>0</v>
          </cell>
        </row>
      </sheetData>
      <sheetData sheetId="377">
        <row r="6">
          <cell r="R6">
            <v>0</v>
          </cell>
        </row>
      </sheetData>
      <sheetData sheetId="378">
        <row r="6">
          <cell r="R6">
            <v>0</v>
          </cell>
        </row>
      </sheetData>
      <sheetData sheetId="379">
        <row r="6">
          <cell r="R6">
            <v>0</v>
          </cell>
        </row>
      </sheetData>
      <sheetData sheetId="380">
        <row r="6">
          <cell r="R6">
            <v>0</v>
          </cell>
        </row>
      </sheetData>
      <sheetData sheetId="381">
        <row r="6">
          <cell r="R6">
            <v>0</v>
          </cell>
        </row>
      </sheetData>
      <sheetData sheetId="382">
        <row r="6">
          <cell r="R6">
            <v>0</v>
          </cell>
        </row>
      </sheetData>
      <sheetData sheetId="383">
        <row r="6">
          <cell r="R6">
            <v>0</v>
          </cell>
        </row>
      </sheetData>
      <sheetData sheetId="384">
        <row r="6">
          <cell r="R6">
            <v>0</v>
          </cell>
        </row>
      </sheetData>
      <sheetData sheetId="385">
        <row r="6">
          <cell r="R6">
            <v>0</v>
          </cell>
        </row>
      </sheetData>
      <sheetData sheetId="386">
        <row r="6">
          <cell r="R6">
            <v>0</v>
          </cell>
        </row>
      </sheetData>
      <sheetData sheetId="387">
        <row r="6">
          <cell r="R6">
            <v>0</v>
          </cell>
        </row>
      </sheetData>
      <sheetData sheetId="388">
        <row r="6">
          <cell r="R6">
            <v>0</v>
          </cell>
        </row>
      </sheetData>
      <sheetData sheetId="389">
        <row r="6">
          <cell r="R6">
            <v>0</v>
          </cell>
        </row>
      </sheetData>
      <sheetData sheetId="390">
        <row r="6">
          <cell r="R6">
            <v>0</v>
          </cell>
        </row>
      </sheetData>
      <sheetData sheetId="391">
        <row r="6">
          <cell r="R6">
            <v>0</v>
          </cell>
        </row>
      </sheetData>
      <sheetData sheetId="392">
        <row r="6">
          <cell r="R6">
            <v>0</v>
          </cell>
        </row>
      </sheetData>
      <sheetData sheetId="393">
        <row r="6">
          <cell r="R6">
            <v>0</v>
          </cell>
        </row>
      </sheetData>
      <sheetData sheetId="394">
        <row r="6">
          <cell r="R6">
            <v>0</v>
          </cell>
        </row>
      </sheetData>
      <sheetData sheetId="395">
        <row r="6">
          <cell r="R6">
            <v>0</v>
          </cell>
        </row>
      </sheetData>
      <sheetData sheetId="396">
        <row r="6">
          <cell r="R6">
            <v>0</v>
          </cell>
        </row>
      </sheetData>
      <sheetData sheetId="397">
        <row r="6">
          <cell r="R6">
            <v>0</v>
          </cell>
        </row>
      </sheetData>
      <sheetData sheetId="398">
        <row r="6">
          <cell r="R6">
            <v>0</v>
          </cell>
        </row>
      </sheetData>
      <sheetData sheetId="399">
        <row r="6">
          <cell r="R6">
            <v>0</v>
          </cell>
        </row>
      </sheetData>
      <sheetData sheetId="400">
        <row r="6">
          <cell r="R6">
            <v>0</v>
          </cell>
        </row>
      </sheetData>
      <sheetData sheetId="401">
        <row r="6">
          <cell r="R6">
            <v>0</v>
          </cell>
        </row>
      </sheetData>
      <sheetData sheetId="402">
        <row r="6">
          <cell r="R6">
            <v>0</v>
          </cell>
        </row>
      </sheetData>
      <sheetData sheetId="403">
        <row r="6">
          <cell r="R6">
            <v>0</v>
          </cell>
        </row>
      </sheetData>
      <sheetData sheetId="404">
        <row r="6">
          <cell r="R6">
            <v>0</v>
          </cell>
        </row>
      </sheetData>
      <sheetData sheetId="405">
        <row r="6">
          <cell r="R6">
            <v>0</v>
          </cell>
        </row>
      </sheetData>
      <sheetData sheetId="406">
        <row r="6">
          <cell r="R6">
            <v>0</v>
          </cell>
        </row>
      </sheetData>
      <sheetData sheetId="407">
        <row r="6">
          <cell r="R6">
            <v>0</v>
          </cell>
        </row>
      </sheetData>
      <sheetData sheetId="408">
        <row r="6">
          <cell r="R6">
            <v>0</v>
          </cell>
        </row>
      </sheetData>
      <sheetData sheetId="409" refreshError="1"/>
      <sheetData sheetId="410">
        <row r="6">
          <cell r="R6">
            <v>0</v>
          </cell>
        </row>
      </sheetData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>
        <row r="6">
          <cell r="R6">
            <v>0</v>
          </cell>
        </row>
      </sheetData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>
        <row r="6">
          <cell r="R6">
            <v>0</v>
          </cell>
        </row>
      </sheetData>
      <sheetData sheetId="433">
        <row r="6">
          <cell r="R6">
            <v>0</v>
          </cell>
        </row>
      </sheetData>
      <sheetData sheetId="434">
        <row r="6">
          <cell r="R6">
            <v>0</v>
          </cell>
        </row>
      </sheetData>
      <sheetData sheetId="435">
        <row r="6">
          <cell r="R6">
            <v>0</v>
          </cell>
        </row>
      </sheetData>
      <sheetData sheetId="436">
        <row r="6">
          <cell r="R6">
            <v>0</v>
          </cell>
        </row>
      </sheetData>
      <sheetData sheetId="437">
        <row r="6">
          <cell r="R6">
            <v>0</v>
          </cell>
        </row>
      </sheetData>
      <sheetData sheetId="438">
        <row r="6">
          <cell r="R6">
            <v>0</v>
          </cell>
        </row>
      </sheetData>
      <sheetData sheetId="439">
        <row r="6">
          <cell r="R6">
            <v>0</v>
          </cell>
        </row>
      </sheetData>
      <sheetData sheetId="440">
        <row r="6">
          <cell r="R6">
            <v>0</v>
          </cell>
        </row>
      </sheetData>
      <sheetData sheetId="441">
        <row r="6">
          <cell r="R6">
            <v>0</v>
          </cell>
        </row>
      </sheetData>
      <sheetData sheetId="442">
        <row r="6">
          <cell r="R6">
            <v>0</v>
          </cell>
        </row>
      </sheetData>
      <sheetData sheetId="443">
        <row r="6">
          <cell r="R6">
            <v>0</v>
          </cell>
        </row>
      </sheetData>
      <sheetData sheetId="444">
        <row r="6">
          <cell r="R6">
            <v>0</v>
          </cell>
        </row>
      </sheetData>
      <sheetData sheetId="445">
        <row r="6">
          <cell r="R6">
            <v>0</v>
          </cell>
        </row>
      </sheetData>
      <sheetData sheetId="446">
        <row r="6">
          <cell r="R6">
            <v>0</v>
          </cell>
        </row>
      </sheetData>
      <sheetData sheetId="447">
        <row r="6">
          <cell r="R6">
            <v>0</v>
          </cell>
        </row>
      </sheetData>
      <sheetData sheetId="448">
        <row r="6">
          <cell r="R6">
            <v>0</v>
          </cell>
        </row>
      </sheetData>
      <sheetData sheetId="449">
        <row r="6">
          <cell r="R6">
            <v>0</v>
          </cell>
        </row>
      </sheetData>
      <sheetData sheetId="450">
        <row r="6">
          <cell r="R6">
            <v>0</v>
          </cell>
        </row>
      </sheetData>
      <sheetData sheetId="451">
        <row r="6">
          <cell r="R6">
            <v>0</v>
          </cell>
        </row>
      </sheetData>
      <sheetData sheetId="452">
        <row r="6">
          <cell r="R6">
            <v>0</v>
          </cell>
        </row>
      </sheetData>
      <sheetData sheetId="453">
        <row r="6">
          <cell r="R6">
            <v>0</v>
          </cell>
        </row>
      </sheetData>
      <sheetData sheetId="454">
        <row r="6">
          <cell r="R6">
            <v>0</v>
          </cell>
        </row>
      </sheetData>
      <sheetData sheetId="455">
        <row r="6">
          <cell r="R6">
            <v>0</v>
          </cell>
        </row>
      </sheetData>
      <sheetData sheetId="456">
        <row r="6">
          <cell r="R6">
            <v>0</v>
          </cell>
        </row>
      </sheetData>
      <sheetData sheetId="457">
        <row r="6">
          <cell r="R6">
            <v>0</v>
          </cell>
        </row>
      </sheetData>
      <sheetData sheetId="458">
        <row r="6">
          <cell r="R6">
            <v>0</v>
          </cell>
        </row>
      </sheetData>
      <sheetData sheetId="459">
        <row r="6">
          <cell r="R6">
            <v>0</v>
          </cell>
        </row>
      </sheetData>
      <sheetData sheetId="460">
        <row r="6">
          <cell r="R6">
            <v>0</v>
          </cell>
        </row>
      </sheetData>
      <sheetData sheetId="461">
        <row r="6">
          <cell r="R6">
            <v>0</v>
          </cell>
        </row>
      </sheetData>
      <sheetData sheetId="462">
        <row r="6">
          <cell r="R6">
            <v>0</v>
          </cell>
        </row>
      </sheetData>
      <sheetData sheetId="463">
        <row r="6">
          <cell r="R6">
            <v>0</v>
          </cell>
        </row>
      </sheetData>
      <sheetData sheetId="464">
        <row r="6">
          <cell r="R6">
            <v>0</v>
          </cell>
        </row>
      </sheetData>
      <sheetData sheetId="465">
        <row r="6">
          <cell r="R6">
            <v>0</v>
          </cell>
        </row>
      </sheetData>
      <sheetData sheetId="466">
        <row r="6">
          <cell r="R6">
            <v>0</v>
          </cell>
        </row>
      </sheetData>
      <sheetData sheetId="467">
        <row r="6">
          <cell r="R6">
            <v>0</v>
          </cell>
        </row>
      </sheetData>
      <sheetData sheetId="468">
        <row r="6">
          <cell r="R6">
            <v>0</v>
          </cell>
        </row>
      </sheetData>
      <sheetData sheetId="469">
        <row r="6">
          <cell r="R6">
            <v>0</v>
          </cell>
        </row>
      </sheetData>
      <sheetData sheetId="470">
        <row r="6">
          <cell r="R6">
            <v>0</v>
          </cell>
        </row>
      </sheetData>
      <sheetData sheetId="471">
        <row r="6">
          <cell r="R6">
            <v>0</v>
          </cell>
        </row>
      </sheetData>
      <sheetData sheetId="472">
        <row r="6">
          <cell r="R6">
            <v>0</v>
          </cell>
        </row>
      </sheetData>
      <sheetData sheetId="473">
        <row r="6">
          <cell r="R6">
            <v>0</v>
          </cell>
        </row>
      </sheetData>
      <sheetData sheetId="474">
        <row r="6">
          <cell r="R6">
            <v>0</v>
          </cell>
        </row>
      </sheetData>
      <sheetData sheetId="475">
        <row r="6">
          <cell r="R6">
            <v>0</v>
          </cell>
        </row>
      </sheetData>
      <sheetData sheetId="476">
        <row r="6">
          <cell r="R6">
            <v>0</v>
          </cell>
        </row>
      </sheetData>
      <sheetData sheetId="477">
        <row r="6">
          <cell r="R6">
            <v>0</v>
          </cell>
        </row>
      </sheetData>
      <sheetData sheetId="478">
        <row r="6">
          <cell r="R6">
            <v>0</v>
          </cell>
        </row>
      </sheetData>
      <sheetData sheetId="479">
        <row r="6">
          <cell r="R6">
            <v>0</v>
          </cell>
        </row>
      </sheetData>
      <sheetData sheetId="480">
        <row r="6">
          <cell r="R6">
            <v>0</v>
          </cell>
        </row>
      </sheetData>
      <sheetData sheetId="481">
        <row r="6">
          <cell r="R6">
            <v>0</v>
          </cell>
        </row>
      </sheetData>
      <sheetData sheetId="482">
        <row r="6">
          <cell r="R6">
            <v>0</v>
          </cell>
        </row>
      </sheetData>
      <sheetData sheetId="483">
        <row r="6">
          <cell r="R6">
            <v>0</v>
          </cell>
        </row>
      </sheetData>
      <sheetData sheetId="484">
        <row r="6">
          <cell r="R6">
            <v>0</v>
          </cell>
        </row>
      </sheetData>
      <sheetData sheetId="485">
        <row r="6">
          <cell r="R6">
            <v>0</v>
          </cell>
        </row>
      </sheetData>
      <sheetData sheetId="486">
        <row r="6">
          <cell r="R6">
            <v>0</v>
          </cell>
        </row>
      </sheetData>
      <sheetData sheetId="487">
        <row r="6">
          <cell r="R6">
            <v>0</v>
          </cell>
        </row>
      </sheetData>
      <sheetData sheetId="488">
        <row r="6">
          <cell r="R6">
            <v>0</v>
          </cell>
        </row>
      </sheetData>
      <sheetData sheetId="489">
        <row r="6">
          <cell r="R6">
            <v>0</v>
          </cell>
        </row>
      </sheetData>
      <sheetData sheetId="490">
        <row r="6">
          <cell r="R6">
            <v>0</v>
          </cell>
        </row>
      </sheetData>
      <sheetData sheetId="491">
        <row r="6">
          <cell r="R6">
            <v>0</v>
          </cell>
        </row>
      </sheetData>
      <sheetData sheetId="492">
        <row r="6">
          <cell r="R6">
            <v>0</v>
          </cell>
        </row>
      </sheetData>
      <sheetData sheetId="493">
        <row r="6">
          <cell r="R6">
            <v>0</v>
          </cell>
        </row>
      </sheetData>
      <sheetData sheetId="494">
        <row r="6">
          <cell r="R6">
            <v>0</v>
          </cell>
        </row>
      </sheetData>
      <sheetData sheetId="495">
        <row r="6">
          <cell r="R6">
            <v>0</v>
          </cell>
        </row>
      </sheetData>
      <sheetData sheetId="496">
        <row r="6">
          <cell r="R6">
            <v>0</v>
          </cell>
        </row>
      </sheetData>
      <sheetData sheetId="497">
        <row r="6">
          <cell r="R6">
            <v>0</v>
          </cell>
        </row>
      </sheetData>
      <sheetData sheetId="498">
        <row r="6">
          <cell r="R6">
            <v>0</v>
          </cell>
        </row>
      </sheetData>
      <sheetData sheetId="499">
        <row r="6">
          <cell r="R6">
            <v>0</v>
          </cell>
        </row>
      </sheetData>
      <sheetData sheetId="500">
        <row r="6">
          <cell r="R6">
            <v>0</v>
          </cell>
        </row>
      </sheetData>
      <sheetData sheetId="501">
        <row r="6">
          <cell r="R6">
            <v>0</v>
          </cell>
        </row>
      </sheetData>
      <sheetData sheetId="502">
        <row r="6">
          <cell r="R6">
            <v>0</v>
          </cell>
        </row>
      </sheetData>
      <sheetData sheetId="503">
        <row r="6">
          <cell r="R6">
            <v>0</v>
          </cell>
        </row>
      </sheetData>
      <sheetData sheetId="504">
        <row r="6">
          <cell r="R6">
            <v>0</v>
          </cell>
        </row>
      </sheetData>
      <sheetData sheetId="505">
        <row r="6">
          <cell r="R6">
            <v>0</v>
          </cell>
        </row>
      </sheetData>
      <sheetData sheetId="506">
        <row r="6">
          <cell r="R6">
            <v>0</v>
          </cell>
        </row>
      </sheetData>
      <sheetData sheetId="507">
        <row r="6">
          <cell r="R6">
            <v>0</v>
          </cell>
        </row>
      </sheetData>
      <sheetData sheetId="508">
        <row r="6">
          <cell r="R6">
            <v>0</v>
          </cell>
        </row>
      </sheetData>
      <sheetData sheetId="509" refreshError="1"/>
      <sheetData sheetId="510" refreshError="1"/>
      <sheetData sheetId="511">
        <row r="6">
          <cell r="R6">
            <v>0</v>
          </cell>
        </row>
      </sheetData>
      <sheetData sheetId="512">
        <row r="6">
          <cell r="R6">
            <v>0</v>
          </cell>
        </row>
      </sheetData>
      <sheetData sheetId="513">
        <row r="6">
          <cell r="R6">
            <v>0</v>
          </cell>
        </row>
      </sheetData>
      <sheetData sheetId="514">
        <row r="6">
          <cell r="R6">
            <v>0</v>
          </cell>
        </row>
      </sheetData>
      <sheetData sheetId="515">
        <row r="6">
          <cell r="R6">
            <v>0</v>
          </cell>
        </row>
      </sheetData>
      <sheetData sheetId="516">
        <row r="6">
          <cell r="R6">
            <v>0</v>
          </cell>
        </row>
      </sheetData>
      <sheetData sheetId="517">
        <row r="6">
          <cell r="R6">
            <v>0</v>
          </cell>
        </row>
      </sheetData>
      <sheetData sheetId="518">
        <row r="6">
          <cell r="R6">
            <v>0</v>
          </cell>
        </row>
      </sheetData>
      <sheetData sheetId="519">
        <row r="6">
          <cell r="R6">
            <v>0</v>
          </cell>
        </row>
      </sheetData>
      <sheetData sheetId="520">
        <row r="6">
          <cell r="R6">
            <v>0</v>
          </cell>
        </row>
      </sheetData>
      <sheetData sheetId="521">
        <row r="6">
          <cell r="R6">
            <v>0</v>
          </cell>
        </row>
      </sheetData>
      <sheetData sheetId="522">
        <row r="6">
          <cell r="R6">
            <v>0</v>
          </cell>
        </row>
      </sheetData>
      <sheetData sheetId="523">
        <row r="6">
          <cell r="R6">
            <v>0</v>
          </cell>
        </row>
      </sheetData>
      <sheetData sheetId="524">
        <row r="6">
          <cell r="R6">
            <v>0</v>
          </cell>
        </row>
      </sheetData>
      <sheetData sheetId="525">
        <row r="6">
          <cell r="R6">
            <v>0</v>
          </cell>
        </row>
      </sheetData>
      <sheetData sheetId="526">
        <row r="6">
          <cell r="R6">
            <v>0</v>
          </cell>
        </row>
      </sheetData>
      <sheetData sheetId="527">
        <row r="6">
          <cell r="R6">
            <v>0</v>
          </cell>
        </row>
      </sheetData>
      <sheetData sheetId="528">
        <row r="6">
          <cell r="R6">
            <v>0</v>
          </cell>
        </row>
      </sheetData>
      <sheetData sheetId="529">
        <row r="6">
          <cell r="R6">
            <v>0</v>
          </cell>
        </row>
      </sheetData>
      <sheetData sheetId="530">
        <row r="6">
          <cell r="R6">
            <v>0</v>
          </cell>
        </row>
      </sheetData>
      <sheetData sheetId="531">
        <row r="6">
          <cell r="R6">
            <v>0</v>
          </cell>
        </row>
      </sheetData>
      <sheetData sheetId="532">
        <row r="6">
          <cell r="R6">
            <v>0</v>
          </cell>
        </row>
      </sheetData>
      <sheetData sheetId="533">
        <row r="6">
          <cell r="R6">
            <v>0</v>
          </cell>
        </row>
      </sheetData>
      <sheetData sheetId="534">
        <row r="6">
          <cell r="R6">
            <v>0</v>
          </cell>
        </row>
      </sheetData>
      <sheetData sheetId="535">
        <row r="6">
          <cell r="R6">
            <v>0</v>
          </cell>
        </row>
      </sheetData>
      <sheetData sheetId="536">
        <row r="6">
          <cell r="R6">
            <v>0</v>
          </cell>
        </row>
      </sheetData>
      <sheetData sheetId="537">
        <row r="6">
          <cell r="R6">
            <v>0</v>
          </cell>
        </row>
      </sheetData>
      <sheetData sheetId="538">
        <row r="6">
          <cell r="R6">
            <v>0</v>
          </cell>
        </row>
      </sheetData>
      <sheetData sheetId="539">
        <row r="6">
          <cell r="R6">
            <v>0</v>
          </cell>
        </row>
      </sheetData>
      <sheetData sheetId="540">
        <row r="6">
          <cell r="R6">
            <v>0</v>
          </cell>
        </row>
      </sheetData>
      <sheetData sheetId="541">
        <row r="6">
          <cell r="R6">
            <v>0</v>
          </cell>
        </row>
      </sheetData>
      <sheetData sheetId="542">
        <row r="6">
          <cell r="R6">
            <v>0</v>
          </cell>
        </row>
      </sheetData>
      <sheetData sheetId="543">
        <row r="6">
          <cell r="R6">
            <v>0</v>
          </cell>
        </row>
      </sheetData>
      <sheetData sheetId="544">
        <row r="6">
          <cell r="R6">
            <v>0</v>
          </cell>
        </row>
      </sheetData>
      <sheetData sheetId="545">
        <row r="6">
          <cell r="R6">
            <v>0</v>
          </cell>
        </row>
      </sheetData>
      <sheetData sheetId="546">
        <row r="6">
          <cell r="R6">
            <v>0</v>
          </cell>
        </row>
      </sheetData>
      <sheetData sheetId="547">
        <row r="6">
          <cell r="R6">
            <v>0</v>
          </cell>
        </row>
      </sheetData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>
        <row r="6">
          <cell r="R6">
            <v>0</v>
          </cell>
        </row>
      </sheetData>
      <sheetData sheetId="588" refreshError="1"/>
      <sheetData sheetId="589" refreshError="1"/>
      <sheetData sheetId="590" refreshError="1"/>
      <sheetData sheetId="591">
        <row r="6">
          <cell r="R6">
            <v>0</v>
          </cell>
        </row>
      </sheetData>
      <sheetData sheetId="592">
        <row r="6">
          <cell r="R6">
            <v>0</v>
          </cell>
        </row>
      </sheetData>
      <sheetData sheetId="593">
        <row r="6">
          <cell r="R6">
            <v>0</v>
          </cell>
        </row>
      </sheetData>
      <sheetData sheetId="594">
        <row r="6">
          <cell r="R6">
            <v>0</v>
          </cell>
        </row>
      </sheetData>
      <sheetData sheetId="595">
        <row r="6">
          <cell r="R6">
            <v>0</v>
          </cell>
        </row>
      </sheetData>
      <sheetData sheetId="596">
        <row r="6">
          <cell r="R6">
            <v>0</v>
          </cell>
        </row>
      </sheetData>
      <sheetData sheetId="597">
        <row r="6">
          <cell r="R6">
            <v>0</v>
          </cell>
        </row>
      </sheetData>
      <sheetData sheetId="598">
        <row r="6">
          <cell r="R6">
            <v>0</v>
          </cell>
        </row>
      </sheetData>
      <sheetData sheetId="599">
        <row r="6">
          <cell r="R6">
            <v>0</v>
          </cell>
        </row>
      </sheetData>
      <sheetData sheetId="600">
        <row r="6">
          <cell r="R6">
            <v>0</v>
          </cell>
        </row>
      </sheetData>
      <sheetData sheetId="601">
        <row r="6">
          <cell r="R6">
            <v>0</v>
          </cell>
        </row>
      </sheetData>
      <sheetData sheetId="602">
        <row r="6">
          <cell r="R6">
            <v>0</v>
          </cell>
        </row>
      </sheetData>
      <sheetData sheetId="603">
        <row r="6">
          <cell r="R6">
            <v>0</v>
          </cell>
        </row>
      </sheetData>
      <sheetData sheetId="604">
        <row r="6">
          <cell r="R6">
            <v>0</v>
          </cell>
        </row>
      </sheetData>
      <sheetData sheetId="605">
        <row r="6">
          <cell r="R6">
            <v>0</v>
          </cell>
        </row>
      </sheetData>
      <sheetData sheetId="606">
        <row r="6">
          <cell r="R6">
            <v>0</v>
          </cell>
        </row>
      </sheetData>
      <sheetData sheetId="607">
        <row r="6">
          <cell r="R6">
            <v>0</v>
          </cell>
        </row>
      </sheetData>
      <sheetData sheetId="608">
        <row r="6">
          <cell r="R6">
            <v>0</v>
          </cell>
        </row>
      </sheetData>
      <sheetData sheetId="609">
        <row r="6">
          <cell r="R6">
            <v>0</v>
          </cell>
        </row>
      </sheetData>
      <sheetData sheetId="610">
        <row r="6">
          <cell r="R6">
            <v>0</v>
          </cell>
        </row>
      </sheetData>
      <sheetData sheetId="611">
        <row r="6">
          <cell r="R6">
            <v>0</v>
          </cell>
        </row>
      </sheetData>
      <sheetData sheetId="612">
        <row r="6">
          <cell r="R6">
            <v>0</v>
          </cell>
        </row>
      </sheetData>
      <sheetData sheetId="613">
        <row r="6">
          <cell r="R6">
            <v>0</v>
          </cell>
        </row>
      </sheetData>
      <sheetData sheetId="614">
        <row r="6">
          <cell r="R6">
            <v>0</v>
          </cell>
        </row>
      </sheetData>
      <sheetData sheetId="615">
        <row r="6">
          <cell r="R6">
            <v>0</v>
          </cell>
        </row>
      </sheetData>
      <sheetData sheetId="616">
        <row r="6">
          <cell r="R6">
            <v>0</v>
          </cell>
        </row>
      </sheetData>
      <sheetData sheetId="617">
        <row r="6">
          <cell r="R6">
            <v>0</v>
          </cell>
        </row>
      </sheetData>
      <sheetData sheetId="618">
        <row r="6">
          <cell r="R6">
            <v>0</v>
          </cell>
        </row>
      </sheetData>
      <sheetData sheetId="619">
        <row r="6">
          <cell r="R6">
            <v>0</v>
          </cell>
        </row>
      </sheetData>
      <sheetData sheetId="620">
        <row r="6">
          <cell r="R6">
            <v>0</v>
          </cell>
        </row>
      </sheetData>
      <sheetData sheetId="621">
        <row r="6">
          <cell r="R6">
            <v>0</v>
          </cell>
        </row>
      </sheetData>
      <sheetData sheetId="622">
        <row r="6">
          <cell r="R6">
            <v>0</v>
          </cell>
        </row>
      </sheetData>
      <sheetData sheetId="623">
        <row r="6">
          <cell r="R6">
            <v>0</v>
          </cell>
        </row>
      </sheetData>
      <sheetData sheetId="624">
        <row r="6">
          <cell r="R6">
            <v>0</v>
          </cell>
        </row>
      </sheetData>
      <sheetData sheetId="625">
        <row r="6">
          <cell r="R6">
            <v>0</v>
          </cell>
        </row>
      </sheetData>
      <sheetData sheetId="626">
        <row r="6">
          <cell r="R6">
            <v>0</v>
          </cell>
        </row>
      </sheetData>
      <sheetData sheetId="627">
        <row r="6">
          <cell r="R6">
            <v>0</v>
          </cell>
        </row>
      </sheetData>
      <sheetData sheetId="628">
        <row r="6">
          <cell r="R6">
            <v>0</v>
          </cell>
        </row>
      </sheetData>
      <sheetData sheetId="629">
        <row r="6">
          <cell r="R6">
            <v>0</v>
          </cell>
        </row>
      </sheetData>
      <sheetData sheetId="630">
        <row r="6">
          <cell r="R6">
            <v>0</v>
          </cell>
        </row>
      </sheetData>
      <sheetData sheetId="631">
        <row r="6">
          <cell r="R6">
            <v>0</v>
          </cell>
        </row>
      </sheetData>
      <sheetData sheetId="632">
        <row r="6">
          <cell r="R6">
            <v>0</v>
          </cell>
        </row>
      </sheetData>
      <sheetData sheetId="633">
        <row r="6">
          <cell r="R6">
            <v>0</v>
          </cell>
        </row>
      </sheetData>
      <sheetData sheetId="634">
        <row r="6">
          <cell r="R6">
            <v>0</v>
          </cell>
        </row>
      </sheetData>
      <sheetData sheetId="635">
        <row r="6">
          <cell r="R6">
            <v>0</v>
          </cell>
        </row>
      </sheetData>
      <sheetData sheetId="636">
        <row r="6">
          <cell r="R6">
            <v>0</v>
          </cell>
        </row>
      </sheetData>
      <sheetData sheetId="637">
        <row r="6">
          <cell r="R6">
            <v>0</v>
          </cell>
        </row>
      </sheetData>
      <sheetData sheetId="638">
        <row r="6">
          <cell r="R6">
            <v>0</v>
          </cell>
        </row>
      </sheetData>
      <sheetData sheetId="639">
        <row r="6">
          <cell r="R6">
            <v>0</v>
          </cell>
        </row>
      </sheetData>
      <sheetData sheetId="640">
        <row r="6">
          <cell r="R6">
            <v>0</v>
          </cell>
        </row>
      </sheetData>
      <sheetData sheetId="641">
        <row r="6">
          <cell r="R6">
            <v>0</v>
          </cell>
        </row>
      </sheetData>
      <sheetData sheetId="642">
        <row r="6">
          <cell r="R6">
            <v>0</v>
          </cell>
        </row>
      </sheetData>
      <sheetData sheetId="643">
        <row r="6">
          <cell r="R6">
            <v>0</v>
          </cell>
        </row>
      </sheetData>
      <sheetData sheetId="644">
        <row r="6">
          <cell r="R6">
            <v>0</v>
          </cell>
        </row>
      </sheetData>
      <sheetData sheetId="645">
        <row r="6">
          <cell r="R6">
            <v>0</v>
          </cell>
        </row>
      </sheetData>
      <sheetData sheetId="646">
        <row r="6">
          <cell r="R6">
            <v>0</v>
          </cell>
        </row>
      </sheetData>
      <sheetData sheetId="647">
        <row r="6">
          <cell r="R6">
            <v>0</v>
          </cell>
        </row>
      </sheetData>
      <sheetData sheetId="648">
        <row r="6">
          <cell r="R6">
            <v>0</v>
          </cell>
        </row>
      </sheetData>
      <sheetData sheetId="649">
        <row r="6">
          <cell r="R6">
            <v>0</v>
          </cell>
        </row>
      </sheetData>
      <sheetData sheetId="650">
        <row r="6">
          <cell r="R6">
            <v>0</v>
          </cell>
        </row>
      </sheetData>
      <sheetData sheetId="651">
        <row r="6">
          <cell r="R6">
            <v>0</v>
          </cell>
        </row>
      </sheetData>
      <sheetData sheetId="652">
        <row r="6">
          <cell r="R6">
            <v>0</v>
          </cell>
        </row>
      </sheetData>
      <sheetData sheetId="653">
        <row r="6">
          <cell r="R6">
            <v>0</v>
          </cell>
        </row>
      </sheetData>
      <sheetData sheetId="654">
        <row r="6">
          <cell r="R6">
            <v>0</v>
          </cell>
        </row>
      </sheetData>
      <sheetData sheetId="655">
        <row r="6">
          <cell r="R6">
            <v>0</v>
          </cell>
        </row>
      </sheetData>
      <sheetData sheetId="656">
        <row r="6">
          <cell r="R6">
            <v>0</v>
          </cell>
        </row>
      </sheetData>
      <sheetData sheetId="657">
        <row r="6">
          <cell r="R6">
            <v>0</v>
          </cell>
        </row>
      </sheetData>
      <sheetData sheetId="658">
        <row r="6">
          <cell r="R6">
            <v>0</v>
          </cell>
        </row>
      </sheetData>
      <sheetData sheetId="659">
        <row r="6">
          <cell r="R6">
            <v>0</v>
          </cell>
        </row>
      </sheetData>
      <sheetData sheetId="660">
        <row r="6">
          <cell r="R6">
            <v>0</v>
          </cell>
        </row>
      </sheetData>
      <sheetData sheetId="661">
        <row r="6">
          <cell r="R6">
            <v>0</v>
          </cell>
        </row>
      </sheetData>
      <sheetData sheetId="662">
        <row r="6">
          <cell r="R6">
            <v>0</v>
          </cell>
        </row>
      </sheetData>
      <sheetData sheetId="663">
        <row r="6">
          <cell r="R6">
            <v>0</v>
          </cell>
        </row>
      </sheetData>
      <sheetData sheetId="664">
        <row r="6">
          <cell r="R6">
            <v>0</v>
          </cell>
        </row>
      </sheetData>
      <sheetData sheetId="665">
        <row r="6">
          <cell r="R6">
            <v>0</v>
          </cell>
        </row>
      </sheetData>
      <sheetData sheetId="666">
        <row r="6">
          <cell r="R6">
            <v>0</v>
          </cell>
        </row>
      </sheetData>
      <sheetData sheetId="667">
        <row r="6">
          <cell r="R6">
            <v>0</v>
          </cell>
        </row>
      </sheetData>
      <sheetData sheetId="668">
        <row r="6">
          <cell r="R6">
            <v>0</v>
          </cell>
        </row>
      </sheetData>
      <sheetData sheetId="669">
        <row r="6">
          <cell r="R6">
            <v>0</v>
          </cell>
        </row>
      </sheetData>
      <sheetData sheetId="670">
        <row r="6">
          <cell r="R6">
            <v>0</v>
          </cell>
        </row>
      </sheetData>
      <sheetData sheetId="671">
        <row r="6">
          <cell r="R6">
            <v>0</v>
          </cell>
        </row>
      </sheetData>
      <sheetData sheetId="672">
        <row r="6">
          <cell r="R6">
            <v>0</v>
          </cell>
        </row>
      </sheetData>
      <sheetData sheetId="673">
        <row r="6">
          <cell r="R6">
            <v>0</v>
          </cell>
        </row>
      </sheetData>
      <sheetData sheetId="674">
        <row r="6">
          <cell r="R6">
            <v>0</v>
          </cell>
        </row>
      </sheetData>
      <sheetData sheetId="675">
        <row r="6">
          <cell r="R6">
            <v>0</v>
          </cell>
        </row>
      </sheetData>
      <sheetData sheetId="676">
        <row r="6">
          <cell r="R6">
            <v>0</v>
          </cell>
        </row>
      </sheetData>
      <sheetData sheetId="677">
        <row r="6">
          <cell r="R6">
            <v>0</v>
          </cell>
        </row>
      </sheetData>
      <sheetData sheetId="678">
        <row r="6">
          <cell r="R6">
            <v>0</v>
          </cell>
        </row>
      </sheetData>
      <sheetData sheetId="679">
        <row r="6">
          <cell r="R6">
            <v>0</v>
          </cell>
        </row>
      </sheetData>
      <sheetData sheetId="680">
        <row r="6">
          <cell r="R6">
            <v>0</v>
          </cell>
        </row>
      </sheetData>
      <sheetData sheetId="681">
        <row r="6">
          <cell r="R6">
            <v>0</v>
          </cell>
        </row>
      </sheetData>
      <sheetData sheetId="682">
        <row r="6">
          <cell r="R6">
            <v>0</v>
          </cell>
        </row>
      </sheetData>
      <sheetData sheetId="683">
        <row r="6">
          <cell r="R6">
            <v>0</v>
          </cell>
        </row>
      </sheetData>
      <sheetData sheetId="684">
        <row r="6">
          <cell r="R6">
            <v>0</v>
          </cell>
        </row>
      </sheetData>
      <sheetData sheetId="685">
        <row r="6">
          <cell r="R6">
            <v>0</v>
          </cell>
        </row>
      </sheetData>
      <sheetData sheetId="686">
        <row r="6">
          <cell r="R6">
            <v>0</v>
          </cell>
        </row>
      </sheetData>
      <sheetData sheetId="687">
        <row r="6">
          <cell r="R6">
            <v>0</v>
          </cell>
        </row>
      </sheetData>
      <sheetData sheetId="688">
        <row r="6">
          <cell r="R6">
            <v>0</v>
          </cell>
        </row>
      </sheetData>
      <sheetData sheetId="689">
        <row r="6">
          <cell r="R6">
            <v>0</v>
          </cell>
        </row>
      </sheetData>
      <sheetData sheetId="690">
        <row r="6">
          <cell r="R6">
            <v>0</v>
          </cell>
        </row>
      </sheetData>
      <sheetData sheetId="691">
        <row r="6">
          <cell r="R6">
            <v>0</v>
          </cell>
        </row>
      </sheetData>
      <sheetData sheetId="692">
        <row r="6">
          <cell r="R6">
            <v>0</v>
          </cell>
        </row>
      </sheetData>
      <sheetData sheetId="693">
        <row r="6">
          <cell r="R6">
            <v>0</v>
          </cell>
        </row>
      </sheetData>
      <sheetData sheetId="694">
        <row r="6">
          <cell r="R6">
            <v>0</v>
          </cell>
        </row>
      </sheetData>
      <sheetData sheetId="695">
        <row r="6">
          <cell r="R6">
            <v>0</v>
          </cell>
        </row>
      </sheetData>
      <sheetData sheetId="696">
        <row r="6">
          <cell r="R6">
            <v>0</v>
          </cell>
        </row>
      </sheetData>
      <sheetData sheetId="697">
        <row r="6">
          <cell r="R6">
            <v>0</v>
          </cell>
        </row>
      </sheetData>
      <sheetData sheetId="698">
        <row r="6">
          <cell r="R6">
            <v>0</v>
          </cell>
        </row>
      </sheetData>
      <sheetData sheetId="699">
        <row r="6">
          <cell r="R6">
            <v>0</v>
          </cell>
        </row>
      </sheetData>
      <sheetData sheetId="700">
        <row r="6">
          <cell r="R6">
            <v>0</v>
          </cell>
        </row>
      </sheetData>
      <sheetData sheetId="701">
        <row r="6">
          <cell r="R6">
            <v>0</v>
          </cell>
        </row>
      </sheetData>
      <sheetData sheetId="702">
        <row r="6">
          <cell r="R6">
            <v>0</v>
          </cell>
        </row>
      </sheetData>
      <sheetData sheetId="703">
        <row r="6">
          <cell r="R6">
            <v>0</v>
          </cell>
        </row>
      </sheetData>
      <sheetData sheetId="704">
        <row r="6">
          <cell r="R6">
            <v>0</v>
          </cell>
        </row>
      </sheetData>
      <sheetData sheetId="705">
        <row r="6">
          <cell r="R6">
            <v>0</v>
          </cell>
        </row>
      </sheetData>
      <sheetData sheetId="706">
        <row r="6">
          <cell r="R6">
            <v>0</v>
          </cell>
        </row>
      </sheetData>
      <sheetData sheetId="707">
        <row r="6">
          <cell r="R6">
            <v>0</v>
          </cell>
        </row>
      </sheetData>
      <sheetData sheetId="708">
        <row r="6">
          <cell r="R6">
            <v>0</v>
          </cell>
        </row>
      </sheetData>
      <sheetData sheetId="709">
        <row r="6">
          <cell r="R6">
            <v>0</v>
          </cell>
        </row>
      </sheetData>
      <sheetData sheetId="710">
        <row r="6">
          <cell r="R6">
            <v>0</v>
          </cell>
        </row>
      </sheetData>
      <sheetData sheetId="711">
        <row r="6">
          <cell r="R6">
            <v>0</v>
          </cell>
        </row>
      </sheetData>
      <sheetData sheetId="712">
        <row r="6">
          <cell r="R6">
            <v>0</v>
          </cell>
        </row>
      </sheetData>
      <sheetData sheetId="713">
        <row r="6">
          <cell r="R6">
            <v>0</v>
          </cell>
        </row>
      </sheetData>
      <sheetData sheetId="714">
        <row r="6">
          <cell r="R6">
            <v>0</v>
          </cell>
        </row>
      </sheetData>
      <sheetData sheetId="715">
        <row r="6">
          <cell r="R6">
            <v>0</v>
          </cell>
        </row>
      </sheetData>
      <sheetData sheetId="716">
        <row r="6">
          <cell r="R6">
            <v>0</v>
          </cell>
        </row>
      </sheetData>
      <sheetData sheetId="717">
        <row r="6">
          <cell r="R6">
            <v>0</v>
          </cell>
        </row>
      </sheetData>
      <sheetData sheetId="718">
        <row r="6">
          <cell r="R6">
            <v>0</v>
          </cell>
        </row>
      </sheetData>
      <sheetData sheetId="719">
        <row r="6">
          <cell r="R6">
            <v>0</v>
          </cell>
        </row>
      </sheetData>
      <sheetData sheetId="720">
        <row r="6">
          <cell r="R6">
            <v>0</v>
          </cell>
        </row>
      </sheetData>
      <sheetData sheetId="721">
        <row r="6">
          <cell r="R6">
            <v>0</v>
          </cell>
        </row>
      </sheetData>
      <sheetData sheetId="722">
        <row r="6">
          <cell r="R6">
            <v>0</v>
          </cell>
        </row>
      </sheetData>
      <sheetData sheetId="723">
        <row r="6">
          <cell r="R6">
            <v>0</v>
          </cell>
        </row>
      </sheetData>
      <sheetData sheetId="724">
        <row r="6">
          <cell r="R6">
            <v>0</v>
          </cell>
        </row>
      </sheetData>
      <sheetData sheetId="725">
        <row r="6">
          <cell r="R6">
            <v>0</v>
          </cell>
        </row>
      </sheetData>
      <sheetData sheetId="726">
        <row r="6">
          <cell r="R6">
            <v>0</v>
          </cell>
        </row>
      </sheetData>
      <sheetData sheetId="727">
        <row r="6">
          <cell r="R6">
            <v>0</v>
          </cell>
        </row>
      </sheetData>
      <sheetData sheetId="728">
        <row r="6">
          <cell r="R6">
            <v>0</v>
          </cell>
        </row>
      </sheetData>
      <sheetData sheetId="729">
        <row r="6">
          <cell r="R6">
            <v>0</v>
          </cell>
        </row>
      </sheetData>
      <sheetData sheetId="730">
        <row r="6">
          <cell r="R6">
            <v>0</v>
          </cell>
        </row>
      </sheetData>
      <sheetData sheetId="731">
        <row r="6">
          <cell r="R6">
            <v>0</v>
          </cell>
        </row>
      </sheetData>
      <sheetData sheetId="732">
        <row r="6">
          <cell r="R6">
            <v>0</v>
          </cell>
        </row>
      </sheetData>
      <sheetData sheetId="733">
        <row r="6">
          <cell r="R6">
            <v>0</v>
          </cell>
        </row>
      </sheetData>
      <sheetData sheetId="734">
        <row r="6">
          <cell r="R6">
            <v>0</v>
          </cell>
        </row>
      </sheetData>
      <sheetData sheetId="735">
        <row r="6">
          <cell r="R6">
            <v>0</v>
          </cell>
        </row>
      </sheetData>
      <sheetData sheetId="736">
        <row r="6">
          <cell r="R6">
            <v>0</v>
          </cell>
        </row>
      </sheetData>
      <sheetData sheetId="737">
        <row r="6">
          <cell r="R6">
            <v>0</v>
          </cell>
        </row>
      </sheetData>
      <sheetData sheetId="738">
        <row r="6">
          <cell r="R6">
            <v>0</v>
          </cell>
        </row>
      </sheetData>
      <sheetData sheetId="739">
        <row r="6">
          <cell r="R6">
            <v>0</v>
          </cell>
        </row>
      </sheetData>
      <sheetData sheetId="740">
        <row r="6">
          <cell r="R6">
            <v>0</v>
          </cell>
        </row>
      </sheetData>
      <sheetData sheetId="741">
        <row r="6">
          <cell r="R6">
            <v>0</v>
          </cell>
        </row>
      </sheetData>
      <sheetData sheetId="742">
        <row r="6">
          <cell r="R6">
            <v>0</v>
          </cell>
        </row>
      </sheetData>
      <sheetData sheetId="743">
        <row r="6">
          <cell r="R6">
            <v>0</v>
          </cell>
        </row>
      </sheetData>
      <sheetData sheetId="744">
        <row r="6">
          <cell r="R6">
            <v>0</v>
          </cell>
        </row>
      </sheetData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>
        <row r="6">
          <cell r="R6">
            <v>0</v>
          </cell>
        </row>
      </sheetData>
      <sheetData sheetId="813">
        <row r="6">
          <cell r="R6">
            <v>0</v>
          </cell>
        </row>
      </sheetData>
      <sheetData sheetId="814">
        <row r="6">
          <cell r="R6">
            <v>0</v>
          </cell>
        </row>
      </sheetData>
      <sheetData sheetId="815">
        <row r="6">
          <cell r="R6">
            <v>0</v>
          </cell>
        </row>
      </sheetData>
      <sheetData sheetId="816">
        <row r="6">
          <cell r="R6">
            <v>0</v>
          </cell>
        </row>
      </sheetData>
      <sheetData sheetId="817">
        <row r="6">
          <cell r="R6">
            <v>0</v>
          </cell>
        </row>
      </sheetData>
      <sheetData sheetId="818">
        <row r="6">
          <cell r="R6">
            <v>0</v>
          </cell>
        </row>
      </sheetData>
      <sheetData sheetId="819">
        <row r="6">
          <cell r="R6">
            <v>0</v>
          </cell>
        </row>
      </sheetData>
      <sheetData sheetId="820">
        <row r="6">
          <cell r="R6">
            <v>0</v>
          </cell>
        </row>
      </sheetData>
      <sheetData sheetId="821">
        <row r="6">
          <cell r="R6">
            <v>0</v>
          </cell>
        </row>
      </sheetData>
      <sheetData sheetId="822">
        <row r="6">
          <cell r="R6">
            <v>0</v>
          </cell>
        </row>
      </sheetData>
      <sheetData sheetId="823">
        <row r="6">
          <cell r="R6">
            <v>0</v>
          </cell>
        </row>
      </sheetData>
      <sheetData sheetId="824">
        <row r="6">
          <cell r="R6">
            <v>0</v>
          </cell>
        </row>
      </sheetData>
      <sheetData sheetId="825">
        <row r="6">
          <cell r="R6">
            <v>0</v>
          </cell>
        </row>
      </sheetData>
      <sheetData sheetId="826">
        <row r="6">
          <cell r="R6">
            <v>0</v>
          </cell>
        </row>
      </sheetData>
      <sheetData sheetId="827">
        <row r="6">
          <cell r="R6">
            <v>0</v>
          </cell>
        </row>
      </sheetData>
      <sheetData sheetId="828">
        <row r="6">
          <cell r="R6">
            <v>0</v>
          </cell>
        </row>
      </sheetData>
      <sheetData sheetId="829">
        <row r="6">
          <cell r="R6">
            <v>0</v>
          </cell>
        </row>
      </sheetData>
      <sheetData sheetId="830">
        <row r="6">
          <cell r="R6">
            <v>0</v>
          </cell>
        </row>
      </sheetData>
      <sheetData sheetId="831">
        <row r="6">
          <cell r="R6">
            <v>0</v>
          </cell>
        </row>
      </sheetData>
      <sheetData sheetId="832">
        <row r="6">
          <cell r="R6">
            <v>0</v>
          </cell>
        </row>
      </sheetData>
      <sheetData sheetId="833">
        <row r="6">
          <cell r="R6">
            <v>0</v>
          </cell>
        </row>
      </sheetData>
      <sheetData sheetId="834">
        <row r="6">
          <cell r="R6">
            <v>0</v>
          </cell>
        </row>
      </sheetData>
      <sheetData sheetId="835">
        <row r="6">
          <cell r="R6">
            <v>0</v>
          </cell>
        </row>
      </sheetData>
      <sheetData sheetId="836">
        <row r="6">
          <cell r="R6">
            <v>0</v>
          </cell>
        </row>
      </sheetData>
      <sheetData sheetId="837">
        <row r="6">
          <cell r="R6">
            <v>0</v>
          </cell>
        </row>
      </sheetData>
      <sheetData sheetId="838">
        <row r="6">
          <cell r="R6">
            <v>0</v>
          </cell>
        </row>
      </sheetData>
      <sheetData sheetId="839">
        <row r="6">
          <cell r="R6">
            <v>0</v>
          </cell>
        </row>
      </sheetData>
      <sheetData sheetId="840">
        <row r="6">
          <cell r="R6">
            <v>0</v>
          </cell>
        </row>
      </sheetData>
      <sheetData sheetId="841">
        <row r="6">
          <cell r="R6">
            <v>0</v>
          </cell>
        </row>
      </sheetData>
      <sheetData sheetId="842">
        <row r="6">
          <cell r="R6">
            <v>0</v>
          </cell>
        </row>
      </sheetData>
      <sheetData sheetId="843">
        <row r="6">
          <cell r="R6">
            <v>0</v>
          </cell>
        </row>
      </sheetData>
      <sheetData sheetId="844">
        <row r="6">
          <cell r="R6">
            <v>0</v>
          </cell>
        </row>
      </sheetData>
      <sheetData sheetId="845">
        <row r="6">
          <cell r="R6">
            <v>0</v>
          </cell>
        </row>
      </sheetData>
      <sheetData sheetId="846">
        <row r="6">
          <cell r="R6">
            <v>0</v>
          </cell>
        </row>
      </sheetData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/>
      <sheetData sheetId="864" refreshError="1"/>
      <sheetData sheetId="865" refreshError="1"/>
      <sheetData sheetId="866" refreshError="1"/>
      <sheetData sheetId="867" refreshError="1"/>
      <sheetData sheetId="868"/>
      <sheetData sheetId="869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>
        <row r="6">
          <cell r="R6">
            <v>0</v>
          </cell>
        </row>
      </sheetData>
      <sheetData sheetId="940">
        <row r="6">
          <cell r="R6">
            <v>0</v>
          </cell>
        </row>
      </sheetData>
      <sheetData sheetId="941">
        <row r="6">
          <cell r="R6">
            <v>0</v>
          </cell>
        </row>
      </sheetData>
      <sheetData sheetId="942">
        <row r="6">
          <cell r="R6">
            <v>0</v>
          </cell>
        </row>
      </sheetData>
      <sheetData sheetId="943">
        <row r="6">
          <cell r="R6">
            <v>0</v>
          </cell>
        </row>
      </sheetData>
      <sheetData sheetId="944">
        <row r="6">
          <cell r="R6">
            <v>0</v>
          </cell>
        </row>
      </sheetData>
      <sheetData sheetId="945">
        <row r="6">
          <cell r="R6">
            <v>0</v>
          </cell>
        </row>
      </sheetData>
      <sheetData sheetId="946">
        <row r="6">
          <cell r="R6">
            <v>0</v>
          </cell>
        </row>
      </sheetData>
      <sheetData sheetId="947">
        <row r="6">
          <cell r="R6">
            <v>0</v>
          </cell>
        </row>
      </sheetData>
      <sheetData sheetId="948">
        <row r="6">
          <cell r="R6">
            <v>0</v>
          </cell>
        </row>
      </sheetData>
      <sheetData sheetId="949">
        <row r="6">
          <cell r="R6">
            <v>0</v>
          </cell>
        </row>
      </sheetData>
      <sheetData sheetId="950">
        <row r="6">
          <cell r="R6">
            <v>0</v>
          </cell>
        </row>
      </sheetData>
      <sheetData sheetId="951">
        <row r="6">
          <cell r="R6">
            <v>0</v>
          </cell>
        </row>
      </sheetData>
      <sheetData sheetId="952">
        <row r="6">
          <cell r="R6">
            <v>0</v>
          </cell>
        </row>
      </sheetData>
      <sheetData sheetId="953">
        <row r="6">
          <cell r="R6">
            <v>0</v>
          </cell>
        </row>
      </sheetData>
      <sheetData sheetId="954">
        <row r="6">
          <cell r="R6">
            <v>0</v>
          </cell>
        </row>
      </sheetData>
      <sheetData sheetId="955">
        <row r="6">
          <cell r="R6">
            <v>0</v>
          </cell>
        </row>
      </sheetData>
      <sheetData sheetId="956">
        <row r="6">
          <cell r="R6">
            <v>0</v>
          </cell>
        </row>
      </sheetData>
      <sheetData sheetId="957">
        <row r="6">
          <cell r="R6">
            <v>0</v>
          </cell>
        </row>
      </sheetData>
      <sheetData sheetId="958">
        <row r="6">
          <cell r="R6">
            <v>0</v>
          </cell>
        </row>
      </sheetData>
      <sheetData sheetId="959">
        <row r="6">
          <cell r="R6">
            <v>0</v>
          </cell>
        </row>
      </sheetData>
      <sheetData sheetId="960">
        <row r="6">
          <cell r="R6">
            <v>0</v>
          </cell>
        </row>
      </sheetData>
      <sheetData sheetId="961">
        <row r="6">
          <cell r="R6">
            <v>0</v>
          </cell>
        </row>
      </sheetData>
      <sheetData sheetId="962">
        <row r="6">
          <cell r="R6">
            <v>0</v>
          </cell>
        </row>
      </sheetData>
      <sheetData sheetId="963">
        <row r="6">
          <cell r="R6">
            <v>0</v>
          </cell>
        </row>
      </sheetData>
      <sheetData sheetId="964">
        <row r="6">
          <cell r="R6">
            <v>0</v>
          </cell>
        </row>
      </sheetData>
      <sheetData sheetId="965">
        <row r="6">
          <cell r="R6">
            <v>0</v>
          </cell>
        </row>
      </sheetData>
      <sheetData sheetId="966">
        <row r="6">
          <cell r="R6">
            <v>0</v>
          </cell>
        </row>
      </sheetData>
      <sheetData sheetId="967">
        <row r="6">
          <cell r="R6">
            <v>0</v>
          </cell>
        </row>
      </sheetData>
      <sheetData sheetId="968">
        <row r="6">
          <cell r="R6">
            <v>0</v>
          </cell>
        </row>
      </sheetData>
      <sheetData sheetId="969">
        <row r="6">
          <cell r="R6">
            <v>0</v>
          </cell>
        </row>
      </sheetData>
      <sheetData sheetId="970">
        <row r="6">
          <cell r="R6">
            <v>0</v>
          </cell>
        </row>
      </sheetData>
      <sheetData sheetId="971">
        <row r="6">
          <cell r="R6">
            <v>0</v>
          </cell>
        </row>
      </sheetData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>
        <row r="6">
          <cell r="R6">
            <v>0</v>
          </cell>
        </row>
      </sheetData>
      <sheetData sheetId="1038">
        <row r="6">
          <cell r="R6">
            <v>0</v>
          </cell>
        </row>
      </sheetData>
      <sheetData sheetId="1039">
        <row r="6">
          <cell r="R6">
            <v>0</v>
          </cell>
        </row>
      </sheetData>
      <sheetData sheetId="1040">
        <row r="6">
          <cell r="R6">
            <v>0</v>
          </cell>
        </row>
      </sheetData>
      <sheetData sheetId="1041">
        <row r="6">
          <cell r="R6">
            <v>0</v>
          </cell>
        </row>
      </sheetData>
      <sheetData sheetId="1042">
        <row r="6">
          <cell r="R6">
            <v>0</v>
          </cell>
        </row>
      </sheetData>
      <sheetData sheetId="1043">
        <row r="6">
          <cell r="R6">
            <v>0</v>
          </cell>
        </row>
      </sheetData>
      <sheetData sheetId="1044">
        <row r="6">
          <cell r="R6">
            <v>0</v>
          </cell>
        </row>
      </sheetData>
      <sheetData sheetId="1045">
        <row r="6">
          <cell r="R6">
            <v>0</v>
          </cell>
        </row>
      </sheetData>
      <sheetData sheetId="1046">
        <row r="6">
          <cell r="R6">
            <v>0</v>
          </cell>
        </row>
      </sheetData>
      <sheetData sheetId="1047">
        <row r="6">
          <cell r="R6">
            <v>0</v>
          </cell>
        </row>
      </sheetData>
      <sheetData sheetId="1048">
        <row r="6">
          <cell r="R6">
            <v>0</v>
          </cell>
        </row>
      </sheetData>
      <sheetData sheetId="1049">
        <row r="6">
          <cell r="R6">
            <v>0</v>
          </cell>
        </row>
      </sheetData>
      <sheetData sheetId="1050">
        <row r="6">
          <cell r="R6">
            <v>0</v>
          </cell>
        </row>
      </sheetData>
      <sheetData sheetId="1051">
        <row r="6">
          <cell r="R6">
            <v>0</v>
          </cell>
        </row>
      </sheetData>
      <sheetData sheetId="1052">
        <row r="6">
          <cell r="R6">
            <v>0</v>
          </cell>
        </row>
      </sheetData>
      <sheetData sheetId="1053">
        <row r="6">
          <cell r="R6">
            <v>0</v>
          </cell>
        </row>
      </sheetData>
      <sheetData sheetId="1054">
        <row r="6">
          <cell r="R6">
            <v>0</v>
          </cell>
        </row>
      </sheetData>
      <sheetData sheetId="1055">
        <row r="6">
          <cell r="R6">
            <v>0</v>
          </cell>
        </row>
      </sheetData>
      <sheetData sheetId="1056">
        <row r="6">
          <cell r="R6">
            <v>0</v>
          </cell>
        </row>
      </sheetData>
      <sheetData sheetId="1057">
        <row r="6">
          <cell r="R6">
            <v>0</v>
          </cell>
        </row>
      </sheetData>
      <sheetData sheetId="1058">
        <row r="6">
          <cell r="R6">
            <v>0</v>
          </cell>
        </row>
      </sheetData>
      <sheetData sheetId="1059">
        <row r="6">
          <cell r="R6">
            <v>0</v>
          </cell>
        </row>
      </sheetData>
      <sheetData sheetId="1060">
        <row r="6">
          <cell r="R6">
            <v>0</v>
          </cell>
        </row>
      </sheetData>
      <sheetData sheetId="1061">
        <row r="6">
          <cell r="R6">
            <v>0</v>
          </cell>
        </row>
      </sheetData>
      <sheetData sheetId="1062">
        <row r="6">
          <cell r="R6">
            <v>0</v>
          </cell>
        </row>
      </sheetData>
      <sheetData sheetId="1063">
        <row r="6">
          <cell r="R6">
            <v>0</v>
          </cell>
        </row>
      </sheetData>
      <sheetData sheetId="1064">
        <row r="6">
          <cell r="R6">
            <v>0</v>
          </cell>
        </row>
      </sheetData>
      <sheetData sheetId="1065"/>
      <sheetData sheetId="1066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>
        <row r="6">
          <cell r="R6">
            <v>0</v>
          </cell>
        </row>
      </sheetData>
      <sheetData sheetId="1166"/>
      <sheetData sheetId="1167"/>
      <sheetData sheetId="1168"/>
      <sheetData sheetId="1169"/>
      <sheetData sheetId="1170"/>
      <sheetData sheetId="1171"/>
      <sheetData sheetId="1172"/>
      <sheetData sheetId="1173">
        <row r="6">
          <cell r="R6">
            <v>0</v>
          </cell>
        </row>
      </sheetData>
      <sheetData sheetId="1174">
        <row r="6">
          <cell r="R6">
            <v>0</v>
          </cell>
        </row>
      </sheetData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 refreshError="1"/>
      <sheetData sheetId="1207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SONNELIST"/>
      <sheetName val="Sheet1"/>
      <sheetName val="Değişkenler"/>
      <sheetName val="Katsayılar"/>
      <sheetName val="Factor"/>
      <sheetName val="Pay Tab"/>
      <sheetName val="Calcolo Retr"/>
      <sheetName val="manhour"/>
      <sheetName val=" N Finansal Eğri"/>
      <sheetName val="x"/>
      <sheetName val="2008"/>
      <sheetName val="#REF"/>
      <sheetName val="노임단가"/>
      <sheetName val="PIPING_total"/>
      <sheetName val="Katsayı"/>
      <sheetName val="FCTR"/>
      <sheetName val="Attach 4-18"/>
      <sheetName val="MTO"/>
      <sheetName val="PMC_ORG"/>
      <sheetName val="Summary"/>
      <sheetName val="Degiskenler"/>
      <sheetName val="XLR_NoRangeSheet"/>
      <sheetName val="breakdown"/>
      <sheetName val="Pay_Tab"/>
      <sheetName val="Calcolo_Retr"/>
      <sheetName val="_N_Finansal_Eğri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J,RJE"/>
      <sheetName val="breakdown"/>
      <sheetName val="Tickmarks"/>
      <sheetName val="Worksheet in (C) 5140-XXXX Cash"/>
      <sheetName val="Sheet1"/>
      <sheetName val="Tier 31.12.08"/>
      <sheetName val="31_12_01"/>
      <sheetName val="Резерв отпусков"/>
      <sheetName val="Taxes rec for 12m inc 90% envir"/>
      <sheetName val="Справочник"/>
      <sheetName val="ЗКЛ"/>
      <sheetName val="Tax"/>
      <sheetName val="Pro Forma"/>
      <sheetName val="Tier 31.08.07"/>
      <sheetName val="XLR_NoRangeSheet"/>
      <sheetName val="Tier1"/>
      <sheetName val="Сводка по ПН"/>
      <sheetName val="Сравнение ДПН факт 06-07"/>
      <sheetName val="summary"/>
      <sheetName val="Daily_report"/>
      <sheetName val="реестр отгрузка"/>
      <sheetName val="IC elimination within region"/>
      <sheetName val="Tier 31.12.10"/>
      <sheetName val="Март"/>
      <sheetName val="Сентябрь"/>
      <sheetName val="Квартал"/>
      <sheetName val="Январь"/>
      <sheetName val="Декабрь"/>
      <sheetName val="Ноябрь"/>
      <sheetName val="МБП"/>
      <sheetName val="Tier 07"/>
      <sheetName val="Tier 06"/>
      <sheetName val="16 ОС до 20 т.р."/>
      <sheetName val="Лист3"/>
      <sheetName val="3"/>
      <sheetName val="4"/>
      <sheetName val="5"/>
      <sheetName val="6"/>
      <sheetName val="XLRpt_TempSheet"/>
      <sheetName val="Sub group code &amp; Name"/>
      <sheetName val="Tax breakdown"/>
      <sheetName val="трансформация1"/>
      <sheetName val="BS"/>
      <sheetName val="Balances"/>
      <sheetName val="Шкаф"/>
      <sheetName val="топография"/>
      <sheetName val="Коэфф1."/>
      <sheetName val="Амур ДОН"/>
      <sheetName val="Прайс лист"/>
      <sheetName val="Смета"/>
      <sheetName val="Лист опроса"/>
      <sheetName val="топо"/>
      <sheetName val="свод 2"/>
      <sheetName val="Calc"/>
      <sheetName val="ИД"/>
      <sheetName val="исходные данные"/>
      <sheetName val="свод 3"/>
      <sheetName val="расчетные таблицы"/>
      <sheetName val="total"/>
      <sheetName val="Комплектация"/>
      <sheetName val="трубы"/>
      <sheetName val="СМР"/>
      <sheetName val="дороги"/>
      <sheetName val="ПДР"/>
      <sheetName val="Обновление"/>
      <sheetName val="Цена"/>
      <sheetName val="Product"/>
      <sheetName val="Б.Сатка"/>
      <sheetName val="Исполнение по оборуд_"/>
      <sheetName val="Исполнение _освоение по закупк_"/>
      <sheetName val="Исполнение для Ускова"/>
      <sheetName val="Выборка по отсыпкам"/>
      <sheetName val="ИП _отсыпки_"/>
      <sheetName val="ИП _отсыпки_ФОТ_диз_т_"/>
      <sheetName val="ИП _отсыпки_ _выборка_"/>
      <sheetName val="Исполнение по оборуд_ _2_"/>
      <sheetName val="Исполнение сжато"/>
      <sheetName val="Форма для бурения"/>
      <sheetName val="Форма для КС"/>
      <sheetName val="Форма для ГР"/>
      <sheetName val="Корректировка"/>
      <sheetName val="Лист2"/>
      <sheetName val="RJE"/>
      <sheetName val="Adjustment schedule"/>
      <sheetName val="Прибыль опл"/>
      <sheetName val="к.84-к.83"/>
      <sheetName val="13.1"/>
      <sheetName val="УП _2004"/>
      <sheetName val="ц_1991"/>
      <sheetName val="sapactivexlhiddensheet"/>
      <sheetName val="Данные для расчёта сметы"/>
      <sheetName val="RSOILBAL"/>
      <sheetName val="Справочные данные"/>
      <sheetName val="Destination"/>
      <sheetName val="Дополнительные параметры"/>
      <sheetName val="Salary"/>
      <sheetName val="Персонал"/>
      <sheetName val="база"/>
      <sheetName val="#¡REF"/>
      <sheetName val="АЧ"/>
      <sheetName val="list"/>
      <sheetName val="ADJ Norilsk"/>
      <sheetName val="IS Norilsk"/>
      <sheetName val="Reconciliation"/>
      <sheetName val="Client"/>
      <sheetName val="Orçamento"/>
      <sheetName val="Кедровский"/>
      <sheetName val="Титул"/>
      <sheetName val="SOV tot"/>
      <sheetName val="Adj2002"/>
      <sheetName val="ETRS"/>
      <sheetName val="BM"/>
      <sheetName val=" 8230.07+"/>
      <sheetName val="8230.06+"/>
      <sheetName val="хранение 8230.08+"/>
      <sheetName val="Info"/>
      <sheetName val="XRates"/>
      <sheetName val="ф сплавы"/>
      <sheetName val="Data USA Cdn$"/>
      <sheetName val="Data USA US$"/>
      <sheetName val="XREF"/>
      <sheetName val="Breakdown AR"/>
      <sheetName val="+5610.04"/>
      <sheetName val="30"/>
      <sheetName val="18"/>
      <sheetName val="22"/>
      <sheetName val="#REF"/>
      <sheetName val="стр181"/>
      <sheetName val="Mobile_Fin"/>
      <sheetName val="O11_UST_PIT payments"/>
      <sheetName val="Sheet2"/>
      <sheetName val="23"/>
      <sheetName val="현금흐름표"/>
      <sheetName val="Movement"/>
      <sheetName val="Процедуры из библиотеки"/>
      <sheetName val="Menu"/>
      <sheetName val="Template"/>
      <sheetName val="CE"/>
      <sheetName val="P&amp;L"/>
      <sheetName val="Rev Domestic Dec09"/>
      <sheetName val="CCNN AUG 97"/>
      <sheetName val="AR summary "/>
      <sheetName val="5930.01"/>
      <sheetName val="Grouplist"/>
      <sheetName val="AJE, RJE"/>
      <sheetName val="NewCashFlow"/>
      <sheetName val=" "/>
      <sheetName val="COS reconciliation"/>
      <sheetName val="9m CMA"/>
      <sheetName val="Q4 CMA"/>
      <sheetName val="VKPM"/>
      <sheetName val="Note"/>
      <sheetName val="ТочноеЛитье(М)"/>
      <sheetName val="Интермаркетинг(А)"/>
      <sheetName val="Лексфилд(М)"/>
      <sheetName val="НефтянойРезерв(А)"/>
      <sheetName val="Энергоэксплуатация(М)"/>
      <sheetName val="BD provision"/>
      <sheetName val=" N Finansal Eğri"/>
      <sheetName val="산근"/>
      <sheetName val="BA "/>
      <sheetName val="PERSONNELIST"/>
      <sheetName val="Debt"/>
      <sheetName val="COVER"/>
      <sheetName val="Heat"/>
      <sheetName val="Forecast"/>
      <sheetName val="LOB"/>
      <sheetName val="СВОДНАЯ "/>
      <sheetName val="ЭХЗ по изометрии"/>
      <sheetName val="Cause&amp;Effects"/>
      <sheetName val="ExchRate"/>
      <sheetName val="2 - Weather"/>
      <sheetName val="a) Core Financials"/>
      <sheetName val="PMC_ORG"/>
      <sheetName val="DRUM"/>
      <sheetName val="selection"/>
      <sheetName val="Breakdown Dr 10 Cr 60"/>
      <sheetName val="ВстСальдо(Инфл) "/>
      <sheetName val="Summary for Upload"/>
      <sheetName val="RAS BS"/>
      <sheetName val="629новый"/>
      <sheetName val="Перечень данных"/>
      <sheetName val="Key Analyst Data"/>
      <sheetName val="Ass"/>
      <sheetName val="с.660"/>
      <sheetName val="ДФВ"/>
      <sheetName val="INSTRUCTIONS"/>
      <sheetName val="Menus"/>
      <sheetName val="Все ОС"/>
      <sheetName val="pag.23"/>
      <sheetName val="pag.21"/>
      <sheetName val="pag.1"/>
      <sheetName val="pag.10"/>
      <sheetName val="pag.11"/>
      <sheetName val="pag.12"/>
      <sheetName val="pag.13"/>
      <sheetName val="pag.14"/>
      <sheetName val="pag.15"/>
      <sheetName val="pag.16"/>
      <sheetName val="pag.19"/>
      <sheetName val="pag.20"/>
      <sheetName val="pag.2"/>
      <sheetName val="pag.3"/>
      <sheetName val="pag.4"/>
      <sheetName val="pag.5"/>
      <sheetName val="pag.6"/>
      <sheetName val="pag.7"/>
      <sheetName val="pag.8"/>
      <sheetName val="pag.9"/>
      <sheetName val="УО"/>
      <sheetName val="Статьи"/>
      <sheetName val="ke24 01-09.21 for check"/>
      <sheetName val="Q&amp;pl-V"/>
      <sheetName val="reference"/>
      <sheetName val="12CGOU"/>
      <sheetName val="PIPING_total"/>
      <sheetName val="FCTR"/>
      <sheetName val="Ind. Budget"/>
      <sheetName val="Degiskenler"/>
      <sheetName val="Katsayı"/>
      <sheetName val="К.С.М."/>
      <sheetName val="Ф"/>
      <sheetName val="Preconditons"/>
      <sheetName val="NAME"/>
      <sheetName val="Attach 4-18"/>
      <sheetName val="Katsayılar"/>
      <sheetName val="ЛС_РЕС2"/>
      <sheetName val="Общ"/>
      <sheetName val="Codes"/>
      <sheetName val="G2TempSheet"/>
      <sheetName val="wreakdown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ВОДНАЯ "/>
      <sheetName val="Диаграмма1"/>
      <sheetName val=""/>
      <sheetName val="06-2001"/>
      <sheetName val="06-2001 (2)"/>
      <sheetName val="ноябрь"/>
      <sheetName val="декабрь"/>
      <sheetName val="СВОДНАЯ_"/>
      <sheetName val="06-2001_(2)"/>
      <sheetName val="VLOOKUP"/>
      <sheetName val="INPUTMASTER"/>
      <sheetName val="П"/>
      <sheetName val="welldata frac analysis"/>
      <sheetName val="таблица руководству"/>
      <sheetName val="Баланс 2001"/>
      <sheetName val="СВОДНАЯ_1"/>
      <sheetName val="ПДР ООО &quot;Юкос ФБЦ&quot;"/>
      <sheetName val="XRates"/>
      <sheetName val="Additional Service"/>
      <sheetName val="ВСПМ"/>
      <sheetName val="sapactivexlhiddensheet"/>
      <sheetName val="Укрупненные марки"/>
      <sheetName val="прил №4"/>
      <sheetName val="custom lookup"/>
      <sheetName val="TRAFFIC CALC"/>
      <sheetName val="TRAFFIC PARM"/>
      <sheetName val="ECONOMIC DATA"/>
      <sheetName val="СВОДНАЯ_2"/>
      <sheetName val="06-2001_(2)1"/>
      <sheetName val="welldata_frac_analysis"/>
      <sheetName val="таблица_руководству"/>
      <sheetName val="Баланс_2001"/>
      <sheetName val="ПДР_ООО_&quot;Юкос_ФБЦ&quot;"/>
      <sheetName val="Additional_Service"/>
      <sheetName val="Input"/>
      <sheetName val="Кредиты"/>
      <sheetName val="РАСЧЕТ по Нефти"/>
      <sheetName val="EKDEB90"/>
      <sheetName val="FX PROOF 2003"/>
      <sheetName val="Общ"/>
      <sheetName val="a) Core Financials"/>
      <sheetName val="ТУ Хакасия Переработка"/>
      <sheetName val="предлаг. - Премия 33%+ПН "/>
      <sheetName val="Лист1"/>
      <sheetName val="ТУ Хакасия Переработка (2)"/>
      <sheetName val="Справочник (Закупки)"/>
      <sheetName val="Справочник (Договоры)"/>
      <sheetName val="ТКРС"/>
      <sheetName val="XLR_NoRangeSheet"/>
      <sheetName val="2340_2350"/>
      <sheetName val="4010(calc)"/>
      <sheetName val="потенциал"/>
      <sheetName val="7. Work Scope Calculation"/>
      <sheetName val="Справочник"/>
      <sheetName val="стат.пар"/>
      <sheetName val="СПТ"/>
      <sheetName val="database"/>
      <sheetName val="параметры"/>
      <sheetName val="МАТ-7Х"/>
      <sheetName val="CВОД"/>
      <sheetName val="мат.для этапов"/>
      <sheetName val="ставки"/>
      <sheetName val="СВОДНАЯ_3"/>
      <sheetName val="06-2001_(2)2"/>
      <sheetName val="welldata_frac_analysis1"/>
      <sheetName val="таблица_руководству1"/>
      <sheetName val="Баланс_20011"/>
      <sheetName val="ПДР_ООО_&quot;Юкос_ФБЦ&quot;1"/>
      <sheetName val="Additional_Service1"/>
      <sheetName val="Укрупненные_марки"/>
      <sheetName val="прил_№4"/>
      <sheetName val="custom_lookup"/>
      <sheetName val="FX_PROOF_2003"/>
      <sheetName val="TRAFFIC_CALC"/>
      <sheetName val="TRAFFIC_PARM"/>
      <sheetName val="ECONOMIC_DATA"/>
      <sheetName val="СВОДНАЯ_4"/>
      <sheetName val="06-2001_(2)3"/>
      <sheetName val="welldata_frac_analysis2"/>
      <sheetName val="таблица_руководству2"/>
      <sheetName val="Баланс_20012"/>
      <sheetName val="ПДР_ООО_&quot;Юкос_ФБЦ&quot;2"/>
      <sheetName val="FX_PROOF_20031"/>
      <sheetName val="Additional_Service2"/>
      <sheetName val="прил_№41"/>
      <sheetName val="custom_lookup1"/>
      <sheetName val="Укрупненные_марки1"/>
      <sheetName val="TRAFFIC_CALC1"/>
      <sheetName val="TRAFFIC_PARM1"/>
      <sheetName val="ECONOMIC_DATA1"/>
      <sheetName val="РАСЧЕТ_по_Нефти"/>
      <sheetName val="a)_Core_Financials"/>
      <sheetName val="Справочник_(Закупки)"/>
      <sheetName val="Справочник_(Договоры)"/>
      <sheetName val="7__Work_Scope_Calculation"/>
      <sheetName val="ТУ_Хакасия_Переработка"/>
      <sheetName val="предлаг__-_Премия_33%+ПН_"/>
      <sheetName val="ТУ_Хакасия_Переработка_(2)"/>
      <sheetName val="мат_для_этапов"/>
      <sheetName val="Справочник ТС"/>
      <sheetName val="Структура"/>
      <sheetName val="Раздел"/>
      <sheetName val="306"/>
      <sheetName val="стат_пар"/>
      <sheetName val="Лист5"/>
      <sheetName val="x"/>
      <sheetName val="TABLO-3"/>
      <sheetName val="Лист2"/>
      <sheetName val="Остановл."/>
      <sheetName val="Жидкость"/>
      <sheetName val="Объекты добычи нефти"/>
      <sheetName val="Объекты подготовки нефти"/>
      <sheetName val="Трубопроводный транспорт"/>
      <sheetName val="Объекты энергетики"/>
      <sheetName val="Объекты КИПиА и ТМ"/>
      <sheetName val="Объекты складского хозяйства"/>
      <sheetName val="Объекты обслуживания и ремонта "/>
      <sheetName val="Прочие работы"/>
      <sheetName val="Курсы"/>
      <sheetName val="Лист глушения (2)"/>
      <sheetName val="опт"/>
      <sheetName val="РС"/>
      <sheetName val="технологические показатели"/>
      <sheetName val="нормативы капвложений"/>
      <sheetName val="320-330"/>
      <sheetName val="остановки"/>
      <sheetName val="запуски"/>
      <sheetName val="personnelist"/>
      <sheetName val="накопит."/>
      <sheetName val="Cash Flow"/>
      <sheetName val="пр-во"/>
      <sheetName val="rsoilbal"/>
      <sheetName val="cashflow analysis"/>
      <sheetName val="база общ"/>
      <sheetName val="Journals"/>
      <sheetName val="List"/>
      <sheetName val="Задание параметров"/>
      <sheetName val="исходный"/>
      <sheetName val="анализ динамики"/>
      <sheetName val="Статусы"/>
      <sheetName val="настр"/>
      <sheetName val="начало"/>
      <sheetName val="Справочник ЭЦН"/>
      <sheetName val="Справочник по пластам"/>
      <sheetName val="июн"/>
      <sheetName val="кедровский"/>
      <sheetName val="breakdown"/>
      <sheetName val="Справочники"/>
      <sheetName val="Общая информация"/>
      <sheetName val="TEHSHEET"/>
      <sheetName val="Селекционный экран BW"/>
      <sheetName val="Проверка"/>
      <sheetName val="EX_rate"/>
      <sheetName val="Well rev"/>
      <sheetName val="samp"/>
      <sheetName val="Groupings"/>
      <sheetName val="Product Assumptions"/>
      <sheetName val="materialMetadata"/>
      <sheetName val="网络合计"/>
      <sheetName val="BA "/>
      <sheetName val="#REF"/>
      <sheetName val="costing_CV"/>
      <sheetName val="fitoutconfcentre"/>
      <sheetName val="Ind. Budget"/>
      <sheetName val="drum"/>
      <sheetName val="Проверка данных"/>
      <sheetName val="Other cost"/>
      <sheetName val="Well PnL"/>
      <sheetName val="Tech"/>
      <sheetName val="Data-Comp"/>
      <sheetName val="Data-FA&amp;MNS"/>
      <sheetName val="Линейная чувствительность"/>
      <sheetName val="История"/>
      <sheetName val="Calculation"/>
      <sheetName val="JOE(для нов скв)"/>
      <sheetName val="11"/>
      <sheetName val="lim"/>
      <sheetName val="СВОДНАЯ_5"/>
      <sheetName val="06-2001_(2)4"/>
      <sheetName val="welldata_frac_analysis3"/>
      <sheetName val="таблица_руководству3"/>
      <sheetName val="Баланс_20013"/>
      <sheetName val="ПДР_ООО_&quot;Юкос_ФБЦ&quot;3"/>
      <sheetName val="Укрупненные_марки2"/>
      <sheetName val="Additional_Service3"/>
      <sheetName val="прил_№42"/>
      <sheetName val="custom_lookup2"/>
      <sheetName val="TRAFFIC_CALC2"/>
      <sheetName val="TRAFFIC_PARM2"/>
      <sheetName val="ECONOMIC_DATA2"/>
      <sheetName val="РАСЧЕТ_по_Нефти1"/>
      <sheetName val="FX_PROOF_20032"/>
      <sheetName val="a)_Core_Financials1"/>
      <sheetName val="7__Work_Scope_Calculation1"/>
      <sheetName val="Справочник_(Закупки)1"/>
      <sheetName val="Справочник_(Договоры)1"/>
      <sheetName val="ТУ_Хакасия_Переработка1"/>
      <sheetName val="предлаг__-_Премия_33%+ПН_1"/>
      <sheetName val="ТУ_Хакасия_Переработка_(2)1"/>
      <sheetName val="мат_для_этапов1"/>
      <sheetName val="стат_пар1"/>
      <sheetName val="Остановл_"/>
      <sheetName val="Ф 4_и  "/>
      <sheetName val="Ф 6_и "/>
      <sheetName val="ф 7_и"/>
      <sheetName val="раб_ 2009"/>
      <sheetName val="_св раб 2009"/>
      <sheetName val="_маш_ 2009"/>
      <sheetName val="_св маш2009"/>
      <sheetName val="рем_раб_ 2009 "/>
      <sheetName val="_св рем_раб 2009 "/>
      <sheetName val="_водитель 2009"/>
      <sheetName val="400052_ Автосамосвал 10т_09"/>
      <sheetName val="Бульдозер 96 кВт др _09"/>
      <sheetName val="электрост 60 кВт  _09"/>
      <sheetName val="трансп_"/>
      <sheetName val="форма 6"/>
      <sheetName val="Ф 1_и"/>
      <sheetName val="Ф 2_и "/>
      <sheetName val="Ф 3_и"/>
      <sheetName val="100202 Установка буровая 09"/>
      <sheetName val="9 глава"/>
      <sheetName val="fes"/>
      <sheetName val="data"/>
      <sheetName val="Причины снижения"/>
      <sheetName val="1823"/>
      <sheetName val="технологические_показатели"/>
      <sheetName val="нормативы_капвложений"/>
      <sheetName val="накопит_"/>
      <sheetName val="Справочник_ТС"/>
      <sheetName val="Объекты_добычи_нефти"/>
      <sheetName val="Объекты_подготовки_нефти"/>
      <sheetName val="Трубопроводный_транспорт"/>
      <sheetName val="Объекты_энергетики"/>
      <sheetName val="Объекты_КИПиА_и_ТМ"/>
      <sheetName val="Объекты_складского_хозяйства"/>
      <sheetName val="Объекты_обслуживания_и_ремонта_"/>
      <sheetName val="Прочие_работы"/>
      <sheetName val="Справочник_ЭЦН"/>
      <sheetName val="Справочник_по_пластам"/>
      <sheetName val="база_общ"/>
      <sheetName val="Well_rev"/>
      <sheetName val="Product_Assumptions"/>
      <sheetName val="lamp-3.1"/>
      <sheetName val="Main"/>
      <sheetName val="Sheet2"/>
      <sheetName val="Константы"/>
      <sheetName val="Sheet1"/>
      <sheetName val="COST-TZ"/>
      <sheetName val="MAIN_page"/>
      <sheetName val="Шаблоны"/>
      <sheetName val="BACT"/>
      <sheetName val="Структура МВЗ"/>
      <sheetName val="Rate"/>
      <sheetName val="main_parameters"/>
      <sheetName val="Frac Dimension Optimistion"/>
      <sheetName val="let"/>
      <sheetName val="procure"/>
      <sheetName val="BOM database"/>
      <sheetName val="finansal tamamlanma eğrisi"/>
      <sheetName val="qpl"/>
      <sheetName val="ГРР"/>
      <sheetName val="Перечень данных"/>
      <sheetName val="№7 (лист3)"/>
      <sheetName val="Leistungsakt"/>
      <sheetName val="ГПР 6.9.2"/>
      <sheetName val="Индекс на СМР"/>
      <sheetName val="на 1 тут"/>
      <sheetName val="Коэфф1."/>
      <sheetName val="прочие затраты"/>
      <sheetName val="Опт "/>
      <sheetName val="ИДН"/>
      <sheetName val="ввод"/>
      <sheetName val="грп"/>
      <sheetName val="бд"/>
      <sheetName val="ППД"/>
      <sheetName val="FST5"/>
      <sheetName val="Данные ГРП"/>
      <sheetName val="трансформация1"/>
      <sheetName val="sys"/>
      <sheetName val="Факт Dink-Inv 2004"/>
      <sheetName val="Мероприятия"/>
      <sheetName val="прогноз"/>
      <sheetName val="comps"/>
      <sheetName val="тех.лит."/>
      <sheetName val="Сводный бюджет"/>
      <sheetName val="СКО"/>
      <sheetName val="прогноз_1"/>
      <sheetName val="with project"/>
      <sheetName val="SENSITIVITY"/>
      <sheetName val="Controls"/>
      <sheetName val="location cap"/>
      <sheetName val="location handling"/>
      <sheetName val="location (naming)"/>
      <sheetName val="productbundledefinition"/>
      <sheetName val="buyerseller (naming)"/>
      <sheetName val="process (naming)"/>
      <sheetName val="productbundle (naming)"/>
      <sheetName val="product (naming)"/>
      <sheetName val="transportation capacity"/>
      <sheetName val="Дебиторы"/>
      <sheetName val="#ССЫЛКА"/>
      <sheetName val="ASME B 36.10 M"/>
      <sheetName val="Forecast"/>
      <sheetName val=" N Finansal Eğri"/>
      <sheetName val="ТС 1"/>
      <sheetName val="ФОРМА для заполнения"/>
      <sheetName val="Assumptions"/>
      <sheetName val="мсн"/>
      <sheetName val="ид"/>
      <sheetName val="нормквоб-во"/>
      <sheetName val="норм эз "/>
      <sheetName val="налоги"/>
      <sheetName val="2 - Weather"/>
      <sheetName val="СВОДНАЯ_6"/>
      <sheetName val="06-2001_(2)5"/>
      <sheetName val="welldata_frac_analysis4"/>
      <sheetName val="таблица_руководству4"/>
      <sheetName val="Баланс_20014"/>
      <sheetName val="ПДР_ООО_&quot;Юкос_ФБЦ&quot;4"/>
      <sheetName val="Additional_Service4"/>
      <sheetName val="Укрупненные_марки3"/>
      <sheetName val="прил_№43"/>
      <sheetName val="custom_lookup3"/>
      <sheetName val="TRAFFIC_CALC3"/>
      <sheetName val="TRAFFIC_PARM3"/>
      <sheetName val="ECONOMIC_DATA3"/>
      <sheetName val="РАСЧЕТ_по_Нефти2"/>
      <sheetName val="FX_PROOF_20033"/>
      <sheetName val="a)_Core_Financials2"/>
      <sheetName val="ТУ_Хакасия_Переработка2"/>
      <sheetName val="предлаг__-_Премия_33%+ПН_2"/>
      <sheetName val="ТУ_Хакасия_Переработка_(2)2"/>
      <sheetName val="Справочник_(Закупки)2"/>
      <sheetName val="Справочник_(Договоры)2"/>
      <sheetName val="7__Work_Scope_Calculation2"/>
      <sheetName val="стат_пар2"/>
      <sheetName val="мат_для_этапов2"/>
      <sheetName val="Справочник_ТС1"/>
      <sheetName val="Остановл_1"/>
      <sheetName val="Объекты_добычи_нефти1"/>
      <sheetName val="Объекты_подготовки_нефти1"/>
      <sheetName val="Трубопроводный_транспорт1"/>
      <sheetName val="Объекты_энергетики1"/>
      <sheetName val="Объекты_КИПиА_и_ТМ1"/>
      <sheetName val="Объекты_складского_хозяйства1"/>
      <sheetName val="Объекты_обслуживания_и_ремонта1"/>
      <sheetName val="Прочие_работы1"/>
      <sheetName val="Лист_глушения_(2)"/>
      <sheetName val="технологические_показатели1"/>
      <sheetName val="нормативы_капвложений1"/>
      <sheetName val="накопит_1"/>
      <sheetName val="Cash_Flow"/>
      <sheetName val="cashflow_analysis"/>
      <sheetName val="база_общ1"/>
      <sheetName val="Задание_параметров"/>
      <sheetName val="анализ_динамики"/>
      <sheetName val="Справочник_ЭЦН1"/>
      <sheetName val="Справочник_по_пластам1"/>
      <sheetName val="Общая_информация"/>
      <sheetName val="Селекционный_экран_BW"/>
      <sheetName val="Well_rev1"/>
      <sheetName val="Product_Assumptions1"/>
      <sheetName val="BA_"/>
      <sheetName val="Ind__Budget"/>
      <sheetName val="Проверка_данных"/>
      <sheetName val="Other_cost"/>
      <sheetName val="Well_PnL"/>
      <sheetName val="Линейная_чувствительность"/>
      <sheetName val="JOE(для_нов_скв)"/>
      <sheetName val="Ф_4_и__"/>
      <sheetName val="Ф_6_и_"/>
      <sheetName val="ф_7_и"/>
      <sheetName val="раб__2009"/>
      <sheetName val="_св_раб_2009"/>
      <sheetName val="_маш__2009"/>
      <sheetName val="_св_маш2009"/>
      <sheetName val="рем_раб__2009_"/>
      <sheetName val="_св_рем_раб_2009_"/>
      <sheetName val="_водитель_2009"/>
      <sheetName val="400052__Автосамосвал_10т_09"/>
      <sheetName val="Бульдозер_96_кВт_др__09"/>
      <sheetName val="электрост_60_кВт___09"/>
      <sheetName val="форма_6"/>
      <sheetName val="Ф_1_и"/>
      <sheetName val="Ф_2_и_"/>
      <sheetName val="Ф_3_и"/>
      <sheetName val="100202_Установка_буровая_09"/>
      <sheetName val="9_глава"/>
      <sheetName val="Причины_снижения"/>
      <sheetName val="lamp-3_1"/>
      <sheetName val="Структура_МВЗ"/>
      <sheetName val="Frac_Dimension_Optimistion"/>
      <sheetName val="BOM_database"/>
      <sheetName val="Перечень_данных"/>
      <sheetName val="№7_(лист3)"/>
      <sheetName val="finansal_tamamlanma_eğrisi"/>
      <sheetName val="ГПР_6_9_2"/>
      <sheetName val="Индекс_на_СМР"/>
      <sheetName val="на_1_тут"/>
      <sheetName val="Коэфф1_"/>
      <sheetName val="прочие_затраты"/>
      <sheetName val="Опт_"/>
      <sheetName val="Данные_ГРП"/>
      <sheetName val="Факт_Dink-Inv_2004"/>
      <sheetName val="тех_лит_"/>
      <sheetName val="Сводный_бюджет"/>
      <sheetName val="with_project"/>
      <sheetName val="location_cap"/>
      <sheetName val="location_handling"/>
      <sheetName val="location_(naming)"/>
      <sheetName val="buyerseller_(naming)"/>
      <sheetName val="process_(naming)"/>
      <sheetName val="productbundle_(naming)"/>
      <sheetName val="product_(naming)"/>
      <sheetName val="transportation_capacity"/>
      <sheetName val="Katsayılar"/>
      <sheetName val="обновление"/>
      <sheetName val="Свод объем"/>
      <sheetName val="KP1590_E"/>
      <sheetName val="input data"/>
      <sheetName val="форма 7"/>
      <sheetName val="Представители"/>
      <sheetName val="форма 8"/>
      <sheetName val="PDS U-1400"/>
      <sheetName val="зим "/>
      <sheetName val="список"/>
      <sheetName val="ГКИ_010702"/>
    </sheetNames>
    <sheetDataSet>
      <sheetData sheetId="0" refreshError="1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  <row r="3">
          <cell r="AC3" t="str">
            <v>август  2001г.</v>
          </cell>
        </row>
        <row r="4">
          <cell r="B4" t="str">
            <v>Количество дней в отчетном месяце</v>
          </cell>
          <cell r="G4">
            <v>31</v>
          </cell>
          <cell r="P4" t="str">
            <v>ЦДНГ-6</v>
          </cell>
          <cell r="R4" t="str">
            <v>Закачка</v>
          </cell>
        </row>
        <row r="5">
          <cell r="B5" t="str">
            <v>Продолжительность коротких суток</v>
          </cell>
          <cell r="G5">
            <v>17</v>
          </cell>
          <cell r="P5" t="str">
            <v>План</v>
          </cell>
          <cell r="Q5" t="str">
            <v>ОТМ</v>
          </cell>
          <cell r="R5" t="str">
            <v>Общая</v>
          </cell>
          <cell r="S5" t="str">
            <v>полезная</v>
          </cell>
        </row>
        <row r="6">
          <cell r="B6" t="str">
            <v>Продолжительность длинных суток</v>
          </cell>
          <cell r="G6">
            <v>31</v>
          </cell>
          <cell r="O6" t="str">
            <v>За  месяц</v>
          </cell>
          <cell r="P6">
            <v>187000</v>
          </cell>
          <cell r="Q6">
            <v>189000</v>
          </cell>
          <cell r="R6">
            <v>320000</v>
          </cell>
          <cell r="S6">
            <v>320000</v>
          </cell>
        </row>
        <row r="7">
          <cell r="B7" t="str">
            <v>Количество дней в следующем месяце</v>
          </cell>
          <cell r="G7">
            <v>30</v>
          </cell>
          <cell r="O7" t="str">
            <v>t</v>
          </cell>
          <cell r="P7">
            <v>6032.2580645161288</v>
          </cell>
          <cell r="Q7">
            <v>6096.7741935483873</v>
          </cell>
          <cell r="R7">
            <v>10322.58064516129</v>
          </cell>
          <cell r="S7">
            <v>10322.58064516129</v>
          </cell>
        </row>
        <row r="8">
          <cell r="B8" t="str">
            <v>Коэффициент технологический (Пр.ст.)</v>
          </cell>
          <cell r="G8">
            <v>0.99529999999999996</v>
          </cell>
        </row>
        <row r="9">
          <cell r="B9" t="str">
            <v>Коэффициент технологический (Л.ст.)</v>
          </cell>
          <cell r="G9">
            <v>0.99080000000000001</v>
          </cell>
        </row>
        <row r="11">
          <cell r="G11">
            <v>0.99080000000000001</v>
          </cell>
        </row>
        <row r="12">
          <cell r="B12" t="str">
            <v>ЦДНГ-6</v>
          </cell>
          <cell r="M12" t="str">
            <v>ДОМНГ</v>
          </cell>
          <cell r="U12" t="str">
            <v>Общая добыча</v>
          </cell>
          <cell r="Z12" t="str">
            <v>Общая закачка,</v>
          </cell>
          <cell r="AB12" t="str">
            <v>Полезная закачка,</v>
          </cell>
          <cell r="AE12" t="str">
            <v>Закачка, м3</v>
          </cell>
        </row>
        <row r="13">
          <cell r="D13" t="str">
            <v>Жидкость</v>
          </cell>
          <cell r="G13" t="str">
            <v>Нефть</v>
          </cell>
          <cell r="O13" t="str">
            <v>Жидкость</v>
          </cell>
          <cell r="R13" t="str">
            <v>Нефть</v>
          </cell>
        </row>
        <row r="14">
          <cell r="D14" t="str">
            <v>Qж</v>
          </cell>
          <cell r="E14" t="str">
            <v>Qж</v>
          </cell>
          <cell r="F14" t="str">
            <v>К</v>
          </cell>
          <cell r="G14" t="str">
            <v>Qн</v>
          </cell>
          <cell r="H14" t="str">
            <v>Qн</v>
          </cell>
          <cell r="I14" t="str">
            <v>+ / -</v>
          </cell>
          <cell r="J14" t="str">
            <v xml:space="preserve">+ / - </v>
          </cell>
          <cell r="K14" t="str">
            <v xml:space="preserve">+ / - </v>
          </cell>
          <cell r="L14" t="str">
            <v>Отпущ.на</v>
          </cell>
          <cell r="O14" t="str">
            <v>Qж</v>
          </cell>
          <cell r="P14" t="str">
            <v>Qж</v>
          </cell>
          <cell r="Q14" t="str">
            <v>+ / -</v>
          </cell>
          <cell r="R14" t="str">
            <v>Qн</v>
          </cell>
          <cell r="S14" t="str">
            <v>Qн</v>
          </cell>
          <cell r="T14" t="str">
            <v>+ / -</v>
          </cell>
          <cell r="U14" t="str">
            <v>Общая</v>
          </cell>
          <cell r="V14" t="str">
            <v>Общая</v>
          </cell>
          <cell r="W14" t="str">
            <v>Поступл.</v>
          </cell>
          <cell r="X14" t="str">
            <v>+ / -</v>
          </cell>
          <cell r="Z14" t="str">
            <v>в том числе</v>
          </cell>
          <cell r="AB14" t="str">
            <v>в том числе</v>
          </cell>
        </row>
        <row r="15">
          <cell r="A15" t="str">
            <v>Дата</v>
          </cell>
          <cell r="B15" t="str">
            <v>%</v>
          </cell>
          <cell r="C15" t="str">
            <v>r</v>
          </cell>
          <cell r="D15" t="str">
            <v>по ЦИТС</v>
          </cell>
          <cell r="E15" t="str">
            <v>по счетч.</v>
          </cell>
          <cell r="F15" t="str">
            <v>ЦПС</v>
          </cell>
          <cell r="G15" t="str">
            <v>по ЦИТС</v>
          </cell>
          <cell r="H15" t="str">
            <v>по счетч.</v>
          </cell>
          <cell r="I15" t="str">
            <v>к ЦИТС</v>
          </cell>
          <cell r="J15" t="str">
            <v>план</v>
          </cell>
          <cell r="K15" t="str">
            <v>ОТМ</v>
          </cell>
          <cell r="L15" t="str">
            <v>собств.ну-</v>
          </cell>
          <cell r="M15" t="str">
            <v>%</v>
          </cell>
          <cell r="N15" t="str">
            <v>r</v>
          </cell>
          <cell r="O15" t="str">
            <v>по ЦИТС</v>
          </cell>
          <cell r="P15" t="str">
            <v>по счетч.</v>
          </cell>
          <cell r="Q15" t="str">
            <v>к ЦИТС</v>
          </cell>
          <cell r="R15" t="str">
            <v>по ЦИТС</v>
          </cell>
          <cell r="S15" t="str">
            <v>по счетч.</v>
          </cell>
          <cell r="T15" t="str">
            <v>к ЦИТС</v>
          </cell>
          <cell r="U15" t="str">
            <v>по ЦИТС</v>
          </cell>
          <cell r="V15" t="str">
            <v>по ЦИТС</v>
          </cell>
          <cell r="W15" t="str">
            <v>на ЦПС</v>
          </cell>
          <cell r="X15" t="str">
            <v>к добыче</v>
          </cell>
          <cell r="Z15" t="str">
            <v>КНС-1,</v>
          </cell>
          <cell r="AA15" t="str">
            <v>КНС-1а,</v>
          </cell>
          <cell r="AB15" t="str">
            <v>КНС-1,</v>
          </cell>
          <cell r="AC15" t="str">
            <v>КНС-1а,</v>
          </cell>
          <cell r="AE15" t="str">
            <v>общ</v>
          </cell>
          <cell r="AF15" t="str">
            <v xml:space="preserve"> +/-</v>
          </cell>
          <cell r="AG15" t="str">
            <v>полез</v>
          </cell>
          <cell r="AH15" t="str">
            <v xml:space="preserve"> +/-</v>
          </cell>
        </row>
        <row r="16">
          <cell r="B16" t="str">
            <v>воды</v>
          </cell>
          <cell r="C16" t="str">
            <v>г/см3</v>
          </cell>
          <cell r="D16" t="str">
            <v>м3/сут</v>
          </cell>
          <cell r="E16" t="str">
            <v>м3/сут</v>
          </cell>
          <cell r="G16" t="str">
            <v>тн/сут</v>
          </cell>
          <cell r="H16" t="str">
            <v>тн/сут</v>
          </cell>
          <cell r="I16" t="str">
            <v>тн/сут</v>
          </cell>
          <cell r="J16" t="str">
            <v>тн/сут</v>
          </cell>
          <cell r="K16" t="str">
            <v>тн/сут</v>
          </cell>
          <cell r="L16" t="str">
            <v>жды,тн</v>
          </cell>
          <cell r="M16" t="str">
            <v>воды</v>
          </cell>
          <cell r="N16" t="str">
            <v>г/см3</v>
          </cell>
          <cell r="O16" t="str">
            <v>м3/сут</v>
          </cell>
          <cell r="P16" t="str">
            <v>м3/сут</v>
          </cell>
          <cell r="Q16" t="str">
            <v>м3/сут</v>
          </cell>
          <cell r="R16" t="str">
            <v>тн/сут</v>
          </cell>
          <cell r="S16" t="str">
            <v>тн/сут</v>
          </cell>
          <cell r="T16" t="str">
            <v>тн/сут</v>
          </cell>
          <cell r="U16" t="str">
            <v>м3/сут</v>
          </cell>
          <cell r="V16" t="str">
            <v>тн/сут</v>
          </cell>
          <cell r="W16" t="str">
            <v>тн/сут</v>
          </cell>
          <cell r="X16" t="str">
            <v>тн/сут</v>
          </cell>
          <cell r="Z16" t="str">
            <v>м3/сут</v>
          </cell>
          <cell r="AA16" t="str">
            <v>м3/сут</v>
          </cell>
          <cell r="AB16" t="str">
            <v>м3/сут</v>
          </cell>
          <cell r="AC16" t="str">
            <v>м3/сут</v>
          </cell>
          <cell r="AE16" t="str">
            <v>м3/сут</v>
          </cell>
          <cell r="AF16" t="str">
            <v>план</v>
          </cell>
          <cell r="AG16" t="str">
            <v>м3/сут</v>
          </cell>
          <cell r="AH16" t="str">
            <v>план</v>
          </cell>
        </row>
        <row r="17">
          <cell r="D17">
            <v>212101.54679999998</v>
          </cell>
          <cell r="E17">
            <v>214071</v>
          </cell>
          <cell r="F17">
            <v>0</v>
          </cell>
          <cell r="G17">
            <v>184318.95159703112</v>
          </cell>
          <cell r="H17">
            <v>154773.73685659643</v>
          </cell>
          <cell r="I17">
            <v>1987.8269262319836</v>
          </cell>
          <cell r="J17">
            <v>-921.63980081833597</v>
          </cell>
          <cell r="K17">
            <v>-2903.8225965172751</v>
          </cell>
          <cell r="L17">
            <v>814.96299999999985</v>
          </cell>
          <cell r="O17">
            <v>371368.04841496143</v>
          </cell>
          <cell r="P17">
            <v>390062</v>
          </cell>
          <cell r="Q17">
            <v>18693.951585038583</v>
          </cell>
          <cell r="R17">
            <v>308741</v>
          </cell>
          <cell r="S17">
            <v>324200.28639860725</v>
          </cell>
          <cell r="T17">
            <v>15459.286398607204</v>
          </cell>
          <cell r="U17">
            <v>583469.59521496145</v>
          </cell>
          <cell r="V17">
            <v>493059.95159703109</v>
          </cell>
          <cell r="W17">
            <v>0</v>
          </cell>
          <cell r="X17">
            <v>0</v>
          </cell>
          <cell r="Z17">
            <v>140660</v>
          </cell>
          <cell r="AA17">
            <v>183600</v>
          </cell>
          <cell r="AB17">
            <v>140660</v>
          </cell>
          <cell r="AC17">
            <v>183600</v>
          </cell>
          <cell r="AE17">
            <v>324260</v>
          </cell>
          <cell r="AF17">
            <v>55872.903225806498</v>
          </cell>
          <cell r="AG17">
            <v>324260</v>
          </cell>
          <cell r="AH17">
            <v>55872.903225806498</v>
          </cell>
        </row>
        <row r="18">
          <cell r="A18">
            <v>37104</v>
          </cell>
          <cell r="B18">
            <v>15.4</v>
          </cell>
          <cell r="C18">
            <v>0.86990000000000001</v>
          </cell>
          <cell r="D18">
            <v>5885.3519999999999</v>
          </cell>
          <cell r="E18">
            <v>5940</v>
          </cell>
          <cell r="F18">
            <v>0.94610000000000005</v>
          </cell>
          <cell r="G18">
            <v>4560</v>
          </cell>
          <cell r="H18">
            <v>4331.2388782607995</v>
          </cell>
          <cell r="I18">
            <v>-228.76112173920046</v>
          </cell>
          <cell r="J18">
            <v>287.15053763440937</v>
          </cell>
          <cell r="K18">
            <v>241.4516129032254</v>
          </cell>
          <cell r="M18">
            <v>2.4</v>
          </cell>
          <cell r="N18">
            <v>0.85589999999999999</v>
          </cell>
          <cell r="O18">
            <v>9478.8244343779879</v>
          </cell>
          <cell r="P18">
            <v>9884</v>
          </cell>
          <cell r="Q18">
            <v>405.17556562201207</v>
          </cell>
          <cell r="R18">
            <v>7881</v>
          </cell>
          <cell r="S18">
            <v>8217.8760181996768</v>
          </cell>
          <cell r="T18">
            <v>336.87601819967676</v>
          </cell>
          <cell r="U18">
            <v>15364.176434377987</v>
          </cell>
          <cell r="V18">
            <v>12441</v>
          </cell>
          <cell r="X18">
            <v>0</v>
          </cell>
          <cell r="Z18">
            <v>5540</v>
          </cell>
          <cell r="AA18">
            <v>6970</v>
          </cell>
          <cell r="AB18">
            <v>5540</v>
          </cell>
          <cell r="AC18">
            <v>6970</v>
          </cell>
          <cell r="AE18">
            <v>12510</v>
          </cell>
          <cell r="AF18">
            <v>2187.4193548387102</v>
          </cell>
          <cell r="AG18">
            <v>12510</v>
          </cell>
          <cell r="AH18">
            <v>2187.4193548387102</v>
          </cell>
        </row>
        <row r="19">
          <cell r="A19">
            <v>37105</v>
          </cell>
          <cell r="B19">
            <v>15.4</v>
          </cell>
          <cell r="C19">
            <v>0.86990000000000001</v>
          </cell>
          <cell r="D19">
            <v>8243.4560000000001</v>
          </cell>
          <cell r="E19">
            <v>8320</v>
          </cell>
          <cell r="F19">
            <v>0.97299999999999998</v>
          </cell>
          <cell r="G19">
            <v>5902.8515093463539</v>
          </cell>
          <cell r="H19">
            <v>6066.6510887423992</v>
          </cell>
          <cell r="I19">
            <v>163.79957939604537</v>
          </cell>
          <cell r="J19">
            <v>-129.40655516977495</v>
          </cell>
          <cell r="K19">
            <v>-193.92268420203345</v>
          </cell>
          <cell r="L19">
            <v>55.570999999999998</v>
          </cell>
          <cell r="M19">
            <v>2</v>
          </cell>
          <cell r="N19">
            <v>0.86339999999999995</v>
          </cell>
          <cell r="O19">
            <v>15488.831887486025</v>
          </cell>
          <cell r="P19">
            <v>16001</v>
          </cell>
          <cell r="Q19">
            <v>512.16811251397485</v>
          </cell>
          <cell r="R19">
            <v>13044</v>
          </cell>
          <cell r="S19">
            <v>13475.325028779598</v>
          </cell>
          <cell r="T19">
            <v>431.32502877959814</v>
          </cell>
          <cell r="U19">
            <v>23732.287887486025</v>
          </cell>
          <cell r="V19">
            <v>18946.851509346354</v>
          </cell>
          <cell r="X19">
            <v>0</v>
          </cell>
          <cell r="Z19">
            <v>5770</v>
          </cell>
          <cell r="AA19">
            <v>6500</v>
          </cell>
          <cell r="AB19">
            <v>5770</v>
          </cell>
          <cell r="AC19">
            <v>6500</v>
          </cell>
          <cell r="AE19">
            <v>12270</v>
          </cell>
          <cell r="AF19">
            <v>1947.4193548387102</v>
          </cell>
          <cell r="AG19">
            <v>12270</v>
          </cell>
          <cell r="AH19">
            <v>1947.4193548387102</v>
          </cell>
        </row>
        <row r="20">
          <cell r="A20">
            <v>37106</v>
          </cell>
          <cell r="B20">
            <v>17.2</v>
          </cell>
          <cell r="C20">
            <v>0.86990000000000001</v>
          </cell>
          <cell r="D20">
            <v>8347.49</v>
          </cell>
          <cell r="E20">
            <v>8425</v>
          </cell>
          <cell r="F20">
            <v>1.002</v>
          </cell>
          <cell r="G20">
            <v>6024.5317376764569</v>
          </cell>
          <cell r="H20">
            <v>6012.5067242280011</v>
          </cell>
          <cell r="I20">
            <v>-12.025013448455866</v>
          </cell>
          <cell r="J20">
            <v>-7.7263268396718559</v>
          </cell>
          <cell r="K20">
            <v>-72.24245587193036</v>
          </cell>
          <cell r="L20">
            <v>42.485999999999997</v>
          </cell>
          <cell r="M20">
            <v>2.4</v>
          </cell>
          <cell r="N20">
            <v>0.86339999999999995</v>
          </cell>
          <cell r="O20">
            <v>15379.427767991803</v>
          </cell>
          <cell r="P20">
            <v>15626</v>
          </cell>
          <cell r="Q20">
            <v>246.57223200819681</v>
          </cell>
          <cell r="R20">
            <v>12899</v>
          </cell>
          <cell r="S20">
            <v>13105.804522811517</v>
          </cell>
          <cell r="T20">
            <v>206.80452281151702</v>
          </cell>
          <cell r="U20">
            <v>23726.917767991803</v>
          </cell>
          <cell r="V20">
            <v>18923.531737676458</v>
          </cell>
          <cell r="X20">
            <v>0</v>
          </cell>
          <cell r="Z20">
            <v>5740</v>
          </cell>
          <cell r="AA20">
            <v>6990</v>
          </cell>
          <cell r="AB20">
            <v>5740</v>
          </cell>
          <cell r="AC20">
            <v>6990</v>
          </cell>
          <cell r="AE20">
            <v>12730</v>
          </cell>
          <cell r="AF20">
            <v>2407.4193548387102</v>
          </cell>
          <cell r="AG20">
            <v>12730</v>
          </cell>
          <cell r="AH20">
            <v>2407.4193548387102</v>
          </cell>
        </row>
        <row r="21">
          <cell r="A21">
            <v>37107</v>
          </cell>
          <cell r="B21">
            <v>15.5</v>
          </cell>
          <cell r="C21">
            <v>0.86990000000000001</v>
          </cell>
          <cell r="D21">
            <v>8357.3979999999992</v>
          </cell>
          <cell r="E21">
            <v>8435</v>
          </cell>
          <cell r="F21">
            <v>0.99380000000000002</v>
          </cell>
          <cell r="G21">
            <v>6105.1468829436717</v>
          </cell>
          <cell r="H21">
            <v>6143.2349395689998</v>
          </cell>
          <cell r="I21">
            <v>38.088056625328136</v>
          </cell>
          <cell r="J21">
            <v>72.888818427542901</v>
          </cell>
          <cell r="K21">
            <v>8.3726893952843966</v>
          </cell>
          <cell r="L21">
            <v>44.295000000000002</v>
          </cell>
          <cell r="M21">
            <v>2</v>
          </cell>
          <cell r="N21">
            <v>0.86339999999999995</v>
          </cell>
          <cell r="O21">
            <v>15253.720823876532</v>
          </cell>
          <cell r="P21">
            <v>15329</v>
          </cell>
          <cell r="Q21">
            <v>75.27917612346755</v>
          </cell>
          <cell r="R21">
            <v>12846</v>
          </cell>
          <cell r="S21">
            <v>12909.396748088398</v>
          </cell>
          <cell r="T21">
            <v>63.396748088398454</v>
          </cell>
          <cell r="U21">
            <v>23611.118823876532</v>
          </cell>
          <cell r="V21">
            <v>18951.146882943671</v>
          </cell>
          <cell r="X21">
            <v>0</v>
          </cell>
          <cell r="Z21">
            <v>5590</v>
          </cell>
          <cell r="AA21">
            <v>6920</v>
          </cell>
          <cell r="AB21">
            <v>5590</v>
          </cell>
          <cell r="AC21">
            <v>6920</v>
          </cell>
          <cell r="AE21">
            <v>12510</v>
          </cell>
          <cell r="AF21">
            <v>2187.4193548387102</v>
          </cell>
          <cell r="AG21">
            <v>12510</v>
          </cell>
          <cell r="AH21">
            <v>2187.4193548387102</v>
          </cell>
        </row>
        <row r="22">
          <cell r="A22">
            <v>37108</v>
          </cell>
          <cell r="B22">
            <v>15.5</v>
          </cell>
          <cell r="C22">
            <v>0.86990000000000001</v>
          </cell>
          <cell r="D22">
            <v>8253.3639999999996</v>
          </cell>
          <cell r="E22">
            <v>8330</v>
          </cell>
          <cell r="F22">
            <v>0.99439999999999995</v>
          </cell>
          <cell r="G22">
            <v>6032.7892617840853</v>
          </cell>
          <cell r="H22">
            <v>6066.7631353420011</v>
          </cell>
          <cell r="I22">
            <v>33.973873557915795</v>
          </cell>
          <cell r="J22">
            <v>0.53119726795648603</v>
          </cell>
          <cell r="K22">
            <v>-63.984931764302019</v>
          </cell>
          <cell r="M22">
            <v>1.9</v>
          </cell>
          <cell r="N22">
            <v>0.86339999999999995</v>
          </cell>
          <cell r="O22">
            <v>15474.229287215303</v>
          </cell>
          <cell r="P22">
            <v>15476</v>
          </cell>
          <cell r="Q22">
            <v>1.7707127846970252</v>
          </cell>
          <cell r="R22">
            <v>13045</v>
          </cell>
          <cell r="S22">
            <v>13046.492736591119</v>
          </cell>
          <cell r="T22">
            <v>1.4927365911189554</v>
          </cell>
          <cell r="U22">
            <v>23727.593287215303</v>
          </cell>
          <cell r="V22">
            <v>19077.789261784084</v>
          </cell>
          <cell r="X22">
            <v>0</v>
          </cell>
          <cell r="Z22">
            <v>5800</v>
          </cell>
          <cell r="AA22">
            <v>7140</v>
          </cell>
          <cell r="AB22">
            <v>5800</v>
          </cell>
          <cell r="AC22">
            <v>7140</v>
          </cell>
          <cell r="AE22">
            <v>12940</v>
          </cell>
          <cell r="AF22">
            <v>2617.4193548387102</v>
          </cell>
          <cell r="AG22">
            <v>12940</v>
          </cell>
          <cell r="AH22">
            <v>2617.4193548387102</v>
          </cell>
        </row>
        <row r="23">
          <cell r="A23">
            <v>37109</v>
          </cell>
          <cell r="B23">
            <v>15.4</v>
          </cell>
          <cell r="C23">
            <v>0.86990000000000001</v>
          </cell>
          <cell r="D23">
            <v>8243.4560000000001</v>
          </cell>
          <cell r="E23">
            <v>8320</v>
          </cell>
          <cell r="F23">
            <v>1.0045999999999999</v>
          </cell>
          <cell r="G23">
            <v>6094.5576837506142</v>
          </cell>
          <cell r="H23">
            <v>6066.6510887423992</v>
          </cell>
          <cell r="I23">
            <v>-27.906595008214936</v>
          </cell>
          <cell r="J23">
            <v>62.299619234485363</v>
          </cell>
          <cell r="K23">
            <v>-2.2165097977731421</v>
          </cell>
          <cell r="L23">
            <v>37.046999999999997</v>
          </cell>
          <cell r="M23">
            <v>2.8</v>
          </cell>
          <cell r="N23">
            <v>0.86339999999999995</v>
          </cell>
          <cell r="O23">
            <v>15266.72879767477</v>
          </cell>
          <cell r="P23">
            <v>15504</v>
          </cell>
          <cell r="Q23">
            <v>237.27120232522975</v>
          </cell>
          <cell r="R23">
            <v>12752</v>
          </cell>
          <cell r="S23">
            <v>12950.187995093758</v>
          </cell>
          <cell r="T23">
            <v>198.18799509375822</v>
          </cell>
          <cell r="U23">
            <v>23510.18479767477</v>
          </cell>
          <cell r="V23">
            <v>18846.557683750616</v>
          </cell>
          <cell r="X23">
            <v>0</v>
          </cell>
          <cell r="Z23">
            <v>5590</v>
          </cell>
          <cell r="AA23">
            <v>7270</v>
          </cell>
          <cell r="AB23">
            <v>5590</v>
          </cell>
          <cell r="AC23">
            <v>7270</v>
          </cell>
          <cell r="AE23">
            <v>12860</v>
          </cell>
          <cell r="AF23">
            <v>2537.4193548387102</v>
          </cell>
          <cell r="AG23">
            <v>12860</v>
          </cell>
          <cell r="AH23">
            <v>2537.4193548387102</v>
          </cell>
        </row>
        <row r="24">
          <cell r="A24">
            <v>37110</v>
          </cell>
          <cell r="B24">
            <v>15.4</v>
          </cell>
          <cell r="C24">
            <v>0.86890000000000001</v>
          </cell>
          <cell r="D24">
            <v>8377.2139999999999</v>
          </cell>
          <cell r="E24">
            <v>8455</v>
          </cell>
          <cell r="F24">
            <v>0.97740000000000005</v>
          </cell>
          <cell r="G24">
            <v>6018.8303855193462</v>
          </cell>
          <cell r="H24">
            <v>6158.0012129316001</v>
          </cell>
          <cell r="I24">
            <v>139.17082741225386</v>
          </cell>
          <cell r="J24">
            <v>-13.427678996782561</v>
          </cell>
          <cell r="K24">
            <v>-77.943808029041065</v>
          </cell>
          <cell r="L24">
            <v>37.005000000000003</v>
          </cell>
          <cell r="M24">
            <v>2.8</v>
          </cell>
          <cell r="N24">
            <v>0.86270000000000002</v>
          </cell>
          <cell r="O24">
            <v>14789.063100783598</v>
          </cell>
          <cell r="P24">
            <v>14857</v>
          </cell>
          <cell r="Q24">
            <v>67.936899216401798</v>
          </cell>
          <cell r="R24">
            <v>12343</v>
          </cell>
          <cell r="S24">
            <v>12399.700356291241</v>
          </cell>
          <cell r="T24">
            <v>56.700356291241405</v>
          </cell>
          <cell r="U24">
            <v>23166.277100783598</v>
          </cell>
          <cell r="V24">
            <v>18361.830385519344</v>
          </cell>
          <cell r="X24">
            <v>0</v>
          </cell>
          <cell r="Z24">
            <v>5740</v>
          </cell>
          <cell r="AA24">
            <v>7290</v>
          </cell>
          <cell r="AB24">
            <v>5740</v>
          </cell>
          <cell r="AC24">
            <v>7290</v>
          </cell>
          <cell r="AE24">
            <v>13030</v>
          </cell>
          <cell r="AF24">
            <v>2707.4193548387102</v>
          </cell>
          <cell r="AG24">
            <v>13030</v>
          </cell>
          <cell r="AH24">
            <v>2707.4193548387102</v>
          </cell>
        </row>
        <row r="25">
          <cell r="A25">
            <v>37111</v>
          </cell>
          <cell r="B25">
            <v>16</v>
          </cell>
          <cell r="C25">
            <v>0.86890000000000001</v>
          </cell>
          <cell r="D25">
            <v>8312.8119999999999</v>
          </cell>
          <cell r="E25">
            <v>8390</v>
          </cell>
          <cell r="F25">
            <v>0.97760000000000002</v>
          </cell>
          <cell r="G25">
            <v>5931.4139591546109</v>
          </cell>
          <cell r="H25">
            <v>6067.3219713119997</v>
          </cell>
          <cell r="I25">
            <v>135.90801215738884</v>
          </cell>
          <cell r="J25">
            <v>-100.8441053615179</v>
          </cell>
          <cell r="K25">
            <v>-165.36023439377641</v>
          </cell>
          <cell r="L25">
            <v>36.741999999999997</v>
          </cell>
          <cell r="M25">
            <v>2.6</v>
          </cell>
          <cell r="N25">
            <v>0.86270000000000002</v>
          </cell>
          <cell r="O25">
            <v>13857.127210684606</v>
          </cell>
          <cell r="P25">
            <v>14079</v>
          </cell>
          <cell r="Q25">
            <v>221.87278931539367</v>
          </cell>
          <cell r="R25">
            <v>11589</v>
          </cell>
          <cell r="S25">
            <v>11774.556769183262</v>
          </cell>
          <cell r="T25">
            <v>185.55676918326208</v>
          </cell>
          <cell r="U25">
            <v>22169.939210684606</v>
          </cell>
          <cell r="V25">
            <v>17520.413959154612</v>
          </cell>
          <cell r="X25">
            <v>0</v>
          </cell>
          <cell r="Z25">
            <v>5340</v>
          </cell>
          <cell r="AA25">
            <v>7310</v>
          </cell>
          <cell r="AB25">
            <v>5340</v>
          </cell>
          <cell r="AC25">
            <v>7310</v>
          </cell>
          <cell r="AE25">
            <v>12650</v>
          </cell>
          <cell r="AF25">
            <v>2327.4193548387102</v>
          </cell>
          <cell r="AG25">
            <v>12650</v>
          </cell>
          <cell r="AH25">
            <v>2327.4193548387102</v>
          </cell>
        </row>
        <row r="26">
          <cell r="A26">
            <v>37112</v>
          </cell>
          <cell r="B26">
            <v>15.6</v>
          </cell>
          <cell r="C26">
            <v>0.86890000000000001</v>
          </cell>
          <cell r="D26">
            <v>8228.594000000001</v>
          </cell>
          <cell r="E26">
            <v>8305</v>
          </cell>
          <cell r="F26">
            <v>0.97499999999999998</v>
          </cell>
          <cell r="G26">
            <v>5883.5912612591401</v>
          </cell>
          <cell r="H26">
            <v>6034.4525756503999</v>
          </cell>
          <cell r="I26">
            <v>150.86131439125984</v>
          </cell>
          <cell r="J26">
            <v>-148.66680325698871</v>
          </cell>
          <cell r="K26">
            <v>-213.18293228924722</v>
          </cell>
          <cell r="L26">
            <v>36.917000000000002</v>
          </cell>
          <cell r="M26">
            <v>2.6</v>
          </cell>
          <cell r="N26">
            <v>0.86270000000000002</v>
          </cell>
          <cell r="O26">
            <v>14140.511380926409</v>
          </cell>
          <cell r="P26">
            <v>14084</v>
          </cell>
          <cell r="Q26">
            <v>-56.511380926409402</v>
          </cell>
          <cell r="R26">
            <v>11826</v>
          </cell>
          <cell r="S26">
            <v>11778.738371842959</v>
          </cell>
          <cell r="T26">
            <v>-47.261628157040832</v>
          </cell>
          <cell r="U26">
            <v>22369.105380926412</v>
          </cell>
          <cell r="V26">
            <v>17709.591261259142</v>
          </cell>
          <cell r="X26">
            <v>0</v>
          </cell>
          <cell r="Z26">
            <v>5120</v>
          </cell>
          <cell r="AA26">
            <v>7280</v>
          </cell>
          <cell r="AB26">
            <v>5120</v>
          </cell>
          <cell r="AC26">
            <v>7280</v>
          </cell>
          <cell r="AE26">
            <v>12400</v>
          </cell>
          <cell r="AF26">
            <v>2077.4193548387102</v>
          </cell>
          <cell r="AG26">
            <v>12400</v>
          </cell>
          <cell r="AH26">
            <v>2077.4193548387102</v>
          </cell>
        </row>
        <row r="27">
          <cell r="A27">
            <v>37113</v>
          </cell>
          <cell r="B27">
            <v>15.6</v>
          </cell>
          <cell r="C27">
            <v>0.86890000000000001</v>
          </cell>
          <cell r="D27">
            <v>8198.8700000000008</v>
          </cell>
          <cell r="E27">
            <v>8275</v>
          </cell>
          <cell r="F27">
            <v>0.98529999999999995</v>
          </cell>
          <cell r="G27">
            <v>5924.2684125314272</v>
          </cell>
          <cell r="H27">
            <v>6012.6544326920002</v>
          </cell>
          <cell r="I27">
            <v>88.386020160573025</v>
          </cell>
          <cell r="J27">
            <v>-107.9896519847016</v>
          </cell>
          <cell r="K27">
            <v>-172.5057810169601</v>
          </cell>
          <cell r="L27">
            <v>36.9</v>
          </cell>
          <cell r="M27">
            <v>2</v>
          </cell>
          <cell r="N27">
            <v>0.86270000000000002</v>
          </cell>
          <cell r="O27">
            <v>14277.354724582829</v>
          </cell>
          <cell r="P27">
            <v>14443</v>
          </cell>
          <cell r="Q27">
            <v>165.64527541717143</v>
          </cell>
          <cell r="R27">
            <v>12014</v>
          </cell>
          <cell r="S27">
            <v>12153.3859280834</v>
          </cell>
          <cell r="T27">
            <v>139.38592808340036</v>
          </cell>
          <cell r="U27">
            <v>22476.224724582829</v>
          </cell>
          <cell r="V27">
            <v>17938.268412531426</v>
          </cell>
          <cell r="X27">
            <v>0</v>
          </cell>
          <cell r="Z27">
            <v>5610</v>
          </cell>
          <cell r="AA27">
            <v>7010</v>
          </cell>
          <cell r="AB27">
            <v>5610</v>
          </cell>
          <cell r="AC27">
            <v>7010</v>
          </cell>
          <cell r="AE27">
            <v>12620</v>
          </cell>
          <cell r="AF27">
            <v>2297.4193548387102</v>
          </cell>
          <cell r="AG27">
            <v>12620</v>
          </cell>
          <cell r="AH27">
            <v>2297.4193548387102</v>
          </cell>
        </row>
        <row r="28">
          <cell r="A28">
            <v>37114</v>
          </cell>
          <cell r="B28">
            <v>15.6</v>
          </cell>
          <cell r="C28">
            <v>0.86890000000000001</v>
          </cell>
          <cell r="D28">
            <v>8292.996000000001</v>
          </cell>
          <cell r="E28">
            <v>8370</v>
          </cell>
          <cell r="F28">
            <v>0.97789999999999999</v>
          </cell>
          <cell r="G28">
            <v>5947.2767157264025</v>
          </cell>
          <cell r="H28">
            <v>6081.6818853936011</v>
          </cell>
          <cell r="I28">
            <v>134.40516966719861</v>
          </cell>
          <cell r="J28">
            <v>-84.981348789726326</v>
          </cell>
          <cell r="K28">
            <v>-149.49747782198483</v>
          </cell>
          <cell r="L28">
            <v>30.728999999999999</v>
          </cell>
          <cell r="M28">
            <v>3.6</v>
          </cell>
          <cell r="N28">
            <v>0.86270000000000002</v>
          </cell>
          <cell r="O28">
            <v>15088.179065313207</v>
          </cell>
          <cell r="P28">
            <v>14987</v>
          </cell>
          <cell r="Q28">
            <v>-101.17906531320659</v>
          </cell>
          <cell r="R28">
            <v>12489</v>
          </cell>
          <cell r="S28">
            <v>12405.250639575082</v>
          </cell>
          <cell r="T28">
            <v>-83.749360424917541</v>
          </cell>
          <cell r="U28">
            <v>23381.175065313208</v>
          </cell>
          <cell r="V28">
            <v>18436.276715726402</v>
          </cell>
          <cell r="X28">
            <v>0</v>
          </cell>
          <cell r="Z28">
            <v>5380</v>
          </cell>
          <cell r="AA28">
            <v>7090</v>
          </cell>
          <cell r="AB28">
            <v>5380</v>
          </cell>
          <cell r="AC28">
            <v>7090</v>
          </cell>
          <cell r="AE28">
            <v>12470</v>
          </cell>
          <cell r="AF28">
            <v>2147.4193548387102</v>
          </cell>
          <cell r="AG28">
            <v>12470</v>
          </cell>
          <cell r="AH28">
            <v>2147.4193548387102</v>
          </cell>
        </row>
        <row r="29">
          <cell r="A29">
            <v>37115</v>
          </cell>
          <cell r="B29">
            <v>16.8</v>
          </cell>
          <cell r="C29">
            <v>0.86890000000000001</v>
          </cell>
          <cell r="D29">
            <v>8198.8700000000008</v>
          </cell>
          <cell r="E29">
            <v>8275</v>
          </cell>
          <cell r="F29">
            <v>0.99160000000000004</v>
          </cell>
          <cell r="G29">
            <v>5877.3782567542021</v>
          </cell>
          <cell r="H29">
            <v>5927.1664549759998</v>
          </cell>
          <cell r="I29">
            <v>49.788198221797757</v>
          </cell>
          <cell r="J29">
            <v>-154.87980776192671</v>
          </cell>
          <cell r="K29">
            <v>-219.39593679418522</v>
          </cell>
          <cell r="M29">
            <v>3.2</v>
          </cell>
          <cell r="N29">
            <v>0.86270000000000002</v>
          </cell>
          <cell r="O29">
            <v>14399.002963908768</v>
          </cell>
          <cell r="P29">
            <v>14300</v>
          </cell>
          <cell r="Q29">
            <v>-99.002963908767924</v>
          </cell>
          <cell r="R29">
            <v>11968</v>
          </cell>
          <cell r="S29">
            <v>11885.711839144</v>
          </cell>
          <cell r="T29">
            <v>-82.288160856000104</v>
          </cell>
          <cell r="U29">
            <v>22597.872963908769</v>
          </cell>
          <cell r="V29">
            <v>17845.3782567542</v>
          </cell>
          <cell r="X29">
            <v>0</v>
          </cell>
          <cell r="Z29">
            <v>5440</v>
          </cell>
          <cell r="AA29">
            <v>7040</v>
          </cell>
          <cell r="AB29">
            <v>5440</v>
          </cell>
          <cell r="AC29">
            <v>7040</v>
          </cell>
          <cell r="AE29">
            <v>12480</v>
          </cell>
          <cell r="AF29">
            <v>2157.4193548387102</v>
          </cell>
          <cell r="AG29">
            <v>12480</v>
          </cell>
          <cell r="AH29">
            <v>2157.4193548387102</v>
          </cell>
        </row>
        <row r="30">
          <cell r="A30">
            <v>37116</v>
          </cell>
          <cell r="B30">
            <v>15.8</v>
          </cell>
          <cell r="C30">
            <v>0.86890000000000001</v>
          </cell>
          <cell r="D30">
            <v>8228.594000000001</v>
          </cell>
          <cell r="E30">
            <v>8305</v>
          </cell>
          <cell r="F30">
            <v>0.99619999999999997</v>
          </cell>
          <cell r="G30">
            <v>5997.2763438822103</v>
          </cell>
          <cell r="H30">
            <v>6020.1529249972</v>
          </cell>
          <cell r="I30">
            <v>22.876581114989676</v>
          </cell>
          <cell r="J30">
            <v>-34.981720633918485</v>
          </cell>
          <cell r="K30">
            <v>-99.49784966617699</v>
          </cell>
          <cell r="L30">
            <v>43.154000000000003</v>
          </cell>
          <cell r="M30">
            <v>3.2</v>
          </cell>
          <cell r="N30">
            <v>0.86270000000000002</v>
          </cell>
          <cell r="O30">
            <v>15674.315726420742</v>
          </cell>
          <cell r="P30">
            <v>15871</v>
          </cell>
          <cell r="Q30">
            <v>196.68427357925793</v>
          </cell>
          <cell r="R30">
            <v>13028</v>
          </cell>
          <cell r="S30">
            <v>13191.477804129679</v>
          </cell>
          <cell r="T30">
            <v>163.4778041296795</v>
          </cell>
          <cell r="U30">
            <v>23902.909726420745</v>
          </cell>
          <cell r="V30">
            <v>19025.276343882211</v>
          </cell>
          <cell r="X30">
            <v>0</v>
          </cell>
          <cell r="Z30">
            <v>4920</v>
          </cell>
          <cell r="AA30">
            <v>7280</v>
          </cell>
          <cell r="AB30">
            <v>4920</v>
          </cell>
          <cell r="AC30">
            <v>7280</v>
          </cell>
          <cell r="AE30">
            <v>12200</v>
          </cell>
          <cell r="AF30">
            <v>1877.4193548387102</v>
          </cell>
          <cell r="AG30">
            <v>12200</v>
          </cell>
          <cell r="AH30">
            <v>1877.4193548387102</v>
          </cell>
        </row>
        <row r="31">
          <cell r="A31">
            <v>37117</v>
          </cell>
          <cell r="B31">
            <v>17</v>
          </cell>
          <cell r="C31">
            <v>0.86890000000000001</v>
          </cell>
          <cell r="D31">
            <v>7896.6760000000004</v>
          </cell>
          <cell r="E31">
            <v>7970</v>
          </cell>
          <cell r="F31">
            <v>0.9929</v>
          </cell>
          <cell r="G31">
            <v>5654.5457158836743</v>
          </cell>
          <cell r="H31">
            <v>5694.9800744119993</v>
          </cell>
          <cell r="I31">
            <v>40.434358528324992</v>
          </cell>
          <cell r="J31">
            <v>-377.71234863245445</v>
          </cell>
          <cell r="K31">
            <v>-442.22847766471295</v>
          </cell>
          <cell r="L31">
            <v>36.305</v>
          </cell>
          <cell r="M31">
            <v>3.4</v>
          </cell>
          <cell r="N31">
            <v>0.86270000000000002</v>
          </cell>
          <cell r="O31">
            <v>15172.679753598151</v>
          </cell>
          <cell r="P31">
            <v>15248</v>
          </cell>
          <cell r="Q31">
            <v>75.320246401848635</v>
          </cell>
          <cell r="R31">
            <v>12585</v>
          </cell>
          <cell r="S31">
            <v>12647.474481526078</v>
          </cell>
          <cell r="T31">
            <v>62.474481526078307</v>
          </cell>
          <cell r="U31">
            <v>23069.355753598153</v>
          </cell>
          <cell r="V31">
            <v>18239.545715883673</v>
          </cell>
          <cell r="X31">
            <v>0</v>
          </cell>
          <cell r="Z31">
            <v>5480</v>
          </cell>
          <cell r="AA31">
            <v>7160</v>
          </cell>
          <cell r="AB31">
            <v>5480</v>
          </cell>
          <cell r="AC31">
            <v>7160</v>
          </cell>
          <cell r="AE31">
            <v>12640</v>
          </cell>
          <cell r="AF31">
            <v>2317.4193548387102</v>
          </cell>
          <cell r="AG31">
            <v>12640</v>
          </cell>
          <cell r="AH31">
            <v>2317.4193548387102</v>
          </cell>
        </row>
        <row r="32">
          <cell r="A32">
            <v>37118</v>
          </cell>
          <cell r="B32">
            <v>15.8</v>
          </cell>
          <cell r="C32">
            <v>0.86890000000000001</v>
          </cell>
          <cell r="D32">
            <v>7976.9308000000001</v>
          </cell>
          <cell r="E32">
            <v>8051</v>
          </cell>
          <cell r="F32">
            <v>0.95620000000000005</v>
          </cell>
          <cell r="G32">
            <v>5580.4144246393234</v>
          </cell>
          <cell r="H32">
            <v>5836.0326549250403</v>
          </cell>
          <cell r="I32">
            <v>255.61823028571689</v>
          </cell>
          <cell r="J32">
            <v>-451.84363987680536</v>
          </cell>
          <cell r="K32">
            <v>-516.35976890906386</v>
          </cell>
          <cell r="L32">
            <v>36.83</v>
          </cell>
          <cell r="M32">
            <v>4.4000000000000004</v>
          </cell>
          <cell r="N32">
            <v>0.86429999999999996</v>
          </cell>
          <cell r="O32">
            <v>13233.423764595513</v>
          </cell>
          <cell r="P32">
            <v>13456</v>
          </cell>
          <cell r="Q32">
            <v>222.57623540448731</v>
          </cell>
          <cell r="R32">
            <v>10883</v>
          </cell>
          <cell r="S32">
            <v>11066.043875341438</v>
          </cell>
          <cell r="T32">
            <v>183.04387534143825</v>
          </cell>
          <cell r="U32">
            <v>21210.354564595513</v>
          </cell>
          <cell r="V32">
            <v>16463.414424639323</v>
          </cell>
          <cell r="X32">
            <v>0</v>
          </cell>
          <cell r="Z32">
            <v>5300</v>
          </cell>
          <cell r="AA32">
            <v>6920</v>
          </cell>
          <cell r="AB32">
            <v>5300</v>
          </cell>
          <cell r="AC32">
            <v>6920</v>
          </cell>
          <cell r="AE32">
            <v>12220</v>
          </cell>
          <cell r="AF32">
            <v>1897.4193548387102</v>
          </cell>
          <cell r="AG32">
            <v>12220</v>
          </cell>
          <cell r="AH32">
            <v>1897.4193548387102</v>
          </cell>
        </row>
        <row r="33">
          <cell r="A33">
            <v>37119</v>
          </cell>
          <cell r="B33">
            <v>17.399999999999999</v>
          </cell>
          <cell r="C33">
            <v>0.86890000000000001</v>
          </cell>
          <cell r="D33">
            <v>8099.79</v>
          </cell>
          <cell r="E33">
            <v>8175</v>
          </cell>
          <cell r="F33">
            <v>1.014</v>
          </cell>
          <cell r="G33">
            <v>5894.6979832944826</v>
          </cell>
          <cell r="H33">
            <v>5813.3116206059985</v>
          </cell>
          <cell r="I33">
            <v>-81.386362688484041</v>
          </cell>
          <cell r="J33">
            <v>-137.56008122164621</v>
          </cell>
          <cell r="K33">
            <v>-202.07621025390472</v>
          </cell>
          <cell r="L33">
            <v>36.122999999999998</v>
          </cell>
          <cell r="M33">
            <v>3.2</v>
          </cell>
          <cell r="N33">
            <v>0.86429999999999996</v>
          </cell>
          <cell r="O33">
            <v>15044.850285327015</v>
          </cell>
          <cell r="P33">
            <v>15223</v>
          </cell>
          <cell r="Q33">
            <v>178.14971467298528</v>
          </cell>
          <cell r="R33">
            <v>12528</v>
          </cell>
          <cell r="S33">
            <v>12676.347081100557</v>
          </cell>
          <cell r="T33">
            <v>148.34708110055726</v>
          </cell>
          <cell r="U33">
            <v>23144.640285327016</v>
          </cell>
          <cell r="V33">
            <v>18422.697983294482</v>
          </cell>
          <cell r="X33">
            <v>0</v>
          </cell>
          <cell r="Z33">
            <v>5810</v>
          </cell>
          <cell r="AA33">
            <v>6850</v>
          </cell>
          <cell r="AB33">
            <v>5810</v>
          </cell>
          <cell r="AC33">
            <v>6850</v>
          </cell>
          <cell r="AE33">
            <v>12660</v>
          </cell>
          <cell r="AF33">
            <v>2337.4193548387102</v>
          </cell>
          <cell r="AG33">
            <v>12660</v>
          </cell>
          <cell r="AH33">
            <v>2337.4193548387102</v>
          </cell>
        </row>
        <row r="34">
          <cell r="A34">
            <v>37120</v>
          </cell>
          <cell r="B34">
            <v>17.5</v>
          </cell>
          <cell r="C34">
            <v>0.86780000000000002</v>
          </cell>
          <cell r="D34">
            <v>7817.4120000000003</v>
          </cell>
          <cell r="E34">
            <v>7890</v>
          </cell>
          <cell r="F34">
            <v>0.99870000000000003</v>
          </cell>
          <cell r="G34">
            <v>5589.4830737017146</v>
          </cell>
          <cell r="H34">
            <v>5596.7588602200003</v>
          </cell>
          <cell r="I34">
            <v>7.2757865182857131</v>
          </cell>
          <cell r="J34">
            <v>-442.7749908144142</v>
          </cell>
          <cell r="K34">
            <v>-507.2911198466727</v>
          </cell>
          <cell r="L34">
            <v>36.039000000000001</v>
          </cell>
          <cell r="M34">
            <v>3.5</v>
          </cell>
          <cell r="N34">
            <v>0.86260000000000003</v>
          </cell>
          <cell r="O34">
            <v>14591.488807849446</v>
          </cell>
          <cell r="P34">
            <v>14678</v>
          </cell>
          <cell r="Q34">
            <v>86.511192150554052</v>
          </cell>
          <cell r="R34">
            <v>12089</v>
          </cell>
          <cell r="S34">
            <v>12160.674235280598</v>
          </cell>
          <cell r="T34">
            <v>71.674235280597713</v>
          </cell>
          <cell r="U34">
            <v>22408.900807849444</v>
          </cell>
          <cell r="V34">
            <v>17678.483073701715</v>
          </cell>
          <cell r="X34">
            <v>0</v>
          </cell>
          <cell r="Z34">
            <v>5970</v>
          </cell>
          <cell r="AA34">
            <v>6680</v>
          </cell>
          <cell r="AB34">
            <v>5970</v>
          </cell>
          <cell r="AC34">
            <v>6680</v>
          </cell>
          <cell r="AE34">
            <v>12650</v>
          </cell>
          <cell r="AF34">
            <v>2327.4193548387102</v>
          </cell>
          <cell r="AG34">
            <v>12650</v>
          </cell>
          <cell r="AH34">
            <v>2327.4193548387102</v>
          </cell>
        </row>
        <row r="35">
          <cell r="A35">
            <v>37121</v>
          </cell>
          <cell r="B35">
            <v>16.399999999999999</v>
          </cell>
          <cell r="C35">
            <v>0.86780000000000002</v>
          </cell>
          <cell r="D35">
            <v>8337.5820000000003</v>
          </cell>
          <cell r="E35">
            <v>8415</v>
          </cell>
          <cell r="F35">
            <v>0.97199999999999998</v>
          </cell>
          <cell r="G35">
            <v>5879.3905009616828</v>
          </cell>
          <cell r="H35">
            <v>6048.7556594255993</v>
          </cell>
          <cell r="I35">
            <v>169.36515846391649</v>
          </cell>
          <cell r="J35">
            <v>-152.86756355444595</v>
          </cell>
          <cell r="K35">
            <v>-217.38369258670446</v>
          </cell>
          <cell r="L35">
            <v>36.520000000000003</v>
          </cell>
          <cell r="M35">
            <v>3.5</v>
          </cell>
          <cell r="N35">
            <v>0.86260000000000003</v>
          </cell>
          <cell r="O35">
            <v>14975.316538918692</v>
          </cell>
          <cell r="P35">
            <v>15086</v>
          </cell>
          <cell r="Q35">
            <v>110.68346108130754</v>
          </cell>
          <cell r="R35">
            <v>12407</v>
          </cell>
          <cell r="S35">
            <v>12498.700879782198</v>
          </cell>
          <cell r="T35">
            <v>91.700879782198172</v>
          </cell>
          <cell r="U35">
            <v>23312.898538918693</v>
          </cell>
          <cell r="V35">
            <v>18286.390500961683</v>
          </cell>
          <cell r="X35">
            <v>0</v>
          </cell>
          <cell r="Z35">
            <v>4890</v>
          </cell>
          <cell r="AA35">
            <v>7310</v>
          </cell>
          <cell r="AB35">
            <v>4890</v>
          </cell>
          <cell r="AC35">
            <v>7310</v>
          </cell>
          <cell r="AE35">
            <v>12200</v>
          </cell>
          <cell r="AF35">
            <v>1877.4193548387102</v>
          </cell>
          <cell r="AG35">
            <v>12200</v>
          </cell>
          <cell r="AH35">
            <v>1877.4193548387102</v>
          </cell>
        </row>
        <row r="36">
          <cell r="A36">
            <v>37122</v>
          </cell>
          <cell r="B36">
            <v>16</v>
          </cell>
          <cell r="C36">
            <v>0.86780000000000002</v>
          </cell>
          <cell r="D36">
            <v>8342.5360000000001</v>
          </cell>
          <cell r="E36">
            <v>8420</v>
          </cell>
          <cell r="F36">
            <v>0.9788</v>
          </cell>
          <cell r="G36">
            <v>5952.3845662638341</v>
          </cell>
          <cell r="H36">
            <v>6081.3083022720002</v>
          </cell>
          <cell r="I36">
            <v>128.92373600816609</v>
          </cell>
          <cell r="J36">
            <v>-79.873498252294667</v>
          </cell>
          <cell r="K36">
            <v>-144.38962728455317</v>
          </cell>
          <cell r="M36">
            <v>4.4000000000000004</v>
          </cell>
          <cell r="N36">
            <v>0.86260000000000003</v>
          </cell>
          <cell r="O36">
            <v>15021.264812045727</v>
          </cell>
          <cell r="P36">
            <v>15040</v>
          </cell>
          <cell r="Q36">
            <v>18.735187954272988</v>
          </cell>
          <cell r="R36">
            <v>12329</v>
          </cell>
          <cell r="S36">
            <v>12344.377275827199</v>
          </cell>
          <cell r="T36">
            <v>15.377275827198901</v>
          </cell>
          <cell r="U36">
            <v>23363.800812045727</v>
          </cell>
          <cell r="V36">
            <v>18281.384566263834</v>
          </cell>
          <cell r="X36">
            <v>0</v>
          </cell>
          <cell r="Z36">
            <v>5830</v>
          </cell>
          <cell r="AA36">
            <v>7090</v>
          </cell>
          <cell r="AB36">
            <v>5830</v>
          </cell>
          <cell r="AC36">
            <v>7090</v>
          </cell>
          <cell r="AE36">
            <v>12920</v>
          </cell>
          <cell r="AF36">
            <v>2597.4193548387102</v>
          </cell>
          <cell r="AG36">
            <v>12920</v>
          </cell>
          <cell r="AH36">
            <v>2597.4193548387102</v>
          </cell>
        </row>
        <row r="37">
          <cell r="A37">
            <v>37123</v>
          </cell>
          <cell r="B37">
            <v>16.2</v>
          </cell>
          <cell r="C37">
            <v>0.86780000000000002</v>
          </cell>
          <cell r="D37">
            <v>8327.6740000000009</v>
          </cell>
          <cell r="E37">
            <v>8405</v>
          </cell>
          <cell r="F37">
            <v>0.99550000000000005</v>
          </cell>
          <cell r="G37">
            <v>6028.7690116736594</v>
          </cell>
          <cell r="H37">
            <v>6056.0211066536003</v>
          </cell>
          <cell r="I37">
            <v>27.252094979940921</v>
          </cell>
          <cell r="J37">
            <v>-3.4890528424693912</v>
          </cell>
          <cell r="K37">
            <v>-68.005181874727896</v>
          </cell>
          <cell r="L37">
            <v>47.5</v>
          </cell>
          <cell r="M37">
            <v>3.8</v>
          </cell>
          <cell r="N37">
            <v>0.86260000000000003</v>
          </cell>
          <cell r="O37">
            <v>15014.752493282756</v>
          </cell>
          <cell r="P37">
            <v>15098</v>
          </cell>
          <cell r="Q37">
            <v>83.247506717243596</v>
          </cell>
          <cell r="R37">
            <v>12401</v>
          </cell>
          <cell r="S37">
            <v>12469.755867355281</v>
          </cell>
          <cell r="T37">
            <v>68.755867355281225</v>
          </cell>
          <cell r="U37">
            <v>23342.426493282757</v>
          </cell>
          <cell r="V37">
            <v>18429.769011673659</v>
          </cell>
          <cell r="X37">
            <v>0</v>
          </cell>
          <cell r="Z37">
            <v>5260</v>
          </cell>
          <cell r="AA37">
            <v>7180</v>
          </cell>
          <cell r="AB37">
            <v>5260</v>
          </cell>
          <cell r="AC37">
            <v>7180</v>
          </cell>
          <cell r="AE37">
            <v>12440</v>
          </cell>
          <cell r="AF37">
            <v>2117.4193548387102</v>
          </cell>
          <cell r="AG37">
            <v>12440</v>
          </cell>
          <cell r="AH37">
            <v>2117.4193548387102</v>
          </cell>
        </row>
        <row r="38">
          <cell r="A38">
            <v>37124</v>
          </cell>
          <cell r="B38">
            <v>16.2</v>
          </cell>
          <cell r="C38">
            <v>0.86839999999999995</v>
          </cell>
          <cell r="D38">
            <v>8347.49</v>
          </cell>
          <cell r="E38">
            <v>8425</v>
          </cell>
          <cell r="F38">
            <v>0.96540000000000004</v>
          </cell>
          <cell r="G38">
            <v>5864.4465902376432</v>
          </cell>
          <cell r="H38">
            <v>6074.6287448080002</v>
          </cell>
          <cell r="I38">
            <v>210.18215457035694</v>
          </cell>
          <cell r="J38">
            <v>-167.81147427848555</v>
          </cell>
          <cell r="K38">
            <v>-232.32760331074405</v>
          </cell>
          <cell r="L38">
            <v>36</v>
          </cell>
          <cell r="M38">
            <v>4</v>
          </cell>
          <cell r="N38">
            <v>0.86060000000000003</v>
          </cell>
          <cell r="O38">
            <v>15772.967092051987</v>
          </cell>
          <cell r="P38">
            <v>15913</v>
          </cell>
          <cell r="Q38">
            <v>140.03290794801251</v>
          </cell>
          <cell r="R38">
            <v>12970</v>
          </cell>
          <cell r="S38">
            <v>13085.148076166401</v>
          </cell>
          <cell r="T38">
            <v>115.14807616640064</v>
          </cell>
          <cell r="U38">
            <v>24120.457092051987</v>
          </cell>
          <cell r="V38">
            <v>18834.446590237643</v>
          </cell>
          <cell r="X38">
            <v>0</v>
          </cell>
          <cell r="Z38">
            <v>5170</v>
          </cell>
          <cell r="AA38">
            <v>7160</v>
          </cell>
          <cell r="AB38">
            <v>5170</v>
          </cell>
          <cell r="AC38">
            <v>7160</v>
          </cell>
          <cell r="AE38">
            <v>12330</v>
          </cell>
          <cell r="AF38">
            <v>2007.4193548387102</v>
          </cell>
          <cell r="AG38">
            <v>12330</v>
          </cell>
          <cell r="AH38">
            <v>2007.4193548387102</v>
          </cell>
        </row>
        <row r="39">
          <cell r="A39">
            <v>37125</v>
          </cell>
          <cell r="B39">
            <v>15.4</v>
          </cell>
          <cell r="C39">
            <v>0.86839999999999995</v>
          </cell>
          <cell r="D39">
            <v>8367.3060000000005</v>
          </cell>
          <cell r="E39">
            <v>8445</v>
          </cell>
          <cell r="F39">
            <v>0.9899</v>
          </cell>
          <cell r="G39">
            <v>6085.0920730935441</v>
          </cell>
          <cell r="H39">
            <v>6147.1785767184001</v>
          </cell>
          <cell r="I39">
            <v>62.08650362485605</v>
          </cell>
          <cell r="J39">
            <v>52.834008577415261</v>
          </cell>
          <cell r="K39">
            <v>-11.682120454843243</v>
          </cell>
          <cell r="L39">
            <v>49.7</v>
          </cell>
          <cell r="M39">
            <v>3.6</v>
          </cell>
          <cell r="N39">
            <v>0.86060000000000003</v>
          </cell>
          <cell r="O39">
            <v>15984.853087565174</v>
          </cell>
          <cell r="P39">
            <v>15984</v>
          </cell>
          <cell r="Q39">
            <v>-0.85308756517406437</v>
          </cell>
          <cell r="R39">
            <v>13199</v>
          </cell>
          <cell r="S39">
            <v>13198.295589223681</v>
          </cell>
          <cell r="T39">
            <v>-0.70441077631949156</v>
          </cell>
          <cell r="U39">
            <v>24352.159087565175</v>
          </cell>
          <cell r="V39">
            <v>19284.092073093543</v>
          </cell>
          <cell r="X39">
            <v>0</v>
          </cell>
          <cell r="Z39">
            <v>5190</v>
          </cell>
          <cell r="AA39">
            <v>7090</v>
          </cell>
          <cell r="AB39">
            <v>5190</v>
          </cell>
          <cell r="AC39">
            <v>7090</v>
          </cell>
          <cell r="AE39">
            <v>12280</v>
          </cell>
          <cell r="AF39">
            <v>1957.4193548387102</v>
          </cell>
          <cell r="AG39">
            <v>12280</v>
          </cell>
          <cell r="AH39">
            <v>1957.4193548387102</v>
          </cell>
        </row>
        <row r="40">
          <cell r="A40">
            <v>37126</v>
          </cell>
          <cell r="B40">
            <v>15.2</v>
          </cell>
          <cell r="C40">
            <v>0.86839999999999995</v>
          </cell>
          <cell r="D40">
            <v>8372.26</v>
          </cell>
          <cell r="E40">
            <v>8450</v>
          </cell>
          <cell r="F40">
            <v>0.98619999999999997</v>
          </cell>
          <cell r="G40">
            <v>6080.2771002697973</v>
          </cell>
          <cell r="H40">
            <v>6165.3590552319993</v>
          </cell>
          <cell r="I40">
            <v>85.081954962201962</v>
          </cell>
          <cell r="J40">
            <v>48.019035753668504</v>
          </cell>
          <cell r="K40">
            <v>-17.49709327859</v>
          </cell>
          <cell r="L40">
            <v>43.4</v>
          </cell>
          <cell r="M40">
            <v>3.8</v>
          </cell>
          <cell r="N40">
            <v>0.86060000000000003</v>
          </cell>
          <cell r="O40">
            <v>16363.956863388552</v>
          </cell>
          <cell r="P40">
            <v>16362</v>
          </cell>
          <cell r="Q40">
            <v>-1.9568633885519375</v>
          </cell>
          <cell r="R40">
            <v>13484</v>
          </cell>
          <cell r="S40">
            <v>13482.387532663921</v>
          </cell>
          <cell r="T40">
            <v>-1.6124673360791348</v>
          </cell>
          <cell r="U40">
            <v>24736.216863388552</v>
          </cell>
          <cell r="V40">
            <v>19564.277100269799</v>
          </cell>
          <cell r="X40">
            <v>0</v>
          </cell>
          <cell r="Z40">
            <v>5030</v>
          </cell>
          <cell r="AA40">
            <v>7060</v>
          </cell>
          <cell r="AB40">
            <v>5030</v>
          </cell>
          <cell r="AC40">
            <v>7060</v>
          </cell>
          <cell r="AE40">
            <v>12090</v>
          </cell>
          <cell r="AF40">
            <v>1767.4193548387102</v>
          </cell>
          <cell r="AG40">
            <v>12090</v>
          </cell>
          <cell r="AH40">
            <v>1767.4193548387102</v>
          </cell>
        </row>
        <row r="41">
          <cell r="A41">
            <v>37127</v>
          </cell>
          <cell r="B41">
            <v>15.6</v>
          </cell>
          <cell r="C41">
            <v>0.86839999999999995</v>
          </cell>
          <cell r="D41">
            <v>8382.1679999999997</v>
          </cell>
          <cell r="E41">
            <v>8460</v>
          </cell>
          <cell r="F41">
            <v>0.98119999999999996</v>
          </cell>
          <cell r="G41">
            <v>6028.0405054325902</v>
          </cell>
          <cell r="H41">
            <v>6143.5390393727994</v>
          </cell>
          <cell r="I41">
            <v>115.4985339402092</v>
          </cell>
          <cell r="J41">
            <v>-4.2175590835386174</v>
          </cell>
          <cell r="K41">
            <v>-68.733688115797122</v>
          </cell>
          <cell r="L41">
            <v>36.9</v>
          </cell>
          <cell r="M41">
            <v>3.2</v>
          </cell>
          <cell r="N41">
            <v>0.86060000000000003</v>
          </cell>
          <cell r="O41">
            <v>16084.030341316988</v>
          </cell>
          <cell r="P41">
            <v>16084</v>
          </cell>
          <cell r="Q41">
            <v>-3.0341316987687605E-2</v>
          </cell>
          <cell r="R41">
            <v>13336</v>
          </cell>
          <cell r="S41">
            <v>13335.974842636158</v>
          </cell>
          <cell r="T41">
            <v>-2.5157363841572078E-2</v>
          </cell>
          <cell r="U41">
            <v>24466.198341316987</v>
          </cell>
          <cell r="V41">
            <v>19364.040505432589</v>
          </cell>
          <cell r="X41">
            <v>0</v>
          </cell>
          <cell r="Z41">
            <v>4570</v>
          </cell>
          <cell r="AA41">
            <v>7200</v>
          </cell>
          <cell r="AB41">
            <v>4570</v>
          </cell>
          <cell r="AC41">
            <v>7200</v>
          </cell>
          <cell r="AE41">
            <v>11770</v>
          </cell>
          <cell r="AF41">
            <v>1447.4193548387102</v>
          </cell>
          <cell r="AG41">
            <v>11770</v>
          </cell>
          <cell r="AH41">
            <v>1447.4193548387102</v>
          </cell>
        </row>
        <row r="42">
          <cell r="A42">
            <v>37128</v>
          </cell>
          <cell r="B42">
            <v>16.399999999999999</v>
          </cell>
          <cell r="C42">
            <v>0.86839999999999995</v>
          </cell>
          <cell r="D42">
            <v>8401.9840000000004</v>
          </cell>
          <cell r="E42">
            <v>8480</v>
          </cell>
          <cell r="F42">
            <v>0.97699999999999998</v>
          </cell>
          <cell r="G42">
            <v>5959.3995813727215</v>
          </cell>
          <cell r="H42">
            <v>6099.6925090815985</v>
          </cell>
          <cell r="I42">
            <v>140.29292770887696</v>
          </cell>
          <cell r="J42">
            <v>-72.858483143407284</v>
          </cell>
          <cell r="K42">
            <v>-137.37461217566579</v>
          </cell>
          <cell r="L42">
            <v>18.8</v>
          </cell>
          <cell r="M42">
            <v>3.8</v>
          </cell>
          <cell r="N42">
            <v>0.86060000000000003</v>
          </cell>
          <cell r="O42">
            <v>15541.147403778834</v>
          </cell>
          <cell r="P42">
            <v>15668</v>
          </cell>
          <cell r="Q42">
            <v>126.8525962211661</v>
          </cell>
          <cell r="R42">
            <v>12806</v>
          </cell>
          <cell r="S42">
            <v>12910.527310950882</v>
          </cell>
          <cell r="T42">
            <v>104.52731095088166</v>
          </cell>
          <cell r="U42">
            <v>23943.131403778832</v>
          </cell>
          <cell r="V42">
            <v>18765.399581372723</v>
          </cell>
          <cell r="X42">
            <v>0</v>
          </cell>
          <cell r="Z42">
            <v>5460</v>
          </cell>
          <cell r="AA42">
            <v>6950</v>
          </cell>
          <cell r="AB42">
            <v>5460</v>
          </cell>
          <cell r="AC42">
            <v>6950</v>
          </cell>
          <cell r="AE42">
            <v>12410</v>
          </cell>
          <cell r="AF42">
            <v>2087.4193548387102</v>
          </cell>
          <cell r="AG42">
            <v>12410</v>
          </cell>
          <cell r="AH42">
            <v>2087.4193548387102</v>
          </cell>
        </row>
        <row r="43">
          <cell r="A43">
            <v>37129</v>
          </cell>
          <cell r="B43">
            <v>16</v>
          </cell>
          <cell r="C43">
            <v>0.86839999999999995</v>
          </cell>
          <cell r="D43">
            <v>8263.2720000000008</v>
          </cell>
          <cell r="E43">
            <v>8340</v>
          </cell>
          <cell r="F43">
            <v>0.97699999999999998</v>
          </cell>
          <cell r="G43">
            <v>5889.0563932112636</v>
          </cell>
          <cell r="H43">
            <v>6027.6933400319995</v>
          </cell>
          <cell r="I43">
            <v>138.63694682073583</v>
          </cell>
          <cell r="J43">
            <v>-143.20167130486516</v>
          </cell>
          <cell r="K43">
            <v>-207.71780033712366</v>
          </cell>
          <cell r="M43">
            <v>3.6</v>
          </cell>
          <cell r="N43">
            <v>0.86060000000000003</v>
          </cell>
          <cell r="O43">
            <v>0</v>
          </cell>
          <cell r="P43">
            <v>15781</v>
          </cell>
          <cell r="Q43">
            <v>15781</v>
          </cell>
          <cell r="S43">
            <v>13030.67459293912</v>
          </cell>
          <cell r="T43">
            <v>13030.67459293912</v>
          </cell>
          <cell r="U43">
            <v>8263.2720000000008</v>
          </cell>
          <cell r="V43">
            <v>5889.0563932112636</v>
          </cell>
          <cell r="X43">
            <v>0</v>
          </cell>
          <cell r="Z43">
            <v>5120</v>
          </cell>
          <cell r="AA43">
            <v>6860</v>
          </cell>
          <cell r="AB43">
            <v>5120</v>
          </cell>
          <cell r="AC43">
            <v>6860</v>
          </cell>
          <cell r="AE43">
            <v>11980</v>
          </cell>
          <cell r="AF43">
            <v>1657.4193548387102</v>
          </cell>
          <cell r="AG43">
            <v>11980</v>
          </cell>
          <cell r="AH43">
            <v>1657.4193548387102</v>
          </cell>
        </row>
        <row r="44">
          <cell r="A44">
            <v>37130</v>
          </cell>
          <cell r="D44">
            <v>0</v>
          </cell>
          <cell r="G44">
            <v>5959</v>
          </cell>
          <cell r="H44">
            <v>0</v>
          </cell>
          <cell r="I44">
            <v>0</v>
          </cell>
          <cell r="J44">
            <v>-73.258064516128798</v>
          </cell>
          <cell r="K44">
            <v>-137.7741935483873</v>
          </cell>
          <cell r="O44">
            <v>0</v>
          </cell>
          <cell r="Q44">
            <v>0</v>
          </cell>
          <cell r="S44">
            <v>0</v>
          </cell>
          <cell r="T44">
            <v>0</v>
          </cell>
          <cell r="U44">
            <v>0</v>
          </cell>
          <cell r="V44">
            <v>5959</v>
          </cell>
          <cell r="X44">
            <v>0</v>
          </cell>
          <cell r="AB44">
            <v>0</v>
          </cell>
          <cell r="AC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</row>
        <row r="45">
          <cell r="A45">
            <v>37131</v>
          </cell>
          <cell r="D45">
            <v>0</v>
          </cell>
          <cell r="G45">
            <v>5959</v>
          </cell>
          <cell r="H45">
            <v>0</v>
          </cell>
          <cell r="I45">
            <v>0</v>
          </cell>
          <cell r="J45">
            <v>-73.258064516128798</v>
          </cell>
          <cell r="K45">
            <v>-137.7741935483873</v>
          </cell>
          <cell r="O45">
            <v>0</v>
          </cell>
          <cell r="Q45">
            <v>0</v>
          </cell>
          <cell r="S45">
            <v>0</v>
          </cell>
          <cell r="T45">
            <v>0</v>
          </cell>
          <cell r="U45">
            <v>0</v>
          </cell>
          <cell r="V45">
            <v>5959</v>
          </cell>
          <cell r="X45">
            <v>0</v>
          </cell>
          <cell r="AB45">
            <v>0</v>
          </cell>
          <cell r="AC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</row>
        <row r="46">
          <cell r="A46">
            <v>37132</v>
          </cell>
          <cell r="D46">
            <v>0</v>
          </cell>
          <cell r="G46">
            <v>5959</v>
          </cell>
          <cell r="H46">
            <v>0</v>
          </cell>
          <cell r="I46">
            <v>0</v>
          </cell>
          <cell r="J46">
            <v>-73.258064516128798</v>
          </cell>
          <cell r="K46">
            <v>-137.7741935483873</v>
          </cell>
          <cell r="O46">
            <v>0</v>
          </cell>
          <cell r="Q46">
            <v>0</v>
          </cell>
          <cell r="S46">
            <v>0</v>
          </cell>
          <cell r="T46">
            <v>0</v>
          </cell>
          <cell r="U46">
            <v>0</v>
          </cell>
          <cell r="V46">
            <v>5959</v>
          </cell>
          <cell r="X46">
            <v>0</v>
          </cell>
          <cell r="AB46">
            <v>0</v>
          </cell>
          <cell r="AC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</row>
        <row r="47">
          <cell r="A47">
            <v>37133</v>
          </cell>
          <cell r="D47">
            <v>0</v>
          </cell>
          <cell r="G47">
            <v>5959</v>
          </cell>
          <cell r="H47">
            <v>0</v>
          </cell>
          <cell r="I47">
            <v>0</v>
          </cell>
          <cell r="J47">
            <v>-73.258064516128798</v>
          </cell>
          <cell r="K47">
            <v>-137.7741935483873</v>
          </cell>
          <cell r="O47">
            <v>0</v>
          </cell>
          <cell r="Q47">
            <v>0</v>
          </cell>
          <cell r="S47">
            <v>0</v>
          </cell>
          <cell r="T47">
            <v>0</v>
          </cell>
          <cell r="U47">
            <v>0</v>
          </cell>
          <cell r="V47">
            <v>5959</v>
          </cell>
          <cell r="X47">
            <v>0</v>
          </cell>
          <cell r="AB47">
            <v>0</v>
          </cell>
          <cell r="AC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</row>
        <row r="48">
          <cell r="A48">
            <v>37134</v>
          </cell>
          <cell r="D48">
            <v>0</v>
          </cell>
          <cell r="G48">
            <v>7697.0416666666661</v>
          </cell>
          <cell r="H48">
            <v>0</v>
          </cell>
          <cell r="I48">
            <v>0</v>
          </cell>
          <cell r="J48">
            <v>1664.7836021505373</v>
          </cell>
          <cell r="K48">
            <v>1600.2674731182788</v>
          </cell>
          <cell r="O48">
            <v>0</v>
          </cell>
          <cell r="Q48">
            <v>0</v>
          </cell>
          <cell r="S48">
            <v>0</v>
          </cell>
          <cell r="T48">
            <v>0</v>
          </cell>
          <cell r="U48">
            <v>0</v>
          </cell>
          <cell r="V48">
            <v>7697.0416666666661</v>
          </cell>
          <cell r="X48">
            <v>0</v>
          </cell>
          <cell r="AB48">
            <v>0</v>
          </cell>
          <cell r="AC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</row>
        <row r="49">
          <cell r="A49">
            <v>37135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O49">
            <v>0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X49">
            <v>0</v>
          </cell>
          <cell r="AB49">
            <v>0</v>
          </cell>
          <cell r="AC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</row>
        <row r="50">
          <cell r="D50">
            <v>212101.54679999998</v>
          </cell>
          <cell r="E50">
            <v>214071</v>
          </cell>
          <cell r="G50">
            <v>184318.95159703112</v>
          </cell>
          <cell r="H50">
            <v>154773.73685659643</v>
          </cell>
          <cell r="I50">
            <v>1987.8269262319836</v>
          </cell>
          <cell r="J50">
            <v>-921.63980081833597</v>
          </cell>
          <cell r="K50">
            <v>-2903.8225965172751</v>
          </cell>
          <cell r="L50">
            <v>814.96299999999985</v>
          </cell>
          <cell r="O50">
            <v>371368.04841496143</v>
          </cell>
          <cell r="P50">
            <v>390062</v>
          </cell>
          <cell r="Q50">
            <v>18693.951585038583</v>
          </cell>
          <cell r="R50">
            <v>308741</v>
          </cell>
          <cell r="S50">
            <v>324200.28639860725</v>
          </cell>
          <cell r="T50">
            <v>15459.286398607204</v>
          </cell>
          <cell r="U50">
            <v>583469.59521496145</v>
          </cell>
          <cell r="V50">
            <v>493059.95159703109</v>
          </cell>
          <cell r="W50">
            <v>0</v>
          </cell>
          <cell r="X50">
            <v>0</v>
          </cell>
          <cell r="Z50">
            <v>140660</v>
          </cell>
          <cell r="AA50">
            <v>183600</v>
          </cell>
          <cell r="AB50">
            <v>140660</v>
          </cell>
          <cell r="AC50">
            <v>183600</v>
          </cell>
          <cell r="AE50">
            <v>324260</v>
          </cell>
          <cell r="AF50">
            <v>55872.903225806498</v>
          </cell>
          <cell r="AG50">
            <v>324260</v>
          </cell>
          <cell r="AH50">
            <v>55872.903225806498</v>
          </cell>
        </row>
        <row r="51">
          <cell r="M51" t="str">
            <v xml:space="preserve"> </v>
          </cell>
        </row>
      </sheetData>
      <sheetData sheetId="1" refreshError="1"/>
      <sheetData sheetId="2" refreshError="1"/>
      <sheetData sheetId="3"/>
      <sheetData sheetId="4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28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29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30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31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32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2">
          <cell r="A2" t="str">
            <v>Отбор: 	( Должность по штатному расписанию.Дополнительные реквизиты.Свойство Не заполнено ИЛИ
	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42">
        <row r="2">
          <cell r="A2" t="str">
            <v>Отбор: 	( Должность по штатному расписанию.Дополнительные реквизиты.Свойство Не заполнено ИЛИ
	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43">
        <row r="2">
          <cell r="A2" t="str">
            <v>Отбор: 	( Должность по штатному расписанию.Дополнительные реквизиты.Свойство Не заполнено ИЛИ
	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44">
        <row r="2">
          <cell r="A2" t="str">
            <v>Отбор: 	( Должность по штатному расписанию.Дополнительные реквизиты.Свойство Не заполнено ИЛИ
	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45" refreshError="1"/>
      <sheetData sheetId="46" refreshError="1"/>
      <sheetData sheetId="47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63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64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65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66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67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68">
        <row r="2">
          <cell r="A2" t="str">
            <v>Отбор: 	( Должность по штатному расписанию.Дополнительные реквизиты.Свойство Не заполнено ИЛИ
	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69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70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71">
        <row r="2">
          <cell r="A2" t="str">
            <v>Отбор: 	( Должность по штатному расписанию.Дополнительные реквизиты.Свойство Не заполнено ИЛИ
	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72" refreshError="1"/>
      <sheetData sheetId="73" refreshError="1"/>
      <sheetData sheetId="74" refreshError="1"/>
      <sheetData sheetId="75" refreshError="1"/>
      <sheetData sheetId="76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77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78">
        <row r="2">
          <cell r="A2" t="str">
            <v>Отбор: 	( Должность по штатному расписанию.Дополнительные реквизиты.Свойство Не заполнено ИЛИ
	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79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0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1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2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3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4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5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6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7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88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89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90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91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92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93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94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95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96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97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98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72" refreshError="1"/>
      <sheetData sheetId="173" refreshError="1"/>
      <sheetData sheetId="174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75" refreshError="1"/>
      <sheetData sheetId="176" refreshError="1"/>
      <sheetData sheetId="177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78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79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80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81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82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83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84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85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86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87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88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89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0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1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2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93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4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5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6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197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8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199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00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01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27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28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29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0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1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2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3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4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5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6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7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8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39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40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41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42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 refreshError="1"/>
      <sheetData sheetId="267"/>
      <sheetData sheetId="268" refreshError="1"/>
      <sheetData sheetId="269" refreshError="1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/>
      <sheetData sheetId="283"/>
      <sheetData sheetId="284"/>
      <sheetData sheetId="285"/>
      <sheetData sheetId="286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315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331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332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>
        <row r="2">
          <cell r="A2" t="str">
            <v xml:space="preserve">ОПЕРАТИВНАЯ  СВОДКА  ПО ДОБЫЧЕ,  ЗАКАЧКЕ  И  ОТПУСКУ  НЕФТИ  по  м/р "Приобское" НГДУ "ПН" </v>
          </cell>
        </row>
      </sheetData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369">
        <row r="2">
          <cell r="A2" t="str">
            <v>Отбор:  ( Должность по штатному расписанию.Дополнительные реквизиты.Свойство Не заполнено ИЛИ
 Должность по штатному расписанию.Дополнительные реквизиты.Свойство Не в списке "Разряд (Штатное расписани...; Режим работы (Штатное рас...; Позиция руководителя подр..." )</v>
          </cell>
        </row>
      </sheetData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Графики прихода (расчет)"/>
      <sheetName val="Графики прихода (итог)"/>
      <sheetName val="Факт EUR in USD"/>
      <sheetName val="ИТОГО  прогноз расчет вариантов"/>
      <sheetName val="Расчет прямых номеров"/>
      <sheetName val="Запчасти (Баров)"/>
      <sheetName val="Частоты"/>
      <sheetName val="Эксплуатация NMT"/>
      <sheetName val="Трафик"/>
      <sheetName val="Трафик IMT"/>
      <sheetName val="Аб. обор-ие"/>
      <sheetName val="Terms"/>
      <sheetName val="Аренда каналов"/>
      <sheetName val="Расх. на персонал"/>
      <sheetName val="Аренда и охрана офиса"/>
      <sheetName val="ремонт и содержание офиса"/>
      <sheetName val="Налоги "/>
      <sheetName val="Обслуживание долга"/>
      <sheetName val="Закупка компьютеров"/>
      <sheetName val="Обслуж. компьютеров и сети"/>
      <sheetName val="Трафик Интернет"/>
      <sheetName val="Прочее"/>
      <sheetName val="Затраты на новые технологии"/>
      <sheetName val="Forecast"/>
      <sheetName val="Actual payments"/>
      <sheetName val="Сумма"/>
      <sheetName val="indicative ref margin"/>
      <sheetName val="ФД"/>
      <sheetName val="Lib"/>
      <sheetName val="Прогноз декабрь апрель 2004"/>
      <sheetName val="KEY"/>
      <sheetName val="трансформация1"/>
      <sheetName val="Control"/>
      <sheetName val="Графики_прихода_(расчет)"/>
      <sheetName val="Графики_прихода_(итог)"/>
      <sheetName val="Факт_EUR_in_USD"/>
      <sheetName val="ИТОГО__прогноз_расчет_вариантов"/>
      <sheetName val="Расчет_прямых_номеров"/>
      <sheetName val="Запчасти_(Баров)"/>
      <sheetName val="Эксплуатация_NMT"/>
      <sheetName val="Трафик_IMT"/>
      <sheetName val="Аб__обор-ие"/>
      <sheetName val="Аренда_каналов"/>
      <sheetName val="Расх__на_персонал"/>
      <sheetName val="Аренда_и_охрана_офиса"/>
      <sheetName val="ремонт_и_содержание_офиса"/>
      <sheetName val="Налоги_"/>
      <sheetName val="Обслуживание_долга"/>
      <sheetName val="Закупка_компьютеров"/>
      <sheetName val="Обслуж__компьютеров_и_сети"/>
      <sheetName val="Трафик_Интернет"/>
      <sheetName val="Затраты_на_новые_технологии"/>
      <sheetName val="Actual_payments"/>
      <sheetName val="indicative_ref_margin"/>
      <sheetName val="Прогноз_декабрь_апрель_2004"/>
      <sheetName val="산근"/>
      <sheetName val="갑지"/>
      <sheetName val="Общ"/>
      <sheetName val="Katsayılar"/>
      <sheetName val=" "/>
      <sheetName val="Данные"/>
      <sheetName val="REPORT"/>
      <sheetName val="SENSITIVITY"/>
      <sheetName val="CSCCincSKR"/>
      <sheetName val="TRAFFIC CALC"/>
      <sheetName val="TRAFFIC PARM"/>
      <sheetName val="ECONOMIC DATA"/>
      <sheetName val="Payroll"/>
      <sheetName val="осв ОАО (2)"/>
      <sheetName val="Proforma"/>
      <sheetName val="XLR_NoRangeSheet"/>
      <sheetName val="Data Sheet"/>
      <sheetName val="Сценарии"/>
      <sheetName val="BS"/>
      <sheetName val="Bendra"/>
      <sheetName val="Баланс hti"/>
      <sheetName val="кфп-с-м2м "/>
      <sheetName val="Settl.Finanacing"/>
      <sheetName val="P&amp;L"/>
      <sheetName val="InpC"/>
      <sheetName val="Breakdown AR"/>
      <sheetName val="Tickmarks"/>
      <sheetName val="Assumptions"/>
      <sheetName val="Соответствие статей БДР-ДДС"/>
      <sheetName val="статьи"/>
      <sheetName val="a) Core Financials"/>
      <sheetName val="Справочник статей"/>
      <sheetName val="ДИН2014"/>
      <sheetName val="WIVRA"/>
      <sheetName val="Data_CF"/>
      <sheetName val="Гренобль Ту-204"/>
      <sheetName val="Dropdown list"/>
      <sheetName val="MEX95IB"/>
      <sheetName val="SAS TB 6m2006"/>
      <sheetName val="Информация"/>
      <sheetName val="SAD"/>
      <sheetName val="ИСХОДНИК"/>
      <sheetName val="Rates"/>
      <sheetName val="фасады общий"/>
      <sheetName val="Adjustment schedule"/>
      <sheetName val="Sub group code &amp; Name"/>
      <sheetName val="S 60"/>
      <sheetName val="Index"/>
      <sheetName val="BS Act_by month"/>
      <sheetName val="CapEx"/>
      <sheetName val="CF act"/>
      <sheetName val="CF BB"/>
      <sheetName val="HC"/>
      <sheetName val="P&amp;L Act_month"/>
      <sheetName val="P&amp;L BB_month"/>
      <sheetName val="Заказы"/>
      <sheetName val=""/>
      <sheetName val="Прогноз%20декабрь%20апрель%2020"/>
      <sheetName val="Total Revenue"/>
      <sheetName val="Прайс Лист"/>
      <sheetName val="оглавление"/>
      <sheetName val="Список регионов"/>
      <sheetName val="Выпадающие списки"/>
      <sheetName val="EBITDA Bridges v Budget"/>
      <sheetName val="Input_Assumptions"/>
      <sheetName val="Service"/>
      <sheetName val="Ставка"/>
      <sheetName val="Segmental Analysis"/>
      <sheetName val="CPS &amp; CbC"/>
      <sheetName val="Справочник статей БУ "/>
      <sheetName val="СПРАВОЧНИК"/>
      <sheetName val="Date 2"/>
      <sheetName val="списки"/>
      <sheetName val="АТСи"/>
      <sheetName val="comps"/>
      <sheetName val="ExchRate"/>
      <sheetName val="Controls"/>
      <sheetName val="Авансы по СНГ"/>
      <sheetName val="IncStat 03-04"/>
      <sheetName val="IncStat 03  "/>
      <sheetName val="11"/>
      <sheetName val="regs"/>
      <sheetName val="S&amp;U"/>
      <sheetName val="тех.лист"/>
      <sheetName val="Графики_прихода_(расчет)1"/>
      <sheetName val="Графики_прихода_(итог)1"/>
      <sheetName val="Факт_EUR_in_USD1"/>
      <sheetName val="ИТОГО__прогноз_расчет_варианто1"/>
      <sheetName val="Расчет_прямых_номеров1"/>
      <sheetName val="Запчасти_(Баров)1"/>
      <sheetName val="Эксплуатация_NMT1"/>
      <sheetName val="Трафик_IMT1"/>
      <sheetName val="Аб__обор-ие1"/>
      <sheetName val="Аренда_каналов1"/>
      <sheetName val="Расх__на_персонал1"/>
      <sheetName val="Аренда_и_охрана_офиса1"/>
      <sheetName val="ремонт_и_содержание_офиса1"/>
      <sheetName val="Налоги_1"/>
      <sheetName val="Обслуживание_долга1"/>
      <sheetName val="Закупка_компьютеров1"/>
      <sheetName val="Обслуж__компьютеров_и_сети1"/>
      <sheetName val="Трафик_Интернет1"/>
      <sheetName val="Затраты_на_новые_технологии1"/>
      <sheetName val="Actual_payments1"/>
      <sheetName val="TRAFFIC_CALC"/>
      <sheetName val="TRAFFIC_PARM"/>
      <sheetName val="ECONOMIC_DATA"/>
      <sheetName val="осв_ОАО_(2)"/>
      <sheetName val="Data_Sheet"/>
      <sheetName val="Прогноз_декабрь_апрель_20041"/>
      <sheetName val="Settl_Finanacing"/>
      <sheetName val="Баланс_hti"/>
      <sheetName val="кфп-с-м2м_"/>
      <sheetName val="Breakdown_AR"/>
      <sheetName val="Соответствие_статей_БДР-ДДС"/>
      <sheetName val="SAS_TB_6m2006"/>
      <sheetName val="Справочник_статей"/>
      <sheetName val="_"/>
      <sheetName val="Прайс_Лист"/>
      <sheetName val="Гренобль_Ту-204"/>
      <sheetName val="Dropdown_list"/>
      <sheetName val="Список_регионов"/>
      <sheetName val="Выпадающие_списки"/>
      <sheetName val="CA1"/>
      <sheetName val="Ind. Budget"/>
      <sheetName val="Global"/>
      <sheetName val="Факт Dink-Inv 2004"/>
      <sheetName val="Справочник МВЗ"/>
      <sheetName val="Справочник ДДС"/>
      <sheetName val="indicative_ref_margin1"/>
      <sheetName val="Графики_прихода_(расчет)2"/>
      <sheetName val="Графики_прихода_(итог)2"/>
      <sheetName val="Факт_EUR_in_USD2"/>
      <sheetName val="ИТОГО__прогноз_расчет_варианто2"/>
      <sheetName val="Расчет_прямых_номеров2"/>
      <sheetName val="Запчасти_(Баров)2"/>
      <sheetName val="Эксплуатация_NMT2"/>
      <sheetName val="Трафик_IMT2"/>
      <sheetName val="Аб__обор-ие2"/>
      <sheetName val="Аренда_каналов2"/>
      <sheetName val="Расх__на_персонал2"/>
      <sheetName val="Аренда_и_охрана_офиса2"/>
      <sheetName val="ремонт_и_содержание_офиса2"/>
      <sheetName val="Налоги_2"/>
      <sheetName val="Обслуживание_долга2"/>
      <sheetName val="Закупка_компьютеров2"/>
      <sheetName val="Обслуж__компьютеров_и_сети2"/>
      <sheetName val="Трафик_Интернет2"/>
      <sheetName val="Затраты_на_новые_технологии2"/>
      <sheetName val="Actual_payments2"/>
      <sheetName val="indicative_ref_margin2"/>
      <sheetName val="Графики_прихода_(расчет)3"/>
      <sheetName val="Графики_прихода_(итог)3"/>
      <sheetName val="Факт_EUR_in_USD3"/>
      <sheetName val="ИТОГО__прогноз_расчет_варианто3"/>
      <sheetName val="Расчет_прямых_номеров3"/>
      <sheetName val="Запчасти_(Баров)3"/>
      <sheetName val="Эксплуатация_NMT3"/>
      <sheetName val="Трафик_IMT3"/>
      <sheetName val="Аб__обор-ие3"/>
      <sheetName val="Аренда_каналов3"/>
      <sheetName val="Расх__на_персонал3"/>
      <sheetName val="Аренда_и_охрана_офиса3"/>
      <sheetName val="ремонт_и_содержание_офиса3"/>
      <sheetName val="Налоги_3"/>
      <sheetName val="Обслуживание_долга3"/>
      <sheetName val="Закупка_компьютеров3"/>
      <sheetName val="Обслуж__компьютеров_и_сети3"/>
      <sheetName val="Трафик_Интернет3"/>
      <sheetName val="Затраты_на_новые_технологии3"/>
      <sheetName val="Actual_payments3"/>
      <sheetName val="indicative_ref_margin3"/>
      <sheetName val="Графики_прихода_(расчет)4"/>
      <sheetName val="Графики_прихода_(итог)4"/>
      <sheetName val="Факт_EUR_in_USD4"/>
      <sheetName val="ИТОГО__прогноз_расчет_варианто4"/>
      <sheetName val="Расчет_прямых_номеров4"/>
      <sheetName val="Запчасти_(Баров)4"/>
      <sheetName val="Эксплуатация_NMT4"/>
      <sheetName val="Трафик_IMT4"/>
      <sheetName val="Аб__обор-ие4"/>
      <sheetName val="Аренда_каналов4"/>
      <sheetName val="Расх__на_персонал4"/>
      <sheetName val="Аренда_и_охрана_офиса4"/>
      <sheetName val="ремонт_и_содержание_офиса4"/>
      <sheetName val="Налоги_4"/>
      <sheetName val="Обслуживание_долга4"/>
      <sheetName val="Закупка_компьютеров4"/>
      <sheetName val="Обслуж__компьютеров_и_сети4"/>
      <sheetName val="Трафик_Интернет4"/>
      <sheetName val="Затраты_на_новые_технологии4"/>
      <sheetName val="Actual_payments4"/>
      <sheetName val="indicative_ref_margin4"/>
      <sheetName val="TRAFFIC_CALC1"/>
      <sheetName val="TRAFFIC_PARM1"/>
      <sheetName val="ECONOMIC_DATA1"/>
      <sheetName val="осв_ОАО_(2)1"/>
      <sheetName val="Data_Sheet1"/>
      <sheetName val="СВОДНАЯ "/>
      <sheetName val="XREF"/>
      <sheetName val="fired heaters"/>
      <sheetName val="#REF"/>
      <sheetName val="sum"/>
      <sheetName val="п"/>
      <sheetName val="i-network capex costs"/>
      <sheetName val="СтрЗапасов (2)"/>
      <sheetName val="sapactivexlhiddensheet"/>
      <sheetName val="РИСКИ 2010"/>
      <sheetName val="РИСКИ2011"/>
      <sheetName val="Графики_прихода_(расчет)5"/>
      <sheetName val="Графики_прихода_(итог)5"/>
      <sheetName val="Факт_EUR_in_USD5"/>
      <sheetName val="ИТОГО__прогноз_расчет_варианто5"/>
      <sheetName val="Расчет_прямых_номеров5"/>
      <sheetName val="Запчасти_(Баров)5"/>
      <sheetName val="Эксплуатация_NMT5"/>
      <sheetName val="Трафик_IMT5"/>
      <sheetName val="Аб__обор-ие5"/>
      <sheetName val="Аренда_каналов5"/>
      <sheetName val="Расх__на_персонал5"/>
      <sheetName val="Аренда_и_охрана_офиса5"/>
      <sheetName val="ремонт_и_содержание_офиса5"/>
      <sheetName val="Налоги_5"/>
      <sheetName val="Обслуживание_долга5"/>
      <sheetName val="Закупка_компьютеров5"/>
      <sheetName val="Обслуж__компьютеров_и_сети5"/>
      <sheetName val="Трафик_Интернет5"/>
      <sheetName val="Затраты_на_новые_технологии5"/>
      <sheetName val="Actual_payments5"/>
      <sheetName val="indicative_ref_margin5"/>
      <sheetName val="Прогноз_декабрь_апрель_20042"/>
      <sheetName val="a)_Core_Financials"/>
      <sheetName val="TRAFFIC_CALC2"/>
      <sheetName val="TRAFFIC_PARM2"/>
      <sheetName val="ECONOMIC_DATA2"/>
      <sheetName val="осв_ОАО_(2)2"/>
      <sheetName val="Data_Sheet2"/>
      <sheetName val="фасады_общий"/>
      <sheetName val="Adjustment_schedule"/>
      <sheetName val="Sub_group_code_&amp;_Name"/>
      <sheetName val="S_60"/>
      <sheetName val="BS_Act_by_month"/>
      <sheetName val="CF_act"/>
      <sheetName val="CF_BB"/>
      <sheetName val="P&amp;L_Act_month"/>
      <sheetName val="P&amp;L_BB_month"/>
      <sheetName val="Total_Revenue"/>
      <sheetName val="EBITDA_Bridges_v_Budget"/>
      <sheetName val="Segmental_Analysis"/>
      <sheetName val="CPS_&amp;_CbC"/>
      <sheetName val="Справочник_статей_БУ_"/>
      <sheetName val="Date_2"/>
      <sheetName val="Авансы_по_СНГ"/>
      <sheetName val="IncStat_03-04"/>
      <sheetName val="IncStat_03__"/>
      <sheetName val="Факт_Dink-Inv_2004"/>
      <sheetName val="Справочник_МВЗ"/>
      <sheetName val="Справочник_ДДС"/>
      <sheetName val="тех_лист"/>
      <sheetName val="СВОДНАЯ_"/>
      <sheetName val="PERSONNELIST"/>
      <sheetName val="lse_trading data"/>
      <sheetName val="schsts"/>
      <sheetName val="Year 3"/>
      <sheetName val="ITALIANS"/>
      <sheetName val="U-26_Power"/>
      <sheetName val="ТИТУЛЬНЫЙ"/>
      <sheetName val="ЧМЗ Budget"/>
      <sheetName val="Debt"/>
      <sheetName val="ВГО"/>
      <sheetName val="Направления деятельности"/>
      <sheetName val="лист1"/>
      <sheetName val="Макропараметры"/>
      <sheetName val="Macro&amp;general assump"/>
      <sheetName val="Damodaran Industry Beta 2015"/>
      <sheetName val="саратов (2)"/>
      <sheetName val="Презентация"/>
      <sheetName val="Прочие ДиР"/>
      <sheetName val="К-ДДС"/>
      <sheetName val="PL_Base"/>
      <sheetName val="1C_Base"/>
      <sheetName val="BS ГК МТ"/>
      <sheetName val="PL ГК МТ"/>
      <sheetName val="CF_Base"/>
      <sheetName val="Loans"/>
      <sheetName val="IFRS corr"/>
      <sheetName val="Свод &quot;К&quot;"/>
      <sheetName val="Справочники"/>
      <sheetName val="3. 2013 - перенос на ПМТВ"/>
      <sheetName val="Imputed %"/>
      <sheetName val="Lib BS"/>
      <sheetName val="Список компаний группы"/>
      <sheetName val="Control_ЦБО"/>
      <sheetName val="3.INP-GEN"/>
      <sheetName val="2.INP-Timeline"/>
      <sheetName val="1.INP-Scenario"/>
      <sheetName val="Чернигов"/>
      <sheetName val="Reconciliation"/>
      <sheetName val="usage_assumption"/>
      <sheetName val="Dir"/>
      <sheetName val="macro"/>
      <sheetName val="$Out_For_Database"/>
      <sheetName val="устр-во опорное"/>
      <sheetName val="Круг 6 листов "/>
      <sheetName val="Справочник для ФЭИ"/>
      <sheetName val="Rev"/>
      <sheetName val="FCF"/>
      <sheetName val="Schedules"/>
      <sheetName val="common-size"/>
      <sheetName val="Proj. Bal."/>
      <sheetName val="Ratios"/>
      <sheetName val="TECHSHEET"/>
      <sheetName val="Segment_OIBDA"/>
      <sheetName val="Лист"/>
      <sheetName val="natl consult reg."/>
      <sheetName val="cus_HK1033"/>
      <sheetName val=" 31_Oper lease"/>
      <sheetName val="PN's base (250)"/>
      <sheetName val=" 8230.07+"/>
      <sheetName val="8230.06+"/>
      <sheetName val="хранение 8230.08+"/>
      <sheetName val="+5610.04"/>
      <sheetName val="БДР"/>
      <sheetName val="с.660"/>
      <sheetName val="ДФВ"/>
      <sheetName val="КУУ"/>
      <sheetName val="Budget presentation back up"/>
      <sheetName val="EMBI"/>
      <sheetName val="Svr Eur"/>
      <sheetName val="graph_data"/>
      <sheetName val="Счетчик вопросов"/>
      <sheetName val="1997 fin. res."/>
      <sheetName val="exch. rates"/>
      <sheetName val="CurRates"/>
      <sheetName val="COST-TZ"/>
      <sheetName val="Client Information"/>
      <sheetName val="Тех. реализация"/>
      <sheetName val="Directory"/>
      <sheetName val="PL"/>
      <sheetName val="Capexsales"/>
      <sheetName val="Нормативы"/>
      <sheetName val="CARDS"/>
      <sheetName val="CONTRIBUTION"/>
      <sheetName val="DELTA"/>
      <sheetName val="FIXED ASSETS"/>
      <sheetName val="SALARIES"/>
      <sheetName val="SETTL - RBL"/>
      <sheetName val="SETTL - USD"/>
      <sheetName val="SPARES - BOOTHS"/>
      <sheetName val="SPARES - PAYPHONES"/>
      <sheetName val="STAFF"/>
      <sheetName val="VAT"/>
      <sheetName val="Analysis_Graph"/>
      <sheetName val="IVA Estimado"/>
      <sheetName val="INP"/>
      <sheetName val="Доп инфо"/>
      <sheetName val="ОСВ"/>
      <sheetName val="EBITDA Bridge"/>
      <sheetName val="VKPM"/>
      <sheetName val="FA rollforward Bank"/>
      <sheetName val="dic"/>
      <sheetName val="PL.2013.01"/>
      <sheetName val="Lots1127"/>
      <sheetName val="Все статьи"/>
      <sheetName val="Data"/>
      <sheetName val="울산시산표"/>
      <sheetName val="info"/>
      <sheetName val="ADJUST"/>
      <sheetName val="Menu"/>
      <sheetName val="Income"/>
      <sheetName val="Sample"/>
      <sheetName val="BA "/>
      <sheetName val="Лист11 (2)"/>
      <sheetName val="Лист11"/>
      <sheetName val="Sheet92"/>
      <sheetName val=" N Finansal Eğri"/>
      <sheetName val="1"/>
      <sheetName val="TABLO-3"/>
      <sheetName val="Construction"/>
      <sheetName val="Cat A Change Control"/>
      <sheetName val="Data USA Cdn$"/>
      <sheetName val="Data USA US$"/>
      <sheetName val="back up Share Performance"/>
      <sheetName val="GLC_ratios_Jun"/>
      <sheetName val="Cash-Flow"/>
      <sheetName val="ОПУ"/>
      <sheetName val="Исходные данные"/>
      <sheetName val="Front"/>
      <sheetName val="Jan 06"/>
      <sheetName val="бддс"/>
      <sheetName val="DS Oil System"/>
      <sheetName val="Обоснование"/>
      <sheetName val="Параметры"/>
      <sheetName val="Лист1 (2)"/>
      <sheetName val="Лист2"/>
      <sheetName val="Расчет"/>
      <sheetName val="ШР"/>
      <sheetName val="Предложения"/>
      <sheetName val="свод по видам"/>
      <sheetName val="Приложение 1 к распоряжению"/>
      <sheetName val="Приложение 2 к распоряжению "/>
      <sheetName val="Journals"/>
      <sheetName val="WIP"/>
      <sheetName val="manhour"/>
      <sheetName val="Malaysia incl. RET"/>
      <sheetName val="BOQ01"/>
      <sheetName val="BOQ02"/>
      <sheetName val="BOQ03"/>
      <sheetName val="BOQ04"/>
      <sheetName val="BOQ05"/>
      <sheetName val="BOQ06"/>
      <sheetName val="BOQ07"/>
      <sheetName val="BOQ08"/>
      <sheetName val="BOQ09"/>
      <sheetName val="BOQ"/>
      <sheetName val="汇率"/>
      <sheetName val="间接费"/>
      <sheetName val="材料价"/>
      <sheetName val="PAL"/>
      <sheetName val="摊销费"/>
      <sheetName val="TABLE"/>
      <sheetName val="Sheet1"/>
      <sheetName val="вспомогательные таблицы"/>
      <sheetName val="НДС"/>
      <sheetName val="Вид деятельности"/>
      <sheetName val="Статус"/>
      <sheetName val="валюта"/>
      <sheetName val="пр-во"/>
      <sheetName val="Свод-1"/>
      <sheetName val="Итог по НПО "/>
      <sheetName val="баланс"/>
      <sheetName val="%D0%9F%D1%80%D0%BE%D0%B3%D0%BD%"/>
      <sheetName val="breakdown"/>
      <sheetName val="Parms"/>
      <sheetName val="CMA"/>
      <sheetName val="Отчет о реализации площадей"/>
      <sheetName val="Panel"/>
      <sheetName val="Read me first"/>
      <sheetName val="finansal tamamlanma eğrisi"/>
      <sheetName val="бурение"/>
      <sheetName val="lists"/>
      <sheetName val="cover"/>
      <sheetName val="Список_групп"/>
      <sheetName val="Баланс_hti1"/>
      <sheetName val="кфп-с-м2м_1"/>
      <sheetName val="Settl_Finanacing1"/>
      <sheetName val="Соответствие_статей_БДР-ДДС1"/>
      <sheetName val="Breakdown_AR1"/>
      <sheetName val="SAS_TB_6m20061"/>
      <sheetName val="Справочник_статей1"/>
      <sheetName val="_1"/>
      <sheetName val="Гренобль_Ту-2041"/>
      <sheetName val="Dropdown_list1"/>
      <sheetName val="Прайс_Лист1"/>
      <sheetName val="Список_регионов1"/>
      <sheetName val="Выпадающие_списки1"/>
      <sheetName val="Прогноз_декабрь_апрель_20043"/>
      <sheetName val="Баланс_hti2"/>
      <sheetName val="кфп-с-м2м_2"/>
      <sheetName val="Settl_Finanacing2"/>
      <sheetName val="Соответствие_статей_БДР-ДДС2"/>
      <sheetName val="Breakdown_AR2"/>
      <sheetName val="SAS_TB_6m20062"/>
      <sheetName val="Справочник_статей2"/>
      <sheetName val="_2"/>
      <sheetName val="Гренобль_Ту-2042"/>
      <sheetName val="Dropdown_list2"/>
      <sheetName val="Прайс_Лист2"/>
      <sheetName val="Список_регионов2"/>
      <sheetName val="Выпадающие_списки2"/>
      <sheetName val="S_601"/>
      <sheetName val="Total_Revenue1"/>
      <sheetName val="BS_Act_by_month1"/>
      <sheetName val="CF_act1"/>
      <sheetName val="CF_BB1"/>
      <sheetName val="P&amp;L_Act_month1"/>
      <sheetName val="P&amp;L_BB_month1"/>
      <sheetName val="Sub_group_code_&amp;_Name1"/>
      <sheetName val="Adjustment_schedule1"/>
      <sheetName val="Справочник_МВЗ1"/>
      <sheetName val="Справочник_ДДС1"/>
      <sheetName val="EBITDA_Bridges_v_Budget1"/>
      <sheetName val="Date_21"/>
      <sheetName val="Segmental_Analysis1"/>
      <sheetName val="CPS_&amp;_CbC1"/>
      <sheetName val="Справочник_статей_БУ_1"/>
      <sheetName val="TRAFFIC_CALC3"/>
      <sheetName val="TRAFFIC_PARM3"/>
      <sheetName val="ECONOMIC_DATA3"/>
      <sheetName val="Data_Sheet3"/>
      <sheetName val="осв_ОАО_(2)3"/>
      <sheetName val="Прогноз_декабрь_апрель_20044"/>
      <sheetName val="Баланс_hti3"/>
      <sheetName val="кфп-с-м2м_3"/>
      <sheetName val="Settl_Finanacing3"/>
      <sheetName val="Соответствие_статей_БДР-ДДС3"/>
      <sheetName val="Breakdown_AR3"/>
      <sheetName val="SAS_TB_6m20063"/>
      <sheetName val="Справочник_статей3"/>
      <sheetName val="_3"/>
      <sheetName val="Гренобль_Ту-2043"/>
      <sheetName val="Dropdown_list3"/>
      <sheetName val="Прайс_Лист3"/>
      <sheetName val="Список_регионов3"/>
      <sheetName val="Выпадающие_списки3"/>
      <sheetName val="S_602"/>
      <sheetName val="Total_Revenue2"/>
      <sheetName val="BS_Act_by_month2"/>
      <sheetName val="CF_act2"/>
      <sheetName val="CF_BB2"/>
      <sheetName val="P&amp;L_Act_month2"/>
      <sheetName val="P&amp;L_BB_month2"/>
      <sheetName val="Sub_group_code_&amp;_Name2"/>
      <sheetName val="Adjustment_schedule2"/>
      <sheetName val="Справочник_МВЗ2"/>
      <sheetName val="Справочник_ДДС2"/>
      <sheetName val="EBITDA_Bridges_v_Budget2"/>
      <sheetName val="Date_22"/>
      <sheetName val="Segmental_Analysis2"/>
      <sheetName val="CPS_&amp;_CbC2"/>
      <sheetName val="Справочник_статей_БУ_2"/>
      <sheetName val="TRAFFIC_CALC4"/>
      <sheetName val="TRAFFIC_PARM4"/>
      <sheetName val="ECONOMIC_DATA4"/>
      <sheetName val="Data_Sheet4"/>
      <sheetName val="осв_ОАО_(2)4"/>
      <sheetName val="Прогноз_декабрь_апрель_20045"/>
      <sheetName val="Баланс_hti4"/>
      <sheetName val="кфп-с-м2м_4"/>
      <sheetName val="Settl_Finanacing4"/>
      <sheetName val="Соответствие_статей_БДР-ДДС4"/>
      <sheetName val="Breakdown_AR4"/>
      <sheetName val="SAS_TB_6m20064"/>
      <sheetName val="Справочник_статей4"/>
      <sheetName val="_4"/>
      <sheetName val="Гренобль_Ту-2044"/>
      <sheetName val="Dropdown_list4"/>
      <sheetName val="Прайс_Лист4"/>
      <sheetName val="Список_регионов4"/>
      <sheetName val="Выпадающие_списки4"/>
      <sheetName val="S_603"/>
      <sheetName val="Total_Revenue3"/>
      <sheetName val="BS_Act_by_month3"/>
      <sheetName val="CF_act3"/>
      <sheetName val="CF_BB3"/>
      <sheetName val="P&amp;L_Act_month3"/>
      <sheetName val="P&amp;L_BB_month3"/>
      <sheetName val="Sub_group_code_&amp;_Name3"/>
      <sheetName val="Adjustment_schedule3"/>
      <sheetName val="Справочник_МВЗ3"/>
      <sheetName val="Справочник_ДДС3"/>
      <sheetName val="EBITDA_Bridges_v_Budget3"/>
      <sheetName val="Date_23"/>
      <sheetName val="Segmental_Analysis3"/>
      <sheetName val="CPS_&amp;_CbC3"/>
      <sheetName val="Справочник_статей_БУ_3"/>
      <sheetName val="СТ ОЭ"/>
      <sheetName val="Validation Tables"/>
      <sheetName val="MD"/>
      <sheetName val="ГК лохл"/>
      <sheetName val="FS Consol"/>
      <sheetName val="Division - Dairy"/>
      <sheetName val="Division - Juice"/>
      <sheetName val="D"/>
      <sheetName val="Input"/>
      <sheetName val="merger"/>
      <sheetName val="Продажа. Рынок РФ"/>
      <sheetName val="key drivers"/>
      <sheetName val="Общие замечания"/>
      <sheetName val="Time"/>
      <sheetName val="INFLOW"/>
      <sheetName val="sheet2"/>
      <sheetName val="Risk-Free Rate"/>
      <sheetName val="PARAMETRES"/>
      <sheetName val="БДДС Проекты ABC"/>
      <sheetName val="working - noprint"/>
      <sheetName val="Итоговый PL"/>
      <sheetName val="5 - capex &amp; wrk captl"/>
      <sheetName val="2 - prices &amp; other assmpt"/>
      <sheetName val="классификатор"/>
      <sheetName val="устр-во_опорное"/>
      <sheetName val="Справочник_для_ФЭИ"/>
      <sheetName val="вспомогательные_таблицы"/>
      <sheetName val="Вид_деятельности"/>
      <sheetName val="Круг_6_листов_"/>
      <sheetName val="Proj__Bal_"/>
      <sheetName val="тех_лист1"/>
      <sheetName val="РИСКИ_2010"/>
      <sheetName val="Year_3"/>
      <sheetName val="i-network_capex_costs"/>
      <sheetName val="Направления_деятельности"/>
      <sheetName val="Macro&amp;general_assump"/>
      <sheetName val="Damodaran_Industry_Beta_2015"/>
      <sheetName val="Прочие_ДиР"/>
      <sheetName val="BS_ГК_МТ"/>
      <sheetName val="PL_ГК_МТ"/>
      <sheetName val="IFRS_corr"/>
      <sheetName val="Свод_&quot;К&quot;"/>
      <sheetName val="3__2013_-_перенос_на_ПМТВ"/>
      <sheetName val="Imputed_%"/>
      <sheetName val="Lib_BS"/>
      <sheetName val="Список_компаний_группы"/>
      <sheetName val="3_INP-GEN"/>
      <sheetName val="2_INP-Timeline"/>
      <sheetName val="1_INP-Scenario"/>
      <sheetName val="саратов_(2)"/>
      <sheetName val="ЧМЗ_Budget"/>
      <sheetName val="Budget_presentation_back_up"/>
      <sheetName val="natl_consult_reg_"/>
      <sheetName val="Тех__реализация"/>
      <sheetName val="_8230_07+"/>
      <sheetName val="8230_06+"/>
      <sheetName val="хранение_8230_08+"/>
      <sheetName val="+5610_04"/>
      <sheetName val="IVA_Estimado"/>
      <sheetName val="Доп_инфо"/>
      <sheetName val="EBITDA_Bridge"/>
      <sheetName val="Client_Information"/>
      <sheetName val="FA_rollforward_Bank"/>
      <sheetName val="СтрЗапасов_(2)"/>
      <sheetName val="FIXED_ASSETS"/>
      <sheetName val="SETTL_-_RBL"/>
      <sheetName val="SETTL_-_USD"/>
      <sheetName val="SPARES_-_BOOTHS"/>
      <sheetName val="SPARES_-_PAYPHONES"/>
      <sheetName val="LSE_Trading_Data"/>
      <sheetName val="Все_статьи"/>
      <sheetName val="PL_2013_01"/>
      <sheetName val="1997_fin__res_"/>
      <sheetName val="exch__rates"/>
      <sheetName val="Счетчик_вопросов"/>
      <sheetName val="с_660"/>
      <sheetName val="ГК_лохл"/>
      <sheetName val="FS_Consol"/>
      <sheetName val="Division_-_Dairy"/>
      <sheetName val="Division_-_Juice"/>
      <sheetName val="Продажа__Рынок_РФ"/>
      <sheetName val="key_drivers"/>
      <sheetName val="Ind__Budget"/>
      <sheetName val="fired_heaters"/>
      <sheetName val="Общие_замечания"/>
      <sheetName val="СТ_ОЭ"/>
      <sheetName val="Validation_Tables"/>
      <sheetName val="Risk-Free_Rate"/>
      <sheetName val="Q 2"/>
      <sheetName val="Спр Связанные стороны"/>
      <sheetName val="Поддерживающий лист"/>
      <sheetName val="Long List"/>
      <sheetName val="DCF"/>
      <sheetName val="Variables"/>
      <sheetName val="Затраты"/>
      <sheetName val="график"/>
      <sheetName val="17.7mln вар 1"/>
      <sheetName val="G2TempSheet"/>
      <sheetName val="escon"/>
      <sheetName val="sorecast"/>
      <sheetName val="Sheet119"/>
      <sheetName val="CS_Groups"/>
      <sheetName val="Appendix 1"/>
      <sheetName val="ЭХЗ по изометрии"/>
      <sheetName val="зим "/>
      <sheetName val="LOB"/>
      <sheetName val="Visa-Registration Detailed"/>
      <sheetName val="Summary"/>
      <sheetName val="FERTIL"/>
      <sheetName val="Units"/>
      <sheetName val="SsFCTRS"/>
      <sheetName val="LABTOTAL"/>
      <sheetName val="合成単価作成表-BLDG"/>
      <sheetName val="Графики_прихода_(расчет)6"/>
      <sheetName val="Графики_прихода_(итог)6"/>
      <sheetName val="Факт_EUR_in_USD6"/>
      <sheetName val="ИТОГО__прогноз_расчет_варианто6"/>
      <sheetName val="Расчет_прямых_номеров6"/>
      <sheetName val="Запчасти_(Баров)6"/>
      <sheetName val="Эксплуатация_NMT6"/>
      <sheetName val="Трафик_IMT6"/>
      <sheetName val="Аб__обор-ие6"/>
      <sheetName val="Аренда_каналов6"/>
      <sheetName val="Расх__на_персонал6"/>
      <sheetName val="Аренда_и_охрана_офиса6"/>
      <sheetName val="ремонт_и_содержание_офиса6"/>
      <sheetName val="Налоги_6"/>
      <sheetName val="Обслуживание_долга6"/>
      <sheetName val="Закупка_компьютеров6"/>
      <sheetName val="Обслуж__компьютеров_и_сети6"/>
      <sheetName val="Трафик_Интернет6"/>
      <sheetName val="Затраты_на_новые_технологии6"/>
      <sheetName val="Actual_payments6"/>
      <sheetName val="indicative_ref_margin6"/>
      <sheetName val="Прогноз_декабрь_апрель_20046"/>
      <sheetName val="_5"/>
      <sheetName val="TRAFFIC_CALC5"/>
      <sheetName val="TRAFFIC_PARM5"/>
      <sheetName val="ECONOMIC_DATA5"/>
      <sheetName val="осв_ОАО_(2)5"/>
      <sheetName val="Data_Sheet5"/>
      <sheetName val="Баланс_hti5"/>
      <sheetName val="кфп-с-м2м_5"/>
      <sheetName val="Settl_Finanacing5"/>
      <sheetName val="Breakdown_AR5"/>
      <sheetName val="Соответствие_статей_БДР-ДДС5"/>
      <sheetName val="a)_Core_Financials1"/>
      <sheetName val="Справочник_статей5"/>
      <sheetName val="Гренобль_Ту-2045"/>
      <sheetName val="Dropdown_list5"/>
      <sheetName val="SAS_TB_6m20065"/>
      <sheetName val="фасады_общий1"/>
      <sheetName val="Adjustment_schedule4"/>
      <sheetName val="Sub_group_code_&amp;_Name4"/>
      <sheetName val="S_604"/>
      <sheetName val="BS_Act_by_month4"/>
      <sheetName val="CF_act4"/>
      <sheetName val="CF_BB4"/>
      <sheetName val="P&amp;L_Act_month4"/>
      <sheetName val="P&amp;L_BB_month4"/>
      <sheetName val="Total_Revenue4"/>
      <sheetName val="Прайс_Лист5"/>
      <sheetName val="Список_регионов5"/>
      <sheetName val="Выпадающие_списки5"/>
      <sheetName val="EBITDA_Bridges_v_Budget4"/>
      <sheetName val="Segmental_Analysis4"/>
      <sheetName val="CPS_&amp;_CbC4"/>
      <sheetName val="Справочник_статей_БУ_4"/>
      <sheetName val="Date_24"/>
      <sheetName val="Авансы_по_СНГ1"/>
      <sheetName val="IncStat_03-041"/>
      <sheetName val="IncStat_03__1"/>
      <sheetName val="тех_лист2"/>
      <sheetName val="Ind__Budget1"/>
      <sheetName val="Факт_Dink-Inv_20041"/>
      <sheetName val="Справочник_МВЗ4"/>
      <sheetName val="Справочник_ДДС4"/>
      <sheetName val="СВОДНАЯ_1"/>
      <sheetName val="fired_heaters1"/>
      <sheetName val="i-network_capex_costs1"/>
      <sheetName val="СтрЗапасов_(2)1"/>
      <sheetName val="РИСКИ_20101"/>
      <sheetName val="Year_31"/>
      <sheetName val="ЧМЗ_Budget1"/>
      <sheetName val="Направления_деятельности1"/>
      <sheetName val="Macro&amp;general_assump1"/>
      <sheetName val="Damodaran_Industry_Beta_20151"/>
      <sheetName val="саратов_(2)1"/>
      <sheetName val="Прочие_ДиР1"/>
      <sheetName val="BS_ГК_МТ1"/>
      <sheetName val="PL_ГК_МТ1"/>
      <sheetName val="IFRS_corr1"/>
      <sheetName val="Свод_&quot;К&quot;1"/>
      <sheetName val="3__2013_-_перенос_на_ПМТВ1"/>
      <sheetName val="Imputed_%1"/>
      <sheetName val="Lib_BS1"/>
      <sheetName val="Список_компаний_группы1"/>
      <sheetName val="3_INP-GEN1"/>
      <sheetName val="2_INP-Timeline1"/>
      <sheetName val="1_INP-Scenario1"/>
      <sheetName val="устр-во_опорное1"/>
      <sheetName val="Круг_6_листов_1"/>
      <sheetName val="Справочник_для_ФЭИ1"/>
      <sheetName val="Proj__Bal_1"/>
      <sheetName val="_31_Oper_lease"/>
      <sheetName val="PN's_base_(250)"/>
      <sheetName val="_8230_07+1"/>
      <sheetName val="8230_06+1"/>
      <sheetName val="хранение_8230_08+1"/>
      <sheetName val="+5610_041"/>
      <sheetName val="с_6601"/>
      <sheetName val="natl_consult_reg_1"/>
      <sheetName val="Budget_presentation_back_up1"/>
      <sheetName val="Svr_Eur"/>
      <sheetName val="Счетчик_вопросов1"/>
      <sheetName val="1997_fin__res_1"/>
      <sheetName val="exch__rates1"/>
      <sheetName val="Client_Information1"/>
      <sheetName val="Тех__реализация1"/>
      <sheetName val="FIXED_ASSETS1"/>
      <sheetName val="SETTL_-_RBL1"/>
      <sheetName val="SETTL_-_USD1"/>
      <sheetName val="SPARES_-_BOOTHS1"/>
      <sheetName val="SPARES_-_PAYPHONES1"/>
      <sheetName val="IVA_Estimado1"/>
      <sheetName val="Доп_инфо1"/>
      <sheetName val="EBITDA_Bridge1"/>
      <sheetName val="FA_rollforward_Bank1"/>
      <sheetName val="PL_2013_011"/>
      <sheetName val="Все_статьи1"/>
      <sheetName val="BA_"/>
      <sheetName val="Лист11_(2)"/>
      <sheetName val="_N_Finansal_Eğri"/>
      <sheetName val="Cat_A_Change_Control"/>
      <sheetName val="Data_USA_Cdn$"/>
      <sheetName val="Data_USA_US$"/>
      <sheetName val="back_up_Share_Performance"/>
      <sheetName val="Исходные_данные"/>
      <sheetName val="Jan_06"/>
      <sheetName val="DS_Oil_System"/>
      <sheetName val="Лист1_(2)"/>
      <sheetName val="свод_по_видам"/>
      <sheetName val="Приложение_1_к_распоряжению"/>
      <sheetName val="Приложение_2_к_распоряжению_"/>
      <sheetName val="Malaysia_incl__RET"/>
      <sheetName val="вспомогательные_таблицы1"/>
      <sheetName val="Вид_деятельности1"/>
      <sheetName val="Итог_по_НПО_"/>
      <sheetName val="Отчет_о_реализации_площадей"/>
      <sheetName val="Read_me_first"/>
      <sheetName val="СТ_ОЭ1"/>
      <sheetName val="Validation_Tables1"/>
      <sheetName val="finansal_tamamlanma_eğrisi"/>
      <sheetName val="ГК_лохл1"/>
      <sheetName val="FS_Consol1"/>
      <sheetName val="Division_-_Dairy1"/>
      <sheetName val="Division_-_Juice1"/>
      <sheetName val="Продажа__Рынок_РФ1"/>
      <sheetName val="key_drivers1"/>
      <sheetName val="Общие_замечания1"/>
      <sheetName val="Risk-Free_Rate1"/>
      <sheetName val="БДДС_Проекты_ABC"/>
      <sheetName val="working_-_noprint"/>
      <sheetName val="Итоговый_PL"/>
      <sheetName val="5_-_capex_&amp;_wrk_captl"/>
      <sheetName val="2_-_prices_&amp;_other_assmpt"/>
      <sheetName val="Q_2"/>
      <sheetName val="Спр_Связанные_стороны"/>
      <sheetName val="Поддерживающий_лист"/>
      <sheetName val="Long_List"/>
      <sheetName val="17_7mln_вар_1"/>
      <sheetName val="Appendix_1"/>
      <sheetName val="ЭХЗ_по_изометрии"/>
      <sheetName val="зим_"/>
      <sheetName val="F.D."/>
      <sheetName val="Расчет бюджета 391"/>
      <sheetName val="Расчет бюджета"/>
      <sheetName val="Сравнение_768"/>
      <sheetName val="PDS U-1400"/>
      <sheetName val="Предпосылки"/>
      <sheetName val="Lead"/>
      <sheetName val="Deprec"/>
      <sheetName val="Additions 2002"/>
      <sheetName val="before allocation"/>
      <sheetName val="01"/>
      <sheetName val="##"/>
      <sheetName val="Consolid_main"/>
      <sheetName val="mediaplan ver.1"/>
      <sheetName val="Transf_main"/>
      <sheetName val="XLRpt_TempSheet"/>
      <sheetName val="CTC"/>
      <sheetName val="NTV"/>
      <sheetName val="ORT"/>
      <sheetName val="RenTV"/>
      <sheetName val="RTR"/>
      <sheetName val="TV6"/>
      <sheetName val="P&amp;L_кв"/>
      <sheetName val="PpFCTRS"/>
      <sheetName val=" c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26">
          <cell r="B26">
            <v>605</v>
          </cell>
          <cell r="C26" t="str">
            <v>КОМЕТ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 t="e">
            <v>#REF!</v>
          </cell>
          <cell r="S26">
            <v>0</v>
          </cell>
          <cell r="T26">
            <v>0</v>
          </cell>
          <cell r="U26">
            <v>0</v>
          </cell>
        </row>
        <row r="27">
          <cell r="B27">
            <v>608</v>
          </cell>
          <cell r="C27" t="str">
            <v>МТУ (Совинтел)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 t="e">
            <v>#REF!</v>
          </cell>
          <cell r="S27">
            <v>0</v>
          </cell>
          <cell r="T27">
            <v>0</v>
          </cell>
          <cell r="U27">
            <v>0</v>
          </cell>
        </row>
        <row r="28">
          <cell r="B28">
            <v>611</v>
          </cell>
          <cell r="C28" t="str">
            <v>ТЕЛМОС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 t="e">
            <v>#REF!</v>
          </cell>
          <cell r="S28">
            <v>0</v>
          </cell>
          <cell r="T28">
            <v>0</v>
          </cell>
          <cell r="U28">
            <v>0</v>
          </cell>
        </row>
        <row r="29">
          <cell r="B29">
            <v>614</v>
          </cell>
          <cell r="C29" t="str">
            <v>РусСДО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 t="e">
            <v>#REF!</v>
          </cell>
          <cell r="S29">
            <v>0</v>
          </cell>
          <cell r="T29">
            <v>0</v>
          </cell>
          <cell r="U29">
            <v>0</v>
          </cell>
        </row>
        <row r="35">
          <cell r="A35">
            <v>10</v>
          </cell>
          <cell r="B35">
            <v>621</v>
          </cell>
          <cell r="C35" t="str">
            <v>МТУ (Совинтел, аб. плата за городские номера)</v>
          </cell>
          <cell r="D35">
            <v>86</v>
          </cell>
          <cell r="E35">
            <v>86</v>
          </cell>
          <cell r="F35">
            <v>0</v>
          </cell>
          <cell r="G35">
            <v>48</v>
          </cell>
          <cell r="H35">
            <v>48</v>
          </cell>
          <cell r="I35">
            <v>48</v>
          </cell>
          <cell r="J35">
            <v>48</v>
          </cell>
          <cell r="K35">
            <v>48</v>
          </cell>
          <cell r="L35">
            <v>48</v>
          </cell>
          <cell r="M35">
            <v>48</v>
          </cell>
          <cell r="N35">
            <v>48</v>
          </cell>
          <cell r="O35">
            <v>48</v>
          </cell>
          <cell r="P35">
            <v>48</v>
          </cell>
          <cell r="Q35">
            <v>48</v>
          </cell>
          <cell r="R35" t="e">
            <v>#REF!</v>
          </cell>
          <cell r="S35">
            <v>144</v>
          </cell>
          <cell r="T35">
            <v>57.599999999999994</v>
          </cell>
          <cell r="U35">
            <v>-28.400000000000006</v>
          </cell>
        </row>
        <row r="36">
          <cell r="B36">
            <v>624</v>
          </cell>
        </row>
        <row r="52">
          <cell r="B52">
            <v>641</v>
          </cell>
        </row>
        <row r="56">
          <cell r="B56">
            <v>655</v>
          </cell>
          <cell r="C56" t="str">
            <v>Экcплуатационный взнос  по БС</v>
          </cell>
          <cell r="D56">
            <v>0</v>
          </cell>
          <cell r="E56">
            <v>0</v>
          </cell>
          <cell r="F56">
            <v>0</v>
          </cell>
          <cell r="G56">
            <v>25</v>
          </cell>
          <cell r="H56">
            <v>25</v>
          </cell>
          <cell r="I56">
            <v>25</v>
          </cell>
          <cell r="J56">
            <v>25</v>
          </cell>
          <cell r="K56">
            <v>25</v>
          </cell>
          <cell r="L56">
            <v>25</v>
          </cell>
          <cell r="M56">
            <v>25</v>
          </cell>
          <cell r="N56">
            <v>25</v>
          </cell>
          <cell r="O56">
            <v>25</v>
          </cell>
          <cell r="P56">
            <v>25</v>
          </cell>
          <cell r="Q56">
            <v>25</v>
          </cell>
          <cell r="R56" t="e">
            <v>#REF!</v>
          </cell>
          <cell r="S56">
            <v>75</v>
          </cell>
          <cell r="T56">
            <v>30</v>
          </cell>
          <cell r="U56">
            <v>30</v>
          </cell>
        </row>
        <row r="57">
          <cell r="B57">
            <v>656</v>
          </cell>
          <cell r="C57" t="str">
            <v>Согласование частот БС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 t="e">
            <v>#REF!</v>
          </cell>
          <cell r="S57">
            <v>0</v>
          </cell>
          <cell r="T57">
            <v>0</v>
          </cell>
          <cell r="U57">
            <v>0</v>
          </cell>
        </row>
        <row r="58">
          <cell r="B58">
            <v>657</v>
          </cell>
          <cell r="C58" t="str">
            <v>Экcплуатационный взнос  по РРЛ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 t="e">
            <v>#REF!</v>
          </cell>
          <cell r="S58">
            <v>0</v>
          </cell>
          <cell r="T58">
            <v>0</v>
          </cell>
          <cell r="U58">
            <v>0</v>
          </cell>
        </row>
        <row r="59">
          <cell r="B59">
            <v>658</v>
          </cell>
          <cell r="C59" t="str">
            <v>Согласование частот РРЛ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 t="e">
            <v>#REF!</v>
          </cell>
          <cell r="S59">
            <v>0</v>
          </cell>
          <cell r="T59">
            <v>0</v>
          </cell>
          <cell r="U59">
            <v>0</v>
          </cell>
        </row>
        <row r="60">
          <cell r="B60">
            <v>659</v>
          </cell>
          <cell r="C60" t="str">
            <v>Экспертиза сети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 t="e">
            <v>#REF!</v>
          </cell>
          <cell r="S60">
            <v>0</v>
          </cell>
          <cell r="T60">
            <v>0</v>
          </cell>
          <cell r="U60">
            <v>0</v>
          </cell>
        </row>
        <row r="93">
          <cell r="B93">
            <v>725</v>
          </cell>
          <cell r="C93" t="str">
            <v>Затраты на подключение новых телефонов</v>
          </cell>
          <cell r="D93">
            <v>0</v>
          </cell>
          <cell r="E93">
            <v>0</v>
          </cell>
          <cell r="F93">
            <v>0</v>
          </cell>
          <cell r="G93">
            <v>48.602942726727086</v>
          </cell>
          <cell r="H93">
            <v>93.064068026315795</v>
          </cell>
          <cell r="I93">
            <v>158.00013201809213</v>
          </cell>
          <cell r="J93">
            <v>147.96314222405803</v>
          </cell>
          <cell r="K93">
            <v>172.08796734449763</v>
          </cell>
          <cell r="L93">
            <v>38.185071850146208</v>
          </cell>
          <cell r="M93">
            <v>71.900737733604331</v>
          </cell>
          <cell r="N93">
            <v>87.036324519804239</v>
          </cell>
          <cell r="O93">
            <v>100.90920448517112</v>
          </cell>
          <cell r="P93">
            <v>71.673178851704719</v>
          </cell>
          <cell r="Q93">
            <v>72.064628625637269</v>
          </cell>
          <cell r="R93" t="e">
            <v>#REF!</v>
          </cell>
          <cell r="S93">
            <v>299.66714277113499</v>
          </cell>
          <cell r="T93">
            <v>58.323531272072501</v>
          </cell>
          <cell r="U93">
            <v>58.323531272072501</v>
          </cell>
        </row>
        <row r="94">
          <cell r="B94">
            <v>758</v>
          </cell>
          <cell r="C94" t="str">
            <v>Затраты на замену телефонов</v>
          </cell>
          <cell r="D94">
            <v>0</v>
          </cell>
          <cell r="E94">
            <v>0</v>
          </cell>
          <cell r="F94">
            <v>0</v>
          </cell>
          <cell r="G94">
            <v>197.17336200264683</v>
          </cell>
          <cell r="H94">
            <v>196.57862580238211</v>
          </cell>
          <cell r="I94">
            <v>195.67491465993842</v>
          </cell>
          <cell r="J94">
            <v>138.89888593471073</v>
          </cell>
          <cell r="K94">
            <v>137.95848311390219</v>
          </cell>
          <cell r="L94">
            <v>136.95532856043602</v>
          </cell>
          <cell r="M94">
            <v>135.20334025374535</v>
          </cell>
          <cell r="N94">
            <v>134.11044726050494</v>
          </cell>
          <cell r="O94">
            <v>132.9754130631072</v>
          </cell>
          <cell r="P94">
            <v>131.80355801883999</v>
          </cell>
          <cell r="Q94">
            <v>130.59956404211681</v>
          </cell>
          <cell r="R94" t="e">
            <v>#REF!</v>
          </cell>
          <cell r="S94">
            <v>589.42690246496738</v>
          </cell>
          <cell r="T94">
            <v>236.60803440317619</v>
          </cell>
          <cell r="U94">
            <v>236.60803440317619</v>
          </cell>
        </row>
        <row r="95">
          <cell r="B95" t="str">
            <v>790-1</v>
          </cell>
          <cell r="C95" t="str">
            <v>Релизация аппаратов МСС дилерами</v>
          </cell>
          <cell r="D95">
            <v>0</v>
          </cell>
          <cell r="E95">
            <v>0</v>
          </cell>
          <cell r="F95">
            <v>0</v>
          </cell>
          <cell r="G95">
            <v>22.277898572368422</v>
          </cell>
          <cell r="H95">
            <v>30.763187067434213</v>
          </cell>
          <cell r="I95">
            <v>47.774437145050832</v>
          </cell>
          <cell r="J95">
            <v>45.584639878812368</v>
          </cell>
          <cell r="K95">
            <v>36.187204750011468</v>
          </cell>
          <cell r="L95">
            <v>19.439414390879939</v>
          </cell>
          <cell r="M95">
            <v>23.23542043204154</v>
          </cell>
          <cell r="N95">
            <v>27.138487089640559</v>
          </cell>
          <cell r="O95">
            <v>30.121023356707397</v>
          </cell>
          <cell r="P95">
            <v>23.268409356865934</v>
          </cell>
          <cell r="Q95">
            <v>23.612749472757724</v>
          </cell>
          <cell r="R95" t="e">
            <v>#REF!</v>
          </cell>
          <cell r="S95">
            <v>100.81552278485347</v>
          </cell>
          <cell r="T95">
            <v>26.733478286842104</v>
          </cell>
          <cell r="U95">
            <v>26.733478286842104</v>
          </cell>
        </row>
        <row r="106">
          <cell r="B106">
            <v>904</v>
          </cell>
          <cell r="C106" t="str">
            <v xml:space="preserve">Реклама (пресса, радио, TV, наружняя) 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 t="e">
            <v>#REF!</v>
          </cell>
          <cell r="S106">
            <v>0</v>
          </cell>
          <cell r="T106">
            <v>0</v>
          </cell>
          <cell r="U106">
            <v>0</v>
          </cell>
        </row>
        <row r="107">
          <cell r="B107">
            <v>905</v>
          </cell>
          <cell r="C107" t="str">
            <v>Производство рекламных материалов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 t="e">
            <v>#REF!</v>
          </cell>
          <cell r="S107">
            <v>0</v>
          </cell>
          <cell r="T107">
            <v>0</v>
          </cell>
          <cell r="U107">
            <v>0</v>
          </cell>
        </row>
        <row r="108">
          <cell r="B108">
            <v>906</v>
          </cell>
          <cell r="C108" t="str">
            <v xml:space="preserve">Услуги рекламных агентств 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 t="e">
            <v>#REF!</v>
          </cell>
          <cell r="S108">
            <v>0</v>
          </cell>
          <cell r="T108">
            <v>0</v>
          </cell>
          <cell r="U108">
            <v>0</v>
          </cell>
        </row>
        <row r="109">
          <cell r="B109">
            <v>907</v>
          </cell>
          <cell r="C109" t="str">
            <v>Исследования рынка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 t="e">
            <v>#REF!</v>
          </cell>
          <cell r="S109">
            <v>0</v>
          </cell>
          <cell r="T109">
            <v>0</v>
          </cell>
          <cell r="U109">
            <v>0</v>
          </cell>
        </row>
        <row r="110">
          <cell r="B110">
            <v>908</v>
          </cell>
          <cell r="C110" t="str">
            <v>PR / Спонсорская поддежка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 t="e">
            <v>#REF!</v>
          </cell>
          <cell r="S110">
            <v>0</v>
          </cell>
          <cell r="T110">
            <v>0</v>
          </cell>
          <cell r="U110">
            <v>0</v>
          </cell>
        </row>
        <row r="111">
          <cell r="B111">
            <v>909</v>
          </cell>
          <cell r="C111" t="str">
            <v>Выставки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 t="e">
            <v>#REF!</v>
          </cell>
          <cell r="S111">
            <v>0</v>
          </cell>
          <cell r="T111">
            <v>0</v>
          </cell>
          <cell r="U111">
            <v>0</v>
          </cell>
        </row>
        <row r="112">
          <cell r="B112">
            <v>910</v>
          </cell>
          <cell r="C112" t="str">
            <v>Бесплатная телефонная связь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 t="e">
            <v>#REF!</v>
          </cell>
          <cell r="S112">
            <v>0</v>
          </cell>
          <cell r="T112">
            <v>0</v>
          </cell>
          <cell r="U112">
            <v>0</v>
          </cell>
        </row>
        <row r="113">
          <cell r="B113">
            <v>911</v>
          </cell>
          <cell r="C113" t="str">
            <v>Сувенирная продукция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 t="e">
            <v>#REF!</v>
          </cell>
          <cell r="S113">
            <v>0</v>
          </cell>
          <cell r="T113">
            <v>0</v>
          </cell>
          <cell r="U113">
            <v>0</v>
          </cell>
        </row>
        <row r="114">
          <cell r="B114">
            <v>912</v>
          </cell>
          <cell r="C114" t="str">
            <v>Налог на рекламу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5.5937279555606452</v>
          </cell>
          <cell r="I114">
            <v>8.3905919333409678</v>
          </cell>
          <cell r="J114">
            <v>11.18745591112129</v>
          </cell>
          <cell r="K114">
            <v>5.5937279555606452</v>
          </cell>
          <cell r="L114">
            <v>4.1952959666704839</v>
          </cell>
          <cell r="M114">
            <v>5.5937279555606452</v>
          </cell>
          <cell r="N114">
            <v>5.5937279555606452</v>
          </cell>
          <cell r="O114">
            <v>8.3905919333409678</v>
          </cell>
          <cell r="P114">
            <v>8.3905919333409678</v>
          </cell>
          <cell r="Q114">
            <v>6.9921599444508074</v>
          </cell>
          <cell r="R114" t="e">
            <v>#REF!</v>
          </cell>
          <cell r="S114">
            <v>0</v>
          </cell>
          <cell r="T114">
            <v>0</v>
          </cell>
          <cell r="U114">
            <v>0</v>
          </cell>
        </row>
        <row r="119">
          <cell r="B119">
            <v>920</v>
          </cell>
          <cell r="C119" t="str">
            <v>Расходы на субсидирование продаж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39.560563127690102</v>
          </cell>
          <cell r="I119">
            <v>144.43253091045335</v>
          </cell>
          <cell r="J119">
            <v>139.64849809048178</v>
          </cell>
          <cell r="K119">
            <v>37.842840973401245</v>
          </cell>
          <cell r="L119">
            <v>54</v>
          </cell>
          <cell r="M119">
            <v>90.765050167224075</v>
          </cell>
          <cell r="N119">
            <v>165.93684210526314</v>
          </cell>
          <cell r="O119">
            <v>207.82851769131307</v>
          </cell>
          <cell r="P119">
            <v>220.58918918918917</v>
          </cell>
          <cell r="Q119">
            <v>265.5891891891892</v>
          </cell>
          <cell r="R119" t="e">
            <v>#REF!</v>
          </cell>
          <cell r="S119">
            <v>0</v>
          </cell>
          <cell r="T119">
            <v>0</v>
          </cell>
          <cell r="U119">
            <v>0</v>
          </cell>
        </row>
        <row r="120">
          <cell r="B120">
            <v>929</v>
          </cell>
          <cell r="C120" t="str">
            <v xml:space="preserve">Расходы на субсидирование замен 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70</v>
          </cell>
          <cell r="I120">
            <v>70</v>
          </cell>
          <cell r="J120">
            <v>50</v>
          </cell>
          <cell r="K120">
            <v>50</v>
          </cell>
          <cell r="L120">
            <v>50</v>
          </cell>
          <cell r="M120">
            <v>50</v>
          </cell>
          <cell r="N120">
            <v>50</v>
          </cell>
          <cell r="O120">
            <v>50</v>
          </cell>
          <cell r="P120">
            <v>50</v>
          </cell>
          <cell r="Q120">
            <v>50</v>
          </cell>
          <cell r="R120" t="e">
            <v>#REF!</v>
          </cell>
          <cell r="S120">
            <v>0</v>
          </cell>
          <cell r="T120">
            <v>0</v>
          </cell>
          <cell r="U120">
            <v>0</v>
          </cell>
        </row>
        <row r="123">
          <cell r="B123">
            <v>934</v>
          </cell>
          <cell r="C123" t="str">
            <v xml:space="preserve">Комиссионные за новые продажи </v>
          </cell>
          <cell r="D123">
            <v>0</v>
          </cell>
          <cell r="E123">
            <v>0</v>
          </cell>
          <cell r="F123">
            <v>0</v>
          </cell>
          <cell r="G123">
            <v>10.313154875426944</v>
          </cell>
          <cell r="H123">
            <v>14.000186751217987</v>
          </cell>
          <cell r="I123">
            <v>21.532266154619691</v>
          </cell>
          <cell r="J123">
            <v>20.204934679334915</v>
          </cell>
          <cell r="K123">
            <v>15.780496428385662</v>
          </cell>
          <cell r="L123">
            <v>8.3432264160757317</v>
          </cell>
          <cell r="M123">
            <v>9.8180391663921469</v>
          </cell>
          <cell r="N123">
            <v>11.292851916708566</v>
          </cell>
          <cell r="O123">
            <v>12.346289595506004</v>
          </cell>
          <cell r="P123">
            <v>9.3966640948731719</v>
          </cell>
          <cell r="Q123">
            <v>22.880337349397593</v>
          </cell>
          <cell r="R123" t="e">
            <v>#REF!</v>
          </cell>
          <cell r="S123">
            <v>45.845607781264619</v>
          </cell>
          <cell r="T123">
            <v>12.375785850512333</v>
          </cell>
          <cell r="U123">
            <v>12.375785850512333</v>
          </cell>
        </row>
        <row r="124">
          <cell r="B124">
            <v>937</v>
          </cell>
          <cell r="C124" t="str">
            <v>10% от доходов абонентов (компания 99 г.)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 t="e">
            <v>#REF!</v>
          </cell>
          <cell r="S124">
            <v>0</v>
          </cell>
          <cell r="T124">
            <v>0</v>
          </cell>
          <cell r="U124">
            <v>0</v>
          </cell>
        </row>
        <row r="189">
          <cell r="B189">
            <v>1114</v>
          </cell>
          <cell r="C189" t="str">
            <v xml:space="preserve">Налог на соц-жил. фонд 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 t="e">
            <v>#REF!</v>
          </cell>
          <cell r="S189">
            <v>0</v>
          </cell>
          <cell r="T189">
            <v>0</v>
          </cell>
          <cell r="U189">
            <v>0</v>
          </cell>
        </row>
        <row r="254">
          <cell r="T254">
            <v>0</v>
          </cell>
          <cell r="U254">
            <v>0</v>
          </cell>
        </row>
        <row r="258">
          <cell r="B258">
            <v>618</v>
          </cell>
          <cell r="C258" t="str">
            <v>Subscription Direct Costs</v>
          </cell>
          <cell r="D258">
            <v>24</v>
          </cell>
          <cell r="E258">
            <v>24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-24</v>
          </cell>
        </row>
        <row r="259">
          <cell r="B259">
            <v>619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</row>
        <row r="260">
          <cell r="B260">
            <v>620</v>
          </cell>
          <cell r="C260" t="str">
            <v xml:space="preserve">Плата ВТК за аренду городских номеров 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</row>
        <row r="261">
          <cell r="B261">
            <v>621</v>
          </cell>
          <cell r="C261" t="str">
            <v>МТУ (Совинтел)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</row>
        <row r="262">
          <cell r="B262">
            <v>624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</row>
        <row r="263">
          <cell r="B263">
            <v>625</v>
          </cell>
          <cell r="C263" t="str">
            <v>Плата ВТК за аренду цифровых потоков для городских номеров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</row>
        <row r="264">
          <cell r="B264">
            <v>626</v>
          </cell>
          <cell r="C264" t="str">
            <v>КОМЕТ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</row>
        <row r="265">
          <cell r="B265">
            <v>627</v>
          </cell>
          <cell r="C265" t="str">
            <v>РусСДО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</row>
        <row r="266">
          <cell r="B266">
            <v>628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</row>
        <row r="267">
          <cell r="B267">
            <v>629</v>
          </cell>
          <cell r="C267" t="str">
            <v xml:space="preserve">SIS, Аренда каналов, бланки для счетов </v>
          </cell>
          <cell r="D267">
            <v>24</v>
          </cell>
          <cell r="E267">
            <v>24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-24</v>
          </cell>
        </row>
        <row r="270">
          <cell r="A270" t="str">
            <v>7d</v>
          </cell>
          <cell r="B270">
            <v>632</v>
          </cell>
          <cell r="C270" t="str">
            <v>Лицензия SIS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 t="e">
            <v>#REF!</v>
          </cell>
          <cell r="S270">
            <v>0</v>
          </cell>
          <cell r="T270">
            <v>0</v>
          </cell>
          <cell r="U270">
            <v>0</v>
          </cell>
        </row>
        <row r="271">
          <cell r="A271" t="str">
            <v>7d</v>
          </cell>
          <cell r="B271">
            <v>633</v>
          </cell>
          <cell r="C271" t="str">
            <v>Поддержка VAX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</row>
        <row r="273">
          <cell r="B273">
            <v>635</v>
          </cell>
          <cell r="C273" t="str">
            <v xml:space="preserve">Аренда каналов </v>
          </cell>
          <cell r="D273">
            <v>24</v>
          </cell>
          <cell r="E273">
            <v>24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-24</v>
          </cell>
        </row>
        <row r="274">
          <cell r="B274">
            <v>636</v>
          </cell>
          <cell r="C274" t="str">
            <v>ММТС-5 и ММТС-9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</row>
        <row r="275">
          <cell r="B275">
            <v>636</v>
          </cell>
          <cell r="C275" t="str">
            <v xml:space="preserve">ММТС-5  и ММТС-9 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</row>
        <row r="276">
          <cell r="B276">
            <v>637</v>
          </cell>
          <cell r="C276" t="str">
            <v>ММТС-10 (Ростелеком)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</row>
        <row r="277">
          <cell r="A277" t="str">
            <v>6d</v>
          </cell>
          <cell r="B277">
            <v>638</v>
          </cell>
          <cell r="C277" t="str">
            <v>Global one, LMT, Telia</v>
          </cell>
          <cell r="D277">
            <v>24</v>
          </cell>
          <cell r="E277">
            <v>24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-24</v>
          </cell>
        </row>
        <row r="278">
          <cell r="B278">
            <v>639</v>
          </cell>
          <cell r="C278" t="str">
            <v>Макомнет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</row>
        <row r="279">
          <cell r="B279">
            <v>641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</row>
        <row r="280">
          <cell r="B280">
            <v>642</v>
          </cell>
          <cell r="C280" t="str">
            <v>Бланки для счетов, полиграфия, клиентские конверты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</row>
        <row r="281">
          <cell r="B281">
            <v>647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</row>
        <row r="282">
          <cell r="B282">
            <v>648</v>
          </cell>
          <cell r="C282" t="str">
            <v>Выплаты Госсвязьнадзору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</row>
        <row r="283">
          <cell r="B283">
            <v>660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</row>
        <row r="284">
          <cell r="B284">
            <v>661</v>
          </cell>
          <cell r="C284" t="str">
            <v>Выплаты МТТ (на абонента)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</row>
        <row r="285">
          <cell r="B285">
            <v>664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</row>
        <row r="286">
          <cell r="B286">
            <v>665</v>
          </cell>
          <cell r="C286" t="str">
            <v>Биллинг роуминга (СМТ) и Таксофоны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</row>
        <row r="287">
          <cell r="B287" t="str">
            <v>*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</row>
        <row r="288">
          <cell r="B288">
            <v>669</v>
          </cell>
          <cell r="C288" t="str">
            <v xml:space="preserve">Airtime Direct Costs 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</row>
        <row r="289">
          <cell r="B289">
            <v>671</v>
          </cell>
          <cell r="C289" t="str">
            <v>Плата ВТК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</row>
        <row r="290">
          <cell r="B290">
            <v>672</v>
          </cell>
          <cell r="C290" t="str">
            <v>Плата ВТК за звонки абонентов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</row>
        <row r="291">
          <cell r="B291">
            <v>673</v>
          </cell>
          <cell r="C291" t="str">
            <v>Плата ВТК за звонки роумеров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</row>
        <row r="292">
          <cell r="B292">
            <v>674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</row>
        <row r="293">
          <cell r="B293">
            <v>675</v>
          </cell>
          <cell r="C293" t="str">
            <v>Плата ВТК за эфирное время по городским номерам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</row>
        <row r="294">
          <cell r="B294">
            <v>676</v>
          </cell>
          <cell r="C294" t="str">
            <v>КОМЕТ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</row>
        <row r="295">
          <cell r="B295">
            <v>682</v>
          </cell>
          <cell r="C295" t="str">
            <v>МТУ (Совинтел)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</row>
        <row r="296">
          <cell r="B296">
            <v>688</v>
          </cell>
          <cell r="C296" t="str">
            <v>ТЕЛМОС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</row>
        <row r="297">
          <cell r="B297">
            <v>694</v>
          </cell>
          <cell r="C297" t="str">
            <v>РусСДО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</row>
        <row r="298">
          <cell r="B298">
            <v>700</v>
          </cell>
          <cell r="C298" t="str">
            <v>Реут (СГХП)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</row>
        <row r="299">
          <cell r="B299">
            <v>701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</row>
        <row r="300">
          <cell r="B300">
            <v>702</v>
          </cell>
          <cell r="C300" t="str">
            <v>Плата ВТК за включенный трафик по городским ном.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</row>
        <row r="301">
          <cell r="B301">
            <v>703</v>
          </cell>
          <cell r="C301" t="str">
            <v>ТЕЛМОС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</row>
        <row r="302">
          <cell r="B302">
            <v>706</v>
          </cell>
          <cell r="C302" t="str">
            <v>РусСДО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</row>
        <row r="303">
          <cell r="B303">
            <v>709</v>
          </cell>
          <cell r="C303" t="str">
            <v>Реут (СГХП)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</row>
        <row r="304">
          <cell r="B304">
            <v>710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</row>
        <row r="305">
          <cell r="B305">
            <v>711</v>
          </cell>
          <cell r="C305" t="str">
            <v xml:space="preserve">Оплата услуг справочных служб 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</row>
        <row r="306">
          <cell r="B306">
            <v>714</v>
          </cell>
          <cell r="C306" t="str">
            <v xml:space="preserve">Прочие прямые затраты на эфирное время 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</row>
        <row r="307">
          <cell r="B307">
            <v>715</v>
          </cell>
          <cell r="C307" t="str">
            <v>Почтовые расходы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</row>
        <row r="308">
          <cell r="B308">
            <v>718</v>
          </cell>
          <cell r="C308" t="str">
            <v>Кредитовые корректировки по обслуживанию (закрытие контрактов)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</row>
        <row r="309">
          <cell r="B309" t="str">
            <v>*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</row>
        <row r="310">
          <cell r="A310" t="str">
            <v>12d</v>
          </cell>
          <cell r="B310">
            <v>0</v>
          </cell>
          <cell r="C310" t="str">
            <v>Other personnel costs (в т.ч. командировки)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</row>
        <row r="311">
          <cell r="A311" t="str">
            <v>16d</v>
          </cell>
          <cell r="B311">
            <v>1019</v>
          </cell>
          <cell r="C311" t="str">
            <v>Concultancy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</row>
        <row r="312">
          <cell r="A312" t="str">
            <v>16d</v>
          </cell>
          <cell r="B312">
            <v>0</v>
          </cell>
          <cell r="C312" t="str">
            <v>Other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</row>
        <row r="313">
          <cell r="B313" t="str">
            <v>*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</row>
        <row r="317">
          <cell r="B317">
            <v>1197</v>
          </cell>
          <cell r="C317" t="str">
            <v>Total Network Equipment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</row>
        <row r="318">
          <cell r="B318">
            <v>1205</v>
          </cell>
          <cell r="C318" t="str">
            <v>Maintenance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</row>
        <row r="322">
          <cell r="B322">
            <v>1212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</row>
        <row r="323">
          <cell r="A323" t="str">
            <v>15d</v>
          </cell>
          <cell r="B323">
            <v>1213</v>
          </cell>
          <cell r="C323" t="str">
            <v>Office Equipment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</row>
        <row r="324">
          <cell r="A324" t="str">
            <v>12d</v>
          </cell>
          <cell r="B324">
            <v>1222</v>
          </cell>
          <cell r="C324" t="str">
            <v xml:space="preserve">Vehicles 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</row>
        <row r="325">
          <cell r="A325" t="str">
            <v>16d</v>
          </cell>
          <cell r="B325">
            <v>1225</v>
          </cell>
          <cell r="C325" t="str">
            <v>Software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</row>
        <row r="326">
          <cell r="A326" t="str">
            <v>16d</v>
          </cell>
          <cell r="B326">
            <v>1228</v>
          </cell>
          <cell r="C326" t="str">
            <v xml:space="preserve">Lease &amp; Rent Subscriber Equipment 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</row>
        <row r="327">
          <cell r="A327" t="str">
            <v>15d</v>
          </cell>
          <cell r="B327">
            <v>1231</v>
          </cell>
          <cell r="C327" t="str">
            <v xml:space="preserve">Office Reconstruction 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</row>
        <row r="339">
          <cell r="A339" t="str">
            <v>4d</v>
          </cell>
          <cell r="B339">
            <v>1245</v>
          </cell>
          <cell r="C339" t="str">
            <v>New Projects (INTERNET)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 t="e">
            <v>#REF!</v>
          </cell>
          <cell r="S339">
            <v>0</v>
          </cell>
          <cell r="T339">
            <v>0</v>
          </cell>
          <cell r="U339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26">
          <cell r="C26" t="str">
            <v>Налог на прибыль</v>
          </cell>
        </row>
      </sheetData>
      <sheetData sheetId="34">
        <row r="26">
          <cell r="C26" t="str">
            <v>Налог на прибыль</v>
          </cell>
        </row>
      </sheetData>
      <sheetData sheetId="35">
        <row r="26">
          <cell r="C26" t="str">
            <v>Налог на прибыль</v>
          </cell>
        </row>
      </sheetData>
      <sheetData sheetId="36">
        <row r="26">
          <cell r="C26" t="str">
            <v>Налог на прибыль</v>
          </cell>
        </row>
      </sheetData>
      <sheetData sheetId="37">
        <row r="26">
          <cell r="C26" t="str">
            <v>Налог на прибыль</v>
          </cell>
        </row>
      </sheetData>
      <sheetData sheetId="38">
        <row r="26">
          <cell r="C26" t="str">
            <v>Налог на прибыль</v>
          </cell>
        </row>
      </sheetData>
      <sheetData sheetId="39">
        <row r="26">
          <cell r="C26" t="str">
            <v>Налог на прибыль</v>
          </cell>
        </row>
      </sheetData>
      <sheetData sheetId="40">
        <row r="26">
          <cell r="C26" t="str">
            <v>Налог на прибыль</v>
          </cell>
        </row>
      </sheetData>
      <sheetData sheetId="41">
        <row r="26">
          <cell r="C26" t="str">
            <v>Налог на прибыль</v>
          </cell>
        </row>
      </sheetData>
      <sheetData sheetId="42">
        <row r="26">
          <cell r="C26" t="str">
            <v>Налог на прибыль</v>
          </cell>
        </row>
      </sheetData>
      <sheetData sheetId="43">
        <row r="26">
          <cell r="C26" t="str">
            <v>Налог на прибыль</v>
          </cell>
        </row>
      </sheetData>
      <sheetData sheetId="44">
        <row r="26">
          <cell r="C26" t="str">
            <v>Налог на прибыль</v>
          </cell>
        </row>
      </sheetData>
      <sheetData sheetId="45">
        <row r="26">
          <cell r="C26" t="str">
            <v>Налог на прибыль</v>
          </cell>
        </row>
      </sheetData>
      <sheetData sheetId="46">
        <row r="26">
          <cell r="C26" t="str">
            <v>Налог на прибыль</v>
          </cell>
        </row>
      </sheetData>
      <sheetData sheetId="47">
        <row r="26">
          <cell r="C26" t="str">
            <v>Налог на прибыль</v>
          </cell>
        </row>
      </sheetData>
      <sheetData sheetId="48">
        <row r="26">
          <cell r="C26" t="str">
            <v>Налог на прибыль</v>
          </cell>
        </row>
      </sheetData>
      <sheetData sheetId="49">
        <row r="26">
          <cell r="C26" t="str">
            <v>Налог на прибыль</v>
          </cell>
        </row>
      </sheetData>
      <sheetData sheetId="50">
        <row r="26">
          <cell r="C26" t="str">
            <v>Налог на прибыль</v>
          </cell>
        </row>
      </sheetData>
      <sheetData sheetId="51">
        <row r="26">
          <cell r="C26" t="str">
            <v>Налог на прибыль</v>
          </cell>
        </row>
      </sheetData>
      <sheetData sheetId="52">
        <row r="26">
          <cell r="C26" t="str">
            <v>Налог на прибыль</v>
          </cell>
        </row>
      </sheetData>
      <sheetData sheetId="53">
        <row r="26">
          <cell r="C26" t="str">
            <v>Налог на прибыль</v>
          </cell>
        </row>
      </sheetData>
      <sheetData sheetId="54">
        <row r="26">
          <cell r="C26" t="str">
            <v>Налог на прибыль</v>
          </cell>
        </row>
      </sheetData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>
        <row r="26">
          <cell r="C26" t="str">
            <v>Налог на прибыль</v>
          </cell>
        </row>
      </sheetData>
      <sheetData sheetId="131">
        <row r="26">
          <cell r="C26" t="str">
            <v>Налог на прибыль</v>
          </cell>
        </row>
      </sheetData>
      <sheetData sheetId="132">
        <row r="26">
          <cell r="C26" t="str">
            <v>Налог на прибыль</v>
          </cell>
        </row>
      </sheetData>
      <sheetData sheetId="133">
        <row r="26">
          <cell r="C26" t="str">
            <v>Налог на прибыль</v>
          </cell>
        </row>
      </sheetData>
      <sheetData sheetId="134">
        <row r="26">
          <cell r="C26" t="str">
            <v>Налог на прибыль</v>
          </cell>
        </row>
      </sheetData>
      <sheetData sheetId="135" refreshError="1"/>
      <sheetData sheetId="136" refreshError="1"/>
      <sheetData sheetId="137" refreshError="1"/>
      <sheetData sheetId="138" refreshError="1"/>
      <sheetData sheetId="139">
        <row r="26">
          <cell r="C26" t="str">
            <v>Налог на прибыль</v>
          </cell>
        </row>
      </sheetData>
      <sheetData sheetId="140">
        <row r="26">
          <cell r="C26" t="str">
            <v>Налог на прибыль</v>
          </cell>
        </row>
      </sheetData>
      <sheetData sheetId="141">
        <row r="26">
          <cell r="C26" t="str">
            <v>Налог на прибыль</v>
          </cell>
        </row>
      </sheetData>
      <sheetData sheetId="142">
        <row r="26">
          <cell r="C26" t="str">
            <v>Налог на прибыль</v>
          </cell>
        </row>
      </sheetData>
      <sheetData sheetId="143">
        <row r="26">
          <cell r="C26" t="str">
            <v>Налог на прибыль</v>
          </cell>
        </row>
      </sheetData>
      <sheetData sheetId="144">
        <row r="26">
          <cell r="C26" t="str">
            <v>Налог на прибыль</v>
          </cell>
        </row>
      </sheetData>
      <sheetData sheetId="145">
        <row r="26">
          <cell r="C26" t="str">
            <v>Налог на прибыль</v>
          </cell>
        </row>
      </sheetData>
      <sheetData sheetId="146">
        <row r="26">
          <cell r="C26" t="str">
            <v>Налог на прибыль</v>
          </cell>
        </row>
      </sheetData>
      <sheetData sheetId="147">
        <row r="26">
          <cell r="C26" t="str">
            <v>Налог на прибыль</v>
          </cell>
        </row>
      </sheetData>
      <sheetData sheetId="148">
        <row r="26">
          <cell r="C26" t="str">
            <v>Налог на прибыль</v>
          </cell>
        </row>
      </sheetData>
      <sheetData sheetId="149">
        <row r="26">
          <cell r="C26" t="str">
            <v>Налог на прибыль</v>
          </cell>
        </row>
      </sheetData>
      <sheetData sheetId="150">
        <row r="26">
          <cell r="C26" t="str">
            <v>Налог на прибыль</v>
          </cell>
        </row>
      </sheetData>
      <sheetData sheetId="151">
        <row r="26">
          <cell r="C26" t="str">
            <v>Налог на прибыль</v>
          </cell>
        </row>
      </sheetData>
      <sheetData sheetId="152">
        <row r="26">
          <cell r="C26" t="str">
            <v>Налог на прибыль</v>
          </cell>
        </row>
      </sheetData>
      <sheetData sheetId="153">
        <row r="26">
          <cell r="C26" t="str">
            <v>Налог на прибыль</v>
          </cell>
        </row>
      </sheetData>
      <sheetData sheetId="154">
        <row r="26">
          <cell r="C26" t="str">
            <v>Налог на прибыль</v>
          </cell>
        </row>
      </sheetData>
      <sheetData sheetId="155">
        <row r="26">
          <cell r="C26" t="str">
            <v>Налог на прибыль</v>
          </cell>
        </row>
      </sheetData>
      <sheetData sheetId="156">
        <row r="26">
          <cell r="C26" t="str">
            <v>Налог на прибыль</v>
          </cell>
        </row>
      </sheetData>
      <sheetData sheetId="157">
        <row r="26">
          <cell r="C26" t="str">
            <v>Налог на прибыль</v>
          </cell>
        </row>
      </sheetData>
      <sheetData sheetId="158">
        <row r="26">
          <cell r="C26" t="str">
            <v>Налог на прибыль</v>
          </cell>
        </row>
      </sheetData>
      <sheetData sheetId="159">
        <row r="26">
          <cell r="C26" t="str">
            <v>Налог на прибыль</v>
          </cell>
        </row>
      </sheetData>
      <sheetData sheetId="160">
        <row r="26">
          <cell r="C26" t="str">
            <v>Налог на прибыль</v>
          </cell>
        </row>
      </sheetData>
      <sheetData sheetId="161">
        <row r="26">
          <cell r="C26" t="str">
            <v>Налог на прибыль</v>
          </cell>
        </row>
      </sheetData>
      <sheetData sheetId="162">
        <row r="26">
          <cell r="C26" t="str">
            <v>Налог на прибыль</v>
          </cell>
        </row>
      </sheetData>
      <sheetData sheetId="163">
        <row r="26">
          <cell r="C26" t="str">
            <v>Налог на прибыль</v>
          </cell>
        </row>
      </sheetData>
      <sheetData sheetId="164">
        <row r="26">
          <cell r="C26" t="str">
            <v>Налог на прибыль</v>
          </cell>
        </row>
      </sheetData>
      <sheetData sheetId="165">
        <row r="26">
          <cell r="C26" t="str">
            <v>Налог на прибыль</v>
          </cell>
        </row>
      </sheetData>
      <sheetData sheetId="166">
        <row r="26">
          <cell r="C26" t="str">
            <v>Налог на прибыль</v>
          </cell>
        </row>
      </sheetData>
      <sheetData sheetId="167">
        <row r="26">
          <cell r="C26" t="str">
            <v>Налог на прибыль</v>
          </cell>
        </row>
      </sheetData>
      <sheetData sheetId="168">
        <row r="26">
          <cell r="C26" t="str">
            <v>Налог на прибыль</v>
          </cell>
        </row>
      </sheetData>
      <sheetData sheetId="169">
        <row r="26">
          <cell r="C26" t="str">
            <v>Налог на прибыль</v>
          </cell>
        </row>
      </sheetData>
      <sheetData sheetId="170">
        <row r="26">
          <cell r="C26" t="str">
            <v>Налог на прибыль</v>
          </cell>
        </row>
      </sheetData>
      <sheetData sheetId="171">
        <row r="26">
          <cell r="C26" t="str">
            <v>Налог на прибыль</v>
          </cell>
        </row>
      </sheetData>
      <sheetData sheetId="172">
        <row r="26">
          <cell r="C26" t="str">
            <v>Налог на прибыль</v>
          </cell>
        </row>
      </sheetData>
      <sheetData sheetId="173">
        <row r="26">
          <cell r="C26" t="str">
            <v>Налог на прибыль</v>
          </cell>
        </row>
      </sheetData>
      <sheetData sheetId="174">
        <row r="26">
          <cell r="C26" t="str">
            <v>Налог на прибыль</v>
          </cell>
        </row>
      </sheetData>
      <sheetData sheetId="175">
        <row r="26">
          <cell r="C26" t="str">
            <v>Налог на прибыль</v>
          </cell>
        </row>
      </sheetData>
      <sheetData sheetId="176">
        <row r="26">
          <cell r="C26" t="str">
            <v>Налог на прибыль</v>
          </cell>
        </row>
      </sheetData>
      <sheetData sheetId="177">
        <row r="26">
          <cell r="C26" t="str">
            <v>Налог на прибыль</v>
          </cell>
        </row>
      </sheetData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>
        <row r="26">
          <cell r="C26" t="str">
            <v>Налог на прибыль</v>
          </cell>
        </row>
      </sheetData>
      <sheetData sheetId="185">
        <row r="26">
          <cell r="C26" t="str">
            <v>Налог на прибыль</v>
          </cell>
        </row>
      </sheetData>
      <sheetData sheetId="186">
        <row r="26">
          <cell r="C26" t="str">
            <v>Налог на прибыль</v>
          </cell>
        </row>
      </sheetData>
      <sheetData sheetId="187">
        <row r="26">
          <cell r="C26" t="str">
            <v>Налог на прибыль</v>
          </cell>
        </row>
      </sheetData>
      <sheetData sheetId="188">
        <row r="26">
          <cell r="C26" t="str">
            <v>Налог на прибыль</v>
          </cell>
        </row>
      </sheetData>
      <sheetData sheetId="189">
        <row r="26">
          <cell r="C26" t="str">
            <v>Налог на прибыль</v>
          </cell>
        </row>
      </sheetData>
      <sheetData sheetId="190">
        <row r="26">
          <cell r="C26" t="str">
            <v>Налог на прибыль</v>
          </cell>
        </row>
      </sheetData>
      <sheetData sheetId="191">
        <row r="26">
          <cell r="C26" t="str">
            <v>Налог на прибыль</v>
          </cell>
        </row>
      </sheetData>
      <sheetData sheetId="192">
        <row r="26">
          <cell r="C26" t="str">
            <v>Налог на прибыль</v>
          </cell>
        </row>
      </sheetData>
      <sheetData sheetId="193">
        <row r="26">
          <cell r="C26" t="str">
            <v>Налог на прибыль</v>
          </cell>
        </row>
      </sheetData>
      <sheetData sheetId="194">
        <row r="26">
          <cell r="C26" t="str">
            <v>Налог на прибыль</v>
          </cell>
        </row>
      </sheetData>
      <sheetData sheetId="195">
        <row r="26">
          <cell r="C26" t="str">
            <v>Налог на прибыль</v>
          </cell>
        </row>
      </sheetData>
      <sheetData sheetId="196">
        <row r="26">
          <cell r="C26" t="str">
            <v>Налог на прибыль</v>
          </cell>
        </row>
      </sheetData>
      <sheetData sheetId="197">
        <row r="26">
          <cell r="C26" t="str">
            <v>Налог на прибыль</v>
          </cell>
        </row>
      </sheetData>
      <sheetData sheetId="198">
        <row r="26">
          <cell r="C26" t="str">
            <v>Налог на прибыль</v>
          </cell>
        </row>
      </sheetData>
      <sheetData sheetId="199">
        <row r="26">
          <cell r="C26" t="str">
            <v>Налог на прибыль</v>
          </cell>
        </row>
      </sheetData>
      <sheetData sheetId="200">
        <row r="26">
          <cell r="C26" t="str">
            <v>Налог на прибыль</v>
          </cell>
        </row>
      </sheetData>
      <sheetData sheetId="201">
        <row r="26">
          <cell r="C26" t="str">
            <v>Налог на прибыль</v>
          </cell>
        </row>
      </sheetData>
      <sheetData sheetId="202">
        <row r="26">
          <cell r="C26" t="str">
            <v>Налог на прибыль</v>
          </cell>
        </row>
      </sheetData>
      <sheetData sheetId="203">
        <row r="26">
          <cell r="C26" t="str">
            <v>Налог на прибыль</v>
          </cell>
        </row>
      </sheetData>
      <sheetData sheetId="204">
        <row r="26">
          <cell r="C26" t="str">
            <v>Налог на прибыль</v>
          </cell>
        </row>
      </sheetData>
      <sheetData sheetId="205">
        <row r="26">
          <cell r="C26" t="str">
            <v>Налог на прибыль</v>
          </cell>
        </row>
      </sheetData>
      <sheetData sheetId="206">
        <row r="26">
          <cell r="C26" t="str">
            <v>Налог на прибыль</v>
          </cell>
        </row>
      </sheetData>
      <sheetData sheetId="207">
        <row r="26">
          <cell r="C26" t="str">
            <v>Налог на прибыль</v>
          </cell>
        </row>
      </sheetData>
      <sheetData sheetId="208">
        <row r="26">
          <cell r="C26" t="str">
            <v>Налог на прибыль</v>
          </cell>
        </row>
      </sheetData>
      <sheetData sheetId="209">
        <row r="26">
          <cell r="C26" t="str">
            <v>Налог на прибыль</v>
          </cell>
        </row>
      </sheetData>
      <sheetData sheetId="210">
        <row r="26">
          <cell r="C26" t="str">
            <v>Налог на прибыль</v>
          </cell>
        </row>
      </sheetData>
      <sheetData sheetId="211">
        <row r="26">
          <cell r="C26" t="str">
            <v>Налог на прибыль</v>
          </cell>
        </row>
      </sheetData>
      <sheetData sheetId="212">
        <row r="26">
          <cell r="C26" t="str">
            <v>Налог на прибыль</v>
          </cell>
        </row>
      </sheetData>
      <sheetData sheetId="213">
        <row r="26">
          <cell r="C26" t="str">
            <v>Налог на прибыль</v>
          </cell>
        </row>
      </sheetData>
      <sheetData sheetId="214">
        <row r="26">
          <cell r="C26" t="str">
            <v>Налог на прибыль</v>
          </cell>
        </row>
      </sheetData>
      <sheetData sheetId="215">
        <row r="26">
          <cell r="C26" t="str">
            <v>Налог на прибыль</v>
          </cell>
        </row>
      </sheetData>
      <sheetData sheetId="216">
        <row r="26">
          <cell r="C26" t="str">
            <v>Налог на прибыль</v>
          </cell>
        </row>
      </sheetData>
      <sheetData sheetId="217">
        <row r="26">
          <cell r="C26" t="str">
            <v>Налог на прибыль</v>
          </cell>
        </row>
      </sheetData>
      <sheetData sheetId="218">
        <row r="26">
          <cell r="C26" t="str">
            <v>Налог на прибыль</v>
          </cell>
        </row>
      </sheetData>
      <sheetData sheetId="219">
        <row r="26">
          <cell r="C26" t="str">
            <v>Налог на прибыль</v>
          </cell>
        </row>
      </sheetData>
      <sheetData sheetId="220">
        <row r="26">
          <cell r="C26" t="str">
            <v>Налог на прибыль</v>
          </cell>
        </row>
      </sheetData>
      <sheetData sheetId="221">
        <row r="26">
          <cell r="C26" t="str">
            <v>Налог на прибыль</v>
          </cell>
        </row>
      </sheetData>
      <sheetData sheetId="222">
        <row r="26">
          <cell r="C26" t="str">
            <v>Налог на прибыль</v>
          </cell>
        </row>
      </sheetData>
      <sheetData sheetId="223">
        <row r="26">
          <cell r="C26" t="str">
            <v>Налог на прибыль</v>
          </cell>
        </row>
      </sheetData>
      <sheetData sheetId="224">
        <row r="26">
          <cell r="C26" t="str">
            <v>Налог на прибыль</v>
          </cell>
        </row>
      </sheetData>
      <sheetData sheetId="225">
        <row r="26">
          <cell r="C26" t="str">
            <v>Налог на прибыль</v>
          </cell>
        </row>
      </sheetData>
      <sheetData sheetId="226">
        <row r="26">
          <cell r="C26" t="str">
            <v>Налог на прибыль</v>
          </cell>
        </row>
      </sheetData>
      <sheetData sheetId="227">
        <row r="26">
          <cell r="C26" t="str">
            <v>Налог на прибыль</v>
          </cell>
        </row>
      </sheetData>
      <sheetData sheetId="228">
        <row r="26">
          <cell r="C26" t="str">
            <v>Налог на прибыль</v>
          </cell>
        </row>
      </sheetData>
      <sheetData sheetId="229">
        <row r="26">
          <cell r="C26" t="str">
            <v>Налог на прибыль</v>
          </cell>
        </row>
      </sheetData>
      <sheetData sheetId="230">
        <row r="26">
          <cell r="C26" t="str">
            <v>Налог на прибыль</v>
          </cell>
        </row>
      </sheetData>
      <sheetData sheetId="231">
        <row r="26">
          <cell r="C26" t="str">
            <v>Налог на прибыль</v>
          </cell>
        </row>
      </sheetData>
      <sheetData sheetId="232">
        <row r="26">
          <cell r="C26" t="str">
            <v>Налог на прибыль</v>
          </cell>
        </row>
      </sheetData>
      <sheetData sheetId="233">
        <row r="26">
          <cell r="C26" t="str">
            <v>Налог на прибыль</v>
          </cell>
        </row>
      </sheetData>
      <sheetData sheetId="234">
        <row r="26">
          <cell r="C26" t="str">
            <v>Налог на прибыль</v>
          </cell>
        </row>
      </sheetData>
      <sheetData sheetId="235">
        <row r="26">
          <cell r="C26" t="str">
            <v>Налог на прибыль</v>
          </cell>
        </row>
      </sheetData>
      <sheetData sheetId="236">
        <row r="26">
          <cell r="C26" t="str">
            <v>Налог на прибыль</v>
          </cell>
        </row>
      </sheetData>
      <sheetData sheetId="237">
        <row r="26">
          <cell r="C26" t="str">
            <v>Налог на прибыль</v>
          </cell>
        </row>
      </sheetData>
      <sheetData sheetId="238">
        <row r="26">
          <cell r="C26" t="str">
            <v>Налог на прибыль</v>
          </cell>
        </row>
      </sheetData>
      <sheetData sheetId="239">
        <row r="26">
          <cell r="C26" t="str">
            <v>Налог на прибыль</v>
          </cell>
        </row>
      </sheetData>
      <sheetData sheetId="240">
        <row r="26">
          <cell r="C26" t="str">
            <v>Налог на прибыль</v>
          </cell>
        </row>
      </sheetData>
      <sheetData sheetId="241">
        <row r="26">
          <cell r="C26" t="str">
            <v>Налог на прибыль</v>
          </cell>
        </row>
      </sheetData>
      <sheetData sheetId="242">
        <row r="26">
          <cell r="C26" t="str">
            <v>Налог на прибыль</v>
          </cell>
        </row>
      </sheetData>
      <sheetData sheetId="243">
        <row r="26">
          <cell r="C26" t="str">
            <v>Налог на прибыль</v>
          </cell>
        </row>
      </sheetData>
      <sheetData sheetId="244">
        <row r="26">
          <cell r="C26" t="str">
            <v>Налог на прибыль</v>
          </cell>
        </row>
      </sheetData>
      <sheetData sheetId="245">
        <row r="26">
          <cell r="C26" t="str">
            <v>Налог на прибыль</v>
          </cell>
        </row>
      </sheetData>
      <sheetData sheetId="246">
        <row r="26">
          <cell r="C26" t="str">
            <v>Налог на прибыль</v>
          </cell>
        </row>
      </sheetData>
      <sheetData sheetId="247">
        <row r="26">
          <cell r="C26" t="str">
            <v>Налог на прибыль</v>
          </cell>
        </row>
      </sheetData>
      <sheetData sheetId="248">
        <row r="26">
          <cell r="C26" t="str">
            <v>Налог на прибыль</v>
          </cell>
        </row>
      </sheetData>
      <sheetData sheetId="249">
        <row r="26">
          <cell r="C26" t="str">
            <v>Налог на прибыль</v>
          </cell>
        </row>
      </sheetData>
      <sheetData sheetId="250">
        <row r="26">
          <cell r="C26" t="str">
            <v>Налог на прибыль</v>
          </cell>
        </row>
      </sheetData>
      <sheetData sheetId="251">
        <row r="26">
          <cell r="C26" t="str">
            <v>Налог на прибыль</v>
          </cell>
        </row>
      </sheetData>
      <sheetData sheetId="252">
        <row r="26">
          <cell r="C26" t="str">
            <v>Налог на прибыль</v>
          </cell>
        </row>
      </sheetData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>
        <row r="26">
          <cell r="C26" t="str">
            <v>Налог на прибыль</v>
          </cell>
        </row>
      </sheetData>
      <sheetData sheetId="265">
        <row r="26">
          <cell r="C26" t="str">
            <v>Налог на прибыль</v>
          </cell>
        </row>
      </sheetData>
      <sheetData sheetId="266">
        <row r="26">
          <cell r="C26" t="str">
            <v>Налог на прибыль</v>
          </cell>
        </row>
      </sheetData>
      <sheetData sheetId="267">
        <row r="26">
          <cell r="C26" t="str">
            <v>Налог на прибыль</v>
          </cell>
        </row>
      </sheetData>
      <sheetData sheetId="268">
        <row r="26">
          <cell r="C26" t="str">
            <v>Налог на прибыль</v>
          </cell>
        </row>
      </sheetData>
      <sheetData sheetId="269">
        <row r="26">
          <cell r="C26" t="str">
            <v>Налог на прибыль</v>
          </cell>
        </row>
      </sheetData>
      <sheetData sheetId="270">
        <row r="26">
          <cell r="C26" t="str">
            <v>Налог на прибыль</v>
          </cell>
        </row>
      </sheetData>
      <sheetData sheetId="271">
        <row r="26">
          <cell r="C26" t="str">
            <v>Налог на прибыль</v>
          </cell>
        </row>
      </sheetData>
      <sheetData sheetId="272">
        <row r="26">
          <cell r="C26" t="str">
            <v>Налог на прибыль</v>
          </cell>
        </row>
      </sheetData>
      <sheetData sheetId="273">
        <row r="26">
          <cell r="C26" t="str">
            <v>Налог на прибыль</v>
          </cell>
        </row>
      </sheetData>
      <sheetData sheetId="274">
        <row r="26">
          <cell r="C26" t="str">
            <v>Налог на прибыль</v>
          </cell>
        </row>
      </sheetData>
      <sheetData sheetId="275">
        <row r="26">
          <cell r="C26" t="str">
            <v>Налог на прибыль</v>
          </cell>
        </row>
      </sheetData>
      <sheetData sheetId="276">
        <row r="26">
          <cell r="C26" t="str">
            <v>Налог на прибыль</v>
          </cell>
        </row>
      </sheetData>
      <sheetData sheetId="277">
        <row r="26">
          <cell r="C26" t="str">
            <v>Налог на прибыль</v>
          </cell>
        </row>
      </sheetData>
      <sheetData sheetId="278">
        <row r="26">
          <cell r="C26" t="str">
            <v>Налог на прибыль</v>
          </cell>
        </row>
      </sheetData>
      <sheetData sheetId="279">
        <row r="26">
          <cell r="C26" t="str">
            <v>Налог на прибыль</v>
          </cell>
        </row>
      </sheetData>
      <sheetData sheetId="280">
        <row r="26">
          <cell r="C26" t="str">
            <v>Налог на прибыль</v>
          </cell>
        </row>
      </sheetData>
      <sheetData sheetId="281">
        <row r="26">
          <cell r="C26" t="str">
            <v>Налог на прибыль</v>
          </cell>
        </row>
      </sheetData>
      <sheetData sheetId="282">
        <row r="26">
          <cell r="C26" t="str">
            <v>Налог на прибыль</v>
          </cell>
        </row>
      </sheetData>
      <sheetData sheetId="283">
        <row r="26">
          <cell r="C26" t="str">
            <v>Налог на прибыль</v>
          </cell>
        </row>
      </sheetData>
      <sheetData sheetId="284">
        <row r="26">
          <cell r="C26" t="str">
            <v>Налог на прибыль</v>
          </cell>
        </row>
      </sheetData>
      <sheetData sheetId="285">
        <row r="26">
          <cell r="C26" t="str">
            <v>Налог на прибыль</v>
          </cell>
        </row>
      </sheetData>
      <sheetData sheetId="286">
        <row r="26">
          <cell r="C26" t="str">
            <v>Налог на прибыль</v>
          </cell>
        </row>
      </sheetData>
      <sheetData sheetId="287">
        <row r="26">
          <cell r="C26" t="str">
            <v>Налог на прибыль</v>
          </cell>
        </row>
      </sheetData>
      <sheetData sheetId="288">
        <row r="26">
          <cell r="C26" t="str">
            <v>Налог на прибыль</v>
          </cell>
        </row>
      </sheetData>
      <sheetData sheetId="289">
        <row r="26">
          <cell r="C26" t="str">
            <v>Налог на прибыль</v>
          </cell>
        </row>
      </sheetData>
      <sheetData sheetId="290">
        <row r="26">
          <cell r="C26" t="str">
            <v>Налог на прибыль</v>
          </cell>
        </row>
      </sheetData>
      <sheetData sheetId="291">
        <row r="26">
          <cell r="C26" t="str">
            <v>Налог на прибыль</v>
          </cell>
        </row>
      </sheetData>
      <sheetData sheetId="292">
        <row r="26">
          <cell r="C26" t="str">
            <v>Налог на прибыль</v>
          </cell>
        </row>
      </sheetData>
      <sheetData sheetId="293">
        <row r="26">
          <cell r="C26" t="str">
            <v>Налог на прибыль</v>
          </cell>
        </row>
      </sheetData>
      <sheetData sheetId="294">
        <row r="26">
          <cell r="C26" t="str">
            <v>Налог на прибыль</v>
          </cell>
        </row>
      </sheetData>
      <sheetData sheetId="295">
        <row r="26">
          <cell r="C26" t="str">
            <v>Налог на прибыль</v>
          </cell>
        </row>
      </sheetData>
      <sheetData sheetId="296">
        <row r="26">
          <cell r="C26" t="str">
            <v>Налог на прибыль</v>
          </cell>
        </row>
      </sheetData>
      <sheetData sheetId="297">
        <row r="26">
          <cell r="C26" t="str">
            <v>Налог на прибыль</v>
          </cell>
        </row>
      </sheetData>
      <sheetData sheetId="298">
        <row r="26">
          <cell r="C26" t="str">
            <v>Налог на прибыль</v>
          </cell>
        </row>
      </sheetData>
      <sheetData sheetId="299">
        <row r="26">
          <cell r="C26" t="str">
            <v>Налог на прибыль</v>
          </cell>
        </row>
      </sheetData>
      <sheetData sheetId="300">
        <row r="26">
          <cell r="C26" t="str">
            <v>Налог на прибыль</v>
          </cell>
        </row>
      </sheetData>
      <sheetData sheetId="301">
        <row r="26">
          <cell r="C26" t="str">
            <v>Налог на прибыль</v>
          </cell>
        </row>
      </sheetData>
      <sheetData sheetId="302">
        <row r="26">
          <cell r="C26" t="str">
            <v>Налог на прибыль</v>
          </cell>
        </row>
      </sheetData>
      <sheetData sheetId="303">
        <row r="26">
          <cell r="C26" t="str">
            <v>Налог на прибыль</v>
          </cell>
        </row>
      </sheetData>
      <sheetData sheetId="304">
        <row r="26">
          <cell r="C26" t="str">
            <v>Налог на прибыль</v>
          </cell>
        </row>
      </sheetData>
      <sheetData sheetId="305">
        <row r="26">
          <cell r="C26" t="str">
            <v>Налог на прибыль</v>
          </cell>
        </row>
      </sheetData>
      <sheetData sheetId="306">
        <row r="26">
          <cell r="C26" t="str">
            <v>Налог на прибыль</v>
          </cell>
        </row>
      </sheetData>
      <sheetData sheetId="307">
        <row r="26">
          <cell r="C26" t="str">
            <v>Налог на прибыль</v>
          </cell>
        </row>
      </sheetData>
      <sheetData sheetId="308">
        <row r="26">
          <cell r="C26" t="str">
            <v>Налог на прибыль</v>
          </cell>
        </row>
      </sheetData>
      <sheetData sheetId="309">
        <row r="26">
          <cell r="C26" t="str">
            <v>Налог на прибыль</v>
          </cell>
        </row>
      </sheetData>
      <sheetData sheetId="310">
        <row r="26">
          <cell r="C26" t="str">
            <v>Налог на прибыль</v>
          </cell>
        </row>
      </sheetData>
      <sheetData sheetId="311">
        <row r="26">
          <cell r="C26" t="str">
            <v>Налог на прибыль</v>
          </cell>
        </row>
      </sheetData>
      <sheetData sheetId="312">
        <row r="26">
          <cell r="C26" t="str">
            <v>Налог на прибыль</v>
          </cell>
        </row>
      </sheetData>
      <sheetData sheetId="313">
        <row r="26">
          <cell r="C26" t="str">
            <v>Налог на прибыль</v>
          </cell>
        </row>
      </sheetData>
      <sheetData sheetId="314">
        <row r="26">
          <cell r="C26" t="str">
            <v>Налог на прибыль</v>
          </cell>
        </row>
      </sheetData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>
        <row r="26">
          <cell r="C26" t="str">
            <v>Налог на прибыль</v>
          </cell>
        </row>
      </sheetData>
      <sheetData sheetId="332">
        <row r="26">
          <cell r="C26" t="str">
            <v>Налог на прибыль</v>
          </cell>
        </row>
      </sheetData>
      <sheetData sheetId="333">
        <row r="26">
          <cell r="C26" t="str">
            <v>Налог на прибыль</v>
          </cell>
        </row>
      </sheetData>
      <sheetData sheetId="334">
        <row r="26">
          <cell r="C26" t="str">
            <v>Налог на прибыль</v>
          </cell>
        </row>
      </sheetData>
      <sheetData sheetId="335">
        <row r="26">
          <cell r="C26" t="str">
            <v>Налог на прибыль</v>
          </cell>
        </row>
      </sheetData>
      <sheetData sheetId="336">
        <row r="26">
          <cell r="C26" t="str">
            <v>Налог на прибыль</v>
          </cell>
        </row>
      </sheetData>
      <sheetData sheetId="337">
        <row r="26">
          <cell r="C26" t="str">
            <v>Налог на прибыль</v>
          </cell>
        </row>
      </sheetData>
      <sheetData sheetId="338">
        <row r="26">
          <cell r="C26" t="str">
            <v>Налог на прибыль</v>
          </cell>
        </row>
      </sheetData>
      <sheetData sheetId="339">
        <row r="26">
          <cell r="C26" t="str">
            <v>Налог на прибыль</v>
          </cell>
        </row>
      </sheetData>
      <sheetData sheetId="340">
        <row r="26">
          <cell r="C26" t="str">
            <v>Налог на прибыль</v>
          </cell>
        </row>
      </sheetData>
      <sheetData sheetId="341">
        <row r="26">
          <cell r="C26" t="str">
            <v>Налог на прибыль</v>
          </cell>
        </row>
      </sheetData>
      <sheetData sheetId="342">
        <row r="26">
          <cell r="C26" t="str">
            <v>Налог на прибыль</v>
          </cell>
        </row>
      </sheetData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>
        <row r="26">
          <cell r="C26" t="str">
            <v>Налог на прибыль</v>
          </cell>
        </row>
      </sheetData>
      <sheetData sheetId="349">
        <row r="26">
          <cell r="C26" t="str">
            <v>Налог на прибыль</v>
          </cell>
        </row>
      </sheetData>
      <sheetData sheetId="350">
        <row r="26">
          <cell r="C26" t="str">
            <v>Налог на прибыль</v>
          </cell>
        </row>
      </sheetData>
      <sheetData sheetId="351" refreshError="1"/>
      <sheetData sheetId="352">
        <row r="26">
          <cell r="C26" t="str">
            <v>Налог на прибыль</v>
          </cell>
        </row>
      </sheetData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/>
      <sheetData sheetId="424"/>
      <sheetData sheetId="425" refreshError="1"/>
      <sheetData sheetId="426" refreshError="1"/>
      <sheetData sheetId="427"/>
      <sheetData sheetId="428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 refreshError="1"/>
      <sheetData sheetId="493"/>
      <sheetData sheetId="494" refreshError="1"/>
      <sheetData sheetId="495" refreshError="1"/>
      <sheetData sheetId="496" refreshError="1"/>
      <sheetData sheetId="497" refreshError="1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/>
      <sheetData sheetId="626"/>
      <sheetData sheetId="627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>
        <row r="26">
          <cell r="C26" t="str">
            <v>Налог на прибыль</v>
          </cell>
        </row>
      </sheetData>
      <sheetData sheetId="647">
        <row r="26">
          <cell r="C26" t="str">
            <v>Налог на прибыль</v>
          </cell>
        </row>
      </sheetData>
      <sheetData sheetId="648">
        <row r="26">
          <cell r="C26" t="str">
            <v>Налог на прибыль</v>
          </cell>
        </row>
      </sheetData>
      <sheetData sheetId="649">
        <row r="26">
          <cell r="C26" t="str">
            <v>Налог на прибыль</v>
          </cell>
        </row>
      </sheetData>
      <sheetData sheetId="650">
        <row r="26">
          <cell r="C26" t="str">
            <v>Налог на прибыль</v>
          </cell>
        </row>
      </sheetData>
      <sheetData sheetId="651">
        <row r="26">
          <cell r="C26" t="str">
            <v>Налог на прибыль</v>
          </cell>
        </row>
      </sheetData>
      <sheetData sheetId="652">
        <row r="26">
          <cell r="C26" t="str">
            <v>Налог на прибыль</v>
          </cell>
        </row>
      </sheetData>
      <sheetData sheetId="653">
        <row r="26">
          <cell r="C26" t="str">
            <v>Налог на прибыль</v>
          </cell>
        </row>
      </sheetData>
      <sheetData sheetId="654">
        <row r="26">
          <cell r="C26" t="str">
            <v>Налог на прибыль</v>
          </cell>
        </row>
      </sheetData>
      <sheetData sheetId="655">
        <row r="26">
          <cell r="C26" t="str">
            <v>Налог на прибыль</v>
          </cell>
        </row>
      </sheetData>
      <sheetData sheetId="656">
        <row r="26">
          <cell r="C26" t="str">
            <v>Налог на прибыль</v>
          </cell>
        </row>
      </sheetData>
      <sheetData sheetId="657">
        <row r="26">
          <cell r="C26" t="str">
            <v>Налог на прибыль</v>
          </cell>
        </row>
      </sheetData>
      <sheetData sheetId="658">
        <row r="26">
          <cell r="C26" t="str">
            <v>Налог на прибыль</v>
          </cell>
        </row>
      </sheetData>
      <sheetData sheetId="659">
        <row r="26">
          <cell r="C26" t="str">
            <v>Налог на прибыль</v>
          </cell>
        </row>
      </sheetData>
      <sheetData sheetId="660">
        <row r="26">
          <cell r="C26" t="str">
            <v>Налог на прибыль</v>
          </cell>
        </row>
      </sheetData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>
        <row r="26">
          <cell r="C26" t="str">
            <v>Налог на прибыль</v>
          </cell>
        </row>
      </sheetData>
      <sheetData sheetId="781">
        <row r="26">
          <cell r="C26" t="str">
            <v>Налог на прибыль</v>
          </cell>
        </row>
      </sheetData>
      <sheetData sheetId="782">
        <row r="26">
          <cell r="C26" t="str">
            <v>Налог на прибыль</v>
          </cell>
        </row>
      </sheetData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>
        <row r="26">
          <cell r="C26" t="str">
            <v>Налог на прибыль</v>
          </cell>
        </row>
      </sheetData>
      <sheetData sheetId="800">
        <row r="26">
          <cell r="C26" t="str">
            <v>Налог на прибыль</v>
          </cell>
        </row>
      </sheetData>
      <sheetData sheetId="801">
        <row r="26">
          <cell r="C26" t="str">
            <v>Налог на прибыль</v>
          </cell>
        </row>
      </sheetData>
      <sheetData sheetId="802">
        <row r="26">
          <cell r="C26" t="str">
            <v>Налог на прибыль</v>
          </cell>
        </row>
      </sheetData>
      <sheetData sheetId="803">
        <row r="26">
          <cell r="C26" t="str">
            <v>Налог на прибыль</v>
          </cell>
        </row>
      </sheetData>
      <sheetData sheetId="804"/>
      <sheetData sheetId="805"/>
      <sheetData sheetId="806"/>
      <sheetData sheetId="807"/>
      <sheetData sheetId="808">
        <row r="26">
          <cell r="C26" t="str">
            <v>Налог на прибыль</v>
          </cell>
        </row>
      </sheetData>
      <sheetData sheetId="809">
        <row r="26">
          <cell r="C26" t="str">
            <v>Налог на прибыль</v>
          </cell>
        </row>
      </sheetData>
      <sheetData sheetId="810">
        <row r="26">
          <cell r="C26" t="str">
            <v>Налог на прибыль</v>
          </cell>
        </row>
      </sheetData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RECT COST (2)"/>
      <sheetName val="Finishing-General"/>
      <sheetName val="Summary"/>
      <sheetName val="ROOM BOOK"/>
      <sheetName val="COST-TZ"/>
      <sheetName val="Galleria"/>
      <sheetName val="Mall Coridors-WintGard"/>
      <sheetName val="walls"/>
      <sheetName val="car park"/>
      <sheetName val="SP INDIREK"/>
      <sheetName val="FFE"/>
      <sheetName val="int. Windows"/>
      <sheetName val="exterior steel U-Kolle"/>
      <sheetName val="interior steel U-Kolle"/>
      <sheetName val="mega- wooden"/>
      <sheetName val="sectional doors"/>
      <sheetName val="Feuil1"/>
      <sheetName val="Özet"/>
      <sheetName val="Finansal tamamlanma Eğrisi"/>
      <sheetName val="COST_TZ"/>
      <sheetName val="Data"/>
      <sheetName val="Katsayılar"/>
      <sheetName val="Cinema Calc RC Mezzanine"/>
      <sheetName val="NAME"/>
      <sheetName val="DIRECT_COST_(2)"/>
      <sheetName val="ROOM_BOOK"/>
      <sheetName val="Mall_Coridors-WintGard"/>
      <sheetName val="car_park"/>
      <sheetName val="SP_INDIREK"/>
      <sheetName val="int__Windows"/>
      <sheetName val="exterior_steel_U-Kolle"/>
      <sheetName val="interior_steel_U-Kolle"/>
      <sheetName val="mega-_wooden"/>
      <sheetName val="sectional_doors"/>
      <sheetName val="Finansal_tamamlanma_Eğrisi"/>
      <sheetName val="3.5K_1-2-3"/>
      <sheetName val="Data Entry"/>
      <sheetName val="Бюждет МОСФИЛЬМ стадияП (3)"/>
      <sheetName val="DIRECT_COST_(2)1"/>
      <sheetName val="ROOM_BOOK1"/>
      <sheetName val="Mall_Coridors-WintGard1"/>
      <sheetName val="car_park1"/>
      <sheetName val="SP_INDIREK1"/>
      <sheetName val="int__Windows1"/>
      <sheetName val="exterior_steel_U-Kolle1"/>
      <sheetName val="interior_steel_U-Kolle1"/>
      <sheetName val="mega-_wooden1"/>
      <sheetName val="sectional_doors1"/>
      <sheetName val="Finansal_tamamlanma_Eğrisi1"/>
      <sheetName val="Cinema_Calc_RC_Mezzanine"/>
      <sheetName val="3_5K_1-2-3"/>
      <sheetName val="payment list"/>
      <sheetName val="Data_Entry"/>
      <sheetName val="DIRECT_COST_(2)2"/>
      <sheetName val="ROOM_BOOK2"/>
      <sheetName val="Mall_Coridors-WintGard2"/>
      <sheetName val="car_park2"/>
      <sheetName val="SP_INDIREK2"/>
      <sheetName val="int__Windows2"/>
      <sheetName val="exterior_steel_U-Kolle2"/>
      <sheetName val="interior_steel_U-Kolle2"/>
      <sheetName val="mega-_wooden2"/>
      <sheetName val="sectional_doors2"/>
      <sheetName val="Finansal_tamamlanma_Eğrisi2"/>
      <sheetName val="Cinema_Calc_RC_Mezzanine1"/>
      <sheetName val="3_5K_1-2-31"/>
      <sheetName val="Data_Entry1"/>
      <sheetName val="Бюждет_МОСФИЛЬМ_стадияП_(3)"/>
      <sheetName val="payment_list"/>
      <sheetName val="INDIRECT COST"/>
      <sheetName val="Income Statement"/>
      <sheetName val="Yonetici Raporu"/>
      <sheetName val="Report3"/>
      <sheetName val="ARGUS"/>
      <sheetName val="YONETIM MASASI"/>
      <sheetName val="XREF"/>
      <sheetName val="산근"/>
      <sheetName val="CABLIST"/>
      <sheetName val="sal"/>
      <sheetName val="NDOCBT"/>
      <sheetName val="POZLAR"/>
      <sheetName val="Mech. Summary"/>
      <sheetName val="CAM HESABI"/>
      <sheetName val="Sheet1"/>
      <sheetName val=" N Finansal Eğri"/>
      <sheetName val="Personnel"/>
      <sheetName val="BOQ_TZ"/>
      <sheetName val="Общий"/>
      <sheetName val="Выполненные (Общий)"/>
      <sheetName val="Проектирование"/>
      <sheetName val="Выполненные (Проектирование)"/>
      <sheetName val="Артистик"/>
      <sheetName val="Выполненные (Артистик)"/>
      <sheetName val="!Данные для протокола"/>
      <sheetName val="w't table"/>
      <sheetName val="13.Veri Bankası"/>
      <sheetName val="PriceSummary"/>
      <sheetName val="senaryo1"/>
      <sheetName val="YDK"/>
      <sheetName val="directcosts"/>
      <sheetName val="Cover"/>
      <sheetName val="RC-BALTIKA Butce Formu"/>
      <sheetName val="AOP Summary-2"/>
      <sheetName val="Gerilim Düşümü"/>
      <sheetName val="списки"/>
      <sheetName val="PDS U-1400"/>
      <sheetName val="INPUT DATA"/>
      <sheetName val="1"/>
      <sheetName val="수입"/>
      <sheetName val="BLDG_DCI"/>
      <sheetName val="BLDG_MCI"/>
      <sheetName val="PROJE TANIM"/>
      <sheetName val="Table"/>
      <sheetName val="Gelir - Gider Bütçe"/>
      <sheetName val="Nakit Bütçe"/>
      <sheetName val="Kat Elin"/>
      <sheetName val="imalat_icmal"/>
      <sheetName val="mal_onay"/>
      <sheetName val="T1"/>
      <sheetName val="İlk Yapılacak"/>
      <sheetName val="YK Nat. Gas (Off-site)"/>
      <sheetName val="ЦZET"/>
      <sheetName val="ANALIZ"/>
      <sheetName val="ROSTOV AVM (INSAAT ISLER)"/>
      <sheetName val="ROSTOV AVM (PROJE ISLER)"/>
      <sheetName val="ROSTOV AVM (TOPRAK)"/>
      <sheetName val="бюджет на месяц"/>
      <sheetName val="icmal  (2)"/>
      <sheetName val="Currency"/>
      <sheetName val="Ангара"/>
      <sheetName val="parametreler"/>
      <sheetName val="Смет.Вед. мех. работ"/>
      <sheetName val="BS+PL 2007 USD"/>
      <sheetName val="C3"/>
      <sheetName val="Segment"/>
      <sheetName val="XLR_NoRangeSheet"/>
      <sheetName val="FitOutConfCentre"/>
      <sheetName val="Breakdown AR"/>
      <sheetName val="TABLO-3"/>
      <sheetName val="DIRECT_COST_(2)3"/>
      <sheetName val="ROOM_BOOK3"/>
      <sheetName val="Mall_Coridors-WintGard3"/>
      <sheetName val="car_park3"/>
      <sheetName val="SP_INDIREK3"/>
      <sheetName val="int__Windows3"/>
      <sheetName val="exterior_steel_U-Kolle3"/>
      <sheetName val="interior_steel_U-Kolle3"/>
      <sheetName val="mega-_wooden3"/>
      <sheetName val="sectional_doors3"/>
      <sheetName val="Finansal_tamamlanma_Eğrisi3"/>
      <sheetName val="Cinema_Calc_RC_Mezzanine2"/>
      <sheetName val="Data_Entry2"/>
      <sheetName val="3_5K_1-2-32"/>
      <sheetName val="Бюждет_МОСФИЛЬМ_стадияП_(3)1"/>
      <sheetName val="payment_list1"/>
      <sheetName val="INDIRECT_COST"/>
      <sheetName val="Income_Statement"/>
      <sheetName val="Yonetici_Raporu"/>
      <sheetName val="YONETIM_MASASI"/>
      <sheetName val="Mech__Summary"/>
      <sheetName val="CAM_HESABI"/>
      <sheetName val="_N_Finansal_Eğri"/>
      <sheetName val="Выполненные_(Общий)"/>
      <sheetName val="Выполненные_(Проектирование)"/>
      <sheetName val="Выполненные_(Артистик)"/>
      <sheetName val="!Данные_для_протокола"/>
      <sheetName val="PDS_U-1400"/>
      <sheetName val="INPUT_DATA"/>
      <sheetName val="w't_table"/>
      <sheetName val="13_Veri_Bankası"/>
      <sheetName val="PROJE_TANIM"/>
      <sheetName val="Analiz_Doğrama"/>
      <sheetName val="BAZA KATI"/>
      <sheetName val="Keşif İcmali"/>
      <sheetName val="Kapak"/>
      <sheetName val="Data Input"/>
      <sheetName val="Технические характеристики"/>
      <sheetName val="КП RD4, ОТДЕЛКА ПО RAL"/>
      <sheetName val="КП RD4, ОТДЕЛКА НЕРЖ. СТАЛЬЮ"/>
      <sheetName val="КП RD3, ОТДЕЛКА ПО RAL"/>
      <sheetName val="КП RD3, ОТДЕЛКА НЕРЖ. СТАЛЬ"/>
      <sheetName val=""/>
      <sheetName val="Analiz-dec"/>
      <sheetName val="Organizasyon"/>
      <sheetName val="Forecast"/>
      <sheetName val="Cash2"/>
      <sheetName val="Z"/>
      <sheetName val="Imalat Aciklamaları ve degerler"/>
      <sheetName val="yeşil defter-1"/>
      <sheetName val="Sayfa1"/>
      <sheetName val="Kabuller"/>
      <sheetName val="7"/>
      <sheetName val="TEPs"/>
      <sheetName val="share price 2002"/>
      <sheetName val="13+620-13+980(ÖM)"/>
      <sheetName val="fxrates01-00-99"/>
      <sheetName val="ICMAL"/>
      <sheetName val="DOKUMyan"/>
      <sheetName val="DÖVİZ"/>
      <sheetName val="DIRECT_COST_(2)4"/>
      <sheetName val="ROOM_BOOK4"/>
      <sheetName val="Mall_Coridors-WintGard4"/>
      <sheetName val="car_park4"/>
      <sheetName val="SP_INDIREK4"/>
      <sheetName val="int__Windows4"/>
      <sheetName val="exterior_steel_U-Kolle4"/>
      <sheetName val="interior_steel_U-Kolle4"/>
      <sheetName val="mega-_wooden4"/>
      <sheetName val="sectional_doors4"/>
      <sheetName val="Finansal_tamamlanma_Eğrisi4"/>
      <sheetName val="Cinema_Calc_RC_Mezzanine3"/>
      <sheetName val="3_5K_1-2-33"/>
      <sheetName val="Data_Entry3"/>
      <sheetName val="Бюждет_МОСФИЛЬМ_стадияП_(3)2"/>
      <sheetName val="payment_list2"/>
      <sheetName val="INDIRECT_COST1"/>
      <sheetName val="Income_Statement1"/>
      <sheetName val="Yonetici_Raporu1"/>
      <sheetName val="YONETIM_MASASI1"/>
      <sheetName val="_N_Finansal_Eğri1"/>
      <sheetName val="Выполненные_(Общий)1"/>
      <sheetName val="Выполненные_(Проектирование)1"/>
      <sheetName val="Выполненные_(Артистик)1"/>
      <sheetName val="!Данные_для_протокола1"/>
      <sheetName val="w't_table1"/>
      <sheetName val="CAM_HESABI1"/>
      <sheetName val="13_Veri_Bankası1"/>
      <sheetName val="Mech__Summary1"/>
      <sheetName val="RC-BALTIKA_Butce_Formu"/>
      <sheetName val="Gerilim_Düşümü"/>
      <sheetName val="AOP_Summary-2"/>
      <sheetName val="icmal__(2)"/>
      <sheetName val="BS+PL_2007_USD"/>
      <sheetName val="ROSTOV_AVM_(INSAAT_ISLER)"/>
      <sheetName val="ROSTOV_AVM_(PROJE_ISLER)"/>
      <sheetName val="ROSTOV_AVM_(TOPRAK)"/>
      <sheetName val="бюджет_на_месяц"/>
      <sheetName val="PROJE_TANIM1"/>
      <sheetName val="PDS_U-14001"/>
      <sheetName val="INPUT_DATA1"/>
      <sheetName val="Gelir_-_Gider_Bütçe"/>
      <sheetName val="Nakit_Bütçe"/>
      <sheetName val="Kat_Elin"/>
      <sheetName val="İlk_Yapılacak"/>
      <sheetName val="BAZA_KATI"/>
      <sheetName val="Keşif_İcmali"/>
      <sheetName val="Data_Input"/>
      <sheetName val="Breakdown_AR"/>
      <sheetName val="Смет_Вед__мех__работ"/>
      <sheetName val="YK_Nat__Gas_(Off-site)"/>
      <sheetName val="Технические_характеристики"/>
      <sheetName val="КП_RD4,_ОТДЕЛКА_ПО_RAL"/>
      <sheetName val="КП_RD4,_ОТДЕЛКА_НЕРЖ__СТАЛЬЮ"/>
      <sheetName val="КП_RD3,_ОТДЕЛКА_ПО_RAL"/>
      <sheetName val="КП_RD3,_ОТДЕЛКА_НЕРЖ__СТАЛЬ"/>
      <sheetName val="share_price_2002"/>
      <sheetName val="Imalat_Aciklamaları_ve_degerler"/>
      <sheetName val="yeşil_defter-1"/>
      <sheetName val="LOB"/>
      <sheetName val="B1(2B) BLOK BEDELİ"/>
      <sheetName val="General"/>
      <sheetName val="RAPOR"/>
      <sheetName val="Maliyet Analizi"/>
      <sheetName val="PROGRAM"/>
      <sheetName val="CASHFLOW"/>
      <sheetName val="CPS"/>
      <sheetName val="boyut Adları"/>
      <sheetName val="METRAJ SAYFASI"/>
      <sheetName val="RCT.277"/>
      <sheetName val="BUTCE KURLARI"/>
      <sheetName val="ELK - Keşif"/>
      <sheetName val="TF by Tenent by month"/>
      <sheetName val="Rent"/>
      <sheetName val="Running costs"/>
      <sheetName val="SERVICE CHARGE COSTS"/>
      <sheetName val="Veri"/>
      <sheetName val="TESİSAT"/>
      <sheetName val="ANALİZ"/>
      <sheetName val="차액보증"/>
      <sheetName val="İCMAL"/>
      <sheetName val="DIRECT_COST_(2)5"/>
      <sheetName val="ROOM_BOOK5"/>
      <sheetName val="Mall_Coridors-WintGard5"/>
      <sheetName val="car_park5"/>
      <sheetName val="SP_INDIREK5"/>
      <sheetName val="int__Windows5"/>
      <sheetName val="exterior_steel_U-Kolle5"/>
      <sheetName val="interior_steel_U-Kolle5"/>
      <sheetName val="mega-_wooden5"/>
      <sheetName val="sectional_doors5"/>
      <sheetName val="Finansal_tamamlanma_Eğrisi5"/>
      <sheetName val="Cinema_Calc_RC_Mezzanine4"/>
      <sheetName val="Data_Entry4"/>
      <sheetName val="3_5K_1-2-34"/>
      <sheetName val="Бюждет_МОСФИЛЬМ_стадияП_(3)3"/>
      <sheetName val="payment_list3"/>
      <sheetName val="INDIRECT_COST2"/>
      <sheetName val="Income_Statement2"/>
      <sheetName val="Yonetici_Raporu2"/>
      <sheetName val="YONETIM_MASASI2"/>
      <sheetName val="Mech__Summary2"/>
      <sheetName val="CAM_HESABI2"/>
      <sheetName val="_N_Finansal_Eğri2"/>
      <sheetName val="Выполненные_(Общий)2"/>
      <sheetName val="Выполненные_(Проектирование)2"/>
      <sheetName val="Выполненные_(Артистик)2"/>
      <sheetName val="!Данные_для_протокола2"/>
      <sheetName val="w't_table2"/>
      <sheetName val="13_Veri_Bankası2"/>
      <sheetName val="PDS_U-14002"/>
      <sheetName val="INPUT_DATA2"/>
      <sheetName val="PROJE_TANIM2"/>
      <sheetName val="RC-BALTIKA_Butce_Formu1"/>
      <sheetName val="AOP_Summary-21"/>
      <sheetName val="Gerilim_Düşümü1"/>
      <sheetName val="Breakdown_AR1"/>
      <sheetName val="icmal__(2)1"/>
      <sheetName val="BS+PL_2007_USD1"/>
      <sheetName val="ROSTOV_AVM_(INSAAT_ISLER)1"/>
      <sheetName val="ROSTOV_AVM_(PROJE_ISLER)1"/>
      <sheetName val="ROSTOV_AVM_(TOPRAK)1"/>
      <sheetName val="бюджет_на_месяц1"/>
      <sheetName val="Gelir_-_Gider_Bütçe1"/>
      <sheetName val="Nakit_Bütçe1"/>
      <sheetName val="Kat_Elin1"/>
      <sheetName val="İlk_Yapılacak1"/>
      <sheetName val="BAZA_KATI1"/>
      <sheetName val="Keşif_İcmali1"/>
      <sheetName val="Data_Input1"/>
      <sheetName val="Смет_Вед__мех__работ1"/>
      <sheetName val="YK_Nat__Gas_(Off-site)1"/>
      <sheetName val="Imalat_Aciklamaları_ve_degerle1"/>
      <sheetName val="yeşil_defter-11"/>
      <sheetName val="Технические_характеристики1"/>
      <sheetName val="КП_RD4,_ОТДЕЛКА_ПО_RAL1"/>
      <sheetName val="КП_RD4,_ОТДЕЛКА_НЕРЖ__СТАЛЬЮ1"/>
      <sheetName val="КП_RD3,_ОТДЕЛКА_ПО_RAL1"/>
      <sheetName val="КП_RD3,_ОТДЕЛКА_НЕРЖ__СТАЛЬ1"/>
      <sheetName val="share_price_20021"/>
      <sheetName val="B1(2B)_BLOK_BEDELİ"/>
      <sheetName val="Maliyet_Analizi"/>
      <sheetName val="boyut_Adları"/>
      <sheetName val="Teklif Özet"/>
      <sheetName val="MEKANIK BOQ"/>
      <sheetName val="Adjustment schedule"/>
      <sheetName val="корпус 1_2выписка"/>
      <sheetName val="корпус 1_3"/>
      <sheetName val="корпус 1_3выписка"/>
      <sheetName val="ШР"/>
      <sheetName val="Свод-1"/>
      <sheetName val="BA "/>
      <sheetName val="CARPAN"/>
      <sheetName val="breakdown"/>
      <sheetName val="RCT_277"/>
      <sheetName val="BUTCE_KURLARI"/>
      <sheetName val="ELK_-_Keşif"/>
      <sheetName val="METRAJ_SAYFASI"/>
      <sheetName val="COST 180"/>
      <sheetName val="CASHFLOWS"/>
      <sheetName val="без экономии"/>
      <sheetName val="Analysis DDV"/>
      <sheetName val="ESTIMATE"/>
      <sheetName val="실행철강하도"/>
      <sheetName val="indicative ref margin"/>
      <sheetName val="DIRECT_COST_(2)6"/>
      <sheetName val="ROOM_BOOK6"/>
      <sheetName val="Mall_Coridors-WintGard6"/>
      <sheetName val="car_park6"/>
      <sheetName val="SP_INDIREK6"/>
      <sheetName val="int__Windows6"/>
      <sheetName val="exterior_steel_U-Kolle6"/>
      <sheetName val="interior_steel_U-Kolle6"/>
      <sheetName val="mega-_wooden6"/>
      <sheetName val="sectional_doors6"/>
      <sheetName val="Finansal_tamamlanma_Eğrisi6"/>
      <sheetName val="Cinema_Calc_RC_Mezzanine5"/>
      <sheetName val="Data_Entry5"/>
      <sheetName val="3_5K_1-2-35"/>
      <sheetName val="Бюждет_МОСФИЛЬМ_стадияП_(3)4"/>
      <sheetName val="payment_list4"/>
      <sheetName val="INDIRECT_COST3"/>
      <sheetName val="Income_Statement3"/>
      <sheetName val="Yonetici_Raporu3"/>
      <sheetName val="YONETIM_MASASI3"/>
      <sheetName val="Mech__Summary3"/>
      <sheetName val="CAM_HESABI3"/>
      <sheetName val="_N_Finansal_Eğri3"/>
      <sheetName val="Выполненные_(Общий)3"/>
      <sheetName val="Выполненные_(Проектирование)3"/>
      <sheetName val="Выполненные_(Артистик)3"/>
      <sheetName val="!Данные_для_протокола3"/>
      <sheetName val="w't_table3"/>
      <sheetName val="13_Veri_Bankası3"/>
      <sheetName val="PDS_U-14003"/>
      <sheetName val="INPUT_DATA3"/>
      <sheetName val="PROJE_TANIM3"/>
      <sheetName val="Gerilim_Düşümü2"/>
      <sheetName val="AOP_Summary-22"/>
      <sheetName val="RC-BALTIKA_Butce_Formu2"/>
      <sheetName val="ROSTOV_AVM_(INSAAT_ISLER)2"/>
      <sheetName val="ROSTOV_AVM_(PROJE_ISLER)2"/>
      <sheetName val="ROSTOV_AVM_(TOPRAK)2"/>
      <sheetName val="бюджет_на_месяц2"/>
      <sheetName val="icmal__(2)2"/>
      <sheetName val="BS+PL_2007_USD2"/>
      <sheetName val="Смет_Вед__мех__работ2"/>
      <sheetName val="Kat_Elin2"/>
      <sheetName val="Gelir_-_Gider_Bütçe2"/>
      <sheetName val="Nakit_Bütçe2"/>
      <sheetName val="İlk_Yapılacak2"/>
      <sheetName val="Breakdown_AR2"/>
      <sheetName val="BAZA_KATI2"/>
      <sheetName val="Keşif_İcmali2"/>
      <sheetName val="Data_Input2"/>
      <sheetName val="YK_Nat__Gas_(Off-site)2"/>
      <sheetName val="Технические_характеристики2"/>
      <sheetName val="КП_RD4,_ОТДЕЛКА_ПО_RAL2"/>
      <sheetName val="КП_RD4,_ОТДЕЛКА_НЕРЖ__СТАЛЬЮ2"/>
      <sheetName val="КП_RD3,_ОТДЕЛКА_ПО_RAL2"/>
      <sheetName val="КП_RD3,_ОТДЕЛКА_НЕРЖ__СТАЛЬ2"/>
      <sheetName val="share_price_20022"/>
      <sheetName val="Imalat_Aciklamaları_ve_degerle2"/>
      <sheetName val="yeşil_defter-12"/>
      <sheetName val="B1(2B)_BLOK_BEDELİ1"/>
      <sheetName val="Maliyet_Analizi1"/>
      <sheetName val="boyut_Adları1"/>
      <sheetName val="METRAJ_SAYFASI1"/>
      <sheetName val="RCT_2771"/>
      <sheetName val="PERSONNELIST"/>
      <sheetName val="#REF"/>
      <sheetName val="실행내역"/>
      <sheetName val="Basis"/>
      <sheetName val="SHEETS"/>
      <sheetName val="WIP"/>
      <sheetName val="DIRECT_COST_(2)7"/>
      <sheetName val="ROOM_BOOK7"/>
      <sheetName val="Mall_Coridors-WintGard7"/>
      <sheetName val="car_park7"/>
      <sheetName val="SP_INDIREK7"/>
      <sheetName val="int__Windows7"/>
      <sheetName val="exterior_steel_U-Kolle7"/>
      <sheetName val="interior_steel_U-Kolle7"/>
      <sheetName val="mega-_wooden7"/>
      <sheetName val="sectional_doors7"/>
      <sheetName val="Finansal_tamamlanma_Eğrisi7"/>
      <sheetName val="13_Veri_Bankası4"/>
      <sheetName val="Cinema_Calc_RC_Mezzanine6"/>
      <sheetName val="3_5K_1-2-36"/>
      <sheetName val="Data_Entry6"/>
      <sheetName val="Бюждет_МОСФИЛЬМ_стадияП_(3)5"/>
      <sheetName val="payment_list5"/>
      <sheetName val="INDIRECT_COST4"/>
      <sheetName val="Income_Statement4"/>
      <sheetName val="Yonetici_Raporu4"/>
      <sheetName val="YONETIM_MASASI4"/>
      <sheetName val="w't_table4"/>
      <sheetName val="_N_Finansal_Eğri4"/>
      <sheetName val="CAM_HESABI4"/>
      <sheetName val="Выполненные_(Общий)4"/>
      <sheetName val="Выполненные_(Проектирование)4"/>
      <sheetName val="Выполненные_(Артистик)4"/>
      <sheetName val="!Данные_для_протокола4"/>
      <sheetName val="Mech__Summary4"/>
      <sheetName val="RC-BALTIKA_Butce_Formu3"/>
      <sheetName val="icmal__(2)3"/>
      <sheetName val="AOP_Summary-23"/>
      <sheetName val="бюджет_на_месяц3"/>
      <sheetName val="PROJE_TANIM4"/>
      <sheetName val="ROSTOV_AVM_(INSAAT_ISLER)3"/>
      <sheetName val="ROSTOV_AVM_(PROJE_ISLER)3"/>
      <sheetName val="ROSTOV_AVM_(TOPRAK)3"/>
      <sheetName val="Gerilim_Düşümü3"/>
      <sheetName val="BS+PL_2007_USD3"/>
      <sheetName val="Смет_Вед__мех__работ3"/>
      <sheetName val="PDS_U-14004"/>
      <sheetName val="INPUT_DATA4"/>
      <sheetName val="Gelir_-_Gider_Bütçe3"/>
      <sheetName val="Nakit_Bütçe3"/>
      <sheetName val="Kat_Elin3"/>
      <sheetName val="İlk_Yapılacak3"/>
      <sheetName val="YK_Nat__Gas_(Off-site)3"/>
      <sheetName val="Breakdown_AR3"/>
      <sheetName val="BAZA_KATI3"/>
      <sheetName val="Keşif_İcmali3"/>
      <sheetName val="Data_Input3"/>
      <sheetName val="DIRECT_COST_(2)8"/>
      <sheetName val="ROOM_BOOK8"/>
      <sheetName val="Mall_Coridors-WintGard8"/>
      <sheetName val="car_park8"/>
      <sheetName val="SP_INDIREK8"/>
      <sheetName val="int__Windows8"/>
      <sheetName val="exterior_steel_U-Kolle8"/>
      <sheetName val="interior_steel_U-Kolle8"/>
      <sheetName val="mega-_wooden8"/>
      <sheetName val="sectional_doors8"/>
      <sheetName val="Finansal_tamamlanma_Eğrisi8"/>
      <sheetName val="13_Veri_Bankası5"/>
      <sheetName val="Cinema_Calc_RC_Mezzanine7"/>
      <sheetName val="3_5K_1-2-37"/>
      <sheetName val="Data_Entry7"/>
      <sheetName val="Бюждет_МОСФИЛЬМ_стадияП_(3)6"/>
      <sheetName val="payment_list6"/>
      <sheetName val="INDIRECT_COST5"/>
      <sheetName val="Income_Statement5"/>
      <sheetName val="Yonetici_Raporu5"/>
      <sheetName val="YONETIM_MASASI5"/>
      <sheetName val="w't_table5"/>
      <sheetName val="_N_Finansal_Eğri5"/>
      <sheetName val="CAM_HESABI5"/>
      <sheetName val="Выполненные_(Общий)5"/>
      <sheetName val="Выполненные_(Проектирование)5"/>
      <sheetName val="Выполненные_(Артистик)5"/>
      <sheetName val="!Данные_для_протокола5"/>
      <sheetName val="Mech__Summary5"/>
      <sheetName val="RC-BALTIKA_Butce_Formu4"/>
      <sheetName val="icmal__(2)4"/>
      <sheetName val="AOP_Summary-24"/>
      <sheetName val="бюджет_на_месяц4"/>
      <sheetName val="PROJE_TANIM5"/>
      <sheetName val="ROSTOV_AVM_(INSAAT_ISLER)4"/>
      <sheetName val="ROSTOV_AVM_(PROJE_ISLER)4"/>
      <sheetName val="ROSTOV_AVM_(TOPRAK)4"/>
      <sheetName val="Gerilim_Düşümü4"/>
      <sheetName val="BS+PL_2007_USD4"/>
      <sheetName val="Смет_Вед__мех__работ4"/>
      <sheetName val="PDS_U-14005"/>
      <sheetName val="INPUT_DATA5"/>
      <sheetName val="Gelir_-_Gider_Bütçe4"/>
      <sheetName val="Nakit_Bütçe4"/>
      <sheetName val="Kat_Elin4"/>
      <sheetName val="İlk_Yapılacak4"/>
      <sheetName val="YK_Nat__Gas_(Off-site)4"/>
      <sheetName val="Breakdown_AR4"/>
      <sheetName val="BAZA_KATI4"/>
      <sheetName val="Keşif_İcmali4"/>
      <sheetName val="Data_Input4"/>
      <sheetName val="DIRECT_COST_(2)9"/>
      <sheetName val="ROOM_BOOK9"/>
      <sheetName val="Mall_Coridors-WintGard9"/>
      <sheetName val="car_park9"/>
      <sheetName val="SP_INDIREK9"/>
      <sheetName val="int__Windows9"/>
      <sheetName val="exterior_steel_U-Kolle9"/>
      <sheetName val="interior_steel_U-Kolle9"/>
      <sheetName val="mega-_wooden9"/>
      <sheetName val="sectional_doors9"/>
      <sheetName val="Finansal_tamamlanma_Eğrisi9"/>
      <sheetName val="13_Veri_Bankası6"/>
      <sheetName val="Cinema_Calc_RC_Mezzanine8"/>
      <sheetName val="3_5K_1-2-38"/>
      <sheetName val="Data_Entry8"/>
      <sheetName val="Бюждет_МОСФИЛЬМ_стадияП_(3)7"/>
      <sheetName val="payment_list7"/>
      <sheetName val="INDIRECT_COST6"/>
      <sheetName val="Income_Statement6"/>
      <sheetName val="Yonetici_Raporu6"/>
      <sheetName val="YONETIM_MASASI6"/>
      <sheetName val="w't_table6"/>
      <sheetName val="_N_Finansal_Eğri6"/>
      <sheetName val="CAM_HESABI6"/>
      <sheetName val="Выполненные_(Общий)6"/>
      <sheetName val="Выполненные_(Проектирование)6"/>
      <sheetName val="Выполненные_(Артистик)6"/>
      <sheetName val="!Данные_для_протокола6"/>
      <sheetName val="Mech__Summary6"/>
      <sheetName val="RC-BALTIKA_Butce_Formu5"/>
      <sheetName val="icmal__(2)5"/>
      <sheetName val="AOP_Summary-25"/>
      <sheetName val="бюджет_на_месяц5"/>
      <sheetName val="PROJE_TANIM6"/>
      <sheetName val="ROSTOV_AVM_(INSAAT_ISLER)5"/>
      <sheetName val="ROSTOV_AVM_(PROJE_ISLER)5"/>
      <sheetName val="ROSTOV_AVM_(TOPRAK)5"/>
      <sheetName val="Gerilim_Düşümü5"/>
      <sheetName val="BS+PL_2007_USD5"/>
      <sheetName val="Смет_Вед__мех__работ5"/>
      <sheetName val="PDS_U-14006"/>
      <sheetName val="INPUT_DATA6"/>
      <sheetName val="Gelir_-_Gider_Bütçe5"/>
      <sheetName val="Nakit_Bütçe5"/>
      <sheetName val="Kat_Elin5"/>
      <sheetName val="İlk_Yapılacak5"/>
      <sheetName val="YK_Nat__Gas_(Off-site)5"/>
      <sheetName val="Breakdown_AR5"/>
      <sheetName val="BAZA_KATI5"/>
      <sheetName val="Keşif_İcmali5"/>
      <sheetName val="Data_Input5"/>
      <sheetName val="Project Details"/>
      <sheetName val="CATEGORY"/>
      <sheetName val="OUTPUT_Osp"/>
      <sheetName val="İmalat Keşif Özeti (D)"/>
      <sheetName val="AÇILIŞ-TEKLİF BÜTÇESİ"/>
      <sheetName val="9.DAY_WORK_SHEETS"/>
      <sheetName val="B o Q Ambar"/>
      <sheetName val="Материалы"/>
      <sheetName val="D 5243-ARAMCO"/>
      <sheetName val="D-4801 OXY"/>
      <sheetName val="PpFCTRS"/>
      <sheetName val="FERTIL"/>
      <sheetName val="EQT-ESTN"/>
      <sheetName val="RFP002"/>
      <sheetName val="KP1590_E"/>
      <sheetName val="Page 3"/>
      <sheetName val="Controls"/>
      <sheetName val="СВОДНАЯ "/>
      <sheetName val="БДР"/>
      <sheetName val="rayıc"/>
      <sheetName val="D3-5.1 DETAIL"/>
      <sheetName val="DIRECT_COST_(2)10"/>
      <sheetName val="ROOM_BOOK10"/>
      <sheetName val="Mall_Coridors-WintGard10"/>
      <sheetName val="car_park10"/>
      <sheetName val="SP_INDIREK10"/>
      <sheetName val="int__Windows10"/>
      <sheetName val="exterior_steel_U-Kolle10"/>
      <sheetName val="interior_steel_U-Kolle10"/>
      <sheetName val="mega-_wooden10"/>
      <sheetName val="sectional_doors10"/>
      <sheetName val="Finansal_tamamlanma_Eğrisi10"/>
      <sheetName val="Cinema_Calc_RC_Mezzanine9"/>
      <sheetName val="Data_Entry9"/>
      <sheetName val="3_5K_1-2-39"/>
      <sheetName val="Бюждет_МОСФИЛЬМ_стадияП_(3)8"/>
      <sheetName val="payment_list8"/>
      <sheetName val="INDIRECT_COST7"/>
      <sheetName val="Income_Statement7"/>
      <sheetName val="Yonetici_Raporu7"/>
      <sheetName val="YONETIM_MASASI7"/>
      <sheetName val="Mech__Summary7"/>
      <sheetName val="CAM_HESABI7"/>
      <sheetName val="_N_Finansal_Eğri7"/>
      <sheetName val="Выполненные_(Общий)7"/>
      <sheetName val="Выполненные_(Проектирование)7"/>
      <sheetName val="Выполненные_(Артистик)7"/>
      <sheetName val="!Данные_для_протокола7"/>
      <sheetName val="PDS_U-14007"/>
      <sheetName val="INPUT_DATA7"/>
      <sheetName val="w't_table7"/>
      <sheetName val="13_Veri_Bankası7"/>
      <sheetName val="PROJE_TANIM7"/>
      <sheetName val="RC-BALTIKA_Butce_Formu6"/>
      <sheetName val="AOP_Summary-26"/>
      <sheetName val="Gerilim_Düşümü6"/>
      <sheetName val="Gelir_-_Gider_Bütçe6"/>
      <sheetName val="Nakit_Bütçe6"/>
      <sheetName val="Kat_Elin6"/>
      <sheetName val="İlk_Yapılacak6"/>
      <sheetName val="BAZA_KATI6"/>
      <sheetName val="Keşif_İcmali6"/>
      <sheetName val="Data_Input6"/>
      <sheetName val="icmal__(2)6"/>
      <sheetName val="BS+PL_2007_USD6"/>
      <sheetName val="ROSTOV_AVM_(INSAAT_ISLER)6"/>
      <sheetName val="ROSTOV_AVM_(PROJE_ISLER)6"/>
      <sheetName val="ROSTOV_AVM_(TOPRAK)6"/>
      <sheetName val="бюджет_на_месяц6"/>
      <sheetName val="Breakdown_AR6"/>
      <sheetName val="Смет_Вед__мех__работ6"/>
      <sheetName val="YK_Nat__Gas_(Off-site)6"/>
      <sheetName val="Технические_характеристики3"/>
      <sheetName val="КП_RD4,_ОТДЕЛКА_ПО_RAL3"/>
      <sheetName val="КП_RD4,_ОТДЕЛКА_НЕРЖ__СТАЛЬЮ3"/>
      <sheetName val="КП_RD3,_ОТДЕЛКА_ПО_RAL3"/>
      <sheetName val="КП_RD3,_ОТДЕЛКА_НЕРЖ__СТАЛЬ3"/>
      <sheetName val="share_price_20023"/>
      <sheetName val="Imalat_Aciklamaları_ve_degerle3"/>
      <sheetName val="yeşil_defter-13"/>
      <sheetName val="B1(2B)_BLOK_BEDELİ2"/>
      <sheetName val="Maliyet_Analizi2"/>
      <sheetName val="boyut_Adları2"/>
      <sheetName val="METRAJ_SAYFASI2"/>
      <sheetName val="RCT_2772"/>
      <sheetName val="BUTCE_KURLARI1"/>
      <sheetName val="ELK_-_Keşif1"/>
      <sheetName val="TF_by_Tenent_by_month"/>
      <sheetName val="Running_costs"/>
      <sheetName val="SERVICE_CHARGE_COSTS"/>
      <sheetName val="Teklif_Özet"/>
      <sheetName val="MEKANIK_BOQ"/>
      <sheetName val="Adjustment_schedule"/>
      <sheetName val="корпус_1_2выписка"/>
      <sheetName val="корпус_1_3"/>
      <sheetName val="корпус_1_3выписка"/>
      <sheetName val="BA_"/>
      <sheetName val="COST_180"/>
      <sheetName val="без_экономии"/>
      <sheetName val="Analysis_DDV"/>
      <sheetName val="indicative_ref_margin"/>
      <sheetName val="Project_Details"/>
      <sheetName val="İmalat_Keşif_Özeti_(D)"/>
      <sheetName val="AÇILIŞ-TEKLİF_BÜTÇESİ"/>
      <sheetName val="9_DAY_WORK_SHEETS"/>
      <sheetName val="B_o_Q_Ambar"/>
      <sheetName val="X000-00I-XXXX"/>
      <sheetName val="PULin сл.1"/>
      <sheetName val="Heat"/>
      <sheetName val="GeneralFeedDevices_Labels"/>
      <sheetName val="PS3DCL"/>
      <sheetName val="Kurlar"/>
      <sheetName val="CTC"/>
      <sheetName val="NTV"/>
      <sheetName val="ORT"/>
      <sheetName val="RenTV"/>
      <sheetName val="RTR"/>
      <sheetName val="TV6"/>
      <sheetName val="Главный"/>
      <sheetName val="Offsets &amp; Other Costs"/>
      <sheetName val="kur"/>
      <sheetName val="1.3x"/>
      <sheetName val="1_3x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 t="str">
            <v>Description</v>
          </cell>
        </row>
        <row r="2">
          <cell r="B2" t="str">
            <v>Казуров С., Котова С., Керосинский М., Шокин А., Магдыч Д.</v>
          </cell>
        </row>
        <row r="3">
          <cell r="B3" t="str">
            <v>DESIGN</v>
          </cell>
        </row>
        <row r="4">
          <cell r="B4" t="str">
            <v>Architects</v>
          </cell>
        </row>
        <row r="5">
          <cell r="B5" t="str">
            <v>Structural engineering</v>
          </cell>
        </row>
        <row r="6">
          <cell r="B6" t="str">
            <v>Installation engineering - HVAC/Sanitary</v>
          </cell>
        </row>
        <row r="7">
          <cell r="B7" t="str">
            <v>Installation engineering - Fire protection</v>
          </cell>
        </row>
        <row r="8">
          <cell r="B8" t="str">
            <v>Installation engineering - Electrical</v>
          </cell>
        </row>
        <row r="9">
          <cell r="B9" t="str">
            <v>Site Geological Survey</v>
          </cell>
        </row>
        <row r="10">
          <cell r="B10" t="str">
            <v>PPR, Ecological Waste projects, Temporary site lighting, and other projects</v>
          </cell>
        </row>
        <row r="11">
          <cell r="B11" t="str">
            <v>BASE BUILDING</v>
          </cell>
        </row>
        <row r="12">
          <cell r="B12" t="str">
            <v>Ground works, building foundation
(including insulation works)</v>
          </cell>
        </row>
        <row r="13">
          <cell r="B13">
            <v>6</v>
          </cell>
        </row>
        <row r="14">
          <cell r="B14" t="str">
            <v>Ground Works</v>
          </cell>
        </row>
        <row r="15">
          <cell r="B15">
            <v>8</v>
          </cell>
        </row>
        <row r="16">
          <cell r="B16" t="str">
            <v>Разработка грунта экскаватором без вывоза</v>
          </cell>
        </row>
        <row r="17">
          <cell r="B17">
            <v>10</v>
          </cell>
        </row>
        <row r="18">
          <cell r="B18" t="str">
            <v xml:space="preserve">Обратная засыпка пазух фундаментов привозным песком </v>
          </cell>
        </row>
        <row r="19">
          <cell r="B19" t="str">
            <v>Foundation works</v>
          </cell>
        </row>
        <row r="20">
          <cell r="B20">
            <v>13</v>
          </cell>
        </row>
        <row r="21">
          <cell r="B21">
            <v>14</v>
          </cell>
        </row>
        <row r="22">
          <cell r="B22">
            <v>13</v>
          </cell>
        </row>
        <row r="23">
          <cell r="B23">
            <v>14</v>
          </cell>
        </row>
        <row r="24">
          <cell r="B24" t="str">
            <v>Foundation works</v>
          </cell>
        </row>
        <row r="25">
          <cell r="B25" t="str">
            <v>Монолитные  ж/б столбчатые фундаменты</v>
          </cell>
        </row>
        <row r="26">
          <cell r="B26" t="str">
            <v>Бетон В 25, F 75</v>
          </cell>
        </row>
        <row r="27">
          <cell r="B27" t="str">
            <v>Монтаж и демонтаж опалубки</v>
          </cell>
        </row>
        <row r="28">
          <cell r="B28" t="str">
            <v>Арматура</v>
          </cell>
        </row>
        <row r="29">
          <cell r="B29" t="str">
            <v>Монолитные ж/б приямки лифтов и эскалаторов</v>
          </cell>
        </row>
        <row r="30">
          <cell r="B30" t="str">
            <v>Бетон В 25</v>
          </cell>
        </row>
        <row r="31">
          <cell r="B31" t="str">
            <v>Монтаж и демонтаж опалубки</v>
          </cell>
        </row>
        <row r="32">
          <cell r="B32" t="str">
            <v>Арматура</v>
          </cell>
        </row>
        <row r="33">
          <cell r="B33" t="str">
            <v>Арматура</v>
          </cell>
        </row>
        <row r="34">
          <cell r="B34" t="str">
            <v>Монолитные ж/б приямки лифтов и эскалаторов</v>
          </cell>
        </row>
        <row r="35">
          <cell r="B35" t="str">
            <v>Бетон В 25</v>
          </cell>
        </row>
        <row r="36">
          <cell r="B36" t="str">
            <v>Монтаж и демонтаж опалубки</v>
          </cell>
        </row>
        <row r="37">
          <cell r="B37" t="str">
            <v>Арматура</v>
          </cell>
        </row>
        <row r="38">
          <cell r="B38" t="str">
            <v>Арматура</v>
          </cell>
        </row>
        <row r="39">
          <cell r="B39" t="str">
            <v>Монолитные ж/б приямки лифтов и эскалаторов</v>
          </cell>
        </row>
        <row r="40">
          <cell r="B40" t="str">
            <v>Бетон В 25</v>
          </cell>
        </row>
        <row r="41">
          <cell r="B41" t="str">
            <v>Монтаж и демонтаж опалубки</v>
          </cell>
        </row>
        <row r="42">
          <cell r="B42" t="str">
            <v>Арматура</v>
          </cell>
        </row>
        <row r="43">
          <cell r="B43" t="str">
            <v>Арматура</v>
          </cell>
        </row>
        <row r="44">
          <cell r="B44" t="str">
            <v>Арматура</v>
          </cell>
        </row>
        <row r="45">
          <cell r="B45" t="str">
            <v>Бетон В 25</v>
          </cell>
        </row>
        <row r="46">
          <cell r="B46" t="str">
            <v>Монтаж и демонтаж опалубки</v>
          </cell>
        </row>
        <row r="47">
          <cell r="B47" t="str">
            <v>Арматура</v>
          </cell>
        </row>
        <row r="48">
          <cell r="B48" t="str">
            <v>Монолитные  ж/б столбчатые фундаменты</v>
          </cell>
        </row>
        <row r="49">
          <cell r="B49" t="str">
            <v>Бетон В 25, F 75</v>
          </cell>
        </row>
        <row r="50">
          <cell r="B50" t="str">
            <v>Арматура</v>
          </cell>
        </row>
        <row r="51">
          <cell r="B51" t="str">
            <v>Монолитные  ж/б столбчатые фундаменты</v>
          </cell>
        </row>
        <row r="52">
          <cell r="B52" t="str">
            <v>Монолитные  ж/б столбчатые фундаменты</v>
          </cell>
        </row>
        <row r="53">
          <cell r="B53" t="str">
            <v>Бетон В 25, F 75</v>
          </cell>
        </row>
        <row r="54">
          <cell r="B54" t="str">
            <v>Арматура</v>
          </cell>
        </row>
        <row r="55">
          <cell r="B55" t="str">
            <v>Монолитные  ж/б столбчатые фундаменты</v>
          </cell>
        </row>
        <row r="56">
          <cell r="B56" t="str">
            <v>Монолитные  ж/б столбчатые фундаменты</v>
          </cell>
        </row>
        <row r="57">
          <cell r="B57" t="str">
            <v>Бетон В 25, F 75</v>
          </cell>
        </row>
        <row r="58">
          <cell r="B58" t="str">
            <v>Арматура</v>
          </cell>
        </row>
        <row r="59">
          <cell r="B59" t="str">
            <v>Монолитные  ж/б столбчатые фундаменты</v>
          </cell>
        </row>
        <row r="60">
          <cell r="B60" t="str">
            <v>Монолитные  ж/б столбчатые фундаменты</v>
          </cell>
        </row>
        <row r="61">
          <cell r="B61" t="str">
            <v xml:space="preserve">Lean Concrete </v>
          </cell>
        </row>
        <row r="62">
          <cell r="B62" t="str">
            <v>Подготовка из бетона В 7,5 толщ. 100 мм под плиту пола и крыльца</v>
          </cell>
        </row>
        <row r="68">
          <cell r="B68" t="str">
            <v>Подготовка из бетона В 7,5 толщ. 100 мм под плиту пола и крыльца</v>
          </cell>
        </row>
        <row r="69">
          <cell r="B69" t="str">
            <v xml:space="preserve">Insulation Works </v>
          </cell>
        </row>
        <row r="70">
          <cell r="B70" t="str">
            <v>Обмазка фундаментов горячим битумом за 2 раза.</v>
          </cell>
        </row>
        <row r="71">
          <cell r="B71" t="str">
            <v>П/э плёнка толщ. 200 мкм  (Плита пола)</v>
          </cell>
        </row>
        <row r="72">
          <cell r="B72" t="str">
            <v>П/э плёнка толщ. 200 мкм  (Плита пола)</v>
          </cell>
        </row>
        <row r="73">
          <cell r="B73" t="str">
            <v>Теплоизоляция полов из пенополистирола ПСБ-С-35 толщ. 100мм, по периметру   (Плита пола)</v>
          </cell>
        </row>
        <row r="74">
          <cell r="B74" t="str">
            <v>П/э плёнка толщ. 200 мкм  (Плита пола)</v>
          </cell>
        </row>
        <row r="75">
          <cell r="B75" t="str">
            <v>П/э плёнка толщ. 200 мкм  (Плита пола)</v>
          </cell>
        </row>
        <row r="76">
          <cell r="B76" t="str">
            <v>П/э плёнка толщ. 200 мкм  (Плита пола)</v>
          </cell>
        </row>
        <row r="77">
          <cell r="B77" t="str">
            <v>Теплоизоляция полов из пенополистирола ПСБ-С-35 толщ. 100мм, по периметру   (Плита пола)</v>
          </cell>
        </row>
        <row r="78">
          <cell r="B78" t="str">
            <v>Гидропрокладки Waterstop (Приямки)</v>
          </cell>
        </row>
        <row r="79">
          <cell r="B79" t="str">
            <v xml:space="preserve">Теплоизоляция  наружных стен ниже поверхности земли из экструдированного пенополистирола толщ. 70мм </v>
          </cell>
        </row>
        <row r="80">
          <cell r="B80" t="str">
            <v>Underslab Utilities</v>
          </cell>
        </row>
        <row r="81">
          <cell r="B81" t="str">
            <v>Structure</v>
          </cell>
        </row>
        <row r="82">
          <cell r="B82" t="str">
            <v>Columns ground floor; retaining walls under slab</v>
          </cell>
        </row>
        <row r="83">
          <cell r="B83" t="str">
            <v>Монолитные ж\б колонны сеч. Diam. O 800 мм (нагрузка 0,5 t, 1,0 t, 1,3 тн)</v>
          </cell>
        </row>
        <row r="84">
          <cell r="B84" t="str">
            <v>Бетон В 35</v>
          </cell>
        </row>
        <row r="85">
          <cell r="B85" t="str">
            <v>Монтаж и демонтаж опалубки</v>
          </cell>
        </row>
        <row r="86">
          <cell r="B86" t="str">
            <v>Арматура</v>
          </cell>
        </row>
        <row r="87">
          <cell r="B87" t="str">
            <v>Монолитные ж/б  наружные стены в местах разгрузки ( с отм. 0.000 до + 4.700) толщ. 300 мм</v>
          </cell>
        </row>
        <row r="88">
          <cell r="B88" t="str">
            <v>Бетон В 25, F 100</v>
          </cell>
        </row>
        <row r="89">
          <cell r="B89" t="str">
            <v>Монтаж и демонтаж опалубки</v>
          </cell>
        </row>
        <row r="90">
          <cell r="B90" t="str">
            <v>Арматура</v>
          </cell>
        </row>
        <row r="91">
          <cell r="B91" t="str">
            <v>Монолитные ж/б  наружные стены в местах разгрузки ( с отм. 0.000 до + 4.700) толщ. 300 мм</v>
          </cell>
        </row>
        <row r="92">
          <cell r="B92" t="str">
            <v>Бетон В 25, F 100</v>
          </cell>
        </row>
        <row r="93">
          <cell r="B93" t="str">
            <v>Монтаж и демонтаж опалубки</v>
          </cell>
        </row>
        <row r="94">
          <cell r="B94" t="str">
            <v>Арматура</v>
          </cell>
        </row>
        <row r="95">
          <cell r="B95" t="str">
            <v>Монолитные ж/б  наружные стены в местах разгрузки ( с отм. 0.000 до + 4.700) толщ. 300 мм</v>
          </cell>
        </row>
        <row r="96">
          <cell r="B96" t="str">
            <v>Бетон В 25, F 100</v>
          </cell>
        </row>
        <row r="97">
          <cell r="B97" t="str">
            <v>Монтаж и демонтаж опалубки</v>
          </cell>
        </row>
        <row r="98">
          <cell r="B98" t="str">
            <v>Арматура</v>
          </cell>
        </row>
        <row r="99">
          <cell r="B99" t="str">
            <v>Concrete stairs</v>
          </cell>
        </row>
        <row r="100">
          <cell r="B100" t="str">
            <v>Монолитные ж\б лестницы</v>
          </cell>
        </row>
        <row r="101">
          <cell r="B101" t="str">
            <v>Бетон В 25</v>
          </cell>
        </row>
        <row r="102">
          <cell r="B102" t="str">
            <v>Монтаж и демонтаж опалубки</v>
          </cell>
        </row>
        <row r="103">
          <cell r="B103" t="str">
            <v>Арматура</v>
          </cell>
        </row>
        <row r="104">
          <cell r="B104" t="str">
            <v>Монолитные ж\б лестницы</v>
          </cell>
        </row>
        <row r="105">
          <cell r="B105" t="str">
            <v>Бетон В 25</v>
          </cell>
        </row>
        <row r="106">
          <cell r="B106" t="str">
            <v>Монтаж и демонтаж опалубки</v>
          </cell>
        </row>
        <row r="107">
          <cell r="B107" t="str">
            <v>Арматура</v>
          </cell>
        </row>
        <row r="108">
          <cell r="B108" t="str">
            <v>Монолитные ж\б лестницы</v>
          </cell>
        </row>
        <row r="109">
          <cell r="B109" t="str">
            <v>Бетон В 25</v>
          </cell>
        </row>
        <row r="110">
          <cell r="B110" t="str">
            <v>Монтаж и демонтаж опалубки</v>
          </cell>
        </row>
        <row r="111">
          <cell r="B111" t="str">
            <v>Арматура</v>
          </cell>
        </row>
        <row r="112">
          <cell r="B112" t="str">
            <v>Slab</v>
          </cell>
        </row>
        <row r="113">
          <cell r="B113" t="str">
            <v>Монолитное ж\б балочное перекрытие (нагрузка 0,5 тн)</v>
          </cell>
        </row>
        <row r="114">
          <cell r="B114" t="str">
            <v>Бетон В 30</v>
          </cell>
        </row>
        <row r="115">
          <cell r="B115" t="str">
            <v>Монтаж и демонтаж опалубки</v>
          </cell>
        </row>
        <row r="116">
          <cell r="B116" t="str">
            <v>Арматура</v>
          </cell>
        </row>
        <row r="117">
          <cell r="B117" t="str">
            <v>Монолитное ж\б балочное перекрытие (нагрузка 1 тн)</v>
          </cell>
        </row>
        <row r="118">
          <cell r="B118" t="str">
            <v>Бетон В 30</v>
          </cell>
        </row>
        <row r="119">
          <cell r="B119" t="str">
            <v>Монтаж и демонтаж опалубки</v>
          </cell>
        </row>
        <row r="120">
          <cell r="B120" t="str">
            <v>Арматура</v>
          </cell>
        </row>
        <row r="121">
          <cell r="B121" t="str">
            <v>Монолитное ж\б балочное перекрытие (нагрузка 1,3 тн)</v>
          </cell>
        </row>
        <row r="122">
          <cell r="B122" t="str">
            <v>Бетон В 30</v>
          </cell>
        </row>
        <row r="123">
          <cell r="B123" t="str">
            <v>Монтаж и демонтаж опалубки</v>
          </cell>
        </row>
        <row r="124">
          <cell r="B124" t="str">
            <v>Арматура</v>
          </cell>
        </row>
        <row r="125">
          <cell r="B125" t="str">
            <v>Монолитное ж\б балочное перекрытие (нагрузка 3 тн)</v>
          </cell>
        </row>
        <row r="126">
          <cell r="B126" t="str">
            <v>Бетон В 30</v>
          </cell>
        </row>
        <row r="127">
          <cell r="B127" t="str">
            <v>Монтаж и демонтаж опалубки</v>
          </cell>
        </row>
        <row r="128">
          <cell r="B128" t="str">
            <v>Арматура</v>
          </cell>
        </row>
        <row r="129">
          <cell r="B129" t="str">
            <v>Монолитное ж\б балочное перекрытие (нагрузка 3 тн)</v>
          </cell>
        </row>
        <row r="130">
          <cell r="B130" t="str">
            <v>Бетон В 30</v>
          </cell>
        </row>
        <row r="131">
          <cell r="B131" t="str">
            <v>Монтаж и демонтаж опалубки</v>
          </cell>
        </row>
        <row r="132">
          <cell r="B132" t="str">
            <v>Арматура</v>
          </cell>
        </row>
        <row r="133">
          <cell r="B133" t="str">
            <v>Монолитное ж\б балочное перекрытие (нагрузка 3 тн)</v>
          </cell>
        </row>
        <row r="134">
          <cell r="B134" t="str">
            <v>Бетон В 30</v>
          </cell>
        </row>
        <row r="135">
          <cell r="B135" t="str">
            <v>Монтаж и демонтаж опалубки</v>
          </cell>
        </row>
        <row r="136">
          <cell r="B136" t="str">
            <v>Арматура</v>
          </cell>
        </row>
        <row r="137">
          <cell r="B137" t="str">
            <v>Монолитное ж\б балочное перекрытие (нагрузка 3 тн)</v>
          </cell>
        </row>
        <row r="138">
          <cell r="B138" t="str">
            <v>Бетон В 30</v>
          </cell>
        </row>
        <row r="139">
          <cell r="B139" t="str">
            <v>Монтаж и демонтаж опалубки</v>
          </cell>
        </row>
        <row r="140">
          <cell r="B140" t="str">
            <v>Арматура</v>
          </cell>
        </row>
        <row r="141">
          <cell r="B141" t="str">
            <v>Монолитное ж\б балочное перекрытие (нагрузка 3 тн)</v>
          </cell>
        </row>
        <row r="142">
          <cell r="B142" t="str">
            <v>Бетон В 30</v>
          </cell>
        </row>
        <row r="143">
          <cell r="B143" t="str">
            <v>Монтаж и демонтаж опалубки</v>
          </cell>
        </row>
        <row r="144">
          <cell r="B144" t="str">
            <v>Арматура</v>
          </cell>
        </row>
        <row r="145">
          <cell r="B145" t="str">
            <v>Монолитное ж\б балочное перекрытие (нагрузка 3 тн)</v>
          </cell>
        </row>
        <row r="146">
          <cell r="B146" t="str">
            <v>Бетон В 30</v>
          </cell>
        </row>
        <row r="147">
          <cell r="B147" t="str">
            <v>Монтаж и демонтаж опалубки</v>
          </cell>
        </row>
        <row r="148">
          <cell r="B148" t="str">
            <v>Арматура</v>
          </cell>
        </row>
        <row r="149">
          <cell r="B149" t="str">
            <v>Монолитное ж\б балочное перекрытие (нагрузка 3 тн)</v>
          </cell>
        </row>
        <row r="150">
          <cell r="B150" t="str">
            <v>Бетон В 30</v>
          </cell>
        </row>
        <row r="151">
          <cell r="B151" t="str">
            <v>Монтаж и демонтаж опалубки</v>
          </cell>
        </row>
        <row r="152">
          <cell r="B152" t="str">
            <v>Арматура</v>
          </cell>
        </row>
        <row r="153">
          <cell r="B153" t="str">
            <v>Монолитное ж\б балочное перекрытие (нагрузка 3 тн)</v>
          </cell>
        </row>
        <row r="154">
          <cell r="B154" t="str">
            <v>Бетон В 30</v>
          </cell>
        </row>
        <row r="155">
          <cell r="B155" t="str">
            <v>Монтаж и демонтаж опалубки</v>
          </cell>
        </row>
        <row r="156">
          <cell r="B156" t="str">
            <v>Арматура</v>
          </cell>
        </row>
        <row r="159">
          <cell r="B159" t="str">
            <v>Арматура</v>
          </cell>
        </row>
        <row r="160">
          <cell r="B160" t="str">
            <v>Монолитное ж\б перекрытие толщ. 200мм над лестничными клетками</v>
          </cell>
        </row>
        <row r="161">
          <cell r="B161" t="str">
            <v>Монолитное ж\б перекрытие толщ. 200мм над лестничными клетками</v>
          </cell>
        </row>
        <row r="162">
          <cell r="B162" t="str">
            <v>Бетон В 25</v>
          </cell>
        </row>
        <row r="163">
          <cell r="B163" t="str">
            <v>Монтаж и демонтаж опалубки</v>
          </cell>
        </row>
        <row r="164">
          <cell r="B164" t="str">
            <v>Арматура</v>
          </cell>
        </row>
        <row r="165">
          <cell r="B165" t="str">
            <v>Монолитное ж\б перекрытие над коридорами толщ. 120мм</v>
          </cell>
        </row>
        <row r="166">
          <cell r="B166" t="str">
            <v>Бетон В 25</v>
          </cell>
        </row>
        <row r="167">
          <cell r="B167" t="str">
            <v>Профнастил оцинкованный Н 75-750-0,8</v>
          </cell>
        </row>
        <row r="168">
          <cell r="B168" t="str">
            <v>Опалубка боковая</v>
          </cell>
        </row>
        <row r="169">
          <cell r="B169" t="str">
            <v>Монолитное ж\б перекрытие над коридорами толщ. 120мм</v>
          </cell>
        </row>
        <row r="170">
          <cell r="B170" t="str">
            <v>Бетон В 25</v>
          </cell>
        </row>
        <row r="171">
          <cell r="B171" t="str">
            <v>Профнастил оцинкованный Н 75-750-0,8</v>
          </cell>
        </row>
        <row r="172">
          <cell r="B172" t="str">
            <v>Опалубка боковая</v>
          </cell>
        </row>
        <row r="173">
          <cell r="B173" t="str">
            <v>Монолитное ж\б перекрытие над коридорами толщ. 120мм</v>
          </cell>
        </row>
        <row r="174">
          <cell r="B174" t="str">
            <v>Бетон В 25</v>
          </cell>
        </row>
        <row r="175">
          <cell r="B175" t="str">
            <v>Профнастил оцинкованный Н 75-750-0,8</v>
          </cell>
        </row>
        <row r="176">
          <cell r="B176" t="str">
            <v>Опалубка боковая</v>
          </cell>
        </row>
        <row r="177">
          <cell r="B177" t="str">
            <v>Монолитное ж\б перекрытие над коридорами толщ. 120мм</v>
          </cell>
        </row>
        <row r="178">
          <cell r="B178" t="str">
            <v>Бетон В 25</v>
          </cell>
        </row>
        <row r="179">
          <cell r="B179" t="str">
            <v>Профнастил оцинкованный Н 75-750-0,8</v>
          </cell>
        </row>
        <row r="180">
          <cell r="B180" t="str">
            <v>Опалубка боковая</v>
          </cell>
        </row>
        <row r="181">
          <cell r="B181" t="str">
            <v>Монолитное ж\б перекрытие над коридорами толщ. 120мм</v>
          </cell>
        </row>
        <row r="182">
          <cell r="B182" t="str">
            <v>Бетон В 25</v>
          </cell>
        </row>
        <row r="183">
          <cell r="B183" t="str">
            <v>Опалубка боковая</v>
          </cell>
        </row>
        <row r="184">
          <cell r="B184" t="str">
            <v>Монолитное ж\б перекрытие над коридорами толщ. 120мм</v>
          </cell>
        </row>
        <row r="185">
          <cell r="B185" t="str">
            <v>Бетон В 25</v>
          </cell>
        </row>
        <row r="186">
          <cell r="B186" t="str">
            <v>Опалубка боковая</v>
          </cell>
        </row>
        <row r="189">
          <cell r="B189" t="str">
            <v>Опалубка боковая</v>
          </cell>
        </row>
        <row r="190">
          <cell r="B190" t="str">
            <v>Монолитное ж\б перекрытие над коридорами толщ. 120мм</v>
          </cell>
        </row>
        <row r="191">
          <cell r="B191" t="str">
            <v>Монолитное ж\б перекрытие над коридорами толщ. 120мм</v>
          </cell>
        </row>
        <row r="192">
          <cell r="B192" t="str">
            <v>Бетон В 25</v>
          </cell>
        </row>
        <row r="193">
          <cell r="B193" t="str">
            <v>Профнастил оцинкованный Н 75-750-0,8</v>
          </cell>
        </row>
        <row r="194">
          <cell r="B194" t="str">
            <v>Опалубка боковая</v>
          </cell>
        </row>
        <row r="195">
          <cell r="B195" t="str">
            <v>Монолитное ж\б перекрытие над коридорами толщ. 120мм</v>
          </cell>
        </row>
        <row r="196">
          <cell r="B196" t="str">
            <v>Бетон В 25</v>
          </cell>
        </row>
        <row r="197">
          <cell r="B197" t="str">
            <v>Профнастил оцинкованный Н 75-750-0,8</v>
          </cell>
        </row>
        <row r="198">
          <cell r="B198" t="str">
            <v>Опалубка боковая</v>
          </cell>
        </row>
        <row r="199">
          <cell r="B199" t="str">
            <v>Монолитное ж\б перекрытие над коридорами толщ. 120мм</v>
          </cell>
        </row>
        <row r="200">
          <cell r="B200" t="str">
            <v>Бетон В 25</v>
          </cell>
        </row>
        <row r="201">
          <cell r="B201" t="str">
            <v>Профнастил оцинкованный Н 75-750-0,8</v>
          </cell>
        </row>
        <row r="202">
          <cell r="B202" t="str">
            <v>Опалубка боковая</v>
          </cell>
        </row>
        <row r="204">
          <cell r="B204" t="str">
            <v>Опалубка боковая</v>
          </cell>
        </row>
        <row r="205">
          <cell r="B205" t="str">
            <v>Монолитное ж\б перекрытие над коридорами толщ. 120мм</v>
          </cell>
        </row>
        <row r="206">
          <cell r="B206" t="str">
            <v>Бетон В 25</v>
          </cell>
        </row>
        <row r="207">
          <cell r="B207" t="str">
            <v>Профнастил оцинкованный Н 75-750-0,8</v>
          </cell>
        </row>
        <row r="208">
          <cell r="B208" t="str">
            <v>Опалубка боковая</v>
          </cell>
        </row>
        <row r="209">
          <cell r="B209" t="str">
            <v>Монолитное ж\б перекрытие над коридорами толщ. 120мм</v>
          </cell>
        </row>
        <row r="210">
          <cell r="B210" t="str">
            <v>Монолитное ж\б перекрытие над коридорами толщ. 120мм</v>
          </cell>
        </row>
        <row r="211">
          <cell r="B211" t="str">
            <v>Бетон В 25</v>
          </cell>
        </row>
        <row r="212">
          <cell r="B212" t="str">
            <v>Профнастил оцинкованный Н 75-750-0,8</v>
          </cell>
        </row>
        <row r="213">
          <cell r="B213" t="str">
            <v>Опалубка боковая</v>
          </cell>
        </row>
        <row r="214">
          <cell r="B214" t="str">
            <v>Монолитное ж\б перекрытие над коридорами толщ. 120мм</v>
          </cell>
        </row>
        <row r="215">
          <cell r="B215" t="str">
            <v>Бетон В 25</v>
          </cell>
        </row>
        <row r="216">
          <cell r="B216" t="str">
            <v>Профнастил оцинкованный Н 75-750-0,8</v>
          </cell>
        </row>
        <row r="217">
          <cell r="B217" t="str">
            <v>Опалубка боковая</v>
          </cell>
        </row>
        <row r="218">
          <cell r="B218" t="str">
            <v>Монолитное ж\б перекрытие над коридорами толщ. 120мм</v>
          </cell>
        </row>
        <row r="219">
          <cell r="B219" t="str">
            <v>Бетон В 25</v>
          </cell>
        </row>
        <row r="220">
          <cell r="B220" t="str">
            <v>Профнастил оцинкованный Н 75-750-0,8</v>
          </cell>
        </row>
        <row r="221">
          <cell r="B221" t="str">
            <v>Опалубка боковая</v>
          </cell>
        </row>
        <row r="222">
          <cell r="B222" t="str">
            <v>Монолитное ж\б перекрытие над коридорами толщ. 120мм</v>
          </cell>
        </row>
        <row r="223">
          <cell r="B223" t="str">
            <v>Бетон В 25</v>
          </cell>
        </row>
        <row r="224">
          <cell r="B224" t="str">
            <v>Профнастил оцинкованный Н 75-750-0,8</v>
          </cell>
        </row>
        <row r="225">
          <cell r="B225" t="str">
            <v>Опалубка боковая</v>
          </cell>
        </row>
        <row r="226">
          <cell r="B226" t="str">
            <v>Деформационный шов в перекрытии</v>
          </cell>
        </row>
        <row r="227">
          <cell r="B227" t="str">
            <v>Columns 1st floor</v>
          </cell>
        </row>
        <row r="228">
          <cell r="B228" t="str">
            <v>Монолитные ж\б колонны сеч. 600х600мм 
(2 nd floor)</v>
          </cell>
        </row>
        <row r="229">
          <cell r="B229" t="str">
            <v>Бетон В 35</v>
          </cell>
        </row>
        <row r="230">
          <cell r="B230" t="str">
            <v>Монтаж и демонтаж опалубки</v>
          </cell>
        </row>
        <row r="231">
          <cell r="B231" t="str">
            <v>Арматура</v>
          </cell>
        </row>
        <row r="232">
          <cell r="B232" t="str">
            <v>Арматура</v>
          </cell>
        </row>
        <row r="233">
          <cell r="B233" t="str">
            <v>Монолитные ж\б колонны сеч. 600х600мм 
(2 nd floor)</v>
          </cell>
        </row>
        <row r="234">
          <cell r="B234" t="str">
            <v>Бетон В 35</v>
          </cell>
        </row>
        <row r="235">
          <cell r="B235" t="str">
            <v>Монтаж и демонтаж опалубки</v>
          </cell>
        </row>
        <row r="236">
          <cell r="B236" t="str">
            <v>Арматура</v>
          </cell>
        </row>
        <row r="237">
          <cell r="B237" t="str">
            <v>Roof structure</v>
          </cell>
        </row>
        <row r="238">
          <cell r="B238" t="str">
            <v xml:space="preserve">Изготовление и монтаж металлических конструкций покрытия из углеродистой стали (грунт и краска российского производства) </v>
          </cell>
        </row>
        <row r="239">
          <cell r="B239" t="str">
            <v>Facade</v>
          </cell>
        </row>
        <row r="240">
          <cell r="B240" t="str">
            <v>Facade</v>
          </cell>
        </row>
        <row r="241">
          <cell r="B241" t="str">
            <v>Walls
(including internal façade of IKEA, façade signs)</v>
          </cell>
        </row>
        <row r="242">
          <cell r="B242" t="str">
            <v>Cтеновые сэндвич-панели, "Stroypanel" толщ. 120 mm, наружный слой оцинкованная сталь 0,6 мм окрашенная PVC NSC S 4550, внутренний слой оцинкованная сталь 0,5 мм окрашенная PE RR20, синий IKEA цвет</v>
          </cell>
        </row>
        <row r="243">
          <cell r="B243" t="str">
            <v>Cтеновые сэндвич-панели, "Stroypanel" толщ. 120 mm, наружный слой оцинкованная сталь 0,6 мм окрашенная PVC NSC S 4550, внутренний слой оцинкованная сталь 0,5 мм окрашенная PE RR20, синий IKEA цвет</v>
          </cell>
        </row>
        <row r="244">
          <cell r="B244" t="str">
            <v>Under covering of the eaves soffit from the painted galvanized sheets</v>
          </cell>
        </row>
        <row r="245">
          <cell r="B245" t="str">
            <v>Полистовая сборка наружных стен:
система Rannila Casetti - Fasetti, желтый IKEA цвет, NSC S1070</v>
          </cell>
        </row>
        <row r="246">
          <cell r="B246" t="str">
            <v>Внутренние стены из газобетонных блоков толщ. 200 мм</v>
          </cell>
        </row>
        <row r="247">
          <cell r="B247" t="str">
            <v xml:space="preserve">Пароизоляция - п/э плёнка 200 мкм </v>
          </cell>
        </row>
        <row r="248">
          <cell r="B248" t="str">
            <v>Теплоизоляция "Venty Batts"  120 мм</v>
          </cell>
        </row>
        <row r="249">
          <cell r="B249" t="str">
            <v>Крышная установка</v>
          </cell>
        </row>
        <row r="250">
          <cell r="B250" t="str">
            <v>Поставка и монтаж цокольных трёхслойных ж/бетонных панелей, h: 850 мм</v>
          </cell>
        </row>
        <row r="255">
          <cell r="B255" t="str">
            <v>Поставка и монтаж цокольных трёхслойных ж/бетонных панелей, h: 850 мм</v>
          </cell>
        </row>
        <row r="256">
          <cell r="B256" t="str">
            <v>Curtain walls / windows
(including fire rated glazing on the internal façade of IKEA)</v>
          </cell>
        </row>
        <row r="257">
          <cell r="B257" t="str">
            <v>Поставка и монтаж противопожарных внутренних витражей:  алюминиевый профиль, двухкамерный стеклопакет, EI60 inside</v>
          </cell>
        </row>
        <row r="258">
          <cell r="B258" t="str">
            <v>Поставка и монтаж витражей: алюминиевый профиль, двухкамерный стеклопакет</v>
          </cell>
        </row>
        <row r="259">
          <cell r="B259" t="str">
            <v>Оконный блок: Aлюминиевой профиль, двухкамерный  стеклопакет</v>
          </cell>
        </row>
        <row r="261">
          <cell r="B261" t="str">
            <v>Оконный блок: Aлюминиевой профиль, двухкамерный  стеклопакет</v>
          </cell>
        </row>
        <row r="262">
          <cell r="B262" t="str">
            <v>Curtain walls above roof level</v>
          </cell>
        </row>
        <row r="263">
          <cell r="B263" t="str">
            <v>Поставка и монтаж фонарей, алюминиевый профиль, двухкамерный  стеклопакет</v>
          </cell>
        </row>
        <row r="264">
          <cell r="B264" t="str">
            <v>Walls around entrances incl. fire rated glass</v>
          </cell>
        </row>
        <row r="265">
          <cell r="B265" t="str">
            <v>Поставка и монтаж противопожарних витражей:  алюминиевый профиль, двухкамерный стеклопакет, EI60 (автостоянка)</v>
          </cell>
        </row>
        <row r="266">
          <cell r="B266" t="str">
            <v>Поставка и монтаж противопожарних витражей:  алюминиевый профиль, двухкамерный стеклопакет, EI60 (автостоянка)</v>
          </cell>
        </row>
        <row r="267">
          <cell r="B267" t="str">
            <v>Sliding doors / external doors</v>
          </cell>
        </row>
        <row r="268">
          <cell r="B268" t="str">
            <v>Upper Level</v>
          </cell>
        </row>
        <row r="269">
          <cell r="B269" t="str">
            <v>Upper Level</v>
          </cell>
        </row>
        <row r="270">
          <cell r="B270" t="str">
            <v>Дверь алюминиевая, двухстворчатая, остекленная двухкамерный стеклопакет, в комплекте с фурнитурой, с замком, с доводчиком, с анти-паник, разм. 1,8x 2,1 м - (лестница)</v>
          </cell>
        </row>
        <row r="271">
          <cell r="B271" t="str">
            <v>Дверь алюминиевая, двухстворчатая, остекленная двухкамерный стеклопакет, в комплекте с фурнитурой, с замком, с доводчиком, с анти-паник, разм. 1,8x 2,1 м - (лестница)</v>
          </cell>
        </row>
        <row r="272">
          <cell r="B272" t="str">
            <v>Дверь алюминиевая, двухстворчатая, остекленная двухкамерный стеклопакет, в комплекте с фурнитурой, с замком, с доводчиком, с анти-паник, разм. 1,8x 2,1 м - (лестница)</v>
          </cell>
        </row>
        <row r="273">
          <cell r="B273" t="str">
            <v>Дверь алюминиевая, двухстворчатая, остекленная двухкамерный стеклопакет, в комплекте с фурнитурой, с замком, с доводчиком, с анти-паник, разм. 1,8x 2,1 м - (лестница)</v>
          </cell>
        </row>
        <row r="275">
          <cell r="B275" t="str">
            <v>Дверь алюминиевая, двухстворчатая, остекленная двухкамерный стеклопакет, в комплекте с фурнитурой, с замком, с доводчиком, с анти-паник, разм. 1,8x 2,1 м - (лестница)</v>
          </cell>
        </row>
        <row r="276">
          <cell r="B276" t="str">
            <v>Дверь стальная, двухстворчатая, глухая, утепленная, в комплекте с фурнитурой, анти-паник, разм. 2,40 x  2,40м</v>
          </cell>
        </row>
        <row r="277">
          <cell r="B277" t="str">
            <v>Дверь стальная, двухстворчатая, глухая, утепленная, в комплекте с фурнитурой, анти-паник, разм. 1,80 x  3,20м</v>
          </cell>
        </row>
        <row r="278">
          <cell r="B278" t="str">
            <v>Дверь стальная, двухстворчатая, глухая, утепленная, в комплекте с фурнитурой, анти-паник, разм. 1,80 x  3,20м</v>
          </cell>
        </row>
        <row r="279">
          <cell r="B279" t="str">
            <v>Дверь стальная, двухстворчатая, глухая, утепленная, в комплекте с фурнитурой, анти-паник, разм. 1,80 x  2,10м</v>
          </cell>
        </row>
        <row r="280">
          <cell r="B280" t="str">
            <v>Дверь стальная, двухстворчатая, глухая, утепленная, в комплекте с фурнитурой, анти-паник, разм. 1,80 x  2,10м</v>
          </cell>
        </row>
        <row r="281">
          <cell r="B281" t="str">
            <v>Дверь стальная, двухстворчатая, глухая, утепленная, в комплекте с фурнитурой, анти-паник, разм. 1,80 x  2,10м</v>
          </cell>
        </row>
        <row r="282">
          <cell r="B282" t="str">
            <v>Дверь стальная, двухстворчатая, глухая, утепленная, в комплекте с фурнитурой, анти-паник, разм. 2,10 x  2,40м</v>
          </cell>
        </row>
        <row r="283">
          <cell r="B283" t="str">
            <v>Дверь стальная, двухстворчатая, глухая, утепленная, в комплекте с фурнитурой, анти-паник, разм. 3,10 x  2,40м</v>
          </cell>
        </row>
        <row r="284">
          <cell r="B284" t="str">
            <v>Дверь стальная, одностворчатая, глухая, утепленная, в комплекте с фурнитурой, анти-паник, разм. 1,10 x  2,40м</v>
          </cell>
        </row>
        <row r="285">
          <cell r="B285" t="str">
            <v>Canopies</v>
          </cell>
        </row>
        <row r="286">
          <cell r="B286" t="str">
            <v>Козырьки входов</v>
          </cell>
        </row>
        <row r="287">
          <cell r="B287" t="str">
            <v>Козырьки над рампами</v>
          </cell>
        </row>
        <row r="288">
          <cell r="B288" t="str">
            <v>Roof</v>
          </cell>
        </row>
        <row r="289">
          <cell r="B289" t="str">
            <v>Roof decking incl. insulation, membrane etc.
(including roof walkway)</v>
          </cell>
        </row>
        <row r="290">
          <cell r="B290" t="str">
            <v>Main Roof  over Corrugated Sheet</v>
          </cell>
        </row>
        <row r="291">
          <cell r="B291" t="str">
            <v>Профнастил неокрашенный Н 114-600(750)-0,9</v>
          </cell>
        </row>
        <row r="292">
          <cell r="B292" t="str">
            <v>Профнастил окрашенный Н 114-600(750)-0,9</v>
          </cell>
        </row>
        <row r="293">
          <cell r="B293" t="str">
            <v>Теплоизоляция Руф Баттс В - 40мм, Руф Баттс Н - 
толщ. 120 мм</v>
          </cell>
        </row>
        <row r="294">
          <cell r="B294" t="str">
            <v>Теплоизоляция Руф Баттс В - 40мм, Руф Баттс Н - 
толщ. 120 мм</v>
          </cell>
        </row>
        <row r="295">
          <cell r="B295" t="str">
            <v>Горизонтальная Гидроизоляция - "Logicproof"</v>
          </cell>
        </row>
        <row r="296">
          <cell r="B296" t="str">
            <v>Облицовка парапета и стен в местах перепада высот оцинкованной кровельной сталью</v>
          </cell>
        </row>
        <row r="297">
          <cell r="B297" t="str">
            <v>Теплоизоляция парапетов Руф Баттс В толщ. 80мм</v>
          </cell>
        </row>
        <row r="298">
          <cell r="B298" t="str">
            <v>Roof Walkway</v>
          </cell>
        </row>
        <row r="299">
          <cell r="B299" t="str">
            <v>Roof Walkway</v>
          </cell>
        </row>
        <row r="300">
          <cell r="B300" t="str">
            <v xml:space="preserve">Roof for Staircases </v>
          </cell>
        </row>
        <row r="301">
          <cell r="B301" t="str">
            <v>Керамзитобетон по уклону толщ. 40-160 мм</v>
          </cell>
        </row>
        <row r="302">
          <cell r="B302" t="str">
            <v xml:space="preserve">Пароизоляция - п/э плёнка 200 мкм </v>
          </cell>
        </row>
        <row r="303">
          <cell r="B303" t="str">
            <v>Теплоизоляция Руф Баттс В - 40мм, Руф Баттс Н - 
толщ. 120 мм</v>
          </cell>
        </row>
        <row r="304">
          <cell r="B304" t="str">
            <v>Горизонтальная Гидроизоляция - "Logicproof"</v>
          </cell>
        </row>
        <row r="305">
          <cell r="B305" t="str">
            <v>Облицовка парапета оцинкованной кровельной сталью</v>
          </cell>
        </row>
        <row r="306">
          <cell r="B306" t="str">
            <v>Теплоизоляция парапетов Руф Баттс В толщ. 40мм</v>
          </cell>
        </row>
        <row r="307">
          <cell r="B307" t="str">
            <v>Skylights</v>
          </cell>
        </row>
        <row r="308">
          <cell r="B308" t="str">
            <v>Skylights</v>
          </cell>
        </row>
        <row r="309">
          <cell r="B309" t="str">
            <v>Поставка и монтаж фонарей, алюминиевый профиль, двухкамерный  стеклопакет, continuous skylight above the roof</v>
          </cell>
        </row>
        <row r="310">
          <cell r="B310" t="str">
            <v>Self-Bearing Continuous Rooflights 4mx92m (Non-Openable)</v>
          </cell>
        </row>
        <row r="311">
          <cell r="B311" t="str">
            <v>Self-Bearing Continuous Rooflights 4mx85m (Non-Openable)</v>
          </cell>
        </row>
        <row r="312">
          <cell r="B312" t="str">
            <v>Self-Bearing Continuous Rooflights 4mx170m (Non-Openable)</v>
          </cell>
        </row>
        <row r="313">
          <cell r="B313" t="str">
            <v>Self-Bearing Continuous Rooflights 4mx4m (Non-Openable)</v>
          </cell>
        </row>
        <row r="314">
          <cell r="B314" t="str">
            <v>Self-Bearing Continuous Rooflights 4mx4m (Non-Openable)</v>
          </cell>
        </row>
        <row r="315">
          <cell r="B315" t="str">
            <v>Smoke hatches</v>
          </cell>
        </row>
        <row r="316">
          <cell r="B316" t="str">
            <v>Smoke exhaust vents, 1,2х2,4 m, dome-double skin, both layers-opal polycarbonate with PVC-aluminium frame
Electric motorfor smoke &amp; heat ventilation:
Hinges are at the short side,
Opening angle approx. 35
Free opening area is approx. 3,6 m2</v>
          </cell>
        </row>
        <row r="324">
          <cell r="B324" t="str">
            <v>Smoke exhaust vents, 1,2х2,4 m, dome-double skin, both layers-opal polycarbonate with PVC-aluminium frame
Electric motorfor smoke &amp; heat ventilation:
Hinges are at the short side,
Opening angle approx. 35
Free opening area is approx. 3,6 m2</v>
          </cell>
        </row>
        <row r="325">
          <cell r="B325" t="str">
            <v>Masonry works</v>
          </cell>
        </row>
        <row r="326">
          <cell r="B326" t="str">
            <v>Masonry works</v>
          </cell>
        </row>
        <row r="327">
          <cell r="B327" t="str">
            <v>Masonry works</v>
          </cell>
        </row>
        <row r="328">
          <cell r="B328" t="str">
            <v>Монолитные ж\б балки(под газобетонные стены) 300х700мм</v>
          </cell>
        </row>
        <row r="329">
          <cell r="B329" t="str">
            <v>Бетон В 25</v>
          </cell>
        </row>
        <row r="330">
          <cell r="B330" t="str">
            <v>Монтаж и демонтаж опалубки</v>
          </cell>
        </row>
        <row r="331">
          <cell r="B331" t="str">
            <v>Арматура</v>
          </cell>
        </row>
        <row r="332">
          <cell r="B332" t="str">
            <v>Внутренние стены из кирпичных (fairface brick wall)  блоков толщ. 250 мм (500 мм выше отметки кровли) h:11,00 м</v>
          </cell>
        </row>
        <row r="333">
          <cell r="B333" t="str">
            <v xml:space="preserve">Внутренние стены из кирпичных (fairface brick wall)  блоков толщ. 120 мм </v>
          </cell>
        </row>
        <row r="335">
          <cell r="B335" t="str">
            <v xml:space="preserve">Внутренние стены из кирпичных (fairface brick wall)  блоков толщ. 120 мм </v>
          </cell>
        </row>
        <row r="336">
          <cell r="B336" t="str">
            <v>Внутренние стены из газобетонных блоков толщ. 200 мм</v>
          </cell>
        </row>
        <row r="337">
          <cell r="B337" t="str">
            <v>Внутренние стены из газобетонных блоков толщ. 100 мм</v>
          </cell>
        </row>
        <row r="340">
          <cell r="B340" t="str">
            <v>Внутренние стены из газобетонных блоков толщ. 100 мм</v>
          </cell>
        </row>
        <row r="341">
          <cell r="B341" t="str">
            <v>Внутренние стены из газобетонных блоков толщ. 200 мм</v>
          </cell>
        </row>
        <row r="342">
          <cell r="B342" t="str">
            <v>Внутренние стены из газобетонных блоков толщ. 100 мм</v>
          </cell>
        </row>
        <row r="343">
          <cell r="B343" t="str">
            <v>Interior Guypsumboard partitions</v>
          </cell>
        </row>
        <row r="344">
          <cell r="B344" t="str">
            <v>Гипсокартонные перегородки по металлокаркасу с заполнением  толщиной 50 мм (2 слоя гипсокартона с каждой стороны)</v>
          </cell>
        </row>
        <row r="345">
          <cell r="B345" t="str">
            <v>Гипсокартонные перегородки по металлокаркасу с заполнением  толщиной 50 мм (2 слоя гипсокартона с каждой стороны)</v>
          </cell>
        </row>
        <row r="346">
          <cell r="B346" t="str">
            <v>Ice Rink</v>
          </cell>
        </row>
        <row r="347">
          <cell r="B347" t="str">
            <v>Ice Rink</v>
          </cell>
        </row>
        <row r="348">
          <cell r="B348" t="str">
            <v>Устройство плиты охлаждения в зоне катка, включает: теплоизоляцию, слои гидроизоляции, слой бетона с арматурой для крепления труб</v>
          </cell>
        </row>
        <row r="349">
          <cell r="B349" t="str">
            <v xml:space="preserve">Ограждение АЙС РИНКА: стойки и поручень - нержавеющая сталь, остеклённые </v>
          </cell>
        </row>
        <row r="350">
          <cell r="B350" t="str">
            <v>Облицовка стен мозаичной плиткой, (в входе главного санузлах)</v>
          </cell>
        </row>
        <row r="351">
          <cell r="B351" t="str">
            <v>Benches</v>
          </cell>
        </row>
        <row r="352">
          <cell r="B352" t="str">
            <v>Ice Rink Equipment</v>
          </cell>
        </row>
        <row r="353">
          <cell r="B353" t="str">
            <v>SUPPLEMENTARY BUILDING WORKS</v>
          </cell>
        </row>
        <row r="354">
          <cell r="B354" t="str">
            <v>Metal works
(including façade supporting steel structure, interior steel doors, steel stair balustrades, internal fire rated gates)</v>
          </cell>
        </row>
        <row r="355">
          <cell r="B355" t="str">
            <v>Supplementary Steel Works</v>
          </cell>
        </row>
        <row r="356">
          <cell r="B356" t="str">
            <v>Supplementary Steel Works</v>
          </cell>
        </row>
        <row r="357">
          <cell r="B357" t="str">
            <v xml:space="preserve">Изготовление и монтаж металлических конструкций покрытия из низколегированной стали (грунт и краска российского производства) </v>
          </cell>
        </row>
        <row r="378">
          <cell r="B378" t="str">
            <v xml:space="preserve">Изготовление и монтаж металлических конструкций покрытия из низколегированной стали (грунт и краска российского производства) </v>
          </cell>
        </row>
        <row r="379">
          <cell r="B379" t="str">
            <v>Balustrades</v>
          </cell>
        </row>
        <row r="380">
          <cell r="B380" t="str">
            <v>Ограждение лестницы из нержавеющей стали</v>
          </cell>
        </row>
        <row r="381">
          <cell r="B381" t="str">
            <v>Перила лестницы из нержавеющей стали</v>
          </cell>
        </row>
        <row r="382">
          <cell r="B382" t="str">
            <v>Ограждение крыльца  из окрашенной трубы</v>
          </cell>
        </row>
        <row r="383">
          <cell r="B383" t="str">
            <v xml:space="preserve">Ограждение главной лестницы из нержавеющей стали , остекленные </v>
          </cell>
        </row>
        <row r="384">
          <cell r="B384" t="str">
            <v>Ограждение лестницы  из окрашенной трубы</v>
          </cell>
        </row>
        <row r="385">
          <cell r="B385" t="str">
            <v>Перила лестницы  из окрашенной трубы</v>
          </cell>
        </row>
        <row r="386">
          <cell r="B386" t="str">
            <v xml:space="preserve">Ограждение атриума: стойки и поручень - нержавеющая сталь, остекленные </v>
          </cell>
        </row>
        <row r="387">
          <cell r="B387" t="str">
            <v>Fire Rated Gates</v>
          </cell>
        </row>
        <row r="388">
          <cell r="B388" t="str">
            <v>Внутренние сдвижные, противопожарные ворота (Forklift Charging Room) 3000x3500 mm</v>
          </cell>
        </row>
        <row r="389">
          <cell r="B389" t="str">
            <v>Fire Shutter сдвижные, 3000x3500 mm</v>
          </cell>
        </row>
        <row r="393">
          <cell r="B393" t="str">
            <v>Fire Shutter сдвижные, 3000x3500 mm</v>
          </cell>
        </row>
        <row r="394">
          <cell r="B394" t="str">
            <v>Внутренние сдвижные, противопожарные ворота (Forklift Charging Room) 3000x3500 mm</v>
          </cell>
        </row>
        <row r="401">
          <cell r="B401" t="str">
            <v>Внутренние сдвижные, противопожарные ворота (Forklift Charging Room) 3000x3500 mm</v>
          </cell>
        </row>
        <row r="402">
          <cell r="B402" t="str">
            <v>Carpentry
(including wooden doors and WC cubicles)</v>
          </cell>
        </row>
        <row r="403">
          <cell r="B403" t="str">
            <v>"LTT" перегородки в санузлах</v>
          </cell>
        </row>
        <row r="404">
          <cell r="B404" t="str">
            <v>Flooring</v>
          </cell>
        </row>
        <row r="405">
          <cell r="B405" t="str">
            <v>Стяжка из цементно-песчаного раствора толщ. 50мм</v>
          </cell>
        </row>
        <row r="406">
          <cell r="B406" t="str">
            <v>Watertight acrylic concrete type "Acrydur", ( кухня)</v>
          </cell>
        </row>
        <row r="407">
          <cell r="B407" t="str">
            <v>Watertight acrylic concrete type "Acrydur", ( кухня)</v>
          </cell>
        </row>
        <row r="408">
          <cell r="B408" t="str">
            <v>Самовыравнивающийся слой</v>
          </cell>
        </row>
        <row r="409">
          <cell r="B409" t="str">
            <v>Облицовка пола ПВХ плиткой "Tarkett special 788 light grey", в офисе</v>
          </cell>
        </row>
        <row r="410">
          <cell r="B410" t="str">
            <v>Облицовка пола PVC anti-static grounding bar,
(серверная комната)</v>
          </cell>
        </row>
        <row r="411">
          <cell r="B411" t="str">
            <v>Облицовка пола плиткой "Terrazzo", 40х40 см, "Field Colour" (including mortar)</v>
          </cell>
        </row>
        <row r="412">
          <cell r="B412" t="str">
            <v>Облицовка пола керамической плиткой "Marazzi 200x200 mm"</v>
          </cell>
        </row>
        <row r="413">
          <cell r="B413" t="str">
            <v>Облицовка пола керамической плиткой "Marazzi 200x200 mm"</v>
          </cell>
        </row>
        <row r="414">
          <cell r="B414" t="str">
            <v>Гидроизоляция из 2х слоев гидроизола в мокрых помещениях, в санузлах</v>
          </cell>
        </row>
        <row r="415">
          <cell r="B415" t="str">
            <v>Облицовка пола эпоксидной краской, в технических помешениях и коридоре</v>
          </cell>
        </row>
        <row r="416">
          <cell r="B416" t="str">
            <v>Облицовка пола "Recessed and drained steel grid"</v>
          </cell>
        </row>
        <row r="417">
          <cell r="B417" t="str">
            <v>Облицовка пола "Recessed and drained steel grid"</v>
          </cell>
        </row>
        <row r="424">
          <cell r="B424" t="str">
            <v>Облицовка пола "Recessed and drained steel grid"</v>
          </cell>
        </row>
        <row r="425">
          <cell r="B425" t="str">
            <v>Алюминиевый профиль для стыков полов</v>
          </cell>
        </row>
        <row r="426">
          <cell r="B426" t="str">
            <v xml:space="preserve">Шлифовка и упрочнение верхнего слоя Mastertop  (5 кг/м2), покрытие Mastercure </v>
          </cell>
        </row>
        <row r="427">
          <cell r="B427" t="str">
            <v>Стяжка из цементно-песчаного раствора толщ. 50мм</v>
          </cell>
        </row>
        <row r="428">
          <cell r="B428" t="str">
            <v>Стяжка из цементно-песчаного раствора толщ. 50мм</v>
          </cell>
        </row>
        <row r="429">
          <cell r="B429" t="str">
            <v>Самовыравнивающийся слой</v>
          </cell>
        </row>
        <row r="430">
          <cell r="B430" t="str">
            <v>Wall coverings incl. laminated panels
(including office glazzed partitions)</v>
          </cell>
        </row>
        <row r="431">
          <cell r="B431" t="str">
            <v>"Fabric Awning" in IKEA grey</v>
          </cell>
        </row>
        <row r="432">
          <cell r="B432" t="str">
            <v>Модульная система перегородок, в офисе, h: 1,8 м</v>
          </cell>
        </row>
        <row r="433">
          <cell r="B433" t="str">
            <v>Модульная система перегородок, в ресторане, h: 1,0 м</v>
          </cell>
        </row>
        <row r="434">
          <cell r="B434" t="str">
            <v>Модульная система перегородок, (tempered laminated safety glass) в playroom for the children, h: 1,8 м</v>
          </cell>
        </row>
        <row r="435">
          <cell r="B435" t="str">
            <v>Модульная система перегородок, (bullet proof glazing) в cashiers office, h: 1,0 м</v>
          </cell>
        </row>
        <row r="436">
          <cell r="B436" t="str">
            <v>Обшивка металлом по металлокаркасу над "laminate panels"</v>
          </cell>
        </row>
        <row r="437">
          <cell r="B437" t="str">
            <v>Поручень на стенах коридора из нержавеющей стали</v>
          </cell>
        </row>
        <row r="438">
          <cell r="B438" t="str">
            <v xml:space="preserve">Теплоизоляция "Фасад Баттс" толщ. 110 мм </v>
          </cell>
        </row>
        <row r="439">
          <cell r="B439" t="str">
            <v>Штукатурка</v>
          </cell>
        </row>
        <row r="440">
          <cell r="B440" t="str">
            <v>Облицовка стен керамической плиткой "Marazzi 150x150 mm",на кухне, h:2,5 m</v>
          </cell>
        </row>
        <row r="441">
          <cell r="B441" t="str">
            <v>Облицовка стен керамической плиткой "Marazzi 100x100 mm",в туалетах, h:2,1m</v>
          </cell>
        </row>
        <row r="442">
          <cell r="B442" t="str">
            <v>Облицовка колонн гранитом, длинной 0,30 м</v>
          </cell>
        </row>
        <row r="443">
          <cell r="B443" t="str">
            <v>Облицовка стен мозаичной плиткой, (в входе главного санузлах)</v>
          </cell>
        </row>
        <row r="444">
          <cell r="B444" t="str">
            <v>Wintergarden header, prefaricated laminate panels</v>
          </cell>
        </row>
        <row r="445">
          <cell r="B445" t="str">
            <v>Gypsum boards above shopfronts</v>
          </cell>
        </row>
        <row r="446">
          <cell r="B446" t="str">
            <v>Neutral header, prefaricated laminate panels</v>
          </cell>
        </row>
        <row r="447">
          <cell r="B447" t="str">
            <v>Stainless steel corner profile, 1,5 m height, (кухня)</v>
          </cell>
        </row>
        <row r="448">
          <cell r="B448" t="str">
            <v>Kitchen bumper production, 200 mm up from floor, (кухня)</v>
          </cell>
        </row>
        <row r="449">
          <cell r="B449" t="str">
            <v>Kitchen bumper production, 200 mm up from floor, (кухня)</v>
          </cell>
        </row>
        <row r="450">
          <cell r="B450" t="str">
            <v>Оконный блок: Aлюминиевый профиль, однокамерный  стеклопакет (офис), автостоянка</v>
          </cell>
        </row>
        <row r="451">
          <cell r="B451" t="str">
            <v>Оконный блок: Aлюминиевый профиль, однокамерный  стеклопакет (офис), автостоянка</v>
          </cell>
        </row>
        <row r="452">
          <cell r="B452" t="str">
            <v>Штукатурка</v>
          </cell>
        </row>
        <row r="453">
          <cell r="B453" t="str">
            <v>Облицовка стен керамической плиткой "Marazzi 100x100 mm",в туалетах, h:2,1m</v>
          </cell>
        </row>
        <row r="454">
          <cell r="B454" t="str">
            <v>Ceilings
(including insulation, plaster and painting of the carpark ceiling)</v>
          </cell>
        </row>
        <row r="455">
          <cell r="B455" t="str">
            <v>Теплоизоляция "Plaster butts" толщ. 120</v>
          </cell>
        </row>
        <row r="456">
          <cell r="B456" t="str">
            <v>Подвесные потолки "Ecophone Akutex T", 60x120 mm, white acoustic panels, подвесная система Т24 Албес</v>
          </cell>
        </row>
        <row r="457">
          <cell r="B457" t="str">
            <v>Подвесные потолки "Ecophone Hygenic", 60x60 mm, white acoustic panels, подвесная система Т24 Албес</v>
          </cell>
        </row>
        <row r="460">
          <cell r="B460" t="str">
            <v>Подвесные потолки "Ecophone Hygenic", 60x60 mm, white acoustic panels, подвесная система Т24 Албес</v>
          </cell>
        </row>
        <row r="461">
          <cell r="B461" t="str">
            <v>Подвесной гипсокартонный потолок</v>
          </cell>
        </row>
        <row r="462">
          <cell r="B462" t="str">
            <v>Подготовка гипсокартонных  поверхностей под окраску</v>
          </cell>
        </row>
        <row r="463">
          <cell r="B463" t="str">
            <v>Затирка ж/бетонных потолков цементно-песчаным раствором</v>
          </cell>
        </row>
        <row r="464">
          <cell r="B464" t="str">
            <v>Покраска латекской краской за 2 раза</v>
          </cell>
        </row>
        <row r="465">
          <cell r="B465" t="str">
            <v>Подвесной потолок "2х2 м open ceiling grid (3м AFF)" (вход)</v>
          </cell>
        </row>
        <row r="466">
          <cell r="B466" t="str">
            <v>Подвесной потолок "2х2 м open ceiling grid (3м AFF)" (вход)</v>
          </cell>
        </row>
        <row r="467">
          <cell r="B467" t="str">
            <v>Подвесные потолки "Metal panel ceiling at vestibule"</v>
          </cell>
        </row>
        <row r="468">
          <cell r="B468" t="str">
            <v>Подвесные потолки "Metal panel ceiling at vestibule"</v>
          </cell>
        </row>
        <row r="469">
          <cell r="B469" t="str">
            <v>Подвесной  потолок Armstrong</v>
          </cell>
        </row>
        <row r="470">
          <cell r="B470" t="str">
            <v>Painting</v>
          </cell>
        </row>
        <row r="471">
          <cell r="B471" t="str">
            <v>Подготовка газобетонных поверхностей под окраску</v>
          </cell>
        </row>
        <row r="472">
          <cell r="B472" t="str">
            <v>Подготовка оштукатуренных поверхностей под окраску</v>
          </cell>
        </row>
        <row r="473">
          <cell r="B473" t="str">
            <v>Поклейка стеклообоев в офисе</v>
          </cell>
        </row>
        <row r="474">
          <cell r="B474" t="str">
            <v>Затирка ж/бетонных стен цементно-песчаным раствором</v>
          </cell>
        </row>
        <row r="475">
          <cell r="B475" t="str">
            <v>Подготовка гипсокартонных поверхностей под окраску</v>
          </cell>
        </row>
        <row r="476">
          <cell r="B476" t="str">
            <v>Покраска стен латекской краской за 2 раза</v>
          </cell>
        </row>
        <row r="477">
          <cell r="B477" t="str">
            <v>Покраска стен латекской краской за 2 раза</v>
          </cell>
        </row>
        <row r="478">
          <cell r="B478" t="str">
            <v>Подготовка оштукатуренных поверхностей под окраску</v>
          </cell>
        </row>
        <row r="479">
          <cell r="B479" t="str">
            <v>Затирка ж/бетонных стен цементно-песчаным раствором</v>
          </cell>
        </row>
        <row r="480">
          <cell r="B480" t="str">
            <v>Подготовка гипсокартонных поверхностей под окраску</v>
          </cell>
        </row>
        <row r="481">
          <cell r="B481" t="str">
            <v>Покраска стен латекской краской за 2 раза</v>
          </cell>
        </row>
        <row r="482">
          <cell r="B482" t="str">
            <v>Misc. equipment</v>
          </cell>
        </row>
        <row r="483">
          <cell r="B483" t="str">
            <v>Garbage Compaction Machine- P215-3/30 m3, Presso</v>
          </cell>
        </row>
        <row r="484">
          <cell r="B484" t="str">
            <v>Garbage Bio Compactors, P24, Presso</v>
          </cell>
        </row>
        <row r="485">
          <cell r="B485" t="str">
            <v>Bailing Presses</v>
          </cell>
        </row>
        <row r="486">
          <cell r="B486" t="str">
            <v>Dock levellers / loading doors</v>
          </cell>
        </row>
        <row r="487">
          <cell r="B487" t="str">
            <v>Гидравлический доклевеллер с поворотным козырьком HS 2021  производства «STERTIL» (Голландия), цвет - RAL 5020. 
Технические и эксплуатационные параметры: 
- поворотный козырек - 350 мм;
- грузоподъемность - 10 000 кг;
- длина – 3000 мм;
- ширина - 2250 м</v>
          </cell>
        </row>
        <row r="488">
          <cell r="B488" t="str">
            <v xml:space="preserve">Докшелтер занавесочный с гибким каркасом WE574 «STERTIL» (Голландия). Исполнение: рама выполнена из оцинкованных стальных профилей. Занавеси из пружинящего полиэстра, RAL9011. </v>
          </cell>
        </row>
        <row r="489">
          <cell r="B489" t="str">
            <v>Резиновые упорные бамперы R45-25-10 (компл.)</v>
          </cell>
        </row>
        <row r="490">
          <cell r="B490" t="str">
            <v>Секционные ворота SPU40 3000х4500 мм, высота секций 750 мм, утепленные –  42 мм, направляющие для высокого подъема – тип Н, цвет снаружи RAL 9002, изнутри RAL 9002. Электропривод фланцевый WA400/A445 с цепью для аварийного ручного подъема</v>
          </cell>
        </row>
        <row r="491">
          <cell r="B491" t="str">
            <v>Furniture &amp; Decorative Elements</v>
          </cell>
        </row>
        <row r="492">
          <cell r="B492" t="str">
            <v>Pots for trees, diameter 600 mm, stainless steel</v>
          </cell>
        </row>
        <row r="493">
          <cell r="B493" t="str">
            <v>Pots for plants ,diameter 400 mm, stainless steel</v>
          </cell>
        </row>
        <row r="494">
          <cell r="B494" t="str">
            <v>Trees ,Ficus Benjamina height aprox. 3 meter</v>
          </cell>
        </row>
        <row r="495">
          <cell r="B495" t="str">
            <v>Plants</v>
          </cell>
        </row>
        <row r="496">
          <cell r="B496" t="str">
            <v>Benches, wood 3 meter long</v>
          </cell>
        </row>
        <row r="497">
          <cell r="B497" t="str">
            <v>Armchairs, wood, size 0,7x0,7 meter</v>
          </cell>
        </row>
        <row r="498">
          <cell r="B498" t="str">
            <v>Tables food court, stainless steel area 1 sqm.</v>
          </cell>
        </row>
        <row r="499">
          <cell r="B499" t="str">
            <v xml:space="preserve">Umbrellas </v>
          </cell>
        </row>
        <row r="500">
          <cell r="B500" t="str">
            <v>Chairs food court, stainless steel</v>
          </cell>
        </row>
        <row r="501">
          <cell r="B501" t="str">
            <v xml:space="preserve">Retail Kiosks </v>
          </cell>
        </row>
        <row r="502">
          <cell r="B502" t="str">
            <v>Transport trolleys with child seat  and lockers stop construction mounted to the floor (20 trolley , 6 stop)</v>
          </cell>
        </row>
        <row r="503">
          <cell r="B503" t="str">
            <v>Trashcans, stainless steel diametr 400 mm.</v>
          </cell>
        </row>
        <row r="504">
          <cell r="B504" t="str">
            <v>Traschans food court, stainless steel 0,5x0,5 mx height 1,3 meters</v>
          </cell>
        </row>
        <row r="505">
          <cell r="B505" t="str">
            <v>Temporary Bollards</v>
          </cell>
        </row>
        <row r="506">
          <cell r="B506" t="str">
            <v>Signs internal including construction for wall and ceiling mounting</v>
          </cell>
        </row>
        <row r="507">
          <cell r="B507" t="str">
            <v>Mall Directories mounted to the floor</v>
          </cell>
        </row>
        <row r="508">
          <cell r="B508" t="str">
            <v>Containers on wheel with lid from Company Presor type 1831 or similar</v>
          </cell>
        </row>
        <row r="509">
          <cell r="B509" t="str">
            <v>Parking lot designaters with 3 sides  mounted to rh lightning pole</v>
          </cell>
        </row>
        <row r="511">
          <cell r="B511" t="str">
            <v>Parking lot designaters with 3 sides  mounted to rh lightning pole</v>
          </cell>
        </row>
        <row r="512">
          <cell r="B512" t="str">
            <v>Temporary trafffic barriers</v>
          </cell>
        </row>
        <row r="513">
          <cell r="B513" t="str">
            <v>Temporary trafffic barriers</v>
          </cell>
        </row>
        <row r="514">
          <cell r="B514" t="str">
            <v>Temporary trafffic barriers</v>
          </cell>
        </row>
        <row r="515">
          <cell r="B515" t="str">
            <v>Movable speed bumps</v>
          </cell>
        </row>
        <row r="516">
          <cell r="B516" t="str">
            <v>Ashcans</v>
          </cell>
        </row>
        <row r="517">
          <cell r="B517" t="str">
            <v xml:space="preserve">Coloured soft floor for children </v>
          </cell>
        </row>
        <row r="518">
          <cell r="B518" t="str">
            <v>Toy for children area</v>
          </cell>
        </row>
        <row r="519">
          <cell r="B519" t="str">
            <v xml:space="preserve">Cleaning machine from Company Alto </v>
          </cell>
        </row>
        <row r="520">
          <cell r="B520" t="str">
            <v xml:space="preserve">Staff wardrobes lockers and benches from company Promet </v>
          </cell>
        </row>
        <row r="521">
          <cell r="B521" t="str">
            <v>Staff wardrobes benches</v>
          </cell>
        </row>
        <row r="522">
          <cell r="B522" t="str">
            <v xml:space="preserve">Furnishing for Coat Check rooms for company </v>
          </cell>
        </row>
        <row r="532">
          <cell r="B532" t="str">
            <v xml:space="preserve">Furnishing for Coat Check rooms for company </v>
          </cell>
        </row>
        <row r="533">
          <cell r="B533" t="str">
            <v>Carpentry
(including wooden doors and WC cubicles)</v>
          </cell>
        </row>
        <row r="534">
          <cell r="B534" t="str">
            <v>Carpentry
(including wooden doors and WC cubicles)</v>
          </cell>
        </row>
        <row r="535">
          <cell r="B535" t="str">
            <v>HVAC-SYSTEM</v>
          </cell>
        </row>
        <row r="536">
          <cell r="B536" t="str">
            <v>Heating</v>
          </cell>
        </row>
        <row r="537">
          <cell r="B537" t="str">
            <v>Heating</v>
          </cell>
        </row>
        <row r="538">
          <cell r="B538" t="str">
            <v>Ventilation+ Air-conditioning</v>
          </cell>
        </row>
        <row r="539">
          <cell r="B539" t="str">
            <v>Ventilation+ Air-conditioning</v>
          </cell>
        </row>
        <row r="540">
          <cell r="B540" t="str">
            <v>SANITARY</v>
          </cell>
        </row>
        <row r="541">
          <cell r="B541" t="str">
            <v>Domestic sanitary
(including roof drainage)</v>
          </cell>
        </row>
        <row r="542">
          <cell r="B542" t="str">
            <v>Domestic sanitary ( ROOF DRAIN INCLUDED )</v>
          </cell>
        </row>
        <row r="543">
          <cell r="B543" t="str">
            <v>FIRE PROTECTION</v>
          </cell>
        </row>
        <row r="544">
          <cell r="B544" t="str">
            <v>Sprinkler</v>
          </cell>
        </row>
        <row r="545">
          <cell r="B545" t="str">
            <v>Sprinkler</v>
          </cell>
        </row>
        <row r="546">
          <cell r="B546" t="str">
            <v>Hydrants</v>
          </cell>
        </row>
        <row r="547">
          <cell r="B547" t="str">
            <v>Hydrants</v>
          </cell>
        </row>
        <row r="548">
          <cell r="B548" t="str">
            <v>Fire alarm system</v>
          </cell>
        </row>
        <row r="549">
          <cell r="B549" t="str">
            <v>Fire alarm system</v>
          </cell>
        </row>
        <row r="550">
          <cell r="B550" t="str">
            <v>Smoke exhaust system</v>
          </cell>
        </row>
        <row r="551">
          <cell r="B551" t="str">
            <v>Smoke exhaust system</v>
          </cell>
        </row>
        <row r="552">
          <cell r="B552" t="str">
            <v>Sprinkler works for underneath parking area including garage fire alarm</v>
          </cell>
        </row>
        <row r="553">
          <cell r="B553" t="str">
            <v>Sprinkler works for underneath parking area including garage fire alarm</v>
          </cell>
        </row>
        <row r="554">
          <cell r="B554" t="str">
            <v>Second layer sprinkler including fire alarm</v>
          </cell>
        </row>
        <row r="555">
          <cell r="B555" t="str">
            <v>Second layer sprinkler including fire alarm</v>
          </cell>
        </row>
        <row r="556">
          <cell r="B556" t="str">
            <v>ELECTRICAL</v>
          </cell>
        </row>
        <row r="557">
          <cell r="B557" t="str">
            <v>ELECTRICAL</v>
          </cell>
        </row>
        <row r="558">
          <cell r="B558" t="str">
            <v>High voltage</v>
          </cell>
        </row>
        <row r="559">
          <cell r="B559" t="str">
            <v>High voltage</v>
          </cell>
        </row>
        <row r="560">
          <cell r="B560" t="str">
            <v>Distribution</v>
          </cell>
        </row>
        <row r="561">
          <cell r="B561" t="str">
            <v>Distribution</v>
          </cell>
        </row>
        <row r="562">
          <cell r="B562" t="str">
            <v>Cabling</v>
          </cell>
        </row>
        <row r="563">
          <cell r="B563" t="str">
            <v>Cabling</v>
          </cell>
        </row>
        <row r="564">
          <cell r="B564" t="str">
            <v>High voltage connections</v>
          </cell>
        </row>
        <row r="565">
          <cell r="B565" t="str">
            <v>High voltage connections</v>
          </cell>
        </row>
        <row r="566">
          <cell r="B566" t="str">
            <v>Lighting building</v>
          </cell>
        </row>
        <row r="567">
          <cell r="B567" t="str">
            <v>Lighting building</v>
          </cell>
        </row>
        <row r="568">
          <cell r="B568" t="str">
            <v>Low voltage systems</v>
          </cell>
        </row>
        <row r="569">
          <cell r="B569" t="str">
            <v>Low voltage systems</v>
          </cell>
        </row>
        <row r="570">
          <cell r="B570" t="str">
            <v>Lightning protection</v>
          </cell>
        </row>
        <row r="571">
          <cell r="B571" t="str">
            <v>Lightning protection</v>
          </cell>
        </row>
        <row r="572">
          <cell r="B572" t="str">
            <v>Signage</v>
          </cell>
        </row>
        <row r="573">
          <cell r="B573" t="str">
            <v>Signage</v>
          </cell>
        </row>
        <row r="574">
          <cell r="B574" t="str">
            <v>Car and person counting system</v>
          </cell>
        </row>
        <row r="575">
          <cell r="B575" t="str">
            <v>Car and person counting system</v>
          </cell>
        </row>
        <row r="576">
          <cell r="B576" t="str">
            <v>TRANSPORT SYSTEMS</v>
          </cell>
        </row>
        <row r="577">
          <cell r="B577" t="str">
            <v>Elevators</v>
          </cell>
        </row>
        <row r="578">
          <cell r="B578" t="str">
            <v>Elevators</v>
          </cell>
        </row>
        <row r="584">
          <cell r="B584" t="str">
            <v>Elevators</v>
          </cell>
        </row>
        <row r="585">
          <cell r="B585" t="str">
            <v>Escalators</v>
          </cell>
        </row>
        <row r="587">
          <cell r="B587" t="str">
            <v>Escalators</v>
          </cell>
        </row>
        <row r="588">
          <cell r="B588" t="str">
            <v>Travelators</v>
          </cell>
        </row>
        <row r="589">
          <cell r="B589" t="str">
            <v>Travelators</v>
          </cell>
        </row>
        <row r="591">
          <cell r="B591" t="str">
            <v>Travelators</v>
          </cell>
        </row>
        <row r="592">
          <cell r="B592" t="str">
            <v>Travelators</v>
          </cell>
        </row>
        <row r="593">
          <cell r="B593" t="str">
            <v>Travelators</v>
          </cell>
        </row>
        <row r="594">
          <cell r="B594" t="str">
            <v>Travelators</v>
          </cell>
        </row>
        <row r="595">
          <cell r="B595" t="str">
            <v>Travelators</v>
          </cell>
        </row>
        <row r="596">
          <cell r="B596" t="str">
            <v>EXTERIOR WORKS (incl. parking underneath building)</v>
          </cell>
        </row>
        <row r="597">
          <cell r="B597" t="str">
            <v>Ground works</v>
          </cell>
        </row>
        <row r="598">
          <cell r="B598" t="str">
            <v>Земляные работы</v>
          </cell>
        </row>
        <row r="602">
          <cell r="B602" t="str">
            <v>Земляные работы</v>
          </cell>
        </row>
        <row r="603">
          <cell r="B603" t="str">
            <v>Water supply</v>
          </cell>
        </row>
        <row r="604">
          <cell r="B604" t="str">
            <v>Asphalt/Paving/Curbs/Painting</v>
          </cell>
        </row>
        <row r="609">
          <cell r="B609" t="str">
            <v>Asphalt/Paving/Curbs/Painting</v>
          </cell>
        </row>
        <row r="610">
          <cell r="B610" t="str">
            <v>Asphalt/Paving/Curbs/Painting</v>
          </cell>
        </row>
        <row r="614">
          <cell r="B614" t="str">
            <v>Asphalt/Paving/Curbs/Painting</v>
          </cell>
        </row>
        <row r="615">
          <cell r="B615" t="str">
            <v>Asphalt/Paving/Curbs/Painting</v>
          </cell>
        </row>
        <row r="619">
          <cell r="B619" t="str">
            <v>Asphalt/Paving/Curbs/Painting</v>
          </cell>
        </row>
        <row r="620">
          <cell r="B620" t="str">
            <v>Underground Drainage WITH PERFORATED PIPES</v>
          </cell>
        </row>
        <row r="624">
          <cell r="B624" t="str">
            <v>Underground Drainage WITH PERFORATED PIPES</v>
          </cell>
        </row>
        <row r="625">
          <cell r="B625" t="str">
            <v>Underground Drainage WITH PERFORATED PIPES</v>
          </cell>
        </row>
        <row r="628">
          <cell r="B628" t="str">
            <v>Underground Drainage WITH PERFORATED PIPES</v>
          </cell>
        </row>
        <row r="629">
          <cell r="B629" t="str">
            <v>Asphalt/Paving/Curbs/Painting</v>
          </cell>
        </row>
        <row r="633">
          <cell r="B633" t="str">
            <v>Asphalt/Paving/Curbs/Painting</v>
          </cell>
        </row>
        <row r="634">
          <cell r="B634" t="str">
            <v>Asphalt/Paving/Curbs/Painting</v>
          </cell>
        </row>
        <row r="647">
          <cell r="B647" t="str">
            <v>Asphalt/Paving/Curbs/Painting</v>
          </cell>
        </row>
        <row r="648">
          <cell r="B648" t="str">
            <v>Asphalt/Paving/Curbs/Painting</v>
          </cell>
        </row>
        <row r="656">
          <cell r="B656" t="str">
            <v>Asphalt/Paving/Curbs/Painting</v>
          </cell>
        </row>
        <row r="657">
          <cell r="B657" t="str">
            <v>Electrical cabling, lighting</v>
          </cell>
        </row>
        <row r="658">
          <cell r="B658" t="str">
            <v>Electrical cabling, lighting</v>
          </cell>
        </row>
        <row r="659">
          <cell r="B659" t="str">
            <v>Electrical cabling, lighting</v>
          </cell>
        </row>
        <row r="660">
          <cell r="B660" t="str">
            <v>Electrical cabling, lighting</v>
          </cell>
        </row>
        <row r="661">
          <cell r="B661" t="str">
            <v>Electrical cabling, lighting</v>
          </cell>
        </row>
        <row r="662">
          <cell r="B662" t="str">
            <v>Electrical cabling, lighting</v>
          </cell>
        </row>
        <row r="663">
          <cell r="B663" t="str">
            <v>Electrical cabling, lighting</v>
          </cell>
        </row>
        <row r="664">
          <cell r="B664" t="str">
            <v>Electrical cabling, lighting</v>
          </cell>
        </row>
        <row r="665">
          <cell r="B665" t="str">
            <v>Electrical cabling, lighting</v>
          </cell>
        </row>
        <row r="666">
          <cell r="B666" t="str">
            <v>Electrical cabling, lighting</v>
          </cell>
        </row>
        <row r="667">
          <cell r="B667" t="str">
            <v>Gas</v>
          </cell>
        </row>
        <row r="668">
          <cell r="B668" t="str">
            <v>Gas</v>
          </cell>
        </row>
        <row r="669">
          <cell r="B669" t="str">
            <v>Gas</v>
          </cell>
        </row>
        <row r="670">
          <cell r="B670" t="str">
            <v>Gas</v>
          </cell>
        </row>
        <row r="671">
          <cell r="B671" t="str">
            <v>Gas</v>
          </cell>
        </row>
        <row r="672">
          <cell r="B672" t="str">
            <v>Gas</v>
          </cell>
        </row>
        <row r="673">
          <cell r="B673" t="str">
            <v>Gas</v>
          </cell>
        </row>
        <row r="674">
          <cell r="B674" t="str">
            <v>Gas</v>
          </cell>
        </row>
        <row r="675">
          <cell r="B675" t="str">
            <v>Gas</v>
          </cell>
        </row>
        <row r="676">
          <cell r="B676" t="str">
            <v>Gas</v>
          </cell>
        </row>
        <row r="677">
          <cell r="B677" t="str">
            <v>Gas</v>
          </cell>
        </row>
        <row r="678">
          <cell r="B678" t="str">
            <v>Gas</v>
          </cell>
        </row>
        <row r="679">
          <cell r="B679" t="str">
            <v>Gas</v>
          </cell>
        </row>
        <row r="680">
          <cell r="B680" t="str">
            <v>Gas</v>
          </cell>
        </row>
        <row r="681">
          <cell r="B681" t="str">
            <v>Gas</v>
          </cell>
        </row>
        <row r="682">
          <cell r="B682" t="str">
            <v>Gas</v>
          </cell>
        </row>
        <row r="683">
          <cell r="B683" t="str">
            <v>Telephone</v>
          </cell>
        </row>
        <row r="684">
          <cell r="B684" t="str">
            <v>Telephone</v>
          </cell>
        </row>
        <row r="685">
          <cell r="B685" t="str">
            <v>Sewage/Drainage</v>
          </cell>
        </row>
        <row r="686">
          <cell r="B686" t="str">
            <v>Asphalt/Paving/Curbs/Painting</v>
          </cell>
        </row>
        <row r="692">
          <cell r="B692" t="str">
            <v>Asphalt/Paving/Curbs/Painting</v>
          </cell>
        </row>
        <row r="693">
          <cell r="B693" t="str">
            <v>Asphalt/Paving/Curbs/Painting</v>
          </cell>
        </row>
        <row r="742">
          <cell r="B742" t="str">
            <v>Asphalt/Paving/Curbs/Painting</v>
          </cell>
        </row>
        <row r="743">
          <cell r="B743" t="str">
            <v>Asphalt/Paving/Curbs/Painting</v>
          </cell>
        </row>
        <row r="753">
          <cell r="B753" t="str">
            <v>Asphalt/Paving/Curbs/Painting</v>
          </cell>
        </row>
        <row r="754">
          <cell r="B754" t="str">
            <v>Asphalt/Paving/Curbs/Painting</v>
          </cell>
        </row>
        <row r="759">
          <cell r="B759" t="str">
            <v>Asphalt/Paving/Curbs/Painting</v>
          </cell>
        </row>
        <row r="760">
          <cell r="B760" t="str">
            <v>Asphalt/Paving/Curbs/Painting</v>
          </cell>
        </row>
        <row r="761">
          <cell r="B761" t="str">
            <v>Asphalt/Paving/Curbs/Painting</v>
          </cell>
        </row>
        <row r="762">
          <cell r="B762" t="str">
            <v>Дороги и грузовая парковка</v>
          </cell>
        </row>
        <row r="763">
          <cell r="B763" t="str">
            <v>Асфальтовое покрытие толщ. 120мм  (40+80мм)</v>
          </cell>
        </row>
        <row r="764">
          <cell r="B764" t="str">
            <v>Щебень толщ. 400мм</v>
          </cell>
        </row>
        <row r="765">
          <cell r="B765" t="str">
            <v xml:space="preserve">Песок толщ. 400мм </v>
          </cell>
        </row>
        <row r="766">
          <cell r="B766" t="str">
            <v xml:space="preserve">Песок толщ. 400мм </v>
          </cell>
        </row>
        <row r="767">
          <cell r="B767" t="str">
            <v xml:space="preserve">Песок толщ. 400мм </v>
          </cell>
        </row>
        <row r="768">
          <cell r="B768" t="str">
            <v>Дороги и грузовая парковка</v>
          </cell>
        </row>
        <row r="769">
          <cell r="B769" t="str">
            <v>Асфальтовое покрытие толщ. 120мм  (40+80мм)</v>
          </cell>
        </row>
        <row r="770">
          <cell r="B770" t="str">
            <v>Щебень толщ. 400мм</v>
          </cell>
        </row>
        <row r="771">
          <cell r="B771" t="str">
            <v xml:space="preserve">Песок толщ. 400мм </v>
          </cell>
        </row>
        <row r="772">
          <cell r="B772" t="str">
            <v xml:space="preserve">Песок толщ. 400мм </v>
          </cell>
        </row>
        <row r="773">
          <cell r="B773" t="str">
            <v>Легковая парковка</v>
          </cell>
        </row>
        <row r="774">
          <cell r="B774" t="str">
            <v>Асфальтовое покрытие толщ. 100мм  (40+60мм)</v>
          </cell>
        </row>
        <row r="775">
          <cell r="B775" t="str">
            <v>Щебень толщ. 300мм</v>
          </cell>
        </row>
        <row r="776">
          <cell r="B776" t="str">
            <v xml:space="preserve">Песок толщ. 300мм </v>
          </cell>
        </row>
        <row r="777">
          <cell r="B777" t="str">
            <v xml:space="preserve">Песок толщ. 300мм </v>
          </cell>
        </row>
        <row r="778">
          <cell r="B778" t="str">
            <v>Разметка, наружные</v>
          </cell>
        </row>
        <row r="779">
          <cell r="B779" t="str">
            <v>Площадка (главный вход)</v>
          </cell>
        </row>
        <row r="780">
          <cell r="B780" t="str">
            <v>Плитка "Terrazzo", 40х40 см, "Field Colour"</v>
          </cell>
        </row>
        <row r="781">
          <cell r="B781" t="str">
            <v>Цементно-песчаная смесь толщ. 50 мм</v>
          </cell>
        </row>
        <row r="782">
          <cell r="B782" t="str">
            <v>Цементно-песчаная смесь толщ. 50 мм</v>
          </cell>
        </row>
        <row r="783">
          <cell r="B783" t="str">
            <v xml:space="preserve">Песок толщ. 720мм </v>
          </cell>
        </row>
        <row r="784">
          <cell r="B784" t="str">
            <v>Геотекстиль</v>
          </cell>
        </row>
        <row r="785">
          <cell r="B785" t="str">
            <v>Площадка (зона входа в лестничные клетки)</v>
          </cell>
        </row>
        <row r="786">
          <cell r="B786" t="str">
            <v>Бетонные плитки</v>
          </cell>
        </row>
        <row r="787">
          <cell r="B787" t="str">
            <v>Цементно-песчаная смесь толщ. 50 мм</v>
          </cell>
        </row>
        <row r="788">
          <cell r="B788" t="str">
            <v xml:space="preserve">Песок толщ. 720мм </v>
          </cell>
        </row>
        <row r="789">
          <cell r="B789" t="str">
            <v>Геотекстиль</v>
          </cell>
        </row>
        <row r="790">
          <cell r="B790" t="str">
            <v>Бордюры</v>
          </cell>
        </row>
        <row r="791">
          <cell r="B791" t="str">
            <v xml:space="preserve">Бордюрный камень, внутренний  </v>
          </cell>
        </row>
        <row r="792">
          <cell r="B792" t="str">
            <v>Бетон В 15</v>
          </cell>
        </row>
        <row r="793">
          <cell r="B793" t="str">
            <v>Опалубка</v>
          </cell>
        </row>
        <row r="794">
          <cell r="B794" t="str">
            <v>Крыльца</v>
          </cell>
        </row>
        <row r="795">
          <cell r="B795" t="str">
            <v>Облицовка крыльца бетонными плитками, наружные</v>
          </cell>
        </row>
        <row r="796">
          <cell r="B796" t="str">
            <v>Ограждение крыльца из окрашенной трубы</v>
          </cell>
        </row>
        <row r="797">
          <cell r="B797" t="str">
            <v>Asphalt/Paving/Curbs/Painting</v>
          </cell>
        </row>
        <row r="798">
          <cell r="B798" t="str">
            <v>Дороги и грузовая парковка</v>
          </cell>
        </row>
        <row r="799">
          <cell r="B799" t="str">
            <v>Асфальтовое покрытие толщ. 120мм  (40+80мм)</v>
          </cell>
        </row>
        <row r="800">
          <cell r="B800" t="str">
            <v>Щебень толщ. 400мм</v>
          </cell>
        </row>
        <row r="801">
          <cell r="B801" t="str">
            <v xml:space="preserve">Песок толщ. 400мм </v>
          </cell>
        </row>
        <row r="802">
          <cell r="B802" t="str">
            <v xml:space="preserve">Песок толщ. 400мм </v>
          </cell>
        </row>
        <row r="803">
          <cell r="B803" t="str">
            <v xml:space="preserve">Песок толщ. 400мм </v>
          </cell>
        </row>
        <row r="804">
          <cell r="B804" t="str">
            <v>Дороги и грузовая парковка</v>
          </cell>
        </row>
        <row r="805">
          <cell r="B805" t="str">
            <v>Асфальтовое покрытие толщ. 120мм  (40+80мм)</v>
          </cell>
        </row>
        <row r="806">
          <cell r="B806" t="str">
            <v>Щебень толщ. 400мм</v>
          </cell>
        </row>
        <row r="807">
          <cell r="B807" t="str">
            <v xml:space="preserve">Песок толщ. 400мм </v>
          </cell>
        </row>
        <row r="809">
          <cell r="B809" t="str">
            <v xml:space="preserve">Песок толщ. 400мм </v>
          </cell>
        </row>
        <row r="810">
          <cell r="B810" t="str">
            <v>Легковая парковка</v>
          </cell>
        </row>
        <row r="811">
          <cell r="B811" t="str">
            <v>Асфальтовое покрытие толщ. 100мм  (40+60мм)</v>
          </cell>
        </row>
        <row r="812">
          <cell r="B812" t="str">
            <v>Щебень толщ. 300мм</v>
          </cell>
        </row>
        <row r="813">
          <cell r="B813" t="str">
            <v xml:space="preserve">Песок толщ. 300мм </v>
          </cell>
        </row>
        <row r="814">
          <cell r="B814" t="str">
            <v xml:space="preserve">Песок толщ. 300мм </v>
          </cell>
        </row>
        <row r="815">
          <cell r="B815" t="str">
            <v>Легковая парковка</v>
          </cell>
        </row>
        <row r="816">
          <cell r="B816" t="str">
            <v>Асфальтовое покрытие толщ. 100мм  (40+60мм)</v>
          </cell>
        </row>
        <row r="817">
          <cell r="B817" t="str">
            <v xml:space="preserve">Песок толщ. 300мм </v>
          </cell>
        </row>
        <row r="818">
          <cell r="B818" t="str">
            <v xml:space="preserve">Песок толщ. 300мм </v>
          </cell>
        </row>
        <row r="819">
          <cell r="B819" t="str">
            <v>Легковая парковка</v>
          </cell>
        </row>
        <row r="820">
          <cell r="B820" t="str">
            <v>Асфальтовое покрытие толщ. 100мм  (40+60мм)</v>
          </cell>
        </row>
        <row r="821">
          <cell r="B821" t="str">
            <v>Щебень толщ. 300мм</v>
          </cell>
        </row>
        <row r="822">
          <cell r="B822" t="str">
            <v>Landscaping</v>
          </cell>
        </row>
        <row r="823">
          <cell r="B823" t="str">
            <v>Газон</v>
          </cell>
        </row>
        <row r="824">
          <cell r="B824" t="str">
            <v>Почвенно-растительный слой толщ. 100мм</v>
          </cell>
        </row>
        <row r="825">
          <cell r="B825" t="str">
            <v>Посев травы</v>
          </cell>
        </row>
        <row r="826">
          <cell r="B826" t="str">
            <v>Почвенно-растительный слой толщ. 100мм</v>
          </cell>
        </row>
        <row r="827">
          <cell r="B827" t="str">
            <v>Посев травы</v>
          </cell>
        </row>
        <row r="828">
          <cell r="B828" t="str">
            <v>Почвенно-растительный слой толщ. 100мм</v>
          </cell>
        </row>
        <row r="829">
          <cell r="B829" t="str">
            <v>Почвенно-растительный слой толщ. 100мм</v>
          </cell>
        </row>
        <row r="830">
          <cell r="B830" t="str">
            <v>Посев травы</v>
          </cell>
        </row>
        <row r="831">
          <cell r="B831" t="str">
            <v>Sign Towers</v>
          </cell>
        </row>
        <row r="832">
          <cell r="B832" t="str">
            <v>Tower signage-1, Mega</v>
          </cell>
        </row>
        <row r="838">
          <cell r="B838" t="str">
            <v>Tower signage-1, Mega</v>
          </cell>
        </row>
        <row r="839">
          <cell r="B839" t="str">
            <v>Tower signage-2, Ikea</v>
          </cell>
        </row>
        <row r="843">
          <cell r="B843" t="str">
            <v>Tower signage-2, Ikea</v>
          </cell>
        </row>
        <row r="844">
          <cell r="B844" t="str">
            <v>Fencing/Flagpoles/Signage/Etc.</v>
          </cell>
        </row>
        <row r="845">
          <cell r="B845" t="str">
            <v>Landscaping Elements</v>
          </cell>
        </row>
        <row r="846">
          <cell r="B846" t="str">
            <v>Speed Bumper, 7 м</v>
          </cell>
        </row>
        <row r="847">
          <cell r="B847" t="str">
            <v>Speed Bumper, бетонная, наружные</v>
          </cell>
        </row>
        <row r="848">
          <cell r="B848" t="str">
            <v>Speed Bumper, бетонная, наружные</v>
          </cell>
        </row>
        <row r="849">
          <cell r="B849" t="str">
            <v>Mall signage billboard</v>
          </cell>
        </row>
        <row r="850">
          <cell r="B850" t="str">
            <v>Flags</v>
          </cell>
        </row>
        <row r="851">
          <cell r="B851" t="str">
            <v>Benches</v>
          </cell>
        </row>
        <row r="852">
          <cell r="B852" t="str">
            <v>Ash &amp; Trash bins</v>
          </cell>
        </row>
        <row r="853">
          <cell r="B853" t="str">
            <v>Ash &amp; Trash bins</v>
          </cell>
        </row>
        <row r="854">
          <cell r="B854" t="str">
            <v>Bus stop shelters</v>
          </cell>
        </row>
        <row r="855">
          <cell r="B855" t="str">
            <v>Fencing around the loading areas</v>
          </cell>
        </row>
        <row r="856">
          <cell r="B856" t="str">
            <v>Gates for the fences around the loading areas</v>
          </cell>
        </row>
        <row r="857">
          <cell r="B857" t="str">
            <v>Christmas Tree Pole (D=600 mm)</v>
          </cell>
        </row>
        <row r="858">
          <cell r="B858" t="str">
            <v>Traffic Signs</v>
          </cell>
        </row>
        <row r="860">
          <cell r="B860" t="str">
            <v>Traffic Signs</v>
          </cell>
        </row>
        <row r="861">
          <cell r="B861" t="str">
            <v>Traffic Lights</v>
          </cell>
        </row>
        <row r="865">
          <cell r="B865" t="str">
            <v>Traffic Lights</v>
          </cell>
        </row>
        <row r="866">
          <cell r="B866" t="str">
            <v xml:space="preserve">Bollards for protection of pedestrian walkways, h: 80 cm, </v>
          </cell>
        </row>
        <row r="867">
          <cell r="B867" t="str">
            <v xml:space="preserve">Bollards for protection of pedestrian walkways, h: 80 cm, </v>
          </cell>
        </row>
        <row r="868">
          <cell r="B868" t="str">
            <v xml:space="preserve">Bollards for protection of pedestrian walkways, h: 80 cm, </v>
          </cell>
        </row>
        <row r="869">
          <cell r="B869" t="str">
            <v xml:space="preserve">Bollards for protection of pedestrian walkways, h: 80 cm, </v>
          </cell>
        </row>
        <row r="870">
          <cell r="B870" t="str">
            <v>Grand Total Fixed Lump Sum excl VAT:</v>
          </cell>
        </row>
        <row r="65536">
          <cell r="B65536" t="str">
            <v>Description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>
        <row r="1">
          <cell r="B1" t="str">
            <v>Description</v>
          </cell>
        </row>
      </sheetData>
      <sheetData sheetId="25">
        <row r="1">
          <cell r="B1" t="str">
            <v>Description</v>
          </cell>
        </row>
      </sheetData>
      <sheetData sheetId="26">
        <row r="1">
          <cell r="B1" t="str">
            <v>Description</v>
          </cell>
        </row>
      </sheetData>
      <sheetData sheetId="27">
        <row r="1">
          <cell r="B1" t="str">
            <v>Description</v>
          </cell>
        </row>
      </sheetData>
      <sheetData sheetId="28">
        <row r="1">
          <cell r="B1" t="str">
            <v>Description</v>
          </cell>
        </row>
      </sheetData>
      <sheetData sheetId="29">
        <row r="1">
          <cell r="B1" t="str">
            <v>Description</v>
          </cell>
        </row>
      </sheetData>
      <sheetData sheetId="30">
        <row r="1">
          <cell r="B1" t="str">
            <v>Description</v>
          </cell>
        </row>
      </sheetData>
      <sheetData sheetId="31">
        <row r="1">
          <cell r="B1" t="str">
            <v>Description</v>
          </cell>
        </row>
      </sheetData>
      <sheetData sheetId="32">
        <row r="1">
          <cell r="B1" t="str">
            <v>Description</v>
          </cell>
        </row>
      </sheetData>
      <sheetData sheetId="33">
        <row r="1">
          <cell r="B1" t="str">
            <v>Description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>
        <row r="1">
          <cell r="B1" t="str">
            <v>Description</v>
          </cell>
        </row>
      </sheetData>
      <sheetData sheetId="39">
        <row r="1">
          <cell r="B1" t="str">
            <v>Description</v>
          </cell>
        </row>
      </sheetData>
      <sheetData sheetId="40">
        <row r="1">
          <cell r="B1" t="str">
            <v>Description</v>
          </cell>
        </row>
      </sheetData>
      <sheetData sheetId="41">
        <row r="1">
          <cell r="B1" t="str">
            <v>Description</v>
          </cell>
        </row>
      </sheetData>
      <sheetData sheetId="42">
        <row r="1">
          <cell r="B1" t="str">
            <v>Description</v>
          </cell>
        </row>
      </sheetData>
      <sheetData sheetId="43">
        <row r="1">
          <cell r="B1" t="str">
            <v>Description</v>
          </cell>
        </row>
      </sheetData>
      <sheetData sheetId="44">
        <row r="1">
          <cell r="B1" t="str">
            <v>Description</v>
          </cell>
        </row>
      </sheetData>
      <sheetData sheetId="45">
        <row r="1">
          <cell r="B1" t="str">
            <v>Description</v>
          </cell>
        </row>
      </sheetData>
      <sheetData sheetId="46">
        <row r="1">
          <cell r="B1" t="str">
            <v>Description</v>
          </cell>
        </row>
      </sheetData>
      <sheetData sheetId="47">
        <row r="1">
          <cell r="B1" t="str">
            <v>Description</v>
          </cell>
        </row>
      </sheetData>
      <sheetData sheetId="48">
        <row r="1">
          <cell r="B1" t="str">
            <v>Description</v>
          </cell>
        </row>
      </sheetData>
      <sheetData sheetId="49">
        <row r="1">
          <cell r="B1" t="str">
            <v>Description</v>
          </cell>
        </row>
      </sheetData>
      <sheetData sheetId="50">
        <row r="1">
          <cell r="B1" t="str">
            <v>Description</v>
          </cell>
        </row>
      </sheetData>
      <sheetData sheetId="51" refreshError="1"/>
      <sheetData sheetId="52">
        <row r="1">
          <cell r="B1" t="str">
            <v>Description</v>
          </cell>
        </row>
      </sheetData>
      <sheetData sheetId="53">
        <row r="1">
          <cell r="B1" t="str">
            <v>Description</v>
          </cell>
        </row>
      </sheetData>
      <sheetData sheetId="54">
        <row r="1">
          <cell r="B1" t="str">
            <v>Description</v>
          </cell>
        </row>
      </sheetData>
      <sheetData sheetId="55">
        <row r="1">
          <cell r="B1" t="str">
            <v>Description</v>
          </cell>
        </row>
      </sheetData>
      <sheetData sheetId="56">
        <row r="1">
          <cell r="B1" t="str">
            <v>Description</v>
          </cell>
        </row>
      </sheetData>
      <sheetData sheetId="57">
        <row r="1">
          <cell r="B1" t="str">
            <v>Description</v>
          </cell>
        </row>
      </sheetData>
      <sheetData sheetId="58">
        <row r="1">
          <cell r="B1" t="str">
            <v>Description</v>
          </cell>
        </row>
      </sheetData>
      <sheetData sheetId="59">
        <row r="1">
          <cell r="B1" t="str">
            <v>Description</v>
          </cell>
        </row>
      </sheetData>
      <sheetData sheetId="60">
        <row r="1">
          <cell r="B1" t="str">
            <v>Description</v>
          </cell>
        </row>
      </sheetData>
      <sheetData sheetId="61">
        <row r="1">
          <cell r="B1" t="str">
            <v>Description</v>
          </cell>
        </row>
      </sheetData>
      <sheetData sheetId="62">
        <row r="1">
          <cell r="B1" t="str">
            <v>Description</v>
          </cell>
        </row>
      </sheetData>
      <sheetData sheetId="63">
        <row r="1">
          <cell r="B1" t="str">
            <v>Description</v>
          </cell>
        </row>
      </sheetData>
      <sheetData sheetId="64">
        <row r="1">
          <cell r="B1" t="str">
            <v>Description</v>
          </cell>
        </row>
      </sheetData>
      <sheetData sheetId="65">
        <row r="1">
          <cell r="B1" t="str">
            <v>Description</v>
          </cell>
        </row>
      </sheetData>
      <sheetData sheetId="66">
        <row r="1">
          <cell r="B1" t="str">
            <v>Description</v>
          </cell>
        </row>
      </sheetData>
      <sheetData sheetId="67">
        <row r="1">
          <cell r="B1" t="str">
            <v>Description</v>
          </cell>
        </row>
      </sheetData>
      <sheetData sheetId="68">
        <row r="1">
          <cell r="B1" t="str">
            <v>Description</v>
          </cell>
        </row>
      </sheetData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>
        <row r="1">
          <cell r="B1">
            <v>0</v>
          </cell>
        </row>
      </sheetData>
      <sheetData sheetId="140">
        <row r="1">
          <cell r="B1">
            <v>0</v>
          </cell>
        </row>
      </sheetData>
      <sheetData sheetId="141">
        <row r="1">
          <cell r="B1">
            <v>0</v>
          </cell>
        </row>
      </sheetData>
      <sheetData sheetId="142">
        <row r="1">
          <cell r="B1">
            <v>0</v>
          </cell>
        </row>
      </sheetData>
      <sheetData sheetId="143">
        <row r="1">
          <cell r="B1">
            <v>0</v>
          </cell>
        </row>
      </sheetData>
      <sheetData sheetId="144">
        <row r="1">
          <cell r="B1">
            <v>0</v>
          </cell>
        </row>
      </sheetData>
      <sheetData sheetId="145">
        <row r="1">
          <cell r="B1">
            <v>0</v>
          </cell>
        </row>
      </sheetData>
      <sheetData sheetId="146">
        <row r="1">
          <cell r="B1">
            <v>0</v>
          </cell>
        </row>
      </sheetData>
      <sheetData sheetId="147">
        <row r="1">
          <cell r="B1">
            <v>0</v>
          </cell>
        </row>
      </sheetData>
      <sheetData sheetId="148">
        <row r="1">
          <cell r="B1">
            <v>0</v>
          </cell>
        </row>
      </sheetData>
      <sheetData sheetId="149">
        <row r="1">
          <cell r="B1">
            <v>0</v>
          </cell>
        </row>
      </sheetData>
      <sheetData sheetId="150">
        <row r="1">
          <cell r="B1">
            <v>0</v>
          </cell>
        </row>
      </sheetData>
      <sheetData sheetId="151">
        <row r="1">
          <cell r="B1">
            <v>0</v>
          </cell>
        </row>
      </sheetData>
      <sheetData sheetId="152">
        <row r="1">
          <cell r="B1">
            <v>0</v>
          </cell>
        </row>
      </sheetData>
      <sheetData sheetId="153">
        <row r="1">
          <cell r="B1">
            <v>0</v>
          </cell>
        </row>
      </sheetData>
      <sheetData sheetId="154">
        <row r="1">
          <cell r="B1">
            <v>0</v>
          </cell>
        </row>
      </sheetData>
      <sheetData sheetId="155">
        <row r="1">
          <cell r="B1">
            <v>0</v>
          </cell>
        </row>
      </sheetData>
      <sheetData sheetId="156">
        <row r="1">
          <cell r="B1">
            <v>0</v>
          </cell>
        </row>
      </sheetData>
      <sheetData sheetId="157">
        <row r="1">
          <cell r="B1">
            <v>0</v>
          </cell>
        </row>
      </sheetData>
      <sheetData sheetId="158">
        <row r="1">
          <cell r="B1">
            <v>0</v>
          </cell>
        </row>
      </sheetData>
      <sheetData sheetId="159">
        <row r="1">
          <cell r="B1">
            <v>0</v>
          </cell>
        </row>
      </sheetData>
      <sheetData sheetId="160">
        <row r="1">
          <cell r="B1">
            <v>0</v>
          </cell>
        </row>
      </sheetData>
      <sheetData sheetId="161">
        <row r="1">
          <cell r="B1">
            <v>0</v>
          </cell>
        </row>
      </sheetData>
      <sheetData sheetId="162">
        <row r="1">
          <cell r="B1">
            <v>0</v>
          </cell>
        </row>
      </sheetData>
      <sheetData sheetId="163">
        <row r="1">
          <cell r="B1">
            <v>0</v>
          </cell>
        </row>
      </sheetData>
      <sheetData sheetId="164">
        <row r="1">
          <cell r="B1">
            <v>0</v>
          </cell>
        </row>
      </sheetData>
      <sheetData sheetId="165">
        <row r="1">
          <cell r="B1">
            <v>0</v>
          </cell>
        </row>
      </sheetData>
      <sheetData sheetId="166">
        <row r="1">
          <cell r="B1">
            <v>0</v>
          </cell>
        </row>
      </sheetData>
      <sheetData sheetId="167">
        <row r="1">
          <cell r="B1">
            <v>0</v>
          </cell>
        </row>
      </sheetData>
      <sheetData sheetId="168">
        <row r="1">
          <cell r="B1">
            <v>0</v>
          </cell>
        </row>
      </sheetData>
      <sheetData sheetId="169">
        <row r="1">
          <cell r="B1">
            <v>0</v>
          </cell>
        </row>
      </sheetData>
      <sheetData sheetId="170">
        <row r="1">
          <cell r="B1">
            <v>0</v>
          </cell>
        </row>
      </sheetData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>
        <row r="1">
          <cell r="B1">
            <v>0</v>
          </cell>
        </row>
      </sheetData>
      <sheetData sheetId="177">
        <row r="1">
          <cell r="B1">
            <v>0</v>
          </cell>
        </row>
      </sheetData>
      <sheetData sheetId="178">
        <row r="1">
          <cell r="B1">
            <v>0</v>
          </cell>
        </row>
      </sheetData>
      <sheetData sheetId="179">
        <row r="1">
          <cell r="B1">
            <v>0</v>
          </cell>
        </row>
      </sheetData>
      <sheetData sheetId="180">
        <row r="1">
          <cell r="B1">
            <v>0</v>
          </cell>
        </row>
      </sheetData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>
        <row r="1">
          <cell r="B1">
            <v>0</v>
          </cell>
        </row>
      </sheetData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>
        <row r="1">
          <cell r="B1" t="str">
            <v>Description</v>
          </cell>
        </row>
      </sheetData>
      <sheetData sheetId="200">
        <row r="1">
          <cell r="B1" t="str">
            <v>Description</v>
          </cell>
        </row>
      </sheetData>
      <sheetData sheetId="201">
        <row r="1">
          <cell r="B1" t="str">
            <v>Description</v>
          </cell>
        </row>
      </sheetData>
      <sheetData sheetId="202">
        <row r="1">
          <cell r="B1" t="str">
            <v>Description</v>
          </cell>
        </row>
      </sheetData>
      <sheetData sheetId="203">
        <row r="1">
          <cell r="B1" t="str">
            <v>Description</v>
          </cell>
        </row>
      </sheetData>
      <sheetData sheetId="204">
        <row r="1">
          <cell r="B1" t="str">
            <v>Description</v>
          </cell>
        </row>
      </sheetData>
      <sheetData sheetId="205">
        <row r="1">
          <cell r="B1" t="str">
            <v>Description</v>
          </cell>
        </row>
      </sheetData>
      <sheetData sheetId="206">
        <row r="1">
          <cell r="B1" t="str">
            <v>Description</v>
          </cell>
        </row>
      </sheetData>
      <sheetData sheetId="207">
        <row r="1">
          <cell r="B1" t="str">
            <v>Description</v>
          </cell>
        </row>
      </sheetData>
      <sheetData sheetId="208">
        <row r="1">
          <cell r="B1" t="str">
            <v>Description</v>
          </cell>
        </row>
      </sheetData>
      <sheetData sheetId="209">
        <row r="1">
          <cell r="B1" t="str">
            <v>Description</v>
          </cell>
        </row>
      </sheetData>
      <sheetData sheetId="210">
        <row r="1">
          <cell r="B1" t="str">
            <v>Description</v>
          </cell>
        </row>
      </sheetData>
      <sheetData sheetId="211">
        <row r="1">
          <cell r="B1" t="str">
            <v>Description</v>
          </cell>
        </row>
      </sheetData>
      <sheetData sheetId="212">
        <row r="1">
          <cell r="B1" t="str">
            <v>Description</v>
          </cell>
        </row>
      </sheetData>
      <sheetData sheetId="213">
        <row r="1">
          <cell r="B1" t="str">
            <v>Description</v>
          </cell>
        </row>
      </sheetData>
      <sheetData sheetId="214">
        <row r="1">
          <cell r="B1" t="str">
            <v>Description</v>
          </cell>
        </row>
      </sheetData>
      <sheetData sheetId="215">
        <row r="1">
          <cell r="B1" t="str">
            <v>Description</v>
          </cell>
        </row>
      </sheetData>
      <sheetData sheetId="216">
        <row r="1">
          <cell r="B1" t="str">
            <v>Description</v>
          </cell>
        </row>
      </sheetData>
      <sheetData sheetId="217">
        <row r="1">
          <cell r="B1" t="str">
            <v>Description</v>
          </cell>
        </row>
      </sheetData>
      <sheetData sheetId="218">
        <row r="1">
          <cell r="B1" t="str">
            <v>Description</v>
          </cell>
        </row>
      </sheetData>
      <sheetData sheetId="219">
        <row r="1">
          <cell r="B1" t="str">
            <v>Description</v>
          </cell>
        </row>
      </sheetData>
      <sheetData sheetId="220">
        <row r="1">
          <cell r="B1" t="str">
            <v>Description</v>
          </cell>
        </row>
      </sheetData>
      <sheetData sheetId="221">
        <row r="1">
          <cell r="B1" t="str">
            <v>Description</v>
          </cell>
        </row>
      </sheetData>
      <sheetData sheetId="222">
        <row r="1">
          <cell r="B1" t="str">
            <v>Description</v>
          </cell>
        </row>
      </sheetData>
      <sheetData sheetId="223">
        <row r="1">
          <cell r="B1">
            <v>0</v>
          </cell>
        </row>
      </sheetData>
      <sheetData sheetId="224">
        <row r="1">
          <cell r="B1">
            <v>0</v>
          </cell>
        </row>
      </sheetData>
      <sheetData sheetId="225">
        <row r="1">
          <cell r="B1">
            <v>0</v>
          </cell>
        </row>
      </sheetData>
      <sheetData sheetId="226">
        <row r="1">
          <cell r="B1">
            <v>0</v>
          </cell>
        </row>
      </sheetData>
      <sheetData sheetId="227">
        <row r="1">
          <cell r="B1">
            <v>0</v>
          </cell>
        </row>
      </sheetData>
      <sheetData sheetId="228">
        <row r="1">
          <cell r="B1">
            <v>0</v>
          </cell>
        </row>
      </sheetData>
      <sheetData sheetId="229">
        <row r="1">
          <cell r="B1">
            <v>0</v>
          </cell>
        </row>
      </sheetData>
      <sheetData sheetId="230">
        <row r="1">
          <cell r="B1">
            <v>0</v>
          </cell>
        </row>
      </sheetData>
      <sheetData sheetId="231">
        <row r="1">
          <cell r="B1">
            <v>0</v>
          </cell>
        </row>
      </sheetData>
      <sheetData sheetId="232">
        <row r="1">
          <cell r="B1">
            <v>0</v>
          </cell>
        </row>
      </sheetData>
      <sheetData sheetId="233">
        <row r="1">
          <cell r="B1">
            <v>0</v>
          </cell>
        </row>
      </sheetData>
      <sheetData sheetId="234">
        <row r="1">
          <cell r="B1">
            <v>0</v>
          </cell>
        </row>
      </sheetData>
      <sheetData sheetId="235">
        <row r="1">
          <cell r="B1">
            <v>0</v>
          </cell>
        </row>
      </sheetData>
      <sheetData sheetId="236">
        <row r="1">
          <cell r="B1">
            <v>0</v>
          </cell>
        </row>
      </sheetData>
      <sheetData sheetId="237">
        <row r="1">
          <cell r="B1">
            <v>0</v>
          </cell>
        </row>
      </sheetData>
      <sheetData sheetId="238">
        <row r="1">
          <cell r="B1">
            <v>0</v>
          </cell>
        </row>
      </sheetData>
      <sheetData sheetId="239">
        <row r="1">
          <cell r="B1">
            <v>0</v>
          </cell>
        </row>
      </sheetData>
      <sheetData sheetId="240">
        <row r="1">
          <cell r="B1">
            <v>0</v>
          </cell>
        </row>
      </sheetData>
      <sheetData sheetId="241">
        <row r="1">
          <cell r="B1">
            <v>0</v>
          </cell>
        </row>
      </sheetData>
      <sheetData sheetId="242">
        <row r="1">
          <cell r="B1">
            <v>0</v>
          </cell>
        </row>
      </sheetData>
      <sheetData sheetId="243">
        <row r="1">
          <cell r="B1">
            <v>0</v>
          </cell>
        </row>
      </sheetData>
      <sheetData sheetId="244">
        <row r="1">
          <cell r="B1">
            <v>0</v>
          </cell>
        </row>
      </sheetData>
      <sheetData sheetId="245">
        <row r="1">
          <cell r="B1">
            <v>0</v>
          </cell>
        </row>
      </sheetData>
      <sheetData sheetId="246">
        <row r="1">
          <cell r="B1">
            <v>0</v>
          </cell>
        </row>
      </sheetData>
      <sheetData sheetId="247">
        <row r="1">
          <cell r="B1">
            <v>0</v>
          </cell>
        </row>
      </sheetData>
      <sheetData sheetId="248">
        <row r="1">
          <cell r="B1">
            <v>0</v>
          </cell>
        </row>
      </sheetData>
      <sheetData sheetId="249">
        <row r="1">
          <cell r="B1">
            <v>0</v>
          </cell>
        </row>
      </sheetData>
      <sheetData sheetId="250">
        <row r="1">
          <cell r="B1">
            <v>0</v>
          </cell>
        </row>
      </sheetData>
      <sheetData sheetId="251">
        <row r="1">
          <cell r="B1">
            <v>0</v>
          </cell>
        </row>
      </sheetData>
      <sheetData sheetId="252">
        <row r="1">
          <cell r="B1" t="str">
            <v>Description</v>
          </cell>
        </row>
      </sheetData>
      <sheetData sheetId="253">
        <row r="1">
          <cell r="B1" t="str">
            <v>Description</v>
          </cell>
        </row>
      </sheetData>
      <sheetData sheetId="254">
        <row r="1">
          <cell r="B1" t="str">
            <v>Description</v>
          </cell>
        </row>
      </sheetData>
      <sheetData sheetId="255">
        <row r="1">
          <cell r="B1" t="str">
            <v>Description</v>
          </cell>
        </row>
      </sheetData>
      <sheetData sheetId="256">
        <row r="1">
          <cell r="B1" t="str">
            <v>Description</v>
          </cell>
        </row>
      </sheetData>
      <sheetData sheetId="257">
        <row r="1">
          <cell r="B1" t="str">
            <v>Description</v>
          </cell>
        </row>
      </sheetData>
      <sheetData sheetId="258">
        <row r="1">
          <cell r="B1" t="str">
            <v>Description</v>
          </cell>
        </row>
      </sheetData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>
        <row r="1">
          <cell r="B1" t="str">
            <v>Description</v>
          </cell>
        </row>
      </sheetData>
      <sheetData sheetId="281">
        <row r="1">
          <cell r="B1" t="str">
            <v>Description</v>
          </cell>
        </row>
      </sheetData>
      <sheetData sheetId="282">
        <row r="1">
          <cell r="B1" t="str">
            <v>Description</v>
          </cell>
        </row>
      </sheetData>
      <sheetData sheetId="283">
        <row r="1">
          <cell r="B1" t="str">
            <v>Description</v>
          </cell>
        </row>
      </sheetData>
      <sheetData sheetId="284">
        <row r="1">
          <cell r="B1" t="str">
            <v>Description</v>
          </cell>
        </row>
      </sheetData>
      <sheetData sheetId="285">
        <row r="1">
          <cell r="B1" t="str">
            <v>Description</v>
          </cell>
        </row>
      </sheetData>
      <sheetData sheetId="286">
        <row r="1">
          <cell r="B1" t="str">
            <v>Description</v>
          </cell>
        </row>
      </sheetData>
      <sheetData sheetId="287">
        <row r="1">
          <cell r="B1" t="str">
            <v>Description</v>
          </cell>
        </row>
      </sheetData>
      <sheetData sheetId="288">
        <row r="1">
          <cell r="B1" t="str">
            <v>Description</v>
          </cell>
        </row>
      </sheetData>
      <sheetData sheetId="289">
        <row r="1">
          <cell r="B1" t="str">
            <v>Description</v>
          </cell>
        </row>
      </sheetData>
      <sheetData sheetId="290">
        <row r="1">
          <cell r="B1" t="str">
            <v>Description</v>
          </cell>
        </row>
      </sheetData>
      <sheetData sheetId="291">
        <row r="1">
          <cell r="B1" t="str">
            <v>Description</v>
          </cell>
        </row>
      </sheetData>
      <sheetData sheetId="292">
        <row r="1">
          <cell r="B1" t="str">
            <v>Description</v>
          </cell>
        </row>
      </sheetData>
      <sheetData sheetId="293">
        <row r="1">
          <cell r="B1" t="str">
            <v>Description</v>
          </cell>
        </row>
      </sheetData>
      <sheetData sheetId="294">
        <row r="1">
          <cell r="B1" t="str">
            <v>Description</v>
          </cell>
        </row>
      </sheetData>
      <sheetData sheetId="295">
        <row r="1">
          <cell r="B1" t="str">
            <v>Description</v>
          </cell>
        </row>
      </sheetData>
      <sheetData sheetId="296">
        <row r="1">
          <cell r="B1" t="str">
            <v>Description</v>
          </cell>
        </row>
      </sheetData>
      <sheetData sheetId="297">
        <row r="1">
          <cell r="B1" t="str">
            <v>Description</v>
          </cell>
        </row>
      </sheetData>
      <sheetData sheetId="298">
        <row r="1">
          <cell r="B1" t="str">
            <v>Description</v>
          </cell>
        </row>
      </sheetData>
      <sheetData sheetId="299">
        <row r="1">
          <cell r="B1" t="str">
            <v>Description</v>
          </cell>
        </row>
      </sheetData>
      <sheetData sheetId="300">
        <row r="1">
          <cell r="B1" t="str">
            <v>Description</v>
          </cell>
        </row>
      </sheetData>
      <sheetData sheetId="301">
        <row r="1">
          <cell r="B1" t="str">
            <v>Description</v>
          </cell>
        </row>
      </sheetData>
      <sheetData sheetId="302">
        <row r="1">
          <cell r="B1" t="str">
            <v>Description</v>
          </cell>
        </row>
      </sheetData>
      <sheetData sheetId="303">
        <row r="1">
          <cell r="B1" t="str">
            <v>Description</v>
          </cell>
        </row>
      </sheetData>
      <sheetData sheetId="304">
        <row r="1">
          <cell r="B1" t="str">
            <v>Description</v>
          </cell>
        </row>
      </sheetData>
      <sheetData sheetId="305">
        <row r="1">
          <cell r="B1" t="str">
            <v>Description</v>
          </cell>
        </row>
      </sheetData>
      <sheetData sheetId="306">
        <row r="1">
          <cell r="B1" t="str">
            <v>Description</v>
          </cell>
        </row>
      </sheetData>
      <sheetData sheetId="307">
        <row r="1">
          <cell r="B1" t="str">
            <v>Description</v>
          </cell>
        </row>
      </sheetData>
      <sheetData sheetId="308">
        <row r="1">
          <cell r="B1" t="str">
            <v>Description</v>
          </cell>
        </row>
      </sheetData>
      <sheetData sheetId="309"/>
      <sheetData sheetId="310"/>
      <sheetData sheetId="311">
        <row r="1">
          <cell r="B1" t="str">
            <v>Description</v>
          </cell>
        </row>
      </sheetData>
      <sheetData sheetId="312">
        <row r="1">
          <cell r="B1" t="str">
            <v>Description</v>
          </cell>
        </row>
      </sheetData>
      <sheetData sheetId="313">
        <row r="1">
          <cell r="B1" t="str">
            <v>Description</v>
          </cell>
        </row>
      </sheetData>
      <sheetData sheetId="314"/>
      <sheetData sheetId="315"/>
      <sheetData sheetId="316">
        <row r="1">
          <cell r="B1" t="str">
            <v>Description</v>
          </cell>
        </row>
      </sheetData>
      <sheetData sheetId="317">
        <row r="1">
          <cell r="B1" t="str">
            <v>Description</v>
          </cell>
        </row>
      </sheetData>
      <sheetData sheetId="318">
        <row r="1">
          <cell r="B1" t="str">
            <v>Description</v>
          </cell>
        </row>
      </sheetData>
      <sheetData sheetId="319">
        <row r="1">
          <cell r="B1" t="str">
            <v>Description</v>
          </cell>
        </row>
      </sheetData>
      <sheetData sheetId="320"/>
      <sheetData sheetId="321"/>
      <sheetData sheetId="322"/>
      <sheetData sheetId="323">
        <row r="1">
          <cell r="B1" t="str">
            <v>Description</v>
          </cell>
        </row>
      </sheetData>
      <sheetData sheetId="324"/>
      <sheetData sheetId="325"/>
      <sheetData sheetId="326"/>
      <sheetData sheetId="327"/>
      <sheetData sheetId="328">
        <row r="1">
          <cell r="B1">
            <v>0</v>
          </cell>
        </row>
      </sheetData>
      <sheetData sheetId="329">
        <row r="1">
          <cell r="B1">
            <v>0</v>
          </cell>
        </row>
      </sheetData>
      <sheetData sheetId="330">
        <row r="1">
          <cell r="B1">
            <v>0</v>
          </cell>
        </row>
      </sheetData>
      <sheetData sheetId="331">
        <row r="1">
          <cell r="B1">
            <v>0</v>
          </cell>
        </row>
      </sheetData>
      <sheetData sheetId="332">
        <row r="1">
          <cell r="B1">
            <v>0</v>
          </cell>
        </row>
      </sheetData>
      <sheetData sheetId="333">
        <row r="1">
          <cell r="B1">
            <v>0</v>
          </cell>
        </row>
      </sheetData>
      <sheetData sheetId="334">
        <row r="1">
          <cell r="B1">
            <v>0</v>
          </cell>
        </row>
      </sheetData>
      <sheetData sheetId="335">
        <row r="1">
          <cell r="B1">
            <v>0</v>
          </cell>
        </row>
      </sheetData>
      <sheetData sheetId="336">
        <row r="1">
          <cell r="B1">
            <v>0</v>
          </cell>
        </row>
      </sheetData>
      <sheetData sheetId="337">
        <row r="1">
          <cell r="B1">
            <v>0</v>
          </cell>
        </row>
      </sheetData>
      <sheetData sheetId="338">
        <row r="1">
          <cell r="B1">
            <v>0</v>
          </cell>
        </row>
      </sheetData>
      <sheetData sheetId="339">
        <row r="1">
          <cell r="B1">
            <v>0</v>
          </cell>
        </row>
      </sheetData>
      <sheetData sheetId="340">
        <row r="1">
          <cell r="B1">
            <v>0</v>
          </cell>
        </row>
      </sheetData>
      <sheetData sheetId="34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/>
      <sheetData sheetId="354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>
        <row r="1">
          <cell r="B1" t="str">
            <v>Description</v>
          </cell>
        </row>
      </sheetData>
      <sheetData sheetId="365"/>
      <sheetData sheetId="366">
        <row r="1">
          <cell r="B1" t="str">
            <v>Description</v>
          </cell>
        </row>
      </sheetData>
      <sheetData sheetId="367"/>
      <sheetData sheetId="368"/>
      <sheetData sheetId="369"/>
      <sheetData sheetId="370"/>
      <sheetData sheetId="371"/>
      <sheetData sheetId="372">
        <row r="1">
          <cell r="B1" t="str">
            <v>Description</v>
          </cell>
        </row>
      </sheetData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>
        <row r="1">
          <cell r="B1" t="str">
            <v>Description</v>
          </cell>
        </row>
      </sheetData>
      <sheetData sheetId="407">
        <row r="1">
          <cell r="B1" t="str">
            <v>Description</v>
          </cell>
        </row>
      </sheetData>
      <sheetData sheetId="408"/>
      <sheetData sheetId="409"/>
      <sheetData sheetId="410"/>
      <sheetData sheetId="411">
        <row r="1">
          <cell r="B1">
            <v>0</v>
          </cell>
        </row>
      </sheetData>
      <sheetData sheetId="412">
        <row r="1">
          <cell r="B1" t="str">
            <v>Description</v>
          </cell>
        </row>
      </sheetData>
      <sheetData sheetId="413">
        <row r="1">
          <cell r="B1" t="str">
            <v>Description</v>
          </cell>
        </row>
      </sheetData>
      <sheetData sheetId="414">
        <row r="1">
          <cell r="B1">
            <v>0</v>
          </cell>
        </row>
      </sheetData>
      <sheetData sheetId="415">
        <row r="1">
          <cell r="B1">
            <v>0</v>
          </cell>
        </row>
      </sheetData>
      <sheetData sheetId="416">
        <row r="1">
          <cell r="B1">
            <v>0</v>
          </cell>
        </row>
      </sheetData>
      <sheetData sheetId="417">
        <row r="1">
          <cell r="B1">
            <v>0</v>
          </cell>
        </row>
      </sheetData>
      <sheetData sheetId="418">
        <row r="1">
          <cell r="B1">
            <v>0</v>
          </cell>
        </row>
      </sheetData>
      <sheetData sheetId="419">
        <row r="1">
          <cell r="B1">
            <v>0</v>
          </cell>
        </row>
      </sheetData>
      <sheetData sheetId="420">
        <row r="1">
          <cell r="B1">
            <v>0</v>
          </cell>
        </row>
      </sheetData>
      <sheetData sheetId="421">
        <row r="1">
          <cell r="B1">
            <v>0</v>
          </cell>
        </row>
      </sheetData>
      <sheetData sheetId="422">
        <row r="1">
          <cell r="B1">
            <v>0</v>
          </cell>
        </row>
      </sheetData>
      <sheetData sheetId="423">
        <row r="1">
          <cell r="B1">
            <v>0</v>
          </cell>
        </row>
      </sheetData>
      <sheetData sheetId="424">
        <row r="1">
          <cell r="B1">
            <v>0</v>
          </cell>
        </row>
      </sheetData>
      <sheetData sheetId="425"/>
      <sheetData sheetId="426"/>
      <sheetData sheetId="427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>
        <row r="1">
          <cell r="B1" t="str">
            <v>Description</v>
          </cell>
        </row>
      </sheetData>
      <sheetData sheetId="435">
        <row r="1">
          <cell r="B1" t="str">
            <v>Description</v>
          </cell>
        </row>
      </sheetData>
      <sheetData sheetId="436"/>
      <sheetData sheetId="437"/>
      <sheetData sheetId="438"/>
      <sheetData sheetId="439">
        <row r="1">
          <cell r="B1" t="str">
            <v>Description</v>
          </cell>
        </row>
      </sheetData>
      <sheetData sheetId="440">
        <row r="1">
          <cell r="B1" t="str">
            <v>Description</v>
          </cell>
        </row>
      </sheetData>
      <sheetData sheetId="441">
        <row r="1">
          <cell r="B1" t="str">
            <v>Description</v>
          </cell>
        </row>
      </sheetData>
      <sheetData sheetId="442">
        <row r="1">
          <cell r="B1">
            <v>0</v>
          </cell>
        </row>
      </sheetData>
      <sheetData sheetId="443">
        <row r="1">
          <cell r="B1">
            <v>0</v>
          </cell>
        </row>
      </sheetData>
      <sheetData sheetId="444">
        <row r="1">
          <cell r="B1">
            <v>0</v>
          </cell>
        </row>
      </sheetData>
      <sheetData sheetId="445">
        <row r="1">
          <cell r="B1">
            <v>0</v>
          </cell>
        </row>
      </sheetData>
      <sheetData sheetId="446">
        <row r="1">
          <cell r="B1" t="str">
            <v>Description</v>
          </cell>
        </row>
      </sheetData>
      <sheetData sheetId="447">
        <row r="1">
          <cell r="B1" t="str">
            <v>Description</v>
          </cell>
        </row>
      </sheetData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>
        <row r="1">
          <cell r="B1" t="str">
            <v>Description</v>
          </cell>
        </row>
      </sheetData>
      <sheetData sheetId="457">
        <row r="1">
          <cell r="B1" t="str">
            <v>Description</v>
          </cell>
        </row>
      </sheetData>
      <sheetData sheetId="458"/>
      <sheetData sheetId="459">
        <row r="1">
          <cell r="B1" t="str">
            <v>Description</v>
          </cell>
        </row>
      </sheetData>
      <sheetData sheetId="460">
        <row r="1">
          <cell r="B1" t="str">
            <v>Description</v>
          </cell>
        </row>
      </sheetData>
      <sheetData sheetId="461"/>
      <sheetData sheetId="462"/>
      <sheetData sheetId="463"/>
      <sheetData sheetId="464"/>
      <sheetData sheetId="465"/>
      <sheetData sheetId="466"/>
      <sheetData sheetId="467"/>
      <sheetData sheetId="468">
        <row r="1">
          <cell r="B1" t="str">
            <v>Description</v>
          </cell>
        </row>
      </sheetData>
      <sheetData sheetId="469">
        <row r="1">
          <cell r="B1" t="str">
            <v>Description</v>
          </cell>
        </row>
      </sheetData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>
        <row r="1">
          <cell r="B1" t="str">
            <v>Description</v>
          </cell>
        </row>
      </sheetData>
      <sheetData sheetId="484">
        <row r="1">
          <cell r="B1" t="str">
            <v>Description</v>
          </cell>
        </row>
      </sheetData>
      <sheetData sheetId="485">
        <row r="1">
          <cell r="B1" t="str">
            <v>Description</v>
          </cell>
        </row>
      </sheetData>
      <sheetData sheetId="486">
        <row r="1">
          <cell r="B1" t="str">
            <v>Description</v>
          </cell>
        </row>
      </sheetData>
      <sheetData sheetId="487"/>
      <sheetData sheetId="488"/>
      <sheetData sheetId="489"/>
      <sheetData sheetId="490">
        <row r="1">
          <cell r="B1" t="str">
            <v>Description</v>
          </cell>
        </row>
      </sheetData>
      <sheetData sheetId="491">
        <row r="1">
          <cell r="B1" t="str">
            <v>Description</v>
          </cell>
        </row>
      </sheetData>
      <sheetData sheetId="492">
        <row r="1">
          <cell r="B1" t="str">
            <v>Description</v>
          </cell>
        </row>
      </sheetData>
      <sheetData sheetId="493"/>
      <sheetData sheetId="494"/>
      <sheetData sheetId="495"/>
      <sheetData sheetId="496"/>
      <sheetData sheetId="497">
        <row r="1">
          <cell r="B1" t="str">
            <v>Description</v>
          </cell>
        </row>
      </sheetData>
      <sheetData sheetId="498">
        <row r="1">
          <cell r="B1" t="str">
            <v>Description</v>
          </cell>
        </row>
      </sheetData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>
        <row r="1">
          <cell r="B1" t="str">
            <v>Description</v>
          </cell>
        </row>
      </sheetData>
      <sheetData sheetId="508">
        <row r="1">
          <cell r="B1" t="str">
            <v>Description</v>
          </cell>
        </row>
      </sheetData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>
        <row r="1">
          <cell r="B1">
            <v>0</v>
          </cell>
        </row>
      </sheetData>
      <sheetData sheetId="660">
        <row r="1">
          <cell r="B1">
            <v>0</v>
          </cell>
        </row>
      </sheetData>
      <sheetData sheetId="661">
        <row r="1">
          <cell r="B1">
            <v>0</v>
          </cell>
        </row>
      </sheetData>
      <sheetData sheetId="662">
        <row r="1">
          <cell r="B1">
            <v>0</v>
          </cell>
        </row>
      </sheetData>
      <sheetData sheetId="663">
        <row r="1">
          <cell r="B1">
            <v>0</v>
          </cell>
        </row>
      </sheetData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БДДС"/>
      <sheetName val="XLR_NoRangeSheet"/>
      <sheetName val="ППОФ"/>
      <sheetName val="январь"/>
      <sheetName val="февраль"/>
      <sheetName val="март"/>
      <sheetName val="График"/>
      <sheetName val="AdditionalDataHidden"/>
      <sheetName val="eqt-estn"/>
      <sheetName val="MTO"/>
      <sheetName val="Offer Sum."/>
      <sheetName val="Pers.Assump."/>
      <sheetName val="БДДС оконч. окт с эксп"/>
      <sheetName val="INFO"/>
      <sheetName val="Offer_Sum_"/>
      <sheetName val="Pers_Assump_"/>
      <sheetName val="БДДС_оконч__окт_с_эксп"/>
      <sheetName val="Line Pipe"/>
      <sheetName val="attach 4-18"/>
      <sheetName val="NDOCBT"/>
      <sheetName val="COST-TZ"/>
      <sheetName val="DD&amp;A Exist Base"/>
      <sheetName val="Financ. Overview"/>
      <sheetName val="Toolbox"/>
      <sheetName val="BA "/>
      <sheetName val="Фин ставки"/>
      <sheetName val="Цена АЗС"/>
      <sheetName val="Акцизы"/>
      <sheetName val="WoodMac"/>
      <sheetName val="Цена на нефть, USD"/>
      <sheetName val="Транспорт"/>
      <sheetName val="Инфляция"/>
      <sheetName val="NetBack"/>
      <sheetName val="Коэф.барр."/>
      <sheetName val="Налоги"/>
      <sheetName val="Gas"/>
      <sheetName val="Крупноопт.цены"/>
      <sheetName val="Премии"/>
      <sheetName val="Прогноз цен"/>
      <sheetName val="Эксп.альт."/>
      <sheetName val="шр"/>
      <sheetName val="СВОДНАЯ "/>
      <sheetName val="finansal tamamlanma eğrisi"/>
      <sheetName val="Forecast"/>
      <sheetName val="Eng_Hrs"/>
      <sheetName val="Preconditons"/>
      <sheetName val="pasiva-skutečnost"/>
      <sheetName val="SakhNIPI5"/>
      <sheetName val="ind. budget"/>
      <sheetName val="кедровский"/>
      <sheetName val="data"/>
      <sheetName val="на 1 тут"/>
      <sheetName val="foglio1"/>
      <sheetName val="adjustment schedule"/>
      <sheetName val="#REF"/>
      <sheetName val="COLUMN"/>
      <sheetName val="DRUM"/>
      <sheetName val="SsFCTRS"/>
      <sheetName val="БЕ БИ"/>
      <sheetName val="Alliance"/>
      <sheetName val="Sever"/>
      <sheetName val="GFS"/>
      <sheetName val="Integra KRS"/>
      <sheetName val="NNGF"/>
      <sheetName val="PGF"/>
      <sheetName val="SNGF"/>
      <sheetName val="TNGF"/>
      <sheetName val="УР БО"/>
      <sheetName val="SUMMARY CHART"/>
      <sheetName val="ЭХЗ по изометрии"/>
      <sheetName val="ESTIMATE"/>
      <sheetName val="FCTRS"/>
      <sheetName val=" N Finansal Eğri"/>
      <sheetName val="Перечень"/>
      <sheetName val="Main"/>
      <sheetName val="GeneralFeedDevices_Labels"/>
      <sheetName val="CalmingSection_Labels"/>
      <sheetName val="Welcome"/>
      <sheetName val="Offer_Sum_1"/>
      <sheetName val="Pers_Assump_1"/>
      <sheetName val="БДДС_оконч__окт_с_эксп1"/>
      <sheetName val="Line_Pipe"/>
      <sheetName val="attach_4-18"/>
      <sheetName val="Financ__Overview"/>
      <sheetName val="BA_"/>
      <sheetName val="DD&amp;A_Exist_Base"/>
      <sheetName val="Фин_ставки"/>
      <sheetName val="Цена_АЗС"/>
      <sheetName val="Цена_на_нефть,_USD"/>
      <sheetName val="Коэф_барр_"/>
      <sheetName val="Крупноопт_цены"/>
      <sheetName val="Прогноз_цен"/>
      <sheetName val="Эксп_альт_"/>
      <sheetName val="СВОДНАЯ_"/>
      <sheetName val="finansal_tamamlanma_eğrisi"/>
      <sheetName val="ind__budget"/>
      <sheetName val="на_1_тут"/>
      <sheetName val="adjustment_schedule"/>
      <sheetName val="SUMMARY_CHART"/>
      <sheetName val="БЕ_БИ"/>
      <sheetName val="Integra_KRS"/>
      <sheetName val="УР_БО"/>
      <sheetName val="Обстановка дороги"/>
      <sheetName val="Автопавильон"/>
      <sheetName val="Дорожная одежда"/>
      <sheetName val="Вертик.планировка"/>
      <sheetName val=" Подготовительные работы"/>
      <sheetName val="Врем.здания"/>
      <sheetName val="Земляное полотно"/>
      <sheetName val="Зима"/>
      <sheetName val="Объездные дороги"/>
      <sheetName val="Озеленение"/>
      <sheetName val="Пересечения и примыкания"/>
      <sheetName val="Рекультивация"/>
      <sheetName val="Искусственные сооружения"/>
      <sheetName val="Лист2"/>
      <sheetName val="Вспом_лист"/>
      <sheetName val="Материалы"/>
      <sheetName val="1 Grand Total Project"/>
    </sheetNames>
    <sheetDataSet>
      <sheetData sheetId="0">
        <row r="6">
          <cell r="C6" t="str">
            <v>Октябрь 2005г.</v>
          </cell>
        </row>
      </sheetData>
      <sheetData sheetId="1" refreshError="1">
        <row r="6">
          <cell r="C6" t="str">
            <v>Октябрь 2005г.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>
        <row r="6">
          <cell r="C6" t="str">
            <v>Октябрь 2005г.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 refreshError="1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/>
      <sheetData sheetId="80"/>
      <sheetData sheetId="81">
        <row r="6">
          <cell r="C6" t="str">
            <v>Октябрь 2005г.</v>
          </cell>
        </row>
      </sheetData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IMATE"/>
      <sheetName val="SUMMARY"/>
      <sheetName val="XLR_NoRangeSheet"/>
      <sheetName val="Sheet9"/>
      <sheetName val="BA "/>
      <sheetName val="Forecast"/>
      <sheetName val="Cover"/>
      <sheetName val="Перечень"/>
      <sheetName val="БЕ БИ"/>
      <sheetName val="Alliance"/>
      <sheetName val="Sever"/>
      <sheetName val="GFS"/>
      <sheetName val="Integra KRS"/>
      <sheetName val="NNGF"/>
      <sheetName val="PGF"/>
      <sheetName val="SNGF"/>
      <sheetName val="TNGF"/>
      <sheetName val="УР БО"/>
      <sheetName val="FCTR"/>
      <sheetName val="#REF"/>
      <sheetName val="COLUMN"/>
      <sheetName val="DRUM"/>
      <sheetName val="CTEMCOST"/>
      <sheetName val="IncStat 03  "/>
      <sheetName val="Rotating Equipt"/>
      <sheetName val="Air Cooler-E"/>
      <sheetName val="Вспом_лист"/>
      <sheetName val="COST-TZ"/>
      <sheetName val="Degiskenler"/>
      <sheetName val="BA_"/>
      <sheetName val="БЕ_БИ"/>
      <sheetName val="Integra_KRS"/>
      <sheetName val="УР_БО"/>
      <sheetName val="Лист2"/>
      <sheetName val="PULin сл.1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 refreshError="1"/>
      <sheetData sheetId="34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Эффективность"/>
      <sheetName val="факт"/>
      <sheetName val="XLR_NoRangeSheet"/>
      <sheetName val="Предпосылки"/>
      <sheetName val="Лист1"/>
      <sheetName val="Adjustment schedule"/>
      <sheetName val="Списки"/>
      <sheetName val="Adjustment_schedule"/>
      <sheetName val="x"/>
      <sheetName val="breakdown ar"/>
      <sheetName val="Adjustment_schedule1"/>
      <sheetName val="breakdown_ar"/>
      <sheetName val="sheet1"/>
      <sheetName val="Каучук  г"/>
      <sheetName val="Общие"/>
      <sheetName val="ESTIMATE"/>
      <sheetName val="datenbank"/>
      <sheetName val="trf(36%)"/>
      <sheetName val="IncStat 03  "/>
      <sheetName val="Merc Gr Table"/>
      <sheetName val="SUMMARY CHART"/>
      <sheetName val="SUMMARY"/>
      <sheetName val="справочник"/>
      <sheetName val="Offer Sum."/>
      <sheetName val="Pers.Assump."/>
      <sheetName val="INFO"/>
      <sheetName val="Cable_Database"/>
      <sheetName val="Курсы"/>
      <sheetName val="dcc"/>
      <sheetName val="eefctrs"/>
      <sheetName val="Параметры"/>
      <sheetName val="Assumptions"/>
      <sheetName val="Кедровский"/>
      <sheetName val="EKDEB90"/>
      <sheetName val="Adjustment_schedule2"/>
      <sheetName val="breakdown_ar1"/>
      <sheetName val="Каучук__г"/>
      <sheetName val="IncStat_03__"/>
      <sheetName val="Merc_Gr_Table"/>
      <sheetName val="SUMMARY_CHART"/>
      <sheetName val="Offer_Sum_"/>
      <sheetName val="Pers_Assump_"/>
      <sheetName val="список с  изм.проц-га"/>
      <sheetName val="Проводки'02"/>
      <sheetName val="УрРасч"/>
      <sheetName val="АКРасч"/>
    </sheetNames>
    <sheetDataSet>
      <sheetData sheetId="0"/>
      <sheetData sheetId="1"/>
      <sheetData sheetId="2">
        <row r="6">
          <cell r="C6" t="str">
            <v>Каучук г.Стерлитамак</v>
          </cell>
        </row>
        <row r="7">
          <cell r="B7">
            <v>28.6</v>
          </cell>
        </row>
      </sheetData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KDEB90"/>
      <sheetName val="Лист1"/>
      <sheetName val="Лист2"/>
      <sheetName val="Мин_дебит"/>
      <sheetName val="Лист3"/>
      <sheetName val="Лист4"/>
      <sheetName val="Лист5"/>
      <sheetName val="Лист6"/>
      <sheetName val="Graph1"/>
      <sheetName val="Текущий"/>
      <sheetName val="исходные данные"/>
      <sheetName val="расчетные таблицы"/>
      <sheetName val="Данные для расчёта сметы"/>
      <sheetName val="balans 3"/>
      <sheetName val="total"/>
      <sheetName val="Комплектация"/>
      <sheetName val="трубы"/>
      <sheetName val="СМР"/>
      <sheetName val="дороги"/>
      <sheetName val="ПВС с Коэф"/>
      <sheetName val="sapactivexlhiddensheet"/>
      <sheetName val="Lim"/>
      <sheetName val="1.411.1"/>
      <sheetName val="ВВ"/>
      <sheetName val="ВНГДУ_П"/>
      <sheetName val="ВНГДУ"/>
      <sheetName val="ВП"/>
      <sheetName val="Гер"/>
      <sheetName val="Гр"/>
      <sheetName val="Двур"/>
      <sheetName val="ДЛМ"/>
      <sheetName val="ЗКат"/>
      <sheetName val="Трайгор"/>
      <sheetName val="ЗОст"/>
      <sheetName val="ЗП"/>
      <sheetName val="ИТал"/>
      <sheetName val="Кат"/>
      <sheetName val="Кол"/>
      <sheetName val="Крап"/>
      <sheetName val="НПерв"/>
      <sheetName val="ЛНГДУ"/>
      <sheetName val="Лом"/>
      <sheetName val="Луг"/>
      <sheetName val="ЛЯх"/>
      <sheetName val="Мл"/>
      <sheetName val="НВ"/>
      <sheetName val="Озер"/>
      <sheetName val="Олен"/>
      <sheetName val="Онт"/>
      <sheetName val="Перв"/>
      <sheetName val="ПЕТРОЛЕУМ"/>
      <sheetName val="ВАХСКАЯ"/>
      <sheetName val="ПОЛУД"/>
      <sheetName val="Пр"/>
      <sheetName val="СВ"/>
      <sheetName val="Сев"/>
      <sheetName val="СНГДУ"/>
      <sheetName val="Сов"/>
      <sheetName val="Сов_ц1"/>
      <sheetName val="СОлен"/>
      <sheetName val="Стр"/>
      <sheetName val="Тамб"/>
      <sheetName val="ОАО"/>
      <sheetName val="ЦВ"/>
      <sheetName val="Чк"/>
      <sheetName val="ЮЧер"/>
      <sheetName val="ИД"/>
      <sheetName val="Курс $"/>
      <sheetName val="кадры"/>
      <sheetName val="RSOILBAL"/>
      <sheetName val="LINK"/>
      <sheetName val="additive"/>
      <sheetName val="Февраль"/>
      <sheetName val="FES"/>
      <sheetName val="ОБЪЕКТЫ КВ для СКЛФО"/>
      <sheetName val="ЭЛОУ АСУ ТП"/>
      <sheetName val="отчет эл_эн  2000"/>
      <sheetName val="Ф 5 разд 1"/>
      <sheetName val="БАЛАНС"/>
      <sheetName val="#ССЫЛКА"/>
      <sheetName val="фзп"/>
      <sheetName val="содержание офиса"/>
      <sheetName val="Параметры_i"/>
      <sheetName val="Справочно"/>
      <sheetName val="КПП"/>
      <sheetName val="Деб и запасы"/>
      <sheetName val="MINDEBIT"/>
      <sheetName val="ЗМоис"/>
      <sheetName val="Лесм"/>
      <sheetName val="списки"/>
      <sheetName val="янв"/>
      <sheetName val="Динамика"/>
      <sheetName val="дек"/>
      <sheetName val="фев"/>
      <sheetName val="мар"/>
      <sheetName val="апр"/>
      <sheetName val="май"/>
      <sheetName val="июн"/>
      <sheetName val="июл"/>
      <sheetName val="авг"/>
      <sheetName val="сен"/>
      <sheetName val="окт"/>
      <sheetName val="ноя"/>
      <sheetName val="Затраты"/>
      <sheetName val="РЗП"/>
      <sheetName val="Ремонты_Стор.С"/>
      <sheetName val="Затраты_Стор.С"/>
      <sheetName val="1_411_1"/>
      <sheetName val="справочник"/>
      <sheetName val="кап.ремонт"/>
      <sheetName val="приобретение нпр"/>
      <sheetName val="Закупка"/>
      <sheetName val="list1"/>
      <sheetName val="Прочее"/>
      <sheetName val="ОКАТО"/>
      <sheetName val="СпособЗакупки"/>
      <sheetName val="СТАВКА_НДС"/>
      <sheetName val="ФормаПроведения"/>
      <sheetName val="Macros"/>
      <sheetName val="Направл исп._Группа"/>
      <sheetName val="НеобходимостьПубликации"/>
      <sheetName val="ОКВЭД"/>
      <sheetName val="ОКДП"/>
      <sheetName val="ОКЕИ"/>
      <sheetName val="ПричинаЕП"/>
      <sheetName val="ПСП_ЦАУК"/>
      <sheetName val="Тип плана"/>
      <sheetName val="Тип программы"/>
      <sheetName val="ЭТП"/>
      <sheetName val="Праздничные дни"/>
      <sheetName val="БЛАНК РАСЧЕТА"/>
      <sheetName val="ст ГТМ"/>
      <sheetName val="Settings"/>
      <sheetName val="отказы"/>
      <sheetName val="ц_1991"/>
      <sheetName val="СКО"/>
      <sheetName val="УП _2004"/>
      <sheetName val="технический_лист"/>
      <sheetName val="SolE294"/>
      <sheetName val="HR"/>
      <sheetName val="контраг"/>
      <sheetName val="INFO"/>
      <sheetName val="Brent"/>
      <sheetName val="ТНКИУ"/>
      <sheetName val="История"/>
      <sheetName val="Input"/>
      <sheetName val="Calculation"/>
      <sheetName val="Исходные"/>
      <sheetName val="мсн"/>
      <sheetName val="Destination"/>
      <sheetName val="Акт"/>
      <sheetName val="Расчет"/>
      <sheetName val="список"/>
      <sheetName val="@"/>
      <sheetName val="Справочники"/>
      <sheetName val="Справочник ТС"/>
      <sheetName val="Справочник СП и М-р"/>
      <sheetName val="ЗАКАЗЧИК"/>
      <sheetName val="СП_ЗАКАЗЧИКА"/>
      <sheetName val="Настр"/>
      <sheetName val="БДПС"/>
      <sheetName val="Заголовки "/>
      <sheetName val="ИД1"/>
      <sheetName val="Параметры"/>
      <sheetName val="Перебазировка"/>
      <sheetName val="МТР"/>
      <sheetName val="Расчет стоимости услуг"/>
      <sheetName val="реестр"/>
      <sheetName val="ф-2-1"/>
      <sheetName val="Распоряжения"/>
      <sheetName val="Обор"/>
      <sheetName val="Данные шаблона"/>
      <sheetName val="TechSheet"/>
      <sheetName val="СНГ"/>
      <sheetName val="Спр"/>
      <sheetName val="1-Титульный лист"/>
      <sheetName val="4-Реестр"/>
      <sheetName val="ОТМ май"/>
      <sheetName val="СНГДУ 1"/>
      <sheetName val="Остановки"/>
      <sheetName val="S_Settings"/>
      <sheetName val="справочник КЗ и КБК"/>
      <sheetName val="справочник МВЗ"/>
      <sheetName val="4.3 Категории Договора"/>
      <sheetName val="Forecast"/>
      <sheetName val="2019"/>
      <sheetName val="Коды ИП"/>
      <sheetName val="Идентификация"/>
      <sheetName val="БП"/>
      <sheetName val="ЕИ"/>
      <sheetName val="Оргструктура"/>
      <sheetName val="статьи БП _18122014"/>
      <sheetName val="Централизация"/>
      <sheetName val="Услуги ККРУ"/>
      <sheetName val="Расценки ОРН"/>
      <sheetName val="ПКВ 16-18 ИТОГ"/>
      <sheetName val="Структура МВЗ"/>
      <sheetName val="spr"/>
      <sheetName val="предоплата"/>
      <sheetName val="СПТ"/>
      <sheetName val="ИнвестицииСвод"/>
      <sheetName val="1_401_2"/>
      <sheetName val="+++"/>
      <sheetName val="Поиск - № договора"/>
      <sheetName val="---"/>
      <sheetName val="РВ-расчет"/>
      <sheetName val="Ресурсная ведомость часть 1"/>
      <sheetName val="ПСДЦ"/>
      <sheetName val="мат"/>
      <sheetName val="ВТ ВЛ-35 кВ на к303"/>
      <sheetName val=" еж.возка"/>
      <sheetName val="Расч. ст-ти ВЛ35кВ на к.3102.1"/>
      <sheetName val="Расч.ст-ти ПС35|6кВ на к.3102.1"/>
      <sheetName val="Перебаз техники"/>
      <sheetName val="Ежеднев. перевозка"/>
      <sheetName val="Перевозка вахт"/>
      <sheetName val="Расч. ст-ти ВЛ6 кВ на к. 3102.2"/>
      <sheetName val="еж перевозка"/>
      <sheetName val="Материалы"/>
      <sheetName val="Расчет стоимости"/>
      <sheetName val="Входные параметрыВНГДУ"/>
      <sheetName val="Ресурсы_заметкиВстречи"/>
      <sheetName val="Классификатор"/>
      <sheetName val="Techsheet1(МВЗ)"/>
      <sheetName val="эл ст"/>
      <sheetName val="ННП"/>
      <sheetName val="ЕРМ"/>
      <sheetName val="УНП_4"/>
      <sheetName val="БахГр"/>
      <sheetName val="КЗ-КБК"/>
      <sheetName val="Список продуктов"/>
      <sheetName val="справ Обществ"/>
      <sheetName val="ф.29мес."/>
      <sheetName val="Sheet1"/>
      <sheetName val="н.реестр"/>
      <sheetName val="кс-3"/>
      <sheetName val="акт сдачи-приемкм"/>
      <sheetName val="исходные_данные"/>
      <sheetName val="расчетные_таблицы"/>
      <sheetName val="Данные_для_расчёта_сметы"/>
      <sheetName val="balans_3"/>
      <sheetName val="Курс_$"/>
      <sheetName val="ПВС_с_Коэф"/>
      <sheetName val="1_411_11"/>
      <sheetName val="ОБЪЕКТЫ_КВ_для_СКЛФО"/>
      <sheetName val="ЭЛОУ_АСУ_ТП"/>
      <sheetName val="Ф_5_разд_1"/>
      <sheetName val="отчет_эл_эн__2000"/>
      <sheetName val="содержание_офиса"/>
      <sheetName val="Деб_и_запасы"/>
      <sheetName val="кап_ремонт"/>
      <sheetName val="приобретение_нпр"/>
      <sheetName val="Ремонты_Стор_С"/>
      <sheetName val="Затраты_Стор_С"/>
      <sheetName val="Направл_исп__Группа"/>
      <sheetName val="Тип_плана"/>
      <sheetName val="Тип_программы"/>
      <sheetName val="Праздничные_дни"/>
      <sheetName val="БЛАНК_РАСЧЕТА"/>
      <sheetName val="ст_ГТМ"/>
      <sheetName val="УП__2004"/>
      <sheetName val="П8"/>
      <sheetName val="12 слайд"/>
      <sheetName val="3 слайд"/>
      <sheetName val="ВАХ_Ю11"/>
      <sheetName val="З_П  А1,А2"/>
      <sheetName val="М_Ю"/>
      <sheetName val="Н_В_Б10"/>
      <sheetName val="З_П_Ю1"/>
      <sheetName val="сов_Б"/>
      <sheetName val="ЧК_Ю1"/>
      <sheetName val="ЦДНГ_1"/>
      <sheetName val="(1.5.) Запасные части"/>
      <sheetName val="СУТТ"/>
      <sheetName val="исходный"/>
      <sheetName val="Макрорегион"/>
      <sheetName val="План закупок ПРС Стрежевой"/>
      <sheetName val="0.Инструкция"/>
      <sheetName val="Месторождения"/>
      <sheetName val="Славнефть-Мегионнефтегаз"/>
      <sheetName val="2010"/>
      <sheetName val="статьи затрат"/>
      <sheetName val="01"/>
      <sheetName val="Статьи БДР БДДС"/>
      <sheetName val="Связки МВЗ"/>
      <sheetName val="ФИО заявителя"/>
      <sheetName val="запуски"/>
      <sheetName val="3.97"/>
      <sheetName val="5.97"/>
      <sheetName val="Monte-Carlo Data"/>
      <sheetName val="Перечень причин неокупаемых"/>
      <sheetName val="СЗ-процессинг"/>
      <sheetName val="Нормативы"/>
      <sheetName val="СЗ-собственная деятельность"/>
      <sheetName val="2017"/>
      <sheetName val="МВЗ"/>
      <sheetName val="БН"/>
      <sheetName val="Страна"/>
      <sheetName val="Признак"/>
      <sheetName val="Контрагенты"/>
      <sheetName val="Справочник 2_контрагент"/>
      <sheetName val="Ф09_3"/>
      <sheetName val="Ф09_2"/>
      <sheetName val="Ф09_1"/>
      <sheetName val="Оглавление"/>
      <sheetName val="Ф01"/>
      <sheetName val="Ф03"/>
      <sheetName val="Ф07"/>
      <sheetName val="Ф16"/>
      <sheetName val="Ф05"/>
      <sheetName val="ЦФО"/>
      <sheetName val="ПФМ"/>
      <sheetName val="БП2016"/>
      <sheetName val="ТЦСМ Цены"/>
      <sheetName val="Кураторы"/>
      <sheetName val="Статьи 2016"/>
      <sheetName val="Статьи 2017"/>
      <sheetName val="ОНВСС 2017"/>
      <sheetName val="ед.расценки"/>
      <sheetName val="Типы сделок и перечни"/>
      <sheetName val="НПВ, ШОК и штрафы"/>
      <sheetName val="ГБ от 12.11.13"/>
      <sheetName val="Справочник_ТС"/>
      <sheetName val="Справочник_СП_и_М-р"/>
      <sheetName val="1-Титульный_лист"/>
      <sheetName val="Заголовки_"/>
      <sheetName val="справочник_КЗ_и_КБК"/>
      <sheetName val="справочник_МВЗ"/>
      <sheetName val="Расчет_стоимости_услуг"/>
      <sheetName val="ОТМ_май"/>
      <sheetName val="СНГДУ_1"/>
      <sheetName val="4_3_Категории_Договора"/>
      <sheetName val="Ресурсная_ведомость_часть_1"/>
      <sheetName val="ВТ_ВЛ-35_кВ_на_к303"/>
      <sheetName val="_еж_возка"/>
      <sheetName val="Расч__ст-ти_ВЛ35кВ_на_к_3102_1"/>
      <sheetName val="Расч_ст-ти_ПС35|6кВ_на_к_3102_1"/>
      <sheetName val="Перебаз_техники"/>
      <sheetName val="Ежеднев__перевозка"/>
      <sheetName val="Перевозка_вахт"/>
      <sheetName val="Расч__ст-ти_ВЛ6_кВ_на_к__3102_2"/>
      <sheetName val="еж_перевозка"/>
      <sheetName val="Расчет_стоимости"/>
      <sheetName val="Входные_параметрыВНГДУ"/>
      <sheetName val="Поиск_-_№_договора"/>
      <sheetName val="Коды_ИП"/>
      <sheetName val="статьи_БП__18122014"/>
      <sheetName val="Услуги_ККРУ"/>
      <sheetName val="Расценки_ОРН"/>
      <sheetName val="ПКВ_16-18_ИТОГ"/>
      <sheetName val="Структура_МВЗ"/>
      <sheetName val="Данные_шаблона"/>
      <sheetName val="XLR_NoRangeSheet"/>
      <sheetName val="Суточная"/>
      <sheetName val="Вспомогательно"/>
      <sheetName val="ПЗРк ЗБС ПЗРкГРП"/>
      <sheetName val="Исход"/>
      <sheetName val="Накопит."/>
      <sheetName val="Остановл."/>
      <sheetName val="3_ТЭП"/>
      <sheetName val="Сокращения"/>
      <sheetName val="22-26 (без инд 2018г)"/>
      <sheetName val="Вспом табл"/>
      <sheetName val="1.Исходные данные по скв_факт"/>
      <sheetName val="2.1.Динамика_БП_ГТМ ДД"/>
      <sheetName val="2.2.Динамика_БП_ГТМ ВД"/>
      <sheetName val="3.1.Динамика_Ф_ГТМ ДД"/>
      <sheetName val="3.2.Динамика_Ф_ГТМ ВД"/>
      <sheetName val="4.1.Оценка эффективности ГТМ ДД"/>
      <sheetName val="4.2.Оценка эффективности ГТМ ВД"/>
      <sheetName val="5.Оценка программы ГТМ (виды)"/>
      <sheetName val="Выполнение плана"/>
      <sheetName val="Формат 2017"/>
      <sheetName val="ВНС"/>
      <sheetName val="ЗБС"/>
      <sheetName val="ВПН"/>
      <sheetName val="ГРП"/>
      <sheetName val="ПП"/>
      <sheetName val="ВБД"/>
      <sheetName val="ЛА"/>
      <sheetName val="ЛНЭК"/>
      <sheetName val="ОПЗ"/>
      <sheetName val="ОПТ"/>
      <sheetName val="РИР"/>
      <sheetName val="ДП"/>
      <sheetName val="КПЗП"/>
      <sheetName val="ППР"/>
      <sheetName val="ПМ"/>
      <sheetName val="Прил 1.1"/>
      <sheetName val="Прил 1.2"/>
      <sheetName val="Sys"/>
      <sheetName val="ПЕРЕЧЕНЬ ПРИЧИН"/>
      <sheetName val="Таблица"/>
      <sheetName val="ОТЧЕТ 3"/>
      <sheetName val="Юр.лицо"/>
      <sheetName val="Тип проекта"/>
      <sheetName val="Валюта утверждения"/>
      <sheetName val="Страна реализации"/>
      <sheetName val="Решение по проекту"/>
      <sheetName val="Направление деятельности"/>
      <sheetName val="Инвестиционный орган"/>
      <sheetName val="НПП 2017"/>
      <sheetName val="справ_Обществ"/>
      <sheetName val="Список_продуктов"/>
      <sheetName val="Связки_МВЗ"/>
      <sheetName val="ФИО_заявителя"/>
      <sheetName val="ф_29мес_"/>
      <sheetName val="План_закупок_ПРС_Стрежевой"/>
      <sheetName val="0_Инструкция"/>
      <sheetName val="статьи_затрат"/>
      <sheetName val="Статьи_БДР_БДДС"/>
      <sheetName val="ТЦСМ_Цены"/>
      <sheetName val="Статьи_2016"/>
      <sheetName val="Статьи_2017"/>
      <sheetName val="Справочник_2_контрагент"/>
      <sheetName val="Перечень_причин_неокупаемых"/>
      <sheetName val="данные"/>
      <sheetName val="Справочник_номенклатуры"/>
      <sheetName val="пятилетка"/>
      <sheetName val="мониторинг"/>
      <sheetName val="Имена"/>
      <sheetName val="таблица руководству"/>
      <sheetName val="Суточная добыча за неделю"/>
      <sheetName val="Анализ"/>
      <sheetName val="9.3"/>
      <sheetName val="всп табл график"/>
      <sheetName val="настройки"/>
      <sheetName val="ПДЦ"/>
      <sheetName val="ИДвалка"/>
      <sheetName val="Пр. 3 расчет НМЦ"/>
      <sheetName val="Пр. 2 ЦН"/>
      <sheetName val="ЗП_ЮНГ"/>
      <sheetName val=""/>
      <sheetName val="6Обор"/>
      <sheetName val="потенциал"/>
      <sheetName val="РСЗ "/>
      <sheetName val=" Оборудование  end"/>
      <sheetName val="мр"/>
      <sheetName val="Вспом-2 кв."/>
      <sheetName val="ВС"/>
      <sheetName val="Статусы договоров"/>
      <sheetName val="Типы"/>
      <sheetName val="Перечень объектов"/>
      <sheetName val="Сборка."/>
      <sheetName val="усл.обознач."/>
      <sheetName val="2.Источник данных"/>
      <sheetName val="Вспомог. лист"/>
      <sheetName val="Способ Закупки"/>
      <sheetName val="Осн-я выбора для Безальт. закуп"/>
      <sheetName val="Коэфф"/>
      <sheetName val="Исх."/>
      <sheetName val="исходные_данные1"/>
      <sheetName val="расчетные_таблицы1"/>
      <sheetName val="Данные_для_расчёта_сметы1"/>
      <sheetName val="balans_31"/>
      <sheetName val="ПВС_с_Коэф1"/>
      <sheetName val="1_411_12"/>
      <sheetName val="Курс_$1"/>
      <sheetName val="ОБЪЕКТЫ_КВ_для_СКЛФО1"/>
      <sheetName val="ЭЛОУ_АСУ_ТП1"/>
      <sheetName val="отчет_эл_эн__20001"/>
      <sheetName val="Ф_5_разд_11"/>
      <sheetName val="содержание_офиса1"/>
      <sheetName val="Деб_и_запасы1"/>
      <sheetName val="Ремонты_Стор_С1"/>
      <sheetName val="Затраты_Стор_С1"/>
      <sheetName val="кап_ремонт1"/>
      <sheetName val="БЛАНК_РАСЧЕТА1"/>
      <sheetName val="ст_ГТМ1"/>
      <sheetName val="приобретение_нпр1"/>
      <sheetName val="УП__20041"/>
      <sheetName val="Направл_исп__Группа1"/>
      <sheetName val="Тип_плана1"/>
      <sheetName val="Тип_программы1"/>
      <sheetName val="Праздничные_дни1"/>
      <sheetName val="Расчет_стоимости_услуг1"/>
      <sheetName val="Справочник_ТС1"/>
      <sheetName val="Справочник_СП_и_М-р1"/>
      <sheetName val="Заголовки_1"/>
      <sheetName val="1-Титульный_лист1"/>
      <sheetName val="ОТМ_май1"/>
      <sheetName val="СНГДУ_11"/>
      <sheetName val="справочник_КЗ_и_КБК1"/>
      <sheetName val="справочник_МВЗ1"/>
      <sheetName val="Входные_параметрыВНГДУ1"/>
      <sheetName val="Коды_ИП1"/>
      <sheetName val="статьи_БП__181220141"/>
      <sheetName val="Услуги_ККРУ1"/>
      <sheetName val="Расценки_ОРН1"/>
      <sheetName val="ПКВ_16-18_ИТОГ1"/>
      <sheetName val="Структура_МВЗ1"/>
      <sheetName val="4_3_Категории_Договора1"/>
      <sheetName val="Данные_шаблона1"/>
      <sheetName val="Поиск_-_№_договора1"/>
      <sheetName val="Ресурсная_ведомость_часть_11"/>
      <sheetName val="ВТ_ВЛ-35_кВ_на_к3031"/>
      <sheetName val="_еж_возка1"/>
      <sheetName val="Расч__ст-ти_ВЛ35кВ_на_к_3102_11"/>
      <sheetName val="Расч_ст-ти_ПС35|6кВ_на_к_3102_2"/>
      <sheetName val="Перебаз_техники1"/>
      <sheetName val="Ежеднев__перевозка1"/>
      <sheetName val="Перевозка_вахт1"/>
      <sheetName val="Расч__ст-ти_ВЛ6_кВ_на_к__3102_1"/>
      <sheetName val="еж_перевозка1"/>
      <sheetName val="Расчет_стоимости1"/>
      <sheetName val="эл_ст"/>
      <sheetName val="н_реестр"/>
      <sheetName val="акт_сдачи-приемкм"/>
      <sheetName val="12_слайд"/>
      <sheetName val="3_слайд"/>
      <sheetName val="З_П__А1,А2"/>
      <sheetName val="Типы_сделок_и_перечни"/>
      <sheetName val="ГБ_от_12_11_13"/>
      <sheetName val="(1_5_)_Запасные_части"/>
      <sheetName val="Monte-Carlo_Data"/>
      <sheetName val="Перечень_причин_неокупаемых1"/>
      <sheetName val="0_Инструкция1"/>
      <sheetName val="справ_Обществ1"/>
      <sheetName val="Список_продуктов1"/>
      <sheetName val="ф_29мес_1"/>
      <sheetName val="План_закупок_ПРС_Стрежевой1"/>
      <sheetName val="статьи_затрат1"/>
      <sheetName val="Статьи_БДР_БДДС1"/>
      <sheetName val="Связки_МВЗ1"/>
      <sheetName val="ФИО_заявителя1"/>
      <sheetName val="Справочник_2_контрагент1"/>
      <sheetName val="ТЦСМ_Цены1"/>
      <sheetName val="Статьи_20161"/>
      <sheetName val="Статьи_20171"/>
      <sheetName val="ОНВСС_2017"/>
      <sheetName val="ед_расценки"/>
      <sheetName val="3_97"/>
      <sheetName val="5_97"/>
      <sheetName val="СЗ-собственная_деятельность"/>
      <sheetName val="ПЗРк_ЗБС_ПЗРкГРП"/>
      <sheetName val="Накопит_"/>
      <sheetName val="Остановл_"/>
      <sheetName val="22-26_(без_инд_2018г)"/>
      <sheetName val="Вспом_табл"/>
      <sheetName val="1_Исходные_данные_по_скв_факт"/>
      <sheetName val="2_1_Динамика_БП_ГТМ_ДД"/>
      <sheetName val="2_2_Динамика_БП_ГТМ_ВД"/>
      <sheetName val="3_1_Динамика_Ф_ГТМ_ДД"/>
      <sheetName val="3_2_Динамика_Ф_ГТМ_ВД"/>
      <sheetName val="4_1_Оценка_эффективности_ГТМ_ДД"/>
      <sheetName val="4_2_Оценка_эффективности_ГТМ_ВД"/>
      <sheetName val="5_Оценка_программы_ГТМ_(виды)"/>
      <sheetName val="Выполнение_плана"/>
      <sheetName val="Формат_2017"/>
      <sheetName val="Прил_1_1"/>
      <sheetName val="Прил_1_2"/>
      <sheetName val="ПЕРЕЧЕНЬ_ПРИЧИН"/>
      <sheetName val="ОТЧЕТ_3"/>
      <sheetName val="Юр_лицо"/>
      <sheetName val="Тип_проекта"/>
      <sheetName val="Валюта_утверждения"/>
      <sheetName val="Страна_реализации"/>
      <sheetName val="Решение_по_проекту"/>
      <sheetName val="Направление_деятельности"/>
      <sheetName val="Инвестиционный_орган"/>
      <sheetName val="НПП_2017"/>
      <sheetName val="таблица_руководству"/>
      <sheetName val="Суточная_добыча_за_неделю"/>
      <sheetName val="9_3"/>
      <sheetName val="всп_табл_график"/>
      <sheetName val="Вспом-2_кв_"/>
      <sheetName val="НПВ,_ШОК_и_штрафы"/>
      <sheetName val="1.401.2"/>
      <sheetName val="Дебет_Кредит"/>
      <sheetName val="К"/>
      <sheetName val="Самосвалы"/>
      <sheetName val="СВОДНАЯ "/>
      <sheetName val="Входная"/>
      <sheetName val="Динамика EBITDA"/>
      <sheetName val="Справочник 4"/>
      <sheetName val="Справочник 5"/>
      <sheetName val="декабрь"/>
      <sheetName val="2. КС"/>
      <sheetName val="март"/>
      <sheetName val="Параметры индексации услуг"/>
      <sheetName val="Краткосрочные финвложения(Конс)"/>
      <sheetName val="сервис"/>
      <sheetName val="виды эффекта "/>
      <sheetName val="удел. пок-ли"/>
      <sheetName val="Направления"/>
      <sheetName val="ОГ"/>
      <sheetName val="Классификатор "/>
      <sheetName val="вкл. в БП"/>
      <sheetName val="МДЖ"/>
      <sheetName val="ППД"/>
      <sheetName val="общ.даные"/>
      <sheetName val="База"/>
      <sheetName val="Заказчики"/>
      <sheetName val="СВОД"/>
      <sheetName val="Шаблон РФ масив"/>
      <sheetName val="Пр__3_расчет_НМЦ"/>
      <sheetName val="Пр__2_ЦН"/>
      <sheetName val="общ_даные"/>
      <sheetName val="Статусы_договоров"/>
      <sheetName val="Перечень_объектов"/>
      <sheetName val="Сборка_"/>
      <sheetName val="Вспомог__лист"/>
      <sheetName val="Способ_Закупки"/>
      <sheetName val="Осн-я_выбора_для_Безальт__закуп"/>
      <sheetName val="усл_обознач_"/>
      <sheetName val="виды_эффекта_"/>
      <sheetName val="удел__пок-ли"/>
      <sheetName val="Классификатор_"/>
      <sheetName val="вкл__в_БП"/>
      <sheetName val="Финансовая позиция СКЛФО "/>
      <sheetName val="Справоч."/>
      <sheetName val="БК_2018"/>
      <sheetName val="БК_2019"/>
      <sheetName val="план 2000"/>
      <sheetName val="расчет тарифов"/>
      <sheetName val="4.4"/>
      <sheetName val="РК_2018г"/>
      <sheetName val="РК_2019г"/>
      <sheetName val="РК_2020г"/>
      <sheetName val="РК_2021г"/>
      <sheetName val="РК_2022г"/>
      <sheetName val="РК_2023г"/>
      <sheetName val="КР_2018г"/>
      <sheetName val="КР_2019г"/>
      <sheetName val="КР_2020г"/>
      <sheetName val="Диагн_2018"/>
      <sheetName val="Диагн_2019"/>
      <sheetName val="Диагн_2020"/>
      <sheetName val="Ингиб_2018г"/>
      <sheetName val="Ингиб_2019г"/>
      <sheetName val="Ингиб_2020г"/>
      <sheetName val="Очистка_2018г"/>
      <sheetName val="Очистка_2019г"/>
      <sheetName val="Очистка_2020г"/>
      <sheetName val="Статус ССР"/>
      <sheetName val="Справочник номенклатуры"/>
      <sheetName val="К2_ВД_функ"/>
      <sheetName val="К5_раздел21"/>
      <sheetName val="Соответствие "/>
      <sheetName val="Статьи Субподряда"/>
      <sheetName val="Справочник Сервисов"/>
      <sheetName val="Проекты"/>
      <sheetName val="исходные_данные2"/>
      <sheetName val="расчетные_таблицы2"/>
      <sheetName val="Данные_для_расчёта_сметы2"/>
      <sheetName val="balans_32"/>
      <sheetName val="Курс_$2"/>
      <sheetName val="ПВС_с_Коэф2"/>
      <sheetName val="1_411_13"/>
      <sheetName val="ОБЪЕКТЫ_КВ_для_СКЛФО2"/>
      <sheetName val="ЭЛОУ_АСУ_ТП2"/>
      <sheetName val="отчет_эл_эн__20002"/>
      <sheetName val="Ф_5_разд_12"/>
      <sheetName val="содержание_офиса2"/>
      <sheetName val="Деб_и_запасы2"/>
      <sheetName val="кап_ремонт2"/>
      <sheetName val="приобретение_нпр2"/>
      <sheetName val="Ремонты_Стор_С2"/>
      <sheetName val="Затраты_Стор_С2"/>
      <sheetName val="Направл_исп__Группа2"/>
      <sheetName val="Тип_плана2"/>
      <sheetName val="Тип_программы2"/>
      <sheetName val="Праздничные_дни2"/>
      <sheetName val="БЛАНК_РАСЧЕТА2"/>
      <sheetName val="ст_ГТМ2"/>
      <sheetName val="УП__20042"/>
      <sheetName val="Справочник_ТС2"/>
      <sheetName val="Справочник_СП_и_М-р2"/>
      <sheetName val="Заголовки_2"/>
      <sheetName val="Расчет_стоимости_услуг2"/>
      <sheetName val="1-Титульный_лист2"/>
      <sheetName val="справочник_КЗ_и_КБК2"/>
      <sheetName val="справочник_МВЗ2"/>
      <sheetName val="ОТМ_май2"/>
      <sheetName val="СНГДУ_12"/>
      <sheetName val="Входные_параметрыВНГДУ2"/>
      <sheetName val="Коды_ИП2"/>
      <sheetName val="статьи_БП__181220142"/>
      <sheetName val="Услуги_ККРУ2"/>
      <sheetName val="Расценки_ОРН2"/>
      <sheetName val="ПКВ_16-18_ИТОГ2"/>
      <sheetName val="Структура_МВЗ2"/>
      <sheetName val="4_3_Категории_Договора2"/>
      <sheetName val="Данные_шаблона2"/>
      <sheetName val="Поиск_-_№_договора2"/>
      <sheetName val="Ресурсная_ведомость_часть_12"/>
      <sheetName val="ВТ_ВЛ-35_кВ_на_к3032"/>
      <sheetName val="_еж_возка2"/>
      <sheetName val="Расч__ст-ти_ВЛ35кВ_на_к_3102_12"/>
      <sheetName val="Расч_ст-ти_ПС35|6кВ_на_к_3102_3"/>
      <sheetName val="Перебаз_техники2"/>
      <sheetName val="Ежеднев__перевозка2"/>
      <sheetName val="Перевозка_вахт2"/>
      <sheetName val="Расч__ст-ти_ВЛ6_кВ_на_к__3102_3"/>
      <sheetName val="еж_перевозка2"/>
      <sheetName val="Расчет_стоимости2"/>
      <sheetName val="эл_ст1"/>
      <sheetName val="н_реестр1"/>
      <sheetName val="акт_сдачи-приемкм1"/>
      <sheetName val="12_слайд1"/>
      <sheetName val="3_слайд1"/>
      <sheetName val="З_П__А1,А21"/>
      <sheetName val="3_971"/>
      <sheetName val="5_971"/>
      <sheetName val="Список_продуктов2"/>
      <sheetName val="справ_Обществ2"/>
      <sheetName val="ф_29мес_2"/>
      <sheetName val="План_закупок_ПРС_Стрежевой2"/>
      <sheetName val="0_Инструкция2"/>
      <sheetName val="статьи_затрат2"/>
      <sheetName val="Статьи_БДР_БДДС2"/>
      <sheetName val="Связки_МВЗ2"/>
      <sheetName val="ФИО_заявителя2"/>
      <sheetName val="Monte-Carlo_Data1"/>
      <sheetName val="(1_5_)_Запасные_части1"/>
      <sheetName val="Перечень_причин_неокупаемых2"/>
      <sheetName val="Типы_сделок_и_перечни1"/>
      <sheetName val="ГБ_от_12_11_131"/>
      <sheetName val="Справочник_2_контрагент2"/>
      <sheetName val="ТЦСМ_Цены2"/>
      <sheetName val="Статьи_20162"/>
      <sheetName val="Статьи_20172"/>
      <sheetName val="ОНВСС_20171"/>
      <sheetName val="ед_расценки1"/>
      <sheetName val="СЗ-собственная_деятельность1"/>
      <sheetName val="НПВ,_ШОК_и_штрафы1"/>
      <sheetName val="Вспом-2_кв_1"/>
      <sheetName val="ПЗРк_ЗБС_ПЗРкГРП1"/>
      <sheetName val="Накопит_1"/>
      <sheetName val="Остановл_1"/>
      <sheetName val="22-26_(без_инд_2018г)1"/>
      <sheetName val="Вспом_табл1"/>
      <sheetName val="1_Исходные_данные_по_скв_факт1"/>
      <sheetName val="2_1_Динамика_БП_ГТМ_ДД1"/>
      <sheetName val="2_2_Динамика_БП_ГТМ_ВД1"/>
      <sheetName val="3_1_Динамика_Ф_ГТМ_ДД1"/>
      <sheetName val="3_2_Динамика_Ф_ГТМ_ВД1"/>
      <sheetName val="4_1_Оценка_эффективности_ГТМ_Д1"/>
      <sheetName val="4_2_Оценка_эффективности_ГТМ_В1"/>
      <sheetName val="5_Оценка_программы_ГТМ_(виды)1"/>
      <sheetName val="Выполнение_плана1"/>
      <sheetName val="Формат_20171"/>
      <sheetName val="Прил_1_11"/>
      <sheetName val="Прил_1_21"/>
      <sheetName val="ПЕРЕЧЕНЬ_ПРИЧИН1"/>
      <sheetName val="ОТЧЕТ_31"/>
      <sheetName val="Юр_лицо1"/>
      <sheetName val="Тип_проекта1"/>
      <sheetName val="Валюта_утверждения1"/>
      <sheetName val="Страна_реализации1"/>
      <sheetName val="Решение_по_проекту1"/>
      <sheetName val="Направление_деятельности1"/>
      <sheetName val="Инвестиционный_орган1"/>
      <sheetName val="НПП_20171"/>
      <sheetName val="таблица_руководству1"/>
      <sheetName val="Суточная_добыча_за_неделю1"/>
      <sheetName val="9_31"/>
      <sheetName val="всп_табл_график1"/>
      <sheetName val="Исх_"/>
      <sheetName val="РСЗ_"/>
      <sheetName val="_Оборудование__end"/>
      <sheetName val="2_Источник_данных"/>
      <sheetName val="1_401_21"/>
      <sheetName val="GERENCIAL"/>
      <sheetName val="t_настройки"/>
      <sheetName val="СВОДНАЯ_"/>
      <sheetName val="Динамика_EBITDA"/>
      <sheetName val="Справочник_4"/>
      <sheetName val="Справочник_5"/>
      <sheetName val="2__КС"/>
      <sheetName val="Технический"/>
      <sheetName val="Участки недр"/>
      <sheetName val="map"/>
      <sheetName val="Справочник (Закупки)"/>
      <sheetName val="Бюджет ДПС за год"/>
      <sheetName val="Распределение статей по БК 2019"/>
      <sheetName val="Не удалять"/>
      <sheetName val="К.рын"/>
      <sheetName val="Обновление"/>
      <sheetName val="График"/>
      <sheetName val="Шаблон"/>
      <sheetName val="Вспомогательный"/>
      <sheetName val="Список для выбирания"/>
      <sheetName val="АЧ"/>
      <sheetName val="ТУ Хакасия Переработка"/>
      <sheetName val="предлаг. - Премия 33%+ПН "/>
      <sheetName val="ТУ Хакасия Переработка (2)"/>
      <sheetName val="materialMetadata"/>
      <sheetName val="Услуги"/>
      <sheetName val="Гр5(о)"/>
      <sheetName val="ПРОГНОЗ_1"/>
      <sheetName val="Макрос1"/>
      <sheetName val="Новые отказы"/>
      <sheetName val="Исх. д."/>
      <sheetName val="GRAPHS"/>
      <sheetName val="СпискиВыбора"/>
      <sheetName val="вх"/>
      <sheetName val="Направления РиД"/>
      <sheetName val="общ_даные1"/>
      <sheetName val="Статусы_договоров1"/>
      <sheetName val="Перечень_объектов1"/>
      <sheetName val="Пр__3_расчет_НМЦ1"/>
      <sheetName val="Пр__2_ЦН1"/>
      <sheetName val="Сборка_1"/>
      <sheetName val="усл_обознач_1"/>
      <sheetName val="Вспомог__лист1"/>
      <sheetName val="Способ_Закупки1"/>
      <sheetName val="Осн-я_выбора_для_Безальт__заку1"/>
      <sheetName val="виды_эффекта_1"/>
      <sheetName val="удел__пок-ли1"/>
      <sheetName val="Классификатор_1"/>
      <sheetName val="вкл__в_БП1"/>
      <sheetName val="Финансовая_позиция_СКЛФО_"/>
      <sheetName val="Шаблон_РФ_масив"/>
      <sheetName val="план_2000"/>
      <sheetName val="расчет_тарифов"/>
      <sheetName val="Ремонты_Всего"/>
      <sheetName val="Стратегия"/>
      <sheetName val="период отчетности"/>
      <sheetName val="Техническая"/>
      <sheetName val="техн"/>
      <sheetName val="Struct"/>
      <sheetName val="4_4"/>
      <sheetName val="Бюджет_ДПС_за_год"/>
      <sheetName val="Участки_недр"/>
      <sheetName val="Справоч_"/>
      <sheetName val="Статьи_Субподряда"/>
      <sheetName val="Статус_ССР"/>
      <sheetName val="Справочник_(Закупки)"/>
      <sheetName val="Распределение_статей_по_БК_2019"/>
      <sheetName val="Не_удалять"/>
      <sheetName val="САУ 33"/>
      <sheetName val="База_объектов"/>
      <sheetName val="Служебный"/>
      <sheetName val="Титульный"/>
      <sheetName val="22-26 (без инд 20瀀꽐䬂䕩"/>
      <sheetName val="svod"/>
      <sheetName val="FCF"/>
      <sheetName val="Вспом"/>
      <sheetName val="ИнвестицииСво"/>
      <sheetName val="Main"/>
      <sheetName val="Фильтры"/>
      <sheetName val="ГАЗ_камаз"/>
      <sheetName val="Стадии МТО"/>
      <sheetName val="GIM MED"/>
      <sheetName val="GIM NWE"/>
      <sheetName val="GIM Sing"/>
      <sheetName val="исх.данные"/>
      <sheetName val="CENTR"/>
      <sheetName val="оператор"/>
      <sheetName val="ЦК"/>
      <sheetName val="настрой_x0001__x0000_"/>
      <sheetName val="32. МВЗ"/>
      <sheetName val="207. Мероприятие"/>
      <sheetName val="34. Вид услуг"/>
      <sheetName val="31. Договор"/>
      <sheetName val="28. Контрагент"/>
      <sheetName val="16. ЦФО"/>
      <sheetName val="Вводные данные"/>
      <sheetName val="NEW ГРП по фонду"/>
      <sheetName val="5.Анализ эффект ГТМ (виды)"/>
      <sheetName val="7.Выполнение плана"/>
      <sheetName val="Структура причин неокупаемых"/>
      <sheetName val="Лист7"/>
      <sheetName val="настрой瀀꽐"/>
      <sheetName val="Control"/>
      <sheetName val="настрой_x0001_"/>
      <sheetName val="платежи"/>
      <sheetName val="ИД СМР"/>
      <sheetName val="Сл 4"/>
      <sheetName val="РНША Исп_Приложение 1"/>
      <sheetName val="РНЭ Исп_Приложение 1"/>
      <sheetName val="ОСНОВНЫЕ ДАННЫЕ"/>
      <sheetName val="Список подписантов"/>
      <sheetName val="Набор статусов"/>
      <sheetName val="топография"/>
      <sheetName val="Тех.лист_Списки"/>
      <sheetName val="Ввод"/>
      <sheetName val="Программа ГРР"/>
      <sheetName val="ПРОИЗВ+АУР+КВ"/>
      <sheetName val="ПРОИЗВ+АУР"/>
      <sheetName val="ПРОИЗВ (свод)"/>
      <sheetName val="АУР (свод)"/>
      <sheetName val="ПРОИЗВ"/>
      <sheetName val="ВГО_Произв"/>
      <sheetName val="АУР"/>
      <sheetName val="ВГО_АУР_x000a_"/>
      <sheetName val="Капитализируемые"/>
      <sheetName val="ДОГОВОРЫ факт"/>
      <sheetName val="ДОГОВОРЫ ПР+АУР факт"/>
      <sheetName val="ПРОИЗВ+АУР+КВ (план)"/>
      <sheetName val="ПРОИЗВ+АУР (план)"/>
      <sheetName val="АУР_СВОД (план)"/>
      <sheetName val="ПРОИЗВ (план)"/>
      <sheetName val="Список МВЗ по проч.деят-ти"/>
      <sheetName val="АУР (план)"/>
      <sheetName val="Капитализируемые (план)"/>
      <sheetName val="ДОГОВОРЫ"/>
      <sheetName val="ДОГОВОРЫ ПР+АУР"/>
      <sheetName val="ПРОИЗВ (откл)"/>
      <sheetName val="АУР (откл)"/>
      <sheetName val="Капитализируемые (откл)"/>
      <sheetName val="ДОГОВОРЫ (откл)"/>
      <sheetName val="ДОГОВОРЫ ПРОИЗВ+АУР (откл)"/>
      <sheetName val="Описание факторов БП"/>
      <sheetName val="Факторный анализ 2019-2020"/>
      <sheetName val="ФА 2020-2021"/>
      <sheetName val="ФА 2021-2022"/>
      <sheetName val="ФА 2022-2023"/>
      <sheetName val="ФА 2023-2024"/>
      <sheetName val="Факторный анализ ФАКТ кор.АУР"/>
      <sheetName val="Факторный анализ ФАКТ кор.ПРОИЗ"/>
      <sheetName val="Факторный анализ ФАКТ"/>
      <sheetName val="Описание факторов"/>
      <sheetName val="ФА 2020-2020"/>
      <sheetName val="ФА 2021-2021"/>
      <sheetName val="ФА 2022-2022"/>
      <sheetName val="ФА 2023-2023"/>
      <sheetName val="Страхование расшифровка"/>
      <sheetName val="Ремонт произв"/>
      <sheetName val="Ремонт_кап"/>
      <sheetName val="На печать"/>
      <sheetName val="Прочая де-ть"/>
      <sheetName val="Коды замечаний-проверки"/>
      <sheetName val="Ачинский НПЗ"/>
      <sheetName val="База Паспортов"/>
      <sheetName val="производительность_Сервис"/>
      <sheetName val="Не удалять!"/>
      <sheetName val="Каталог транспортных средств"/>
      <sheetName val="Списки выбора"/>
      <sheetName val="Статусы"/>
      <sheetName val="текущий запрос"/>
      <sheetName val="Смета ЭБ все"/>
      <sheetName val="Перечень причин неэфф ГТМ"/>
      <sheetName val="Справка"/>
      <sheetName val="Основные показатели"/>
      <sheetName val="Слайд 2"/>
      <sheetName val="Не_трогать"/>
      <sheetName val="CAPEX ОСВ"/>
      <sheetName val="Группы ключей"/>
      <sheetName val="Прайс"/>
      <sheetName val="бизнес процесс"/>
      <sheetName val="сентябрь"/>
      <sheetName val="ОбсадТрубы"/>
      <sheetName val="Возраст "/>
      <sheetName val="Сотрудники"/>
      <sheetName val="Табл."/>
      <sheetName val="Сотрудникки"/>
      <sheetName val="1_Титул"/>
      <sheetName val="Предпосылки"/>
      <sheetName val="Графики прихода (расчет)"/>
      <sheetName val="Графики прихода (итог)"/>
      <sheetName val="Факт EUR in USD"/>
      <sheetName val="ИТОГО  прогноз расчет вариантов"/>
      <sheetName val="Расчет прямых номеров"/>
      <sheetName val="Запчасти (Баров)"/>
      <sheetName val="Частоты"/>
      <sheetName val="Эксплуатация NMT"/>
      <sheetName val="Трафик"/>
      <sheetName val="Трафик IMT"/>
      <sheetName val="Аб. обор-ие"/>
      <sheetName val="Terms"/>
      <sheetName val="Аренда каналов"/>
      <sheetName val="Расх. на персонал"/>
      <sheetName val="Аренда и охрана офиса"/>
      <sheetName val="ремонт и содержание офиса"/>
      <sheetName val="Налоги "/>
      <sheetName val="Обслуживание долга"/>
      <sheetName val="Закупка компьютеров"/>
      <sheetName val="Обслуж. компьютеров и сети"/>
      <sheetName val="Трафик Интернет"/>
      <sheetName val="Затраты на новые технологии"/>
      <sheetName val="Actual payments"/>
      <sheetName val="Сумма"/>
      <sheetName val="KEY"/>
      <sheetName val="REPORT"/>
      <sheetName val="SENSITIVITY"/>
      <sheetName val="CSCCincSKR"/>
      <sheetName val="TRAFFIC CALC"/>
      <sheetName val="TRAFFIC PARM"/>
      <sheetName val="ECONOMIC DATA"/>
      <sheetName val="Payroll"/>
      <sheetName val="осв ОАО (2)"/>
      <sheetName val="Proforma"/>
      <sheetName val="Data Sheet"/>
      <sheetName val="Сценарии"/>
      <sheetName val="ФД"/>
      <sheetName val="Lib"/>
      <sheetName val="Прогноз декабрь апрель 2004"/>
      <sheetName val="BS"/>
      <sheetName val="трансформация1"/>
      <sheetName val="InpC"/>
      <sheetName val="Settl.Finanacing"/>
      <sheetName val="P&amp;L"/>
      <sheetName val="Баланс hti"/>
      <sheetName val="кфп-с-м2м "/>
      <sheetName val=" "/>
      <sheetName val="WIVRA"/>
      <sheetName val="Data_CF"/>
      <sheetName val="Информация"/>
      <sheetName val="Bendra"/>
      <sheetName val="Breakdown AR"/>
      <sheetName val="Графики_прихода_(расчет)"/>
      <sheetName val="Графики_прихода_(итог)"/>
      <sheetName val="Факт_EUR_in_USD"/>
      <sheetName val="ИТОГО__прогноз_расчет_вариантов"/>
      <sheetName val="Расчет_прямых_номеров"/>
      <sheetName val="Запчасти_(Баров)"/>
      <sheetName val="Эксплуатация_NMT"/>
      <sheetName val="Трафик_IMT"/>
      <sheetName val="Аб__обор-ие"/>
      <sheetName val="Аренда_каналов"/>
      <sheetName val="Расх__на_персонал"/>
      <sheetName val="Аренда_и_охрана_офиса"/>
      <sheetName val="ремонт_и_содержание_офиса"/>
      <sheetName val="Налоги_"/>
      <sheetName val="Обслуживание_долга"/>
      <sheetName val="Закупка_компьютеров"/>
      <sheetName val="Обслуж__компьютеров_и_сети"/>
      <sheetName val="Трафик_Интернет"/>
      <sheetName val="Затраты_на_новые_технологии"/>
      <sheetName val="Actual_payments"/>
      <sheetName val="Прогноз_декабрь_апрель_2004"/>
      <sheetName val="Tickmarks"/>
      <sheetName val="Assumptions"/>
      <sheetName val="Соответствие статей БДР-ДДС"/>
      <sheetName val="статьи"/>
      <sheetName val="TRAFFIC_CALC"/>
      <sheetName val="TRAFFIC_PARM"/>
      <sheetName val="ECONOMIC_DATA"/>
      <sheetName val="осв_ОАО_(2)"/>
      <sheetName val="Data_Sheet"/>
      <sheetName val="Settl_Finanacing"/>
      <sheetName val="Баланс_hti"/>
      <sheetName val="кфп-с-м2м_"/>
      <sheetName val="_"/>
      <sheetName val="Sheet92"/>
      <sheetName val="i-network capex costs"/>
      <sheetName val="П"/>
      <sheetName val="MEX95IB"/>
      <sheetName val="SAS TB 6m2006"/>
      <sheetName val="S 60"/>
      <sheetName val="Index"/>
      <sheetName val="BS Act_by month"/>
      <sheetName val="CapEx"/>
      <sheetName val="CF act"/>
      <sheetName val="CF BB"/>
      <sheetName val="HC"/>
      <sheetName val="P&amp;L Act_month"/>
      <sheetName val="P&amp;L BB_month"/>
      <sheetName val="Заказы"/>
      <sheetName val="Прогноз%20декабрь%20апрель%2020"/>
      <sheetName val="Справочник статей"/>
      <sheetName val="ДИН2014"/>
      <sheetName val="indicative ref margin"/>
      <sheetName val="Total Revenue"/>
      <sheetName val="Прайс Лист"/>
      <sheetName val="Список регионов"/>
      <sheetName val="Sub group code &amp; Name"/>
      <sheetName val="Adjustment schedule"/>
      <sheetName val="Госплан"/>
      <sheetName val="2013-2016"/>
      <sheetName val="дефляторы"/>
      <sheetName val="Функциональный "/>
      <sheetName val="БК"/>
      <sheetName val="Функциональный"/>
      <sheetName val="Приоритеты"/>
      <sheetName val="Sheet360"/>
      <sheetName val="Cash_Rez"/>
      <sheetName val="РаспНф"/>
      <sheetName val="Январь"/>
      <sheetName val="ГИБДД (Р) (копия)"/>
      <sheetName val="Смета 2"/>
      <sheetName val="3труба (П)"/>
      <sheetName val="EKDEB90????????f_x0000_?_x0000_1_x0000_??_x0000__x0000_ь_03.x"/>
      <sheetName val="гидрология"/>
      <sheetName val="См 1 наруж.водопровод"/>
      <sheetName val="СметаСводная Рыб"/>
      <sheetName val="прогр.2"/>
      <sheetName val="Исполнение _освоение по закупк_"/>
      <sheetName val="Исполнение для Ускова"/>
      <sheetName val="Выборка по отсыпкам"/>
      <sheetName val="ИП _отсыпки_"/>
      <sheetName val="ИП _отсыпки_ФОТ_диз_т_"/>
      <sheetName val="ИП _отсыпки_ _выборка_"/>
      <sheetName val="Исполнение по оборуд_"/>
      <sheetName val="Исполнение по оборуд_ _2_"/>
      <sheetName val="Исполнение сжато"/>
      <sheetName val="Форма для бурения"/>
      <sheetName val="Форма для КС"/>
      <sheetName val="Форма для ГР"/>
      <sheetName val="Корректировка"/>
      <sheetName val="EKDEB90????????f"/>
      <sheetName val="Справочники для выпад списков"/>
      <sheetName val="темп"/>
      <sheetName val="93-110"/>
      <sheetName val="ИГ1"/>
      <sheetName val="обр 1"/>
      <sheetName val="OPEX"/>
      <sheetName val="Справочник СП"/>
      <sheetName val="Справочник месторождений"/>
      <sheetName val="ЕБК 2021"/>
      <sheetName val="Виды деятельности"/>
      <sheetName val="Структура"/>
      <sheetName val="Sheet2"/>
      <sheetName val="Sheet394"/>
      <sheetName val="настрой_x0001__"/>
      <sheetName val="print"/>
      <sheetName val="Chart Refining Mix RUS"/>
      <sheetName val="Chart Refining Mix"/>
      <sheetName val="Chart Refining Mix 2003"/>
      <sheetName val="Chart Refining Mix 2009"/>
      <sheetName val="Chart % Product Consumption"/>
      <sheetName val="pct 2003-2009"/>
      <sheetName val="pct"/>
      <sheetName val="Chart Consump Outlook ru"/>
      <sheetName val="Chart Consump Outlook"/>
      <sheetName val="print cons"/>
      <sheetName val="chart data"/>
      <sheetName val="Oil Prod chart"/>
      <sheetName val="Oil Cons chart"/>
      <sheetName val="Oil Export chart"/>
      <sheetName val="foreign export chart"/>
      <sheetName val="RefMix"/>
      <sheetName val="RUBValueChain"/>
      <sheetName val="LO prices"/>
      <sheetName val="LO prices RUS"/>
      <sheetName val="HO price RUS"/>
      <sheetName val="HO price"/>
      <sheetName val="Diesel price RUS"/>
      <sheetName val="Diesel price"/>
      <sheetName val="Jet kero price RUS"/>
      <sheetName val="Jet kero price"/>
      <sheetName val="Fuel oil price RUS"/>
      <sheetName val="Fuel oil price"/>
      <sheetName val="USDParity"/>
      <sheetName val="Chart Price v Parity"/>
      <sheetName val="ElecticityChart"/>
      <sheetName val="GasChart"/>
      <sheetName val="TableMacroRUS"/>
      <sheetName val="TableMacro"/>
      <sheetName val="TableTaxes RUS"/>
      <sheetName val="TableTaxes"/>
      <sheetName val="TablePricesRUS"/>
      <sheetName val="TablePrices"/>
      <sheetName val="TableNetbacks RUS"/>
      <sheetName val="TableNetbacks"/>
      <sheetName val="TableNetbacksFlat"/>
      <sheetName val="TableSummary"/>
      <sheetName val="TableSumFlat RUS"/>
      <sheetName val="TableSummaryFlat"/>
      <sheetName val="Chart Rus Oil Bal RUS"/>
      <sheetName val="Chart Rus Oil Balance"/>
      <sheetName val="TranspTariffs"/>
      <sheetName val="Table Exec Sum RUS"/>
      <sheetName val="Table Exec Summary"/>
      <sheetName val="Materials"/>
      <sheetName val="Production Profile_new "/>
      <sheetName val="$60 Case_STL (30)"/>
      <sheetName val="MAIN_PARAMETERS"/>
      <sheetName val="5_Excise (Q)"/>
      <sheetName val="bridge"/>
      <sheetName val="DIF-6"/>
      <sheetName val="FYI"/>
      <sheetName val="Contracts"/>
      <sheetName val="2005 Model 36.5-33-14"/>
      <sheetName val="p_l"/>
      <sheetName val="СВОД 2016"/>
      <sheetName val="БДПС 2016"/>
      <sheetName val="OFS TOTAL"/>
      <sheetName val="СОПГП V"/>
      <sheetName val="Цена"/>
      <sheetName val="Кредиты"/>
      <sheetName val="Calc"/>
      <sheetName val="ID"/>
      <sheetName val="13.1"/>
      <sheetName val="Смета"/>
      <sheetName val="свод 2"/>
      <sheetName val="свод1"/>
      <sheetName val="СметаСводная снег"/>
      <sheetName val="Итог"/>
      <sheetName val="Справочные данные"/>
      <sheetName val="Настройка"/>
      <sheetName val="ИНВ_short"/>
      <sheetName val="Смета 5.2. Кусты25,29,31,65"/>
      <sheetName val="Выпадающие списки"/>
      <sheetName val="СС"/>
      <sheetName val="Chart_Refining_Mix_RUS"/>
      <sheetName val="Chart_Refining_Mix"/>
      <sheetName val="Chart_Refining_Mix_2003"/>
      <sheetName val="Chart_Refining_Mix_2009"/>
      <sheetName val="Chart_%_Product_Consumption"/>
      <sheetName val="pct_2003-2009"/>
      <sheetName val="Chart_Consump_Outlook_ru"/>
      <sheetName val="Chart_Consump_Outlook"/>
      <sheetName val="print_cons"/>
      <sheetName val="chart_data"/>
      <sheetName val="Oil_Prod_chart"/>
      <sheetName val="Oil_Cons_chart"/>
      <sheetName val="Oil_Export_chart"/>
      <sheetName val="foreign_export_chart"/>
      <sheetName val="LO_prices"/>
      <sheetName val="LO_prices_RUS"/>
      <sheetName val="HO_price_RUS"/>
      <sheetName val="HO_price"/>
      <sheetName val="Diesel_price_RUS"/>
      <sheetName val="Diesel_price"/>
      <sheetName val="Jet_kero_price_RUS"/>
      <sheetName val="Jet_kero_price"/>
      <sheetName val="Fuel_oil_price_RUS"/>
      <sheetName val="Fuel_oil_price"/>
      <sheetName val="Chart_Price_v_Parity"/>
      <sheetName val="TableTaxes_RUS"/>
      <sheetName val="TableNetbacks_RUS"/>
      <sheetName val="TableSumFlat_RUS"/>
      <sheetName val="Chart_Rus_Oil_Bal_RUS"/>
      <sheetName val="Chart_Rus_Oil_Balance"/>
      <sheetName val="Table_Exec_Sum_RUS"/>
      <sheetName val="Table_Exec_Summary"/>
      <sheetName val="Production_Profile_new_"/>
      <sheetName val="P_L_"/>
      <sheetName val="Sheet134"/>
      <sheetName val="геология "/>
      <sheetName val="смета СИД"/>
      <sheetName val="Summary"/>
      <sheetName val="2.2 "/>
      <sheetName val="Opex personnel (Term facs)"/>
      <sheetName val="ПДР"/>
      <sheetName val="Курсы"/>
      <sheetName val="ПДР ООО &quot;Юкос ФБЦ&quot;"/>
      <sheetName val="Хар_"/>
      <sheetName val="С1_"/>
      <sheetName val="breakdown"/>
      <sheetName val="Прибыль опл"/>
      <sheetName val="1.3"/>
      <sheetName val="Хаттон 90.90 Femco"/>
      <sheetName val="см8"/>
      <sheetName val="$60_Case_STL_(30)"/>
      <sheetName val="5_Excise_(Q)"/>
      <sheetName val="2005_Model_36_5-33-14"/>
      <sheetName val="OFS_TOTAL"/>
      <sheetName val="Chart_Refining_Mix_RUS1"/>
      <sheetName val="Chart_Refining_Mix1"/>
      <sheetName val="Chart_Refining_Mix_20031"/>
      <sheetName val="Chart_Refining_Mix_20091"/>
      <sheetName val="Chart_%_Product_Consumption1"/>
      <sheetName val="pct_2003-20091"/>
      <sheetName val="Chart_Consump_Outlook_ru1"/>
      <sheetName val="Chart_Consump_Outlook1"/>
      <sheetName val="print_cons1"/>
      <sheetName val="chart_data1"/>
      <sheetName val="Oil_Prod_chart1"/>
      <sheetName val="Oil_Cons_chart1"/>
      <sheetName val="Oil_Export_chart1"/>
      <sheetName val="foreign_export_chart1"/>
      <sheetName val="LO_prices1"/>
      <sheetName val="LO_prices_RUS1"/>
      <sheetName val="HO_price_RUS1"/>
      <sheetName val="HO_price1"/>
      <sheetName val="Diesel_price_RUS1"/>
      <sheetName val="Diesel_price1"/>
      <sheetName val="Jet_kero_price_RUS1"/>
      <sheetName val="Jet_kero_price1"/>
      <sheetName val="Fuel_oil_price_RUS1"/>
      <sheetName val="Fuel_oil_price1"/>
      <sheetName val="Chart_Price_v_Parity1"/>
      <sheetName val="TableTaxes_RUS1"/>
      <sheetName val="TableNetbacks_RUS1"/>
      <sheetName val="TableSumFlat_RUS1"/>
      <sheetName val="Chart_Rus_Oil_Bal_RUS1"/>
      <sheetName val="Chart_Rus_Oil_Balance1"/>
      <sheetName val="Table_Exec_Sum_RUS1"/>
      <sheetName val="Table_Exec_Summary1"/>
      <sheetName val="Production_Profile_new_1"/>
      <sheetName val="$60_Case_STL_(30)1"/>
      <sheetName val="5_Excise_(Q)1"/>
      <sheetName val="2005_Model_36_5-33-141"/>
      <sheetName val="OFS_TOTAL1"/>
      <sheetName val="13_1"/>
      <sheetName val="свод_2"/>
      <sheetName val="СметаСводная_Рыб"/>
      <sheetName val="См_1_наруж_водопровод"/>
      <sheetName val="СметаСводная_снег"/>
      <sheetName val="Справочные_данные"/>
      <sheetName val="СВОД_2016"/>
      <sheetName val="БДПС_2016"/>
      <sheetName val="СОПГП_V"/>
      <sheetName val="Смета_5_2__Кусты25,29,31,65"/>
      <sheetName val="Выпадающие_списки"/>
      <sheetName val="геология_"/>
      <sheetName val="смета_СИД"/>
      <sheetName val="2_2_"/>
      <sheetName val="Opex_personnel_(Term_facs)"/>
      <sheetName val="ПДР_ООО_&quot;Юкос_ФБЦ&quot;"/>
      <sheetName val="Прибыль_опл"/>
      <sheetName val="1_3"/>
      <sheetName val="Хаттон_90_90_Femco"/>
      <sheetName val="A4"/>
      <sheetName val="Chart_%_Product_Consumpti"/>
      <sheetName val="Fuel oil price_31,6"/>
      <sheetName val="Cons_Journals"/>
      <sheetName val="Бадра"/>
      <sheetName val="T1"/>
      <sheetName val="s"/>
      <sheetName val="Зап-3- СЦБ"/>
      <sheetName val="base"/>
      <sheetName val="Курдистан"/>
      <sheetName val="Testing Results"/>
      <sheetName val="Сценарий"/>
      <sheetName val="Список ПО"/>
      <sheetName val="МПВ"/>
      <sheetName val="Статьи1"/>
      <sheetName val="К1_контраг"/>
      <sheetName val="БР"/>
      <sheetName val="Chart_Refining_Mix_RUS2"/>
      <sheetName val="Chart_Refining_Mix2"/>
      <sheetName val="Chart_Refining_Mix_20032"/>
      <sheetName val="Chart_Refining_Mix_20092"/>
      <sheetName val="Chart_%_Product_Consumption2"/>
      <sheetName val="pct_2003-20092"/>
      <sheetName val="Chart_Consump_Outlook_ru2"/>
      <sheetName val="Chart_Consump_Outlook2"/>
      <sheetName val="print_cons2"/>
      <sheetName val="chart_data2"/>
      <sheetName val="Oil_Prod_chart2"/>
      <sheetName val="Oil_Cons_chart2"/>
      <sheetName val="Oil_Export_chart2"/>
      <sheetName val="foreign_export_chart2"/>
      <sheetName val="LO_prices2"/>
      <sheetName val="LO_prices_RUS2"/>
      <sheetName val="HO_price_RUS2"/>
      <sheetName val="HO_price2"/>
      <sheetName val="Diesel_price_RUS2"/>
      <sheetName val="Diesel_price2"/>
      <sheetName val="Jet_kero_price_RUS2"/>
      <sheetName val="Jet_kero_price2"/>
      <sheetName val="Fuel_oil_price_RUS2"/>
      <sheetName val="Fuel_oil_price2"/>
      <sheetName val="Chart_Price_v_Parity2"/>
      <sheetName val="TableTaxes_RUS2"/>
      <sheetName val="TableNetbacks_RUS2"/>
      <sheetName val="TableSumFlat_RUS2"/>
      <sheetName val="Chart_Rus_Oil_Bal_RUS2"/>
      <sheetName val="Chart_Rus_Oil_Balance2"/>
      <sheetName val="Table_Exec_Sum_RUS2"/>
      <sheetName val="Table_Exec_Summary2"/>
      <sheetName val="Production_Profile_new_2"/>
      <sheetName val="$60_Case_STL_(30)2"/>
      <sheetName val="5_Excise_(Q)2"/>
      <sheetName val="2005_Model_36_5-33-142"/>
      <sheetName val="СВОД_20161"/>
      <sheetName val="БДПС_20161"/>
      <sheetName val="OFS_TOTAL2"/>
      <sheetName val="СОПГП_V1"/>
      <sheetName val="13_11"/>
      <sheetName val="свод_21"/>
      <sheetName val="СметаСводная_Рыб1"/>
      <sheetName val="См_1_наруж_водопровод1"/>
      <sheetName val="СметаСводная_снег1"/>
      <sheetName val="Справочные_данные1"/>
      <sheetName val="Смета_5_2__Кусты25,29,31,651"/>
      <sheetName val="Выпадающие_списки1"/>
      <sheetName val="геология_1"/>
      <sheetName val="смета_СИД1"/>
      <sheetName val="2_2_1"/>
      <sheetName val="Opex_personnel_(Term_facs)1"/>
      <sheetName val="ПДР_ООО_&quot;Юкос_ФБЦ&quot;1"/>
      <sheetName val="Прибыль_опл1"/>
      <sheetName val="1_31"/>
      <sheetName val="Хаттон_90_90_Femco1"/>
      <sheetName val="bridge_̎骸澪᪐̔ _200"/>
      <sheetName val="Техлист"/>
      <sheetName val="operators2"/>
      <sheetName val="Fuel oil price_x005f_x0000_31,6"/>
      <sheetName val="Данные для отчета"/>
      <sheetName val="ВПР"/>
      <sheetName val="_впр"/>
      <sheetName val="СВОД БДДС ГФП"/>
      <sheetName val="Бридж после СЭУ"/>
      <sheetName val="111"/>
      <sheetName val="5"/>
      <sheetName val="ESTIMATE"/>
      <sheetName val="ССЧ + факторы изм."/>
      <sheetName val="БЕНОДЕТ"/>
      <sheetName val="Болт"/>
      <sheetName val="Гур"/>
      <sheetName val="ЛНГДУ_Б"/>
      <sheetName val="ТОМСКНЕФТЬ"/>
      <sheetName val="ЮТаб"/>
      <sheetName val="увел.окл.на 3,8%, прем., РК и С"/>
      <sheetName val="Перечень факторов"/>
      <sheetName val="Перечень"/>
      <sheetName val="список_ЛУ"/>
      <sheetName val="ЛКС Бурение "/>
      <sheetName val="словарь"/>
      <sheetName val="Н"/>
      <sheetName val="СметаСводная"/>
      <sheetName val="Salary"/>
      <sheetName val="справочник ЦК и колодцев "/>
      <sheetName val="_x0001_럠ޡ_x0008_Ѐ屠Д캰ͦ癀ц_x000b_____x0001__托ܘ#1晀"/>
      <sheetName val="Допущения"/>
      <sheetName val="17"/>
      <sheetName val="Модель расчёта ГРиД"/>
      <sheetName val="Макроусловия"/>
      <sheetName val="Scoreing"/>
      <sheetName val="КапСтрой_Зарубежье"/>
      <sheetName val="Cash Flow"/>
      <sheetName val="Sheet1342"/>
      <sheetName val="foreign_export_chart_look"/>
      <sheetName val="Marginal netbacks"/>
      <sheetName val="Lesenka 2006"/>
      <sheetName val="Urals CIS Prices 2002-05"/>
      <sheetName val="Rail Tariffs FO 2005 (Argus)"/>
      <sheetName val="Rail Tariffs 2005 Crude (Argus)"/>
      <sheetName val="Transp tariffs Jan 2005"/>
      <sheetName val="transneft BASE"/>
      <sheetName val="PPM RF"/>
      <sheetName val="Rus Balances 2000-25"/>
      <sheetName val="Production by oil province (KR)"/>
      <sheetName val="Production by oil province"/>
      <sheetName val="&lt;&lt;&lt;"/>
      <sheetName val="Input Valuation"/>
      <sheetName val="DomesticDemand"/>
      <sheetName val="ExportDemand"/>
      <sheetName val="&gt;&gt;&gt;"/>
      <sheetName val="CondesateExportParity"/>
      <sheetName val="2006-10 Netbacks reconciliation"/>
      <sheetName val="Export by channels"/>
      <sheetName val="Netback by channels"/>
      <sheetName val="Netback by channels 2011-2025"/>
      <sheetName val="Netback by channels (vy)"/>
      <sheetName val="Transporation $30 Brent 5y"/>
      <sheetName val="Oil balance"/>
      <sheetName val="Balance Chart"/>
      <sheetName val="NonTransneft Chart"/>
      <sheetName val="transneft new"/>
      <sheetName val="Oil balance 2000-04"/>
      <sheetName val="Gasoline 2000-2005"/>
      <sheetName val="Diesel 2000-05"/>
      <sheetName val="Fuel Oil 2000-05 "/>
      <sheetName val="Jet Fuel 2000-2005"/>
      <sheetName val="Rail Tariffs TA"/>
      <sheetName val="Gas and electricity prices"/>
      <sheetName val="PPM Output list"/>
      <sheetName val="New Ch_"/>
      <sheetName val="New Ch_ (2)"/>
      <sheetName val="Marginal_netbacks"/>
      <sheetName val="Lesenka_2006"/>
      <sheetName val="Urals_CIS_Prices_2002-05"/>
      <sheetName val="Rail_Tariffs_FO_2005_(Argus)"/>
      <sheetName val="Rail_Tariffs_2005_Crude_(Argus)"/>
      <sheetName val="Transp_tariffs_Jan_2005"/>
      <sheetName val="transneft_BASE"/>
      <sheetName val="PPM_RF"/>
      <sheetName val="Rus_Balances_2000-25"/>
      <sheetName val="Production_by_oil_province_(KR)"/>
      <sheetName val="Production_by_oil_province"/>
      <sheetName val="Input_Valuation"/>
      <sheetName val="2006-10_Netbacks_reconciliation"/>
      <sheetName val="Export_by_channels"/>
      <sheetName val="Netback_by_channels"/>
      <sheetName val="Netback_by_channels_2011-2025"/>
      <sheetName val="Netback_by_channels_(vy)"/>
      <sheetName val="Transporation_$30_Brent_5y"/>
      <sheetName val="Oil_balance"/>
      <sheetName val="Balance_Chart"/>
      <sheetName val="NonTransneft_Chart"/>
      <sheetName val="transneft_new"/>
      <sheetName val="Oil_balance_2000-04"/>
      <sheetName val="Gasoline_2000-2005"/>
      <sheetName val="Diesel_2000-05"/>
      <sheetName val="Fuel_Oil_2000-05_"/>
      <sheetName val="Jet_Fuel_2000-2005"/>
      <sheetName val="Rail_Tariffs_TA"/>
      <sheetName val="Gas_and_electricity_prices"/>
      <sheetName val="PPM_Output_list"/>
      <sheetName val="New_Ch_"/>
      <sheetName val="New_Ch__(2)"/>
      <sheetName val="Misc"/>
      <sheetName val="Договора УНФ"/>
      <sheetName val="Договора УН"/>
      <sheetName val="_x0001_럠ޡ_x0008_Ѐ屠Д캰ͦ癀ц_x000b_"/>
      <sheetName val="Chart_Refining_Mix_RUS3"/>
      <sheetName val="Chart_Refining_Mix3"/>
      <sheetName val="Chart_Refining_Mix_20033"/>
      <sheetName val="Chart_Refining_Mix_20093"/>
      <sheetName val="Chart_%_Product_Consumption3"/>
      <sheetName val="pct_2003-20093"/>
      <sheetName val="Chart_Consump_Outlook_ru3"/>
      <sheetName val="Chart_Consump_Outlook3"/>
      <sheetName val="print_cons3"/>
      <sheetName val="chart_data3"/>
      <sheetName val="Oil_Prod_chart3"/>
      <sheetName val="Oil_Cons_chart3"/>
      <sheetName val="Oil_Export_chart3"/>
      <sheetName val="foreign_export_chart3"/>
      <sheetName val="LO_prices3"/>
      <sheetName val="LO_prices_RUS3"/>
      <sheetName val="HO_price_RUS3"/>
      <sheetName val="HO_price3"/>
      <sheetName val="Diesel_price_RUS3"/>
      <sheetName val="Diesel_price3"/>
      <sheetName val="Jet_kero_price_RUS3"/>
      <sheetName val="Jet_kero_price3"/>
      <sheetName val="Fuel_oil_price_RUS3"/>
      <sheetName val="Fuel_oil_price3"/>
      <sheetName val="Chart_Price_v_Parity3"/>
      <sheetName val="TableTaxes_RUS3"/>
      <sheetName val="TableNetbacks_RUS3"/>
      <sheetName val="TableSumFlat_RUS3"/>
      <sheetName val="Chart_Rus_Oil_Bal_RUS3"/>
      <sheetName val="Chart_Rus_Oil_Balance3"/>
      <sheetName val="Table_Exec_Sum_RUS3"/>
      <sheetName val="Table_Exec_Summary3"/>
      <sheetName val="Production_Profile_new_3"/>
      <sheetName val="$60_Case_STL_(30)3"/>
      <sheetName val="5_Excise_(Q)3"/>
      <sheetName val="2005_Model_36_5-33-143"/>
      <sheetName val="СВОД_20162"/>
      <sheetName val="БДПС_20162"/>
      <sheetName val="OFS_TOTAL3"/>
      <sheetName val="СОПГП_V2"/>
      <sheetName val="13_12"/>
      <sheetName val="свод_22"/>
      <sheetName val="СметаСводная_Рыб2"/>
      <sheetName val="См_1_наруж_водопровод2"/>
      <sheetName val="СметаСводная_снег2"/>
      <sheetName val="Справочные_данные2"/>
      <sheetName val="Смета_5_2__Кусты25,29,31,652"/>
      <sheetName val="геология_2"/>
      <sheetName val="смета_СИД2"/>
      <sheetName val="2_2_2"/>
      <sheetName val="Opex_personnel_(Term_facs)2"/>
      <sheetName val="ПДР_ООО_&quot;Юкос_ФБЦ&quot;2"/>
      <sheetName val="Прибыль_опл2"/>
      <sheetName val="1_32"/>
      <sheetName val="Хаттон_90_90_Femco2"/>
      <sheetName val="Выпадающие_списки2"/>
      <sheetName val="Fuel_oil_price31,6"/>
      <sheetName val="Зап-3-_СЦБ"/>
      <sheetName val="Список_ПО"/>
      <sheetName val="СВОД_БДДС_ГФП"/>
      <sheetName val="Бридж_после_СЭУ"/>
      <sheetName val="Данные_для_отчета"/>
      <sheetName val="bridge̎骸澪᪐̔__200"/>
      <sheetName val="Testing_Results"/>
      <sheetName val="Fuel_oil_price_x005f_x0000_31,6"/>
      <sheetName val="Fuel_oil_price_31,6"/>
      <sheetName val="увел_окл_на_3,8%,_прем_,_РК_и_С"/>
      <sheetName val="справочник_ЦК_и_колодцев_"/>
      <sheetName val="Добыча график"/>
      <sheetName val="Варианты покрытия"/>
      <sheetName val="сср тек. "/>
      <sheetName val="Пояснение | Справочник"/>
      <sheetName val="справка ПНЛГ"/>
      <sheetName val="ГПЗ"/>
      <sheetName val="Целевая программа"/>
      <sheetName val="Sheet434"/>
      <sheetName val="настрой_x0001_2"/>
      <sheetName val="Input_Assumptions"/>
      <sheetName val="Гренобль Ту-204"/>
      <sheetName val="Dropdown list"/>
      <sheetName val="SAD"/>
      <sheetName val="ИСХОДНИК"/>
      <sheetName val="тех.лист"/>
      <sheetName val="РИСКИ 2010"/>
      <sheetName val="РИСКИ2011"/>
      <sheetName val="Date 2"/>
      <sheetName val="schsts"/>
      <sheetName val="Year 3"/>
      <sheetName val="ITALIANS"/>
      <sheetName val="EBITDA Bridges v Budget"/>
      <sheetName val="Service"/>
      <sheetName val="Ставка"/>
      <sheetName val="Segmental Analysis"/>
      <sheetName val="CPS &amp; CbC"/>
      <sheetName val="Справочник статей БУ "/>
      <sheetName val="АТСи"/>
      <sheetName val="Справочник ДДС"/>
      <sheetName val="Графики_прихода_(расчет)1"/>
      <sheetName val="Графики_прихода_(итог)1"/>
      <sheetName val="Факт_EUR_in_USD1"/>
      <sheetName val="ИТОГО__прогноз_расчет_варианто1"/>
      <sheetName val="Расчет_прямых_номеров1"/>
      <sheetName val="Запчасти_(Баров)1"/>
      <sheetName val="Эксплуатация_NMT1"/>
      <sheetName val="Трафик_IMT1"/>
      <sheetName val="Аб__обор-ие1"/>
      <sheetName val="Аренда_каналов1"/>
      <sheetName val="Расх__на_персонал1"/>
      <sheetName val="Аренда_и_охрана_офиса1"/>
      <sheetName val="ремонт_и_содержание_офиса1"/>
      <sheetName val="Налоги_1"/>
      <sheetName val="Обслуживание_долга1"/>
      <sheetName val="Закупка_компьютеров1"/>
      <sheetName val="Обслуж__компьютеров_и_сети1"/>
      <sheetName val="Трафик_Интернет1"/>
      <sheetName val="Затраты_на_новые_технологии1"/>
      <sheetName val="Actual_payments1"/>
      <sheetName val="Прогноз_декабрь_апрель_20041"/>
      <sheetName val="Breakdown_AR"/>
      <sheetName val="Соответствие_статей_БДР-ДДС"/>
      <sheetName val="SAS_TB_6m2006"/>
      <sheetName val="Справочник_статей"/>
      <sheetName val="Прайс_Лист"/>
      <sheetName val="Гренобль_Ту-204"/>
      <sheetName val="Dropdown_list"/>
      <sheetName val="Список_регионов"/>
      <sheetName val="ВГО"/>
      <sheetName val="Направления деятельности"/>
      <sheetName val="Макропараметры"/>
      <sheetName val="indicative_ref_margin"/>
      <sheetName val="indicative_ref_margin1"/>
      <sheetName val="Графики_прихода_(расчет)2"/>
      <sheetName val="Графики_прихода_(итог)2"/>
      <sheetName val="Факт_EUR_in_USD2"/>
      <sheetName val="ИТОГО__прогноз_расчет_варианто2"/>
      <sheetName val="Расчет_прямых_номеров2"/>
      <sheetName val="Запчасти_(Баров)2"/>
      <sheetName val="Эксплуатация_NMT2"/>
      <sheetName val="Трафик_IMT2"/>
      <sheetName val="Аб__обор-ие2"/>
      <sheetName val="Аренда_каналов2"/>
      <sheetName val="Расх__на_персонал2"/>
      <sheetName val="Аренда_и_охрана_офиса2"/>
      <sheetName val="ремонт_и_содержание_офиса2"/>
      <sheetName val="Налоги_2"/>
      <sheetName val="Обслуживание_долга2"/>
      <sheetName val="Закупка_компьютеров2"/>
      <sheetName val="Обслуж__компьютеров_и_сети2"/>
      <sheetName val="Трафик_Интернет2"/>
      <sheetName val="Затраты_на_новые_технологии2"/>
      <sheetName val="Actual_payments2"/>
      <sheetName val="indicative_ref_margin2"/>
      <sheetName val="Графики_прихода_(расчет)3"/>
      <sheetName val="Графики_прихода_(итог)3"/>
      <sheetName val="Факт_EUR_in_USD3"/>
      <sheetName val="ИТОГО__прогноз_расчет_варианто3"/>
      <sheetName val="Расчет_прямых_номеров3"/>
      <sheetName val="Запчасти_(Баров)3"/>
      <sheetName val="Эксплуатация_NMT3"/>
      <sheetName val="Трафик_IMT3"/>
      <sheetName val="Аб__обор-ие3"/>
      <sheetName val="Аренда_каналов3"/>
      <sheetName val="Расх__на_персонал3"/>
      <sheetName val="Аренда_и_охрана_офиса3"/>
      <sheetName val="ремонт_и_содержание_офиса3"/>
      <sheetName val="Налоги_3"/>
      <sheetName val="Обслуживание_долга3"/>
      <sheetName val="Закупка_компьютеров3"/>
      <sheetName val="Обслуж__компьютеров_и_сети3"/>
      <sheetName val="Трафик_Интернет3"/>
      <sheetName val="Затраты_на_новые_технологии3"/>
      <sheetName val="Actual_payments3"/>
      <sheetName val="indicative_ref_margin3"/>
      <sheetName val="Графики_прихода_(расчет)4"/>
      <sheetName val="Графики_прихода_(итог)4"/>
      <sheetName val="Факт_EUR_in_USD4"/>
      <sheetName val="ИТОГО__прогноз_расчет_варианто4"/>
      <sheetName val="Расчет_прямых_номеров4"/>
      <sheetName val="Запчасти_(Баров)4"/>
      <sheetName val="Эксплуатация_NMT4"/>
      <sheetName val="Трафик_IMT4"/>
      <sheetName val="Аб__обор-ие4"/>
      <sheetName val="Аренда_каналов4"/>
      <sheetName val="Расх__на_персонал4"/>
      <sheetName val="Аренда_и_охрана_офиса4"/>
      <sheetName val="ремонт_и_содержание_офиса4"/>
      <sheetName val="Налоги_4"/>
      <sheetName val="Обслуживание_долга4"/>
      <sheetName val="Закупка_компьютеров4"/>
      <sheetName val="Обслуж__компьютеров_и_сети4"/>
      <sheetName val="Трафик_Интернет4"/>
      <sheetName val="Затраты_на_новые_технологии4"/>
      <sheetName val="Actual_payments4"/>
      <sheetName val="indicative_ref_margin4"/>
      <sheetName val="TRAFFIC_CALC1"/>
      <sheetName val="TRAFFIC_PARM1"/>
      <sheetName val="ECONOMIC_DATA1"/>
      <sheetName val="осв_ОАО_(2)1"/>
      <sheetName val="Data_Sheet1"/>
      <sheetName val="Macro&amp;general assump"/>
      <sheetName val="Damodaran Industry Beta 2015"/>
      <sheetName val="Факт Dink-Inv 2004"/>
      <sheetName val="Презентация"/>
      <sheetName val="Прочие ДиР"/>
      <sheetName val="К-ДДС"/>
      <sheetName val="PL_Base"/>
      <sheetName val="1C_Base"/>
      <sheetName val="BS ГК МТ"/>
      <sheetName val="PL ГК МТ"/>
      <sheetName val="CF_Base"/>
      <sheetName val="Loans"/>
      <sheetName val="IFRS corr"/>
      <sheetName val="Свод &quot;К&quot;"/>
      <sheetName val="3. 2013 - перенос на ПМТВ"/>
      <sheetName val="Imputed %"/>
      <sheetName val="Lib BS"/>
      <sheetName val="Список компаний группы"/>
      <sheetName val="Control_ЦБО"/>
      <sheetName val="3.INP-GEN"/>
      <sheetName val="2.INP-Timeline"/>
      <sheetName val="1.INP-Scenario"/>
      <sheetName val="Чернигов"/>
      <sheetName val="Reconciliation"/>
      <sheetName val="usage_assumption"/>
      <sheetName val="Dir"/>
      <sheetName val="macro"/>
      <sheetName val="$Out_For_Database"/>
      <sheetName val="Rates"/>
      <sheetName val="фасады общий"/>
      <sheetName val="саратов (2)"/>
      <sheetName val="Global"/>
      <sheetName val="ЧМЗ Budget"/>
      <sheetName val="Debt"/>
      <sheetName val="КУУ"/>
      <sheetName val="Budget presentation back up"/>
      <sheetName val="БДР"/>
      <sheetName val="СтрЗапасов (2)"/>
      <sheetName val="Лист11 (2)"/>
      <sheetName val="Лист11"/>
      <sheetName val="back up Share Performance"/>
      <sheetName val="Sheet922"/>
      <sheetName val="Lots1127"/>
      <sheetName val="Лист1 (2)"/>
      <sheetName val="исходные_данные3"/>
      <sheetName val="расчетные_таблицы3"/>
      <sheetName val="Данные_для_расчёта_сметы3"/>
      <sheetName val="balans_33"/>
      <sheetName val="ПВС_с_Коэф3"/>
      <sheetName val="1_411_14"/>
      <sheetName val="Курс_$3"/>
      <sheetName val="ОБЪЕКТЫ_КВ_для_СКЛФО3"/>
      <sheetName val="ЭЛОУ_АСУ_ТП3"/>
      <sheetName val="отчет_эл_эн__20003"/>
      <sheetName val="Ф_5_разд_13"/>
      <sheetName val="содержание_офиса3"/>
      <sheetName val="Деб_и_запасы3"/>
      <sheetName val="Ремонты_Стор_С3"/>
      <sheetName val="Затраты_Стор_С3"/>
      <sheetName val="кап_ремонт3"/>
      <sheetName val="приобретение_нпр3"/>
      <sheetName val="Направл_исп__Группа3"/>
      <sheetName val="Тип_плана3"/>
      <sheetName val="Тип_программы3"/>
      <sheetName val="Праздничные_дни3"/>
      <sheetName val="БЛАНК_РАСЧЕТА3"/>
      <sheetName val="ст_ГТМ3"/>
      <sheetName val="УП__20043"/>
      <sheetName val="Справочник_ТС3"/>
      <sheetName val="Справочник_СП_и_М-р3"/>
      <sheetName val="Заголовки_3"/>
      <sheetName val="Расчет_стоимости_услуг3"/>
      <sheetName val="4_3_Категории_Договора3"/>
      <sheetName val="1-Титульный_лист3"/>
      <sheetName val="ОТМ_май3"/>
      <sheetName val="СНГДУ_13"/>
      <sheetName val="Данные_шаблона3"/>
      <sheetName val="справочник_КЗ_и_КБК3"/>
      <sheetName val="справочник_МВЗ3"/>
      <sheetName val="Динамика_EBITDA1"/>
      <sheetName val="Коды_ИП3"/>
      <sheetName val="статьи_БП__181220143"/>
      <sheetName val="Услуги_ККРУ3"/>
      <sheetName val="Расценки_ОРН3"/>
      <sheetName val="ПКВ_16-18_ИТОГ3"/>
      <sheetName val="Структура_МВЗ3"/>
      <sheetName val="Поиск_-_№_договора3"/>
      <sheetName val="Ресурсная_ведомость_часть_13"/>
      <sheetName val="ВТ_ВЛ-35_кВ_на_к3033"/>
      <sheetName val="_еж_возка3"/>
      <sheetName val="Расч__ст-ти_ВЛ35кВ_на_к_3102_13"/>
      <sheetName val="Расч_ст-ти_ПС35|6кВ_на_к_3102_4"/>
      <sheetName val="Перебаз_техники3"/>
      <sheetName val="Ежеднев__перевозка3"/>
      <sheetName val="Перевозка_вахт3"/>
      <sheetName val="Расч__ст-ти_ВЛ6_кВ_на_к__3102_4"/>
      <sheetName val="еж_перевозка3"/>
      <sheetName val="Расчет_стоимости3"/>
      <sheetName val="Входные_параметрыВНГДУ3"/>
      <sheetName val="Список_продуктов3"/>
      <sheetName val="справ_Обществ3"/>
      <sheetName val="ф_29мес_3"/>
      <sheetName val="эл_ст2"/>
      <sheetName val="н_реестр2"/>
      <sheetName val="акт_сдачи-приемкм2"/>
      <sheetName val="12_слайд2"/>
      <sheetName val="3_слайд2"/>
      <sheetName val="З_П__А1,А22"/>
      <sheetName val="Monte-Carlo_Data2"/>
      <sheetName val="Справочник_41"/>
      <sheetName val="Справочник_51"/>
      <sheetName val="Справочник_2_контрагент3"/>
      <sheetName val="План_закупок_ПРС_Стрежевой3"/>
      <sheetName val="0_Инструкция3"/>
      <sheetName val="статьи_затрат3"/>
      <sheetName val="Статьи_БДР_БДДС3"/>
      <sheetName val="Связки_МВЗ3"/>
      <sheetName val="ФИО_заявителя3"/>
      <sheetName val="ТЦСМ_Цены3"/>
      <sheetName val="Статьи_20163"/>
      <sheetName val="Статьи_20173"/>
      <sheetName val="ОНВСС_20172"/>
      <sheetName val="Перечень_причин_неокупаемых3"/>
      <sheetName val="ед_расценки2"/>
      <sheetName val="(1_5_)_Запасные_части2"/>
      <sheetName val="Типы_сделок_и_перечни2"/>
      <sheetName val="3_972"/>
      <sheetName val="5_972"/>
      <sheetName val="СЗ-собственная_деятельность2"/>
      <sheetName val="НПВ,_ШОК_и_штрафы2"/>
      <sheetName val="ГБ_от_12_11_132"/>
      <sheetName val="Перечень_объектов2"/>
      <sheetName val="22-26_(без_инд_2018г)2"/>
      <sheetName val="Накопит_2"/>
      <sheetName val="Остановл_2"/>
      <sheetName val="Пр__3_расчет_НМЦ2"/>
      <sheetName val="Пр__2_ЦН2"/>
      <sheetName val="РСЗ_1"/>
      <sheetName val="_Оборудование__end1"/>
      <sheetName val="Вспом_табл2"/>
      <sheetName val="9_32"/>
      <sheetName val="всп_табл_график2"/>
      <sheetName val="Вспом-2_кв_2"/>
      <sheetName val="ПЗРк_ЗБС_ПЗРкГРП2"/>
      <sheetName val="1_Исходные_данные_по_скв_факт2"/>
      <sheetName val="2_1_Динамика_БП_ГТМ_ДД2"/>
      <sheetName val="2_2_Динамика_БП_ГТМ_ВД2"/>
      <sheetName val="3_1_Динамика_Ф_ГТМ_ДД2"/>
      <sheetName val="3_2_Динамика_Ф_ГТМ_ВД2"/>
      <sheetName val="4_1_Оценка_эффективности_ГТМ_Д2"/>
      <sheetName val="4_2_Оценка_эффективности_ГТМ_В2"/>
      <sheetName val="5_Оценка_программы_ГТМ_(виды)2"/>
      <sheetName val="Выполнение_плана2"/>
      <sheetName val="Формат_20172"/>
      <sheetName val="Прил_1_12"/>
      <sheetName val="Прил_1_22"/>
      <sheetName val="ПЕРЕЧЕНЬ_ПРИЧИН2"/>
      <sheetName val="ОТЧЕТ_32"/>
      <sheetName val="Юр_лицо2"/>
      <sheetName val="Тип_проекта2"/>
      <sheetName val="Валюта_утверждения2"/>
      <sheetName val="Страна_реализации2"/>
      <sheetName val="Решение_по_проекту2"/>
      <sheetName val="Направление_деятельности2"/>
      <sheetName val="Инвестиционный_орган2"/>
      <sheetName val="НПП_20172"/>
      <sheetName val="таблица_руководству2"/>
      <sheetName val="Суточная_добыча_за_неделю2"/>
      <sheetName val="Статусы_договоров2"/>
      <sheetName val="Сборка_2"/>
      <sheetName val="усл_обознач_2"/>
      <sheetName val="СВОДНАЯ_1"/>
      <sheetName val="2_Источник_данных1"/>
      <sheetName val="Вспомог__лист2"/>
      <sheetName val="Способ_Закупки2"/>
      <sheetName val="Осн-я_выбора_для_Безальт__заку2"/>
      <sheetName val="Исх_1"/>
      <sheetName val="1_401_22"/>
      <sheetName val="виды_эффекта_2"/>
      <sheetName val="удел__пок-ли2"/>
      <sheetName val="Классификатор_2"/>
      <sheetName val="вкл__в_БП2"/>
      <sheetName val="общ_даные2"/>
      <sheetName val="Шаблон_РФ_масив1"/>
      <sheetName val="Финансовая_позиция_СКЛФО_1"/>
      <sheetName val="Справоч_1"/>
      <sheetName val="план_20001"/>
      <sheetName val="расчет_тарифов1"/>
      <sheetName val="4_41"/>
      <sheetName val="Статус_ССР1"/>
      <sheetName val="Краткосрочные_финвложения(Конс)"/>
      <sheetName val="2__КС1"/>
      <sheetName val="Параметры_индексации_услуг"/>
      <sheetName val="Справочник_номенклатуры1"/>
      <sheetName val="Соответствие_"/>
      <sheetName val="Статьи_Субподряда1"/>
      <sheetName val="Справочник_Сервисов"/>
      <sheetName val="Участки_недр1"/>
      <sheetName val="Справочник_(Закупки)1"/>
      <sheetName val="Бюджет_ДПС_за_год1"/>
      <sheetName val="Распределение_статей_по_БК_2011"/>
      <sheetName val="Не_удалять1"/>
      <sheetName val="К_рын"/>
      <sheetName val="Список_для_выбирания"/>
      <sheetName val="Новые_отказы"/>
      <sheetName val="Исх__д_"/>
      <sheetName val="22-26_(без_инд_20瀀꽐䬂䕩"/>
      <sheetName val="Направления_РиД"/>
      <sheetName val="период_отчетности"/>
      <sheetName val="САУ_33"/>
      <sheetName val="GIM_MED"/>
      <sheetName val="GIM_NWE"/>
      <sheetName val="GIM_Sing"/>
      <sheetName val="исх_данные"/>
      <sheetName val="Стадии_МТО"/>
      <sheetName val="ИД_СМР"/>
      <sheetName val="настрой"/>
      <sheetName val="32__МВЗ"/>
      <sheetName val="207__Мероприятие"/>
      <sheetName val="34__Вид_услуг"/>
      <sheetName val="31__Договор"/>
      <sheetName val="28__Контрагент"/>
      <sheetName val="16__ЦФО"/>
      <sheetName val="Вводные_данные"/>
      <sheetName val="NEW_ГРП_по_фонду"/>
      <sheetName val="5_Анализ_эффект_ГТМ_(виды)"/>
      <sheetName val="7_Выполнение_плана"/>
      <sheetName val="Структура_причин_неокупаемых"/>
      <sheetName val="ТУ_Хакасия_Переработка"/>
      <sheetName val="предлаг__-_Премия_33%+ПН_"/>
      <sheetName val="ТУ_Хакасия_Переработка_(2)"/>
      <sheetName val="Сл_4"/>
      <sheetName val="РНША_Исп_Приложение_1"/>
      <sheetName val="РНЭ_Исп_Приложение_1"/>
      <sheetName val="ОСНОВНЫЕ_ДАННЫЕ"/>
      <sheetName val="Список_подписантов"/>
      <sheetName val="Набор_статусов"/>
      <sheetName val="Тех_лист_Списки"/>
      <sheetName val="Программа_ГРР"/>
      <sheetName val="ПРОИЗВ_(свод)"/>
      <sheetName val="АУР_(свод)"/>
      <sheetName val="ДОГОВОРЫ_факт"/>
      <sheetName val="ДОГОВОРЫ_ПР+АУР_факт"/>
      <sheetName val="ПРОИЗВ+АУР+КВ_(план)"/>
      <sheetName val="ПРОИЗВ+АУР_(план)"/>
      <sheetName val="АУР_СВОД_(план)"/>
      <sheetName val="ПРОИЗВ_(план)"/>
      <sheetName val="Список_МВЗ_по_проч_деят-ти"/>
      <sheetName val="АУР_(план)"/>
      <sheetName val="Капитализируемые_(план)"/>
      <sheetName val="ДОГОВОРЫ_ПР+АУР"/>
      <sheetName val="ПРОИЗВ_(откл)"/>
      <sheetName val="АУР_(откл)"/>
      <sheetName val="Капитализируемые_(откл)"/>
      <sheetName val="ДОГОВОРЫ_(откл)"/>
      <sheetName val="ДОГОВОРЫ_ПРОИЗВ+АУР_(откл)"/>
      <sheetName val="Описание_факторов_БП"/>
      <sheetName val="Факторный_анализ_2019-2020"/>
      <sheetName val="ФА_2020-2021"/>
      <sheetName val="ФА_2021-2022"/>
      <sheetName val="ФА_2022-2023"/>
      <sheetName val="ФА_2023-2024"/>
      <sheetName val="Факторный_анализ_ФАКТ_кор_АУР"/>
      <sheetName val="Факторный_анализ_ФАКТ_кор_ПРОИЗ"/>
      <sheetName val="Факторный_анализ_ФАКТ"/>
      <sheetName val="Описание_факторов"/>
      <sheetName val="ФА_2020-2020"/>
      <sheetName val="ФА_2021-2021"/>
      <sheetName val="ФА_2022-2022"/>
      <sheetName val="ФА_2023-2023"/>
      <sheetName val="Страхование_расшифровка"/>
      <sheetName val="Ремонт_произв"/>
      <sheetName val="На_печать"/>
      <sheetName val="Прочая_де-ть"/>
      <sheetName val="Коды_замечаний-проверки"/>
      <sheetName val="Ачинский_НПЗ"/>
      <sheetName val="База_Паспортов"/>
      <sheetName val="Не_удалять!"/>
      <sheetName val="Каталог_транспортных_средств"/>
      <sheetName val="Списки_выбора"/>
      <sheetName val="текущий_запрос"/>
      <sheetName val="Смета_ЭБ_все"/>
      <sheetName val="Перечень_причин_неэфф_ГТМ"/>
      <sheetName val="Основные_показатели"/>
      <sheetName val="Слайд_2"/>
      <sheetName val="CAPEX_ОСВ"/>
      <sheetName val="Группы_ключей"/>
      <sheetName val="бизнес_процесс"/>
      <sheetName val="дебит"/>
      <sheetName val="EKDEB90????????f?1??ь_03.x"/>
      <sheetName val="2.98"/>
      <sheetName val="3.98"/>
      <sheetName val="BA "/>
      <sheetName val="COST-TZ"/>
      <sheetName val="КПЭ"/>
      <sheetName val="резерв"/>
      <sheetName val="welldata frac analysis"/>
      <sheetName val="relocationTemplate"/>
      <sheetName val="Функциональный_"/>
      <sheetName val="Справочник_СП"/>
      <sheetName val="Справочник_месторождений"/>
      <sheetName val="Табл_"/>
      <sheetName val="Спр."/>
      <sheetName val="расшиф. статей затрат"/>
      <sheetName val="Линейная чувствительность"/>
      <sheetName val="Коды"/>
      <sheetName val="расчет-4"/>
      <sheetName val="Энергия"/>
      <sheetName val="ГАЗ"/>
      <sheetName val="ГРП, Оптимизация"/>
      <sheetName val="Итоги"/>
      <sheetName val="Простои"/>
      <sheetName val="Работа бригад ТКРС"/>
      <sheetName val="Рапорт"/>
      <sheetName val="Потери"/>
      <sheetName val="Бурение"/>
      <sheetName val="Раздел"/>
      <sheetName val="ВГО_АУР_"/>
      <sheetName val="EKDEB90________f"/>
      <sheetName val="EKDEB90________f_1__ь_03.x"/>
      <sheetName val="집계표(OPTION)"/>
      <sheetName val="Для списка"/>
      <sheetName val="EKDEB90________f___1_____ь_03.x"/>
      <sheetName val="Sheet4342"/>
      <sheetName val="настрой_x0001_22"/>
      <sheetName val="настрой3"/>
      <sheetName val="Кодировка"/>
      <sheetName val="data"/>
      <sheetName val="исходные_данные4"/>
      <sheetName val="АртАвиа"/>
      <sheetName val="учет работы ТС"/>
      <sheetName val="Sheet315"/>
      <sheetName val="Chart_Refining_Mix_RUS4"/>
      <sheetName val="Chart_Refining_Mix4"/>
      <sheetName val="Chart_Refining_Mix_20034"/>
      <sheetName val="Chart_Refining_Mix_20094"/>
      <sheetName val="Chart_%_Product_Consumption4"/>
      <sheetName val="pct_2003-20094"/>
      <sheetName val="Chart_Consump_Outlook_ru4"/>
      <sheetName val="Chart_Consump_Outlook4"/>
      <sheetName val="print_cons4"/>
      <sheetName val="chart_data4"/>
      <sheetName val="Oil_Prod_chart4"/>
      <sheetName val="Oil_Cons_chart4"/>
      <sheetName val="Oil_Export_chart4"/>
      <sheetName val="foreign_export_chart4"/>
      <sheetName val="LO_prices4"/>
      <sheetName val="LO_prices_RUS4"/>
      <sheetName val="HO_price_RUS4"/>
      <sheetName val="HO_price4"/>
      <sheetName val="Diesel_price_RUS4"/>
      <sheetName val="Diesel_price4"/>
      <sheetName val="Jet_kero_price_RUS4"/>
      <sheetName val="Jet_kero_price4"/>
      <sheetName val="Fuel_oil_price_RUS4"/>
      <sheetName val="Fuel_oil_price4"/>
      <sheetName val="Chart_Price_v_Parity4"/>
      <sheetName val="TableTaxes_RUS4"/>
      <sheetName val="TableNetbacks_RUS4"/>
      <sheetName val="TableSumFlat_RUS4"/>
      <sheetName val="Chart_Rus_Oil_Bal_RUS4"/>
      <sheetName val="Chart_Rus_Oil_Balance4"/>
      <sheetName val="Table_Exec_Sum_RUS4"/>
      <sheetName val="Table_Exec_Summary4"/>
      <sheetName val="Production_Profile_new_4"/>
      <sheetName val="$60_Case_STL_(30)4"/>
      <sheetName val="5_Excise_(Q)4"/>
      <sheetName val="2005_Model_36_5-33-144"/>
      <sheetName val="СВОД_20163"/>
      <sheetName val="БДПС_20163"/>
      <sheetName val="OFS_TOTAL4"/>
      <sheetName val="СОПГП_V3"/>
      <sheetName val="13_13"/>
      <sheetName val="свод_23"/>
      <sheetName val="СметаСводная_Рыб3"/>
      <sheetName val="См_1_наруж_водопровод3"/>
      <sheetName val="СметаСводная_снег3"/>
      <sheetName val="Справочные_данные3"/>
      <sheetName val="Смета_5_2__Кусты25,29,31,653"/>
      <sheetName val="Выпадающие_списки3"/>
      <sheetName val="геология_3"/>
      <sheetName val="смета_СИД3"/>
      <sheetName val="2_2_3"/>
      <sheetName val="Opex_personnel_(Term_facs)3"/>
      <sheetName val="ПДР_ООО_&quot;Юкос_ФБЦ&quot;3"/>
      <sheetName val="Прибыль_опл3"/>
      <sheetName val="1_33"/>
      <sheetName val="Хаттон_90_90_Femco3"/>
      <sheetName val="Зап-3-_СЦБ1"/>
      <sheetName val="Testing_Results1"/>
      <sheetName val="Список_ПО1"/>
      <sheetName val="Fuel_oil_price_x005f_x0000_31,61"/>
      <sheetName val="Данные_для_отчета1"/>
      <sheetName val="Fuel_oil_price_31,61"/>
      <sheetName val="СВОД_БДДС_ГФП1"/>
      <sheetName val="Бридж_после_СЭУ1"/>
      <sheetName val="справочник_ЦК_и_колодцев_1"/>
      <sheetName val="럠ޡЀ屠Д캰ͦ癀ц托ܘ#1晀"/>
      <sheetName val="увел_окл_на_3,8%,_прем_,_РК_и_1"/>
      <sheetName val="Модель_расчёта_ГРиД1"/>
      <sheetName val="Cash_Flow1"/>
      <sheetName val="Договора_УНФ1"/>
      <sheetName val="Договора_УН1"/>
      <sheetName val="럠ޡЀ屠Д캰ͦ癀ц"/>
      <sheetName val="foreign_export_chartlook2"/>
      <sheetName val="bridge_̎骸澪᪐̔__2001"/>
      <sheetName val="Модель_расчёта_ГРиД"/>
      <sheetName val="Cash_Flow"/>
      <sheetName val="Договора_УНФ"/>
      <sheetName val="Договора_УН"/>
      <sheetName val="bridge_̎骸澪᪐̔__200"/>
      <sheetName val="Фин-ие ВЧНГ"/>
      <sheetName val="Quantity"/>
      <sheetName val="РесБаза"/>
      <sheetName val="ФА Добыча"/>
      <sheetName val="Sheet4"/>
      <sheetName val="Инфо-тех.обеспечение"/>
      <sheetName val="ДИФ"/>
      <sheetName val="RussCalc"/>
      <sheetName val="RFElecMod"/>
      <sheetName val="GasBalMod"/>
      <sheetName val="CoalBalMod"/>
      <sheetName val="Gas Print"/>
      <sheetName val="Printed Version Energy Bal"/>
      <sheetName val="Print TOE"/>
      <sheetName val="Energy Detail Print"/>
      <sheetName val="EnergyDetail"/>
      <sheetName val="Sectors"/>
      <sheetName val="RussGasConsumpChart"/>
      <sheetName val="Gas Consumption Chart Data"/>
      <sheetName val="Electricity Fuel Cons"/>
      <sheetName val="Energy-Gas Share"/>
      <sheetName val="TOE"/>
      <sheetName val="FuelRussTst"/>
      <sheetName val="Print PPM"/>
      <sheetName val="Reported Ref Prod Consum"/>
      <sheetName val="Reported Russian Coal Consump"/>
      <sheetName val="Electricity Cons Structure"/>
      <sheetName val="Chart Energy ProdCon"/>
      <sheetName val="chart oil"/>
      <sheetName val="chart gas"/>
      <sheetName val="chart energy exports"/>
      <sheetName val="chart oil exports"/>
      <sheetName val="chart gas exports"/>
      <sheetName val="ener bal chart data"/>
      <sheetName val="Gas_Print"/>
      <sheetName val="Printed_Version_Energy_Bal"/>
      <sheetName val="Print_TOE"/>
      <sheetName val="Energy_Detail_Print"/>
      <sheetName val="Gas_Consumption_Chart_Data"/>
      <sheetName val="Electricity_Fuel_Cons"/>
      <sheetName val="Energy-Gas_Share"/>
      <sheetName val="Print_PPM"/>
      <sheetName val="Reported_Ref_Prod_Consum"/>
      <sheetName val="Reported_Russian_Coal_Consump"/>
      <sheetName val="Electricity_Cons_Structure"/>
      <sheetName val="Chart_Energy_ProdCon"/>
      <sheetName val="chart_oil"/>
      <sheetName val="chart_gas"/>
      <sheetName val="chart_energy_exports"/>
      <sheetName val="chart_oil_exports"/>
      <sheetName val="chart_gas_exports"/>
      <sheetName val="ener_bal_chart_data"/>
      <sheetName val="п.3"/>
      <sheetName val=" N Finansal Eğri"/>
      <sheetName val="О"/>
      <sheetName val="Меню "/>
      <sheetName val="стр.1_2"/>
      <sheetName val="4.2.Оценка эффективно_x0000__x0000_Ԁ_x0000_뀀摽Ġ_x0002__x0000__x0000_"/>
      <sheetName val="4.2.Оценка эффективно_x0000__x0000_Ԁ_x0000_ꀀ琡Ħ_x0002__x0000__x0000_"/>
      <sheetName val="4.2.Оценка эффективно_x0000__x0000_Ԁ_x0000_退쟏Ş_x0002__x0000__x0000_"/>
      <sheetName val="4.2.Оценка эффективно_x0000__x0000_Ԁ_x0000_ꀀ홋Ş_x0002__x0000__x0000_"/>
      <sheetName val="4.2.Оценка эффективно_x0000__x0000_Ԁ_x0000_뀀᯦ş_x0002__x0000__x0000_"/>
      <sheetName val="4.2.Оценка эффективно_x0000__x0000_Ԁ_x0000_怀Ŭ_x0002__x0000__x0000_"/>
      <sheetName val="4.2.Оценка эффективно_x0000__x0000_Ԁ_x0000_鸞Į_x0002__x0000__x0000_"/>
      <sheetName val="4.2.Оценка эффективно_x0000__x0000_Ԁ_x0000_怀_xddb2_Į_x0002__x0000__x0000_"/>
      <sheetName val="Ав (закупка, услуги)"/>
      <sheetName val="Кред. задолж."/>
      <sheetName val="Деб+ДС рег"/>
      <sheetName val="анализ 2003_2004исполнение МТО"/>
      <sheetName val="PLиюль04"/>
      <sheetName val="Ожид"/>
      <sheetName val="Ожид 2"/>
      <sheetName val="Утв_БП"/>
      <sheetName val="эл.химз."/>
      <sheetName val="Journals"/>
      <sheetName val="строительство"/>
      <sheetName val="Общие"/>
      <sheetName val="ВМП по лоту"/>
      <sheetName val="АУП"/>
      <sheetName val="Пр2 Р. стоимости"/>
      <sheetName val="исходные_данные5"/>
      <sheetName val="расчетные_таблицы4"/>
      <sheetName val="Данные_для_расчёта_сметы4"/>
      <sheetName val="balans_34"/>
      <sheetName val="ПВС_с_Коэф4"/>
      <sheetName val="1_411_15"/>
      <sheetName val="Курс_$4"/>
      <sheetName val="ОБЪЕКТЫ_КВ_для_СКЛФО4"/>
      <sheetName val="ЭЛОУ_АСУ_ТП4"/>
      <sheetName val="кап_ремонт4"/>
      <sheetName val="Ф_5_разд_14"/>
      <sheetName val="отчет_эл_эн__20004"/>
      <sheetName val="содержание_офиса4"/>
      <sheetName val="Деб_и_запасы4"/>
      <sheetName val="Ремонты_Стор_С4"/>
      <sheetName val="Затраты_Стор_С4"/>
      <sheetName val="БЛАНК_РАСЧЕТА4"/>
      <sheetName val="ст_ГТМ4"/>
      <sheetName val="приобретение_нпр4"/>
      <sheetName val="УП__20044"/>
      <sheetName val="Направл_исп__Группа4"/>
      <sheetName val="Тип_плана4"/>
      <sheetName val="Тип_программы4"/>
      <sheetName val="Праздничные_дни4"/>
      <sheetName val="Расчет_стоимости_услуг4"/>
      <sheetName val="Справочник_ТС4"/>
      <sheetName val="Справочник_СП_и_М-р4"/>
      <sheetName val="Заголовки_4"/>
      <sheetName val="1-Титульный_лист4"/>
      <sheetName val="СНГДУ_14"/>
      <sheetName val="ОТМ_май4"/>
      <sheetName val="справочник_КЗ_и_КБК4"/>
      <sheetName val="справочник_МВЗ4"/>
      <sheetName val="4_3_Категории_Договора4"/>
      <sheetName val="Ресурсная_ведомость_часть_14"/>
      <sheetName val="ВТ_ВЛ-35_кВ_на_к3034"/>
      <sheetName val="_еж_возка4"/>
      <sheetName val="Расч__ст-ти_ВЛ35кВ_на_к_3102_14"/>
      <sheetName val="Расч_ст-ти_ПС35|6кВ_на_к_3102_5"/>
      <sheetName val="Перебаз_техники4"/>
      <sheetName val="Ежеднев__перевозка4"/>
      <sheetName val="Перевозка_вахт4"/>
      <sheetName val="Расч__ст-ти_ВЛ6_кВ_на_к__3102_5"/>
      <sheetName val="еж_перевозка4"/>
      <sheetName val="Расчет_стоимости4"/>
      <sheetName val="Входные_параметрыВНГДУ4"/>
      <sheetName val="Поиск_-_№_договора4"/>
      <sheetName val="Коды_ИП4"/>
      <sheetName val="статьи_БП__181220144"/>
      <sheetName val="Услуги_ККРУ4"/>
      <sheetName val="Расценки_ОРН4"/>
      <sheetName val="ПКВ_16-18_ИТОГ4"/>
      <sheetName val="Структура_МВЗ4"/>
      <sheetName val="Данные_шаблона4"/>
      <sheetName val="справ_Обществ4"/>
      <sheetName val="Список_продуктов4"/>
      <sheetName val="ф_29мес_4"/>
      <sheetName val="План_закупок_ПРС_Стрежевой4"/>
      <sheetName val="0_Инструкция4"/>
      <sheetName val="статьи_затрат4"/>
      <sheetName val="Статьи_БДР_БДДС4"/>
      <sheetName val="Связки_МВЗ4"/>
      <sheetName val="ФИО_заявителя4"/>
      <sheetName val="эл_ст3"/>
      <sheetName val="н_реестр3"/>
      <sheetName val="акт_сдачи-приемкм3"/>
      <sheetName val="12_слайд3"/>
      <sheetName val="3_слайд3"/>
      <sheetName val="З_П__А1,А23"/>
      <sheetName val="Monte-Carlo_Data3"/>
      <sheetName val="Перечень_причин_неокупаемых4"/>
      <sheetName val="(1_5_)_Запасные_части3"/>
      <sheetName val="СЗ-собственная_деятельность3"/>
      <sheetName val="3_973"/>
      <sheetName val="5_973"/>
      <sheetName val="Типы_сделок_и_перечни3"/>
      <sheetName val="Справочник_2_контрагент4"/>
      <sheetName val="ТЦСМ_Цены4"/>
      <sheetName val="Статьи_20164"/>
      <sheetName val="Статьи_20174"/>
      <sheetName val="ОНВСС_20173"/>
      <sheetName val="ед_расценки3"/>
      <sheetName val="ГБ_от_12_11_133"/>
      <sheetName val="НПВ,_ШОК_и_штрафы3"/>
      <sheetName val="ПЗРк_ЗБС_ПЗРкГРП3"/>
      <sheetName val="Накопит_3"/>
      <sheetName val="Остановл_3"/>
      <sheetName val="22-26_(без_инд_2018г)3"/>
      <sheetName val="Вспом_табл3"/>
      <sheetName val="1_Исходные_данные_по_скв_факт3"/>
      <sheetName val="2_1_Динамика_БП_ГТМ_ДД3"/>
      <sheetName val="2_2_Динамика_БП_ГТМ_ВД3"/>
      <sheetName val="3_1_Динамика_Ф_ГТМ_ДД3"/>
      <sheetName val="3_2_Динамика_Ф_ГТМ_ВД3"/>
      <sheetName val="4_1_Оценка_эффективности_ГТМ_Д3"/>
      <sheetName val="4_2_Оценка_эффективности_ГТМ_В3"/>
      <sheetName val="5_Оценка_программы_ГТМ_(виды)3"/>
      <sheetName val="Выполнение_плана3"/>
      <sheetName val="Формат_20173"/>
      <sheetName val="Прил_1_13"/>
      <sheetName val="Прил_1_23"/>
      <sheetName val="ПЕРЕЧЕНЬ_ПРИЧИН3"/>
      <sheetName val="ОТЧЕТ_33"/>
      <sheetName val="Юр_лицо3"/>
      <sheetName val="Тип_проекта3"/>
      <sheetName val="Валюта_утверждения3"/>
      <sheetName val="Страна_реализации3"/>
      <sheetName val="Решение_по_проекту3"/>
      <sheetName val="Направление_деятельности3"/>
      <sheetName val="Инвестиционный_орган3"/>
      <sheetName val="НПП_20173"/>
      <sheetName val="таблица_руководству3"/>
      <sheetName val="Суточная_добыча_за_неделю3"/>
      <sheetName val="9_33"/>
      <sheetName val="всп_табл_график3"/>
      <sheetName val="Пр__3_расчет_НМЦ3"/>
      <sheetName val="Пр__2_ЦН3"/>
      <sheetName val="Статусы_договоров3"/>
      <sheetName val="Перечень_объектов3"/>
      <sheetName val="Сборка_3"/>
      <sheetName val="усл_обознач_3"/>
      <sheetName val="Вспом-2_кв_3"/>
      <sheetName val="РСЗ_2"/>
      <sheetName val="_Оборудование__end2"/>
      <sheetName val="СВОДНАЯ_2"/>
      <sheetName val="2_Источник_данных2"/>
      <sheetName val="Вспомог__лист3"/>
      <sheetName val="Способ_Закупки3"/>
      <sheetName val="Осн-я_выбора_для_Безальт__заку3"/>
      <sheetName val="Исх_2"/>
      <sheetName val="Динамика_EBITDA2"/>
      <sheetName val="Справочник_42"/>
      <sheetName val="Справочник_52"/>
      <sheetName val="1_401_23"/>
      <sheetName val="2__КС2"/>
      <sheetName val="Краткосрочные_финвложения(Конс1"/>
      <sheetName val="виды_эффекта_3"/>
      <sheetName val="удел__пок-ли3"/>
      <sheetName val="Классификатор_3"/>
      <sheetName val="вкл__в_БП3"/>
      <sheetName val="общ_даные3"/>
      <sheetName val="Шаблон_РФ_масив2"/>
      <sheetName val="Финансовая_позиция_СКЛФО_2"/>
      <sheetName val="Справоч_2"/>
      <sheetName val="план_20002"/>
      <sheetName val="расчет_тарифов2"/>
      <sheetName val="4_42"/>
      <sheetName val="Статус_ССР2"/>
      <sheetName val="Параметры_индексации_услуг1"/>
      <sheetName val="Справочник_номенклатуры2"/>
      <sheetName val="Соответствие_1"/>
      <sheetName val="Статьи_Субподряда2"/>
      <sheetName val="Справочник_Сервисов1"/>
      <sheetName val="Участки_недр2"/>
      <sheetName val="Справочник_(Закупки)2"/>
      <sheetName val="Бюджет_ДПС_за_год2"/>
      <sheetName val="Распределение_статей_по_БК_2012"/>
      <sheetName val="Не_удалять2"/>
      <sheetName val="К_рын1"/>
      <sheetName val="Список_для_выбирания1"/>
      <sheetName val="Новые_отказы1"/>
      <sheetName val="Исх__д_1"/>
      <sheetName val="Направления_РиД1"/>
      <sheetName val="период_отчетности1"/>
      <sheetName val="22-26_(без_инд_20瀀꽐䬂䕩1"/>
      <sheetName val="САУ_331"/>
      <sheetName val="GIM_MED1"/>
      <sheetName val="GIM_NWE1"/>
      <sheetName val="GIM_Sing1"/>
      <sheetName val="исх_данные1"/>
      <sheetName val="Стадии_МТО1"/>
      <sheetName val="ИД_СМР1"/>
      <sheetName val="32__МВЗ1"/>
      <sheetName val="207__Мероприятие1"/>
      <sheetName val="34__Вид_услуг1"/>
      <sheetName val="31__Договор1"/>
      <sheetName val="28__Контрагент1"/>
      <sheetName val="16__ЦФО1"/>
      <sheetName val="Вводные_данные1"/>
      <sheetName val="NEW_ГРП_по_фонду1"/>
      <sheetName val="5_Анализ_эффект_ГТМ_(виды)1"/>
      <sheetName val="7_Выполнение_плана1"/>
      <sheetName val="Структура_причин_неокупаемых1"/>
      <sheetName val="ТУ_Хакасия_Переработка1"/>
      <sheetName val="предлаг__-_Премия_33%+ПН_1"/>
      <sheetName val="ТУ_Хакасия_Переработка_(2)1"/>
      <sheetName val="Тех_лист_Списки1"/>
      <sheetName val="Сл_41"/>
      <sheetName val="РНША_Исп_Приложение_11"/>
      <sheetName val="РНЭ_Исп_Приложение_11"/>
      <sheetName val="ОСНОВНЫЕ_ДАННЫЕ1"/>
      <sheetName val="Список_подписантов1"/>
      <sheetName val="Набор_статусов1"/>
      <sheetName val="Программа_ГРР1"/>
      <sheetName val="ПРОИЗВ_(свод)1"/>
      <sheetName val="АУР_(свод)1"/>
      <sheetName val="ДОГОВОРЫ_факт1"/>
      <sheetName val="ДОГОВОРЫ_ПР+АУР_факт1"/>
      <sheetName val="ПРОИЗВ+АУР+КВ_(план)1"/>
      <sheetName val="ПРОИЗВ+АУР_(план)1"/>
      <sheetName val="АУР_СВОД_(план)1"/>
      <sheetName val="ПРОИЗВ_(план)1"/>
      <sheetName val="Список_МВЗ_по_проч_деят-ти1"/>
      <sheetName val="АУР_(план)1"/>
      <sheetName val="Капитализируемые_(план)1"/>
      <sheetName val="ДОГОВОРЫ_ПР+АУР1"/>
      <sheetName val="ПРОИЗВ_(откл)1"/>
      <sheetName val="АУР_(откл)1"/>
      <sheetName val="Капитализируемые_(откл)1"/>
      <sheetName val="ДОГОВОРЫ_(откл)1"/>
      <sheetName val="ДОГОВОРЫ_ПРОИЗВ+АУР_(откл)1"/>
      <sheetName val="Описание_факторов_БП1"/>
      <sheetName val="Факторный_анализ_2019-20201"/>
      <sheetName val="ФА_2020-20211"/>
      <sheetName val="ФА_2021-20221"/>
      <sheetName val="ФА_2022-20231"/>
      <sheetName val="ФА_2023-20241"/>
      <sheetName val="Факторный_анализ_ФАКТ_кор_АУР1"/>
      <sheetName val="Факторный_анализ_ФАКТ_кор_ПРОИ1"/>
      <sheetName val="Факторный_анализ_ФАКТ1"/>
      <sheetName val="Описание_факторов1"/>
      <sheetName val="ФА_2020-20201"/>
      <sheetName val="ФА_2021-20211"/>
      <sheetName val="ФА_2022-20221"/>
      <sheetName val="ФА_2023-20231"/>
      <sheetName val="Страхование_расшифровка1"/>
      <sheetName val="Ремонт_произв1"/>
      <sheetName val="На_печать1"/>
      <sheetName val="Прочая_де-ть1"/>
      <sheetName val="Коды_замечаний-проверки1"/>
      <sheetName val="Ачинский_НПЗ1"/>
      <sheetName val="База_Паспортов1"/>
      <sheetName val="Не_удалять!1"/>
      <sheetName val="Каталог_транспортных_средств1"/>
      <sheetName val="Списки_выбора1"/>
      <sheetName val="текущий_запрос1"/>
      <sheetName val="Смета_ЭБ_все1"/>
      <sheetName val="Перечень_причин_неэфф_ГТМ1"/>
      <sheetName val="Основные_показатели1"/>
      <sheetName val="Слайд_21"/>
      <sheetName val="CAPEX_ОСВ1"/>
      <sheetName val="Группы_ключей1"/>
      <sheetName val="бизнес_процесс1"/>
      <sheetName val="Возраст_"/>
      <sheetName val="Табл_1"/>
      <sheetName val="Графики_прихода_(расчет)5"/>
      <sheetName val="Графики_прихода_(итог)5"/>
      <sheetName val="Факт_EUR_in_USD5"/>
      <sheetName val="ИТОГО__прогноз_расчет_варианто5"/>
      <sheetName val="Расчет_прямых_номеров5"/>
      <sheetName val="Запчасти_(Баров)5"/>
      <sheetName val="Эксплуатация_NMT5"/>
      <sheetName val="Трафик_IMT5"/>
      <sheetName val="Аб__обор-ие5"/>
      <sheetName val="Аренда_каналов5"/>
      <sheetName val="Расх__на_персонал5"/>
      <sheetName val="Аренда_и_охрана_офиса5"/>
      <sheetName val="ремонт_и_содержание_офиса5"/>
      <sheetName val="Налоги_5"/>
      <sheetName val="Обслуживание_долга5"/>
      <sheetName val="Закупка_компьютеров5"/>
      <sheetName val="Обслуж__компьютеров_и_сети5"/>
      <sheetName val="Трафик_Интернет5"/>
      <sheetName val="Затраты_на_новые_технологии5"/>
      <sheetName val="Actual_payments5"/>
      <sheetName val="TRAFFIC_CALC2"/>
      <sheetName val="TRAFFIC_PARM2"/>
      <sheetName val="ECONOMIC_DATA2"/>
      <sheetName val="осв_ОАО_(2)2"/>
      <sheetName val="Data_Sheet2"/>
      <sheetName val="Прогноз_декабрь_апрель_20042"/>
      <sheetName val="Settl_Finanacing1"/>
      <sheetName val="Баланс_hti1"/>
      <sheetName val="кфп-с-м2м_1"/>
      <sheetName val="_1"/>
      <sheetName val="Breakdown_AR1"/>
      <sheetName val="Соответствие_статей_БДР-ДДС1"/>
      <sheetName val="i-network_capex_costs"/>
      <sheetName val="SAS_TB_6m20061"/>
      <sheetName val="S_60"/>
      <sheetName val="BS_Act_by_month"/>
      <sheetName val="CF_act"/>
      <sheetName val="CF_BB"/>
      <sheetName val="P&amp;L_Act_month"/>
      <sheetName val="P&amp;L_BB_month"/>
      <sheetName val="Справочник_статей1"/>
      <sheetName val="indicative_ref_margin5"/>
      <sheetName val="Total_Revenue"/>
      <sheetName val="Прайс_Лист1"/>
      <sheetName val="Список_регионов1"/>
      <sheetName val="Sub_group_code_&amp;_Name"/>
      <sheetName val="Adjustment_schedule"/>
      <sheetName val="Функциональный_1"/>
      <sheetName val="ГИБДД_(Р)_(копия)"/>
      <sheetName val="Смета_2"/>
      <sheetName val="3труба_(П)"/>
      <sheetName val="EKDEB90????????f?1??ь_03_x"/>
      <sheetName val="См_1_наруж_водопровод4"/>
      <sheetName val="СметаСводная_Рыб4"/>
      <sheetName val="прогр_2"/>
      <sheetName val="Исполнение__освоение_по_закупк_"/>
      <sheetName val="Исполнение_для_Ускова"/>
      <sheetName val="Выборка_по_отсыпкам"/>
      <sheetName val="ИП__отсыпки_"/>
      <sheetName val="ИП__отсыпки_ФОТ_диз_т_"/>
      <sheetName val="ИП__отсыпки___выборка_"/>
      <sheetName val="Исполнение_по_оборуд_"/>
      <sheetName val="Исполнение_по_оборуд___2_"/>
      <sheetName val="Исполнение_сжато"/>
      <sheetName val="Форма_для_бурения"/>
      <sheetName val="Форма_для_КС"/>
      <sheetName val="Форма_для_ГР"/>
      <sheetName val="Справочники_для_выпад_списков"/>
      <sheetName val="ССЧ_+_факторы_изм_"/>
      <sheetName val="Справочник_СП1"/>
      <sheetName val="Справочник_месторождений1"/>
      <sheetName val="ЕБК_2021"/>
      <sheetName val="Виды_деятельности"/>
      <sheetName val="настрой_"/>
      <sheetName val="Chart_Refining_Mix_RUS5"/>
      <sheetName val="Chart_Refining_Mix5"/>
      <sheetName val="Chart_Refining_Mix_20035"/>
      <sheetName val="Chart_Refining_Mix_20095"/>
      <sheetName val="Chart_%_Product_Consumption5"/>
      <sheetName val="pct_2003-20095"/>
      <sheetName val="Chart_Consump_Outlook_ru5"/>
      <sheetName val="Chart_Consump_Outlook5"/>
      <sheetName val="print_cons5"/>
      <sheetName val="chart_data5"/>
      <sheetName val="Oil_Prod_chart5"/>
      <sheetName val="Oil_Cons_chart5"/>
      <sheetName val="Oil_Export_chart5"/>
      <sheetName val="foreign_export_chart5"/>
      <sheetName val="LO_prices5"/>
      <sheetName val="LO_prices_RUS5"/>
      <sheetName val="HO_price_RUS5"/>
      <sheetName val="HO_price5"/>
      <sheetName val="Diesel_price_RUS5"/>
      <sheetName val="Diesel_price5"/>
      <sheetName val="Jet_kero_price_RUS5"/>
      <sheetName val="Jet_kero_price5"/>
      <sheetName val="Fuel_oil_price_RUS5"/>
      <sheetName val="Fuel_oil_price5"/>
      <sheetName val="Chart_Price_v_Parity5"/>
      <sheetName val="TableTaxes_RUS5"/>
      <sheetName val="TableNetbacks_RUS5"/>
      <sheetName val="TableSumFlat_RUS5"/>
      <sheetName val="Chart_Rus_Oil_Bal_RUS5"/>
      <sheetName val="Chart_Rus_Oil_Balance5"/>
      <sheetName val="Table_Exec_Sum_RUS5"/>
      <sheetName val="Table_Exec_Summary5"/>
      <sheetName val="Production_Profile_new_5"/>
      <sheetName val="$60_Case_STL_(30)5"/>
      <sheetName val="5_Excise_(Q)5"/>
      <sheetName val="2005_Model_36_5-33-145"/>
      <sheetName val="СВОД_20164"/>
      <sheetName val="БДПС_20164"/>
      <sheetName val="OFS_TOTAL5"/>
      <sheetName val="СОПГП_V4"/>
      <sheetName val="13_14"/>
      <sheetName val="свод_24"/>
      <sheetName val="СметаСводная_снег4"/>
      <sheetName val="Справочные_данные4"/>
      <sheetName val="Смета_5_2__Кусты25,29,31,654"/>
      <sheetName val="Выпадающие_списки4"/>
      <sheetName val="геология_4"/>
      <sheetName val="смета_СИД4"/>
      <sheetName val="2_2_4"/>
      <sheetName val="Opex_personnel_(Term_facs)4"/>
      <sheetName val="ПДР_ООО_&quot;Юкос_ФБЦ&quot;4"/>
      <sheetName val="Прибыль_опл4"/>
      <sheetName val="1_34"/>
      <sheetName val="Хаттон_90_90_Femco4"/>
      <sheetName val="Fuel_oil_price_31,62"/>
      <sheetName val="Зап-3-_СЦБ2"/>
      <sheetName val="Testing_Results2"/>
      <sheetName val="Список_ПО2"/>
      <sheetName val="bridge_̎骸澪᪐̔__2002"/>
      <sheetName val="Fuel_oil_price_x005f_x0000_31,62"/>
      <sheetName val="Данные_для_отчета2"/>
      <sheetName val="СВОД_БДДС_ГФП2"/>
      <sheetName val="Бридж_после_СЭУ2"/>
      <sheetName val="обр_1"/>
      <sheetName val="настрой2"/>
      <sheetName val="Гренобль_Ту-2041"/>
      <sheetName val="Dropdown_list1"/>
      <sheetName val="тех_лист"/>
      <sheetName val="РИСКИ_2010"/>
      <sheetName val="Date_2"/>
      <sheetName val="Year_3"/>
      <sheetName val="EBITDA_Bridges_v_Budget"/>
      <sheetName val="Segmental_Analysis"/>
      <sheetName val="CPS_&amp;_CbC"/>
      <sheetName val="Справочник_статей_БУ_"/>
      <sheetName val="Справочник_ДДС"/>
      <sheetName val="Направления_деятельности"/>
      <sheetName val="Macro&amp;general_assump"/>
      <sheetName val="Damodaran_Industry_Beta_2015"/>
      <sheetName val="Факт_Dink-Inv_2004"/>
      <sheetName val="Прочие_ДиР"/>
      <sheetName val="BS_ГК_МТ"/>
      <sheetName val="PL_ГК_МТ"/>
      <sheetName val="IFRS_corr"/>
      <sheetName val="Свод_&quot;К&quot;"/>
      <sheetName val="3__2013_-_перенос_на_ПМТВ"/>
      <sheetName val="Imputed_%"/>
      <sheetName val="Lib_BS"/>
      <sheetName val="Список_компаний_группы"/>
      <sheetName val="3_INP-GEN"/>
      <sheetName val="2_INP-Timeline"/>
      <sheetName val="1_INP-Scenario"/>
      <sheetName val="фасады_общий"/>
      <sheetName val="саратов_(2)"/>
      <sheetName val="ЧМЗ_Budget"/>
      <sheetName val="Budget_presentation_back_up"/>
      <sheetName val="СтрЗапасов_(2)"/>
      <sheetName val="Лист11_(2)"/>
      <sheetName val="back_up_Share_Performance"/>
      <sheetName val="Лист1_(2)"/>
      <sheetName val="Перечень_факторов"/>
      <sheetName val="ЛКС_Бурение_"/>
      <sheetName val="увел_окл_на_3,8%,_прем_,_РК_и_2"/>
      <sheetName val="справочник_ЦК_и_колодцев_2"/>
      <sheetName val="럠ޡЀ屠Д캰ͦ癀ц____托ܘ#1晀"/>
      <sheetName val="Модель_расчёта_ГРиД2"/>
      <sheetName val="Cash_Flow2"/>
      <sheetName val="Marginal_netbacks1"/>
      <sheetName val="Lesenka_20061"/>
      <sheetName val="Urals_CIS_Prices_2002-051"/>
      <sheetName val="Rail_Tariffs_FO_2005_(Argus)1"/>
      <sheetName val="Rail_Tariffs_2005_Crude_(Argus1"/>
      <sheetName val="Transp_tariffs_Jan_20051"/>
      <sheetName val="transneft_BASE1"/>
      <sheetName val="PPM_RF1"/>
      <sheetName val="Rus_Balances_2000-251"/>
      <sheetName val="Production_by_oil_province_(KR1"/>
      <sheetName val="Production_by_oil_province1"/>
      <sheetName val="Input_Valuation1"/>
      <sheetName val="2006-10_Netbacks_reconciliatio1"/>
      <sheetName val="Export_by_channels1"/>
      <sheetName val="Netback_by_channels1"/>
      <sheetName val="Netback_by_channels_2011-20251"/>
      <sheetName val="Netback_by_channels_(vy)1"/>
      <sheetName val="Transporation_$30_Brent_5y1"/>
      <sheetName val="Oil_balance1"/>
      <sheetName val="Balance_Chart1"/>
      <sheetName val="NonTransneft_Chart1"/>
      <sheetName val="transneft_new1"/>
      <sheetName val="Oil_balance_2000-041"/>
      <sheetName val="Gasoline_2000-20051"/>
      <sheetName val="Diesel_2000-051"/>
      <sheetName val="Fuel_Oil_2000-05_1"/>
      <sheetName val="Jet_Fuel_2000-20051"/>
      <sheetName val="Rail_Tariffs_TA1"/>
      <sheetName val="Gas_and_electricity_prices1"/>
      <sheetName val="PPM_Output_list1"/>
      <sheetName val="New_Ch_1"/>
      <sheetName val="New_Ch__(2)1"/>
      <sheetName val="Договора_УНФ2"/>
      <sheetName val="Договора_УН2"/>
      <sheetName val="Добыча_график"/>
      <sheetName val="2_98"/>
      <sheetName val="3_98"/>
      <sheetName val="Варианты_покрытия"/>
      <sheetName val="сср_тек__"/>
      <sheetName val="Пояснение_|_Справочник"/>
      <sheetName val="справка_ПНЛГ"/>
      <sheetName val="Целевая_программа"/>
      <sheetName val="welldata_frac_analysis"/>
      <sheetName val="Спр_"/>
      <sheetName val="расшиф__статей_затрат"/>
      <sheetName val="Линейная_чувствительность"/>
      <sheetName val="ГРП,_Оптимизация"/>
      <sheetName val="Работа_бригад_ТКРС"/>
      <sheetName val="Для_списка"/>
      <sheetName val="EKDEB90________f___1_____ь_03_x"/>
      <sheetName val="настрой22"/>
      <sheetName val="учет_работы_ТС"/>
      <sheetName val="Фин-ие_ВЧНГ"/>
      <sheetName val="ФА_Добыча"/>
      <sheetName val="Инфо-тех_обеспечение"/>
      <sheetName val="Gas_Print1"/>
      <sheetName val="Printed_Version_Energy_Bal1"/>
      <sheetName val="Print_TOE1"/>
      <sheetName val="Energy_Detail_Print1"/>
      <sheetName val="Gas_Consumption_Chart_Data1"/>
      <sheetName val="Electricity_Fuel_Cons1"/>
      <sheetName val="Energy-Gas_Share1"/>
      <sheetName val="Print_PPM1"/>
      <sheetName val="Reported_Ref_Prod_Consum1"/>
      <sheetName val="Reported_Russian_Coal_Consump1"/>
      <sheetName val="Electricity_Cons_Structure1"/>
      <sheetName val="Chart_Energy_ProdCon1"/>
      <sheetName val="chart_oil1"/>
      <sheetName val="chart_gas1"/>
      <sheetName val="chart_energy_exports1"/>
      <sheetName val="chart_oil_exports1"/>
      <sheetName val="chart_gas_exports1"/>
      <sheetName val="ener_bal_chart_data1"/>
      <sheetName val="п_3"/>
      <sheetName val="_N_Finansal_Eğri"/>
      <sheetName val="Меню_"/>
      <sheetName val="стр_1_2"/>
      <sheetName val="Для РО_мес"/>
      <sheetName val="Добыча нефти (2 месяц)"/>
      <sheetName val="4.2.Оценка эффективно"/>
      <sheetName val="Overhead &amp; Profit B-1"/>
      <sheetName val="kiem nhiem PM022014"/>
      <sheetName val="hoc- pcap-KNhiem 022014"/>
      <sheetName val="13"/>
      <sheetName val="Parámetros"/>
      <sheetName val="Расшифровки"/>
      <sheetName val="TDSheet"/>
      <sheetName val="ф2"/>
      <sheetName val="Данные шаԯ_x0000_缀_x0000__x0000_"/>
      <sheetName val="Для_РО_мес"/>
      <sheetName val="Ав_(закупка,_услуги)"/>
      <sheetName val="Кред__задолж_"/>
      <sheetName val="Деб+ДС_рег"/>
      <sheetName val="+Статьи 1С-МП"/>
      <sheetName val="2.2.14.5.1"/>
      <sheetName val="расчеты"/>
      <sheetName val="документы"/>
      <sheetName val="384"/>
      <sheetName val="Сводная диаграмма"/>
      <sheetName val="УКПГиК"/>
      <sheetName val="ВОДА"/>
      <sheetName val="Sub"/>
      <sheetName val="подлот1"/>
      <sheetName val="4.2.Оценка эффективно_x0000__x0000_Ԁ_x0000_　෭_x0001__x0000__x0000_"/>
      <sheetName val="4.2.Оценка эффективно_x0000__x0000_Ԁ_x0000_ꀀ뿟_x0001__x0000__x0000_"/>
      <sheetName val="План продаж Свод"/>
      <sheetName val="капитальные затраты"/>
      <sheetName val="4010(calc)"/>
      <sheetName val="Katsayılar"/>
      <sheetName val="Attach 4-18"/>
      <sheetName val="F.D."/>
      <sheetName val="Макропредпосылки"/>
      <sheetName val="ВГО_АУР "/>
      <sheetName val="Degiskenler"/>
      <sheetName val="Кедровский"/>
      <sheetName val="исходные_данные6"/>
      <sheetName val="расчетные_таблицы5"/>
      <sheetName val="Данные_для_расчёта_сметы5"/>
      <sheetName val="balans_35"/>
      <sheetName val="ПВС_с_Коэф5"/>
      <sheetName val="1_411_16"/>
      <sheetName val="Курс_$5"/>
      <sheetName val="ОБЪЕКТЫ_КВ_для_СКЛФО5"/>
      <sheetName val="ЭЛОУ_АСУ_ТП5"/>
      <sheetName val="отчет_эл_эн__20005"/>
      <sheetName val="Ф_5_разд_15"/>
      <sheetName val="содержание_офиса5"/>
      <sheetName val="Деб_и_запасы5"/>
      <sheetName val="Ремонты_Стор_С5"/>
      <sheetName val="Затраты_Стор_С5"/>
      <sheetName val="кап_ремонт5"/>
      <sheetName val="приобретение_нпр5"/>
      <sheetName val="Направл_исп__Группа5"/>
      <sheetName val="Тип_плана5"/>
      <sheetName val="Тип_программы5"/>
      <sheetName val="Праздничные_дни5"/>
      <sheetName val="БЛАНК_РАСЧЕТА5"/>
      <sheetName val="ст_ГТМ5"/>
      <sheetName val="УП__20045"/>
      <sheetName val="Справочник_ТС5"/>
      <sheetName val="Справочник_СП_и_М-р5"/>
      <sheetName val="Заголовки_5"/>
      <sheetName val="Расчет_стоимости_услуг5"/>
      <sheetName val="Данные_шаблона5"/>
      <sheetName val="1-Титульный_лист5"/>
      <sheetName val="ОТМ_май5"/>
      <sheetName val="СНГДУ_15"/>
      <sheetName val="справочник_КЗ_и_КБК5"/>
      <sheetName val="справочник_МВЗ5"/>
      <sheetName val="4_3_Категории_Договора5"/>
      <sheetName val="Коды_ИП5"/>
      <sheetName val="статьи_БП__181220145"/>
      <sheetName val="Услуги_ККРУ5"/>
      <sheetName val="Расценки_ОРН5"/>
      <sheetName val="ПКВ_16-18_ИТОГ5"/>
      <sheetName val="Структура_МВЗ5"/>
      <sheetName val="Поиск_-_№_договора5"/>
      <sheetName val="Ресурсная_ведомость_часть_15"/>
      <sheetName val="ВТ_ВЛ-35_кВ_на_к3035"/>
      <sheetName val="_еж_возка5"/>
      <sheetName val="Расч__ст-ти_ВЛ35кВ_на_к_3102_15"/>
      <sheetName val="Расч_ст-ти_ПС35|6кВ_на_к_3102_6"/>
      <sheetName val="Перебаз_техники5"/>
      <sheetName val="Ежеднев__перевозка5"/>
      <sheetName val="Перевозка_вахт5"/>
      <sheetName val="Расч__ст-ти_ВЛ6_кВ_на_к__3102_6"/>
      <sheetName val="еж_перевозка5"/>
      <sheetName val="Расчет_стоимости5"/>
      <sheetName val="Входные_параметрыВНГДУ5"/>
      <sheetName val="эл_ст4"/>
      <sheetName val="Список_продуктов5"/>
      <sheetName val="справ_Обществ5"/>
      <sheetName val="ф_29мес_5"/>
      <sheetName val="н_реестр4"/>
      <sheetName val="акт_сдачи-приемкм4"/>
      <sheetName val="12_слайд4"/>
      <sheetName val="3_слайд4"/>
      <sheetName val="З_П__А1,А24"/>
      <sheetName val="(1_5_)_Запасные_части4"/>
      <sheetName val="План_закупок_ПРС_Стрежевой5"/>
      <sheetName val="0_Инструкция5"/>
      <sheetName val="статьи_затрат5"/>
      <sheetName val="Статьи_БДР_БДДС5"/>
      <sheetName val="Связки_МВЗ5"/>
      <sheetName val="ФИО_заявителя5"/>
      <sheetName val="3_974"/>
      <sheetName val="5_974"/>
      <sheetName val="Monte-Carlo_Data4"/>
      <sheetName val="Перечень_причин_неокупаемых5"/>
      <sheetName val="СЗ-собственная_деятельность4"/>
      <sheetName val="Справочник_2_контрагент5"/>
      <sheetName val="ТЦСМ_Цены5"/>
      <sheetName val="Статьи_20165"/>
      <sheetName val="Статьи_20175"/>
      <sheetName val="ОНВСС_20174"/>
      <sheetName val="ед_расценки4"/>
      <sheetName val="Типы_сделок_и_перечни4"/>
      <sheetName val="НПВ,_ШОК_и_штрафы4"/>
      <sheetName val="ГБ_от_12_11_134"/>
      <sheetName val="ПЗРк_ЗБС_ПЗРкГРП4"/>
      <sheetName val="Накопит_4"/>
      <sheetName val="Остановл_4"/>
      <sheetName val="22-26_(без_инд_2018г)4"/>
      <sheetName val="Вспом_табл4"/>
      <sheetName val="1_Исходные_данные_по_скв_факт4"/>
      <sheetName val="2_1_Динамика_БП_ГТМ_ДД4"/>
      <sheetName val="2_2_Динамика_БП_ГТМ_ВД4"/>
      <sheetName val="3_1_Динамика_Ф_ГТМ_ДД4"/>
      <sheetName val="3_2_Динамика_Ф_ГТМ_ВД4"/>
      <sheetName val="4_1_Оценка_эффективности_ГТМ_Д4"/>
      <sheetName val="4_2_Оценка_эффективности_ГТМ_В4"/>
      <sheetName val="5_Оценка_программы_ГТМ_(виды)4"/>
      <sheetName val="Выполнение_плана4"/>
      <sheetName val="Формат_20174"/>
      <sheetName val="Прил_1_14"/>
      <sheetName val="Прил_1_24"/>
      <sheetName val="ПЕРЕЧЕНЬ_ПРИЧИН4"/>
      <sheetName val="ОТЧЕТ_34"/>
      <sheetName val="Юр_лицо4"/>
      <sheetName val="Тип_проекта4"/>
      <sheetName val="Валюта_утверждения4"/>
      <sheetName val="Страна_реализации4"/>
      <sheetName val="Решение_по_проекту4"/>
      <sheetName val="Направление_деятельности4"/>
      <sheetName val="Инвестиционный_орган4"/>
      <sheetName val="НПП_20174"/>
      <sheetName val="таблица_руководству4"/>
      <sheetName val="Суточная_добыча_за_неделю4"/>
      <sheetName val="9_34"/>
      <sheetName val="всп_табл_график4"/>
      <sheetName val="Пр__3_расчет_НМЦ4"/>
      <sheetName val="Пр__2_ЦН4"/>
      <sheetName val="РСЗ_3"/>
      <sheetName val="_Оборудование__end3"/>
      <sheetName val="Вспом-2_кв_4"/>
      <sheetName val="Статусы_договоров4"/>
      <sheetName val="Перечень_объектов4"/>
      <sheetName val="Сборка_4"/>
      <sheetName val="усл_обознач_4"/>
      <sheetName val="2_Источник_данных3"/>
      <sheetName val="Вспомог__лист4"/>
      <sheetName val="Способ_Закупки4"/>
      <sheetName val="Осн-я_выбора_для_Безальт__заку4"/>
      <sheetName val="Исх_3"/>
      <sheetName val="1_401_24"/>
      <sheetName val="СВОДНАЯ_3"/>
      <sheetName val="Динамика_EBITDA3"/>
      <sheetName val="Справочник_43"/>
      <sheetName val="Справочник_53"/>
      <sheetName val="2__КС3"/>
      <sheetName val="Параметры_индексации_услуг2"/>
      <sheetName val="Краткосрочные_финвложения(Конс2"/>
      <sheetName val="виды_эффекта_4"/>
      <sheetName val="удел__пок-ли4"/>
      <sheetName val="Классификатор_4"/>
      <sheetName val="вкл__в_БП4"/>
      <sheetName val="общ_даные4"/>
      <sheetName val="Шаблон_РФ_масив3"/>
      <sheetName val="Финансовая_позиция_СКЛФО_3"/>
      <sheetName val="Справоч_3"/>
      <sheetName val="план_20003"/>
      <sheetName val="расчет_тарифов3"/>
      <sheetName val="4_43"/>
      <sheetName val="Статус_ССР3"/>
      <sheetName val="Справочник_номенклатуры3"/>
      <sheetName val="Соответствие_2"/>
      <sheetName val="Статьи_Субподряда3"/>
      <sheetName val="Справочник_Сервисов2"/>
      <sheetName val="Участки_недр3"/>
      <sheetName val="Справочник_(Закупки)3"/>
      <sheetName val="Бюджет_ДПС_за_год3"/>
      <sheetName val="Распределение_статей_по_БК_2013"/>
      <sheetName val="Не_удалять3"/>
      <sheetName val="К_рын2"/>
      <sheetName val="Список_для_выбирания2"/>
      <sheetName val="ТУ_Хакасия_Переработка2"/>
      <sheetName val="предлаг__-_Премия_33%+ПН_2"/>
      <sheetName val="ТУ_Хакасия_Переработка_(2)2"/>
      <sheetName val="Новые_отказы2"/>
      <sheetName val="Исх__д_2"/>
      <sheetName val="Направления_РиД2"/>
      <sheetName val="период_отчетности2"/>
      <sheetName val="САУ_332"/>
      <sheetName val="22-26_(без_инд_20瀀꽐䬂䕩2"/>
      <sheetName val="Стадии_МТО2"/>
      <sheetName val="GIM_MED2"/>
      <sheetName val="GIM_NWE2"/>
      <sheetName val="GIM_Sing2"/>
      <sheetName val="исх_данные2"/>
      <sheetName val="32__МВЗ2"/>
      <sheetName val="207__Мероприятие2"/>
      <sheetName val="34__Вид_услуг2"/>
      <sheetName val="31__Договор2"/>
      <sheetName val="28__Контрагент2"/>
      <sheetName val="16__ЦФО2"/>
      <sheetName val="Вводные_данные2"/>
      <sheetName val="NEW_ГРП_по_фонду2"/>
      <sheetName val="5_Анализ_эффект_ГТМ_(виды)2"/>
      <sheetName val="7_Выполнение_плана2"/>
      <sheetName val="Структура_причин_неокупаемых2"/>
      <sheetName val="ИД_СМР2"/>
      <sheetName val="Сл_42"/>
      <sheetName val="Тех_лист_Списки2"/>
      <sheetName val="РНША_Исп_Приложение_12"/>
      <sheetName val="РНЭ_Исп_Приложение_12"/>
      <sheetName val="ОСНОВНЫЕ_ДАННЫЕ2"/>
      <sheetName val="Список_подписантов2"/>
      <sheetName val="Набор_статусов2"/>
      <sheetName val="Программа_ГРР2"/>
      <sheetName val="ПРОИЗВ_(свод)2"/>
      <sheetName val="АУР_(свод)2"/>
      <sheetName val="ДОГОВОРЫ_факт2"/>
      <sheetName val="ДОГОВОРЫ_ПР+АУР_факт2"/>
      <sheetName val="ПРОИЗВ+АУР+КВ_(план)2"/>
      <sheetName val="ПРОИЗВ+АУР_(план)2"/>
      <sheetName val="АУР_СВОД_(план)2"/>
      <sheetName val="ПРОИЗВ_(план)2"/>
      <sheetName val="Список_МВЗ_по_проч_деят-ти2"/>
      <sheetName val="АУР_(план)2"/>
      <sheetName val="Капитализируемые_(план)2"/>
      <sheetName val="ДОГОВОРЫ_ПР+АУР2"/>
      <sheetName val="ПРОИЗВ_(откл)2"/>
      <sheetName val="АУР_(откл)2"/>
      <sheetName val="Капитализируемые_(откл)2"/>
      <sheetName val="ДОГОВОРЫ_(откл)2"/>
      <sheetName val="ДОГОВОРЫ_ПРОИЗВ+АУР_(откл)2"/>
      <sheetName val="Описание_факторов_БП2"/>
      <sheetName val="Факторный_анализ_2019-20202"/>
      <sheetName val="ФА_2020-20212"/>
      <sheetName val="ФА_2021-20222"/>
      <sheetName val="ФА_2022-20232"/>
      <sheetName val="ФА_2023-20242"/>
      <sheetName val="Факторный_анализ_ФАКТ_кор_АУР2"/>
      <sheetName val="Факторный_анализ_ФАКТ_кор_ПРОИ2"/>
      <sheetName val="Факторный_анализ_ФАКТ2"/>
      <sheetName val="Описание_факторов2"/>
      <sheetName val="ФА_2020-20202"/>
      <sheetName val="ФА_2021-20212"/>
      <sheetName val="ФА_2022-20222"/>
      <sheetName val="ФА_2023-20232"/>
      <sheetName val="Страхование_расшифровка2"/>
      <sheetName val="Ремонт_произв2"/>
      <sheetName val="На_печать2"/>
      <sheetName val="Прочая_де-ть2"/>
      <sheetName val="Коды_замечаний-проверки2"/>
      <sheetName val="Ачинский_НПЗ2"/>
      <sheetName val="База_Паспортов2"/>
      <sheetName val="Не_удалять!2"/>
      <sheetName val="Каталог_транспортных_средств2"/>
      <sheetName val="Списки_выбора2"/>
      <sheetName val="текущий_запрос2"/>
      <sheetName val="Смета_ЭБ_все2"/>
      <sheetName val="Перечень_причин_неэфф_ГТМ2"/>
      <sheetName val="Основные_показатели2"/>
      <sheetName val="Слайд_22"/>
      <sheetName val="CAPEX_ОСВ2"/>
      <sheetName val="Группы_ключей2"/>
      <sheetName val="бизнес_процесс2"/>
      <sheetName val="Возраст_1"/>
      <sheetName val="Табл_2"/>
      <sheetName val="Графики_прихода_(расчет)6"/>
      <sheetName val="Графики_прихода_(итог)6"/>
      <sheetName val="Факт_EUR_in_USD6"/>
      <sheetName val="ИТОГО__прогноз_расчет_варианто6"/>
      <sheetName val="Расчет_прямых_номеров6"/>
      <sheetName val="Запчасти_(Баров)6"/>
      <sheetName val="Эксплуатация_NMT6"/>
      <sheetName val="Трафик_IMT6"/>
      <sheetName val="Аб__обор-ие6"/>
      <sheetName val="Аренда_каналов6"/>
      <sheetName val="Расх__на_персонал6"/>
      <sheetName val="Аренда_и_охрана_офиса6"/>
      <sheetName val="ремонт_и_содержание_офиса6"/>
      <sheetName val="Налоги_6"/>
      <sheetName val="Обслуживание_долга6"/>
      <sheetName val="Закупка_компьютеров6"/>
      <sheetName val="Обслуж__компьютеров_и_сети6"/>
      <sheetName val="Трафик_Интернет6"/>
      <sheetName val="Затраты_на_новые_технологии6"/>
      <sheetName val="Actual_payments6"/>
      <sheetName val="TRAFFIC_CALC3"/>
      <sheetName val="TRAFFIC_PARM3"/>
      <sheetName val="ECONOMIC_DATA3"/>
      <sheetName val="осв_ОАО_(2)3"/>
      <sheetName val="Data_Sheet3"/>
      <sheetName val="Прогноз_декабрь_апрель_20043"/>
      <sheetName val="Settl_Finanacing2"/>
      <sheetName val="Баланс_hti2"/>
      <sheetName val="кфп-с-м2м_2"/>
      <sheetName val="_2"/>
      <sheetName val="Breakdown_AR2"/>
      <sheetName val="Соответствие_статей_БДР-ДДС2"/>
      <sheetName val="i-network_capex_costs1"/>
      <sheetName val="SAS_TB_6m20062"/>
      <sheetName val="S_601"/>
      <sheetName val="BS_Act_by_month1"/>
      <sheetName val="CF_act1"/>
      <sheetName val="CF_BB1"/>
      <sheetName val="P&amp;L_Act_month1"/>
      <sheetName val="P&amp;L_BB_month1"/>
      <sheetName val="Справочник_статей2"/>
      <sheetName val="indicative_ref_margin6"/>
      <sheetName val="Total_Revenue1"/>
      <sheetName val="Прайс_Лист2"/>
      <sheetName val="Список_регионов2"/>
      <sheetName val="Sub_group_code_&amp;_Name1"/>
      <sheetName val="Adjustment_schedule1"/>
      <sheetName val="Функциональный_2"/>
      <sheetName val="ГИБДД_(Р)_(копия)1"/>
      <sheetName val="Смета_21"/>
      <sheetName val="3труба_(П)1"/>
      <sheetName val="См_1_наруж_водопровод5"/>
      <sheetName val="СметаСводная_Рыб5"/>
      <sheetName val="прогр_21"/>
      <sheetName val="Исполнение__освоение_по_закупк1"/>
      <sheetName val="Исполнение_для_Ускова1"/>
      <sheetName val="Выборка_по_отсыпкам1"/>
      <sheetName val="ИП__отсыпки_1"/>
      <sheetName val="ИП__отсыпки_ФОТ_диз_т_1"/>
      <sheetName val="ИП__отсыпки___выборка_1"/>
      <sheetName val="Исполнение_по_оборуд_1"/>
      <sheetName val="Исполнение_по_оборуд___2_1"/>
      <sheetName val="Исполнение_сжато1"/>
      <sheetName val="Форма_для_бурения1"/>
      <sheetName val="Форма_для_КС1"/>
      <sheetName val="Форма_для_ГР1"/>
      <sheetName val="Справочники_для_выпад_списков1"/>
      <sheetName val="обр_11"/>
      <sheetName val="Справочник_СП2"/>
      <sheetName val="Справочник_месторождений2"/>
      <sheetName val="ЕБК_20211"/>
      <sheetName val="Виды_деятельности1"/>
      <sheetName val="Chart_Refining_Mix_RUS6"/>
      <sheetName val="Chart_Refining_Mix6"/>
      <sheetName val="Chart_Refining_Mix_20036"/>
      <sheetName val="Chart_Refining_Mix_20096"/>
      <sheetName val="Chart_%_Product_Consumption6"/>
      <sheetName val="pct_2003-20096"/>
      <sheetName val="Chart_Consump_Outlook_ru6"/>
      <sheetName val="Chart_Consump_Outlook6"/>
      <sheetName val="print_cons6"/>
      <sheetName val="chart_data6"/>
      <sheetName val="Oil_Prod_chart6"/>
      <sheetName val="Oil_Cons_chart6"/>
      <sheetName val="Oil_Export_chart6"/>
      <sheetName val="foreign_export_chart6"/>
      <sheetName val="LO_prices6"/>
      <sheetName val="LO_prices_RUS6"/>
      <sheetName val="HO_price_RUS6"/>
      <sheetName val="HO_price6"/>
      <sheetName val="Diesel_price_RUS6"/>
      <sheetName val="Diesel_price6"/>
      <sheetName val="Jet_kero_price_RUS6"/>
      <sheetName val="Jet_kero_price6"/>
      <sheetName val="Fuel_oil_price_RUS6"/>
      <sheetName val="Fuel_oil_price6"/>
      <sheetName val="Chart_Price_v_Parity6"/>
      <sheetName val="TableTaxes_RUS6"/>
      <sheetName val="TableNetbacks_RUS6"/>
      <sheetName val="TableSumFlat_RUS6"/>
      <sheetName val="Chart_Rus_Oil_Bal_RUS6"/>
      <sheetName val="Chart_Rus_Oil_Balance6"/>
      <sheetName val="Table_Exec_Sum_RUS6"/>
      <sheetName val="Table_Exec_Summary6"/>
      <sheetName val="Production_Profile_new_6"/>
      <sheetName val="$60_Case_STL_(30)6"/>
      <sheetName val="5_Excise_(Q)6"/>
      <sheetName val="2005_Model_36_5-33-146"/>
      <sheetName val="СВОД_20165"/>
      <sheetName val="БДПС_20165"/>
      <sheetName val="OFS_TOTAL6"/>
      <sheetName val="СОПГП_V5"/>
      <sheetName val="13_15"/>
      <sheetName val="свод_25"/>
      <sheetName val="СметаСводная_снег5"/>
      <sheetName val="Справочные_данные5"/>
      <sheetName val="Смета_5_2__Кусты25,29,31,655"/>
      <sheetName val="Выпадающие_списки5"/>
      <sheetName val="геология_5"/>
      <sheetName val="смета_СИД5"/>
      <sheetName val="2_2_5"/>
      <sheetName val="Opex_personnel_(Term_facs)5"/>
      <sheetName val="ПДР_ООО_&quot;Юкос_ФБЦ&quot;5"/>
      <sheetName val="Прибыль_опл5"/>
      <sheetName val="1_35"/>
      <sheetName val="Хаттон_90_90_Femco5"/>
      <sheetName val="Fuel_oil_price_31,63"/>
      <sheetName val="Зап-3-_СЦБ3"/>
      <sheetName val="Testing_Results3"/>
      <sheetName val="Список_ПО3"/>
      <sheetName val="bridge_̎骸澪᪐̔__2003"/>
      <sheetName val="Fuel_oil_price_x005f_x0000_31,63"/>
      <sheetName val="Данные_для_отчета3"/>
      <sheetName val="СВОД_БДДС_ГФП3"/>
      <sheetName val="Бридж_после_СЭУ3"/>
      <sheetName val="EKDEB90????????f?1??ь_03_x1"/>
      <sheetName val="ССЧ_+_факторы_изм_1"/>
      <sheetName val="увел_окл_на_3,8%,_прем_,_РК_и_3"/>
      <sheetName val="Перечень_факторов1"/>
      <sheetName val="ЛКС_Бурение_1"/>
      <sheetName val="справочник_ЦК_и_колодцев_3"/>
      <sheetName val="Модель_расчёта_ГРиД3"/>
      <sheetName val="Cash_Flow3"/>
      <sheetName val="Marginal_netbacks2"/>
      <sheetName val="Lesenka_20062"/>
      <sheetName val="Urals_CIS_Prices_2002-052"/>
      <sheetName val="Rail_Tariffs_FO_2005_(Argus)2"/>
      <sheetName val="Rail_Tariffs_2005_Crude_(Argus2"/>
      <sheetName val="Transp_tariffs_Jan_20052"/>
      <sheetName val="transneft_BASE2"/>
      <sheetName val="PPM_RF2"/>
      <sheetName val="Rus_Balances_2000-252"/>
      <sheetName val="Production_by_oil_province_(KR2"/>
      <sheetName val="Production_by_oil_province2"/>
      <sheetName val="Input_Valuation2"/>
      <sheetName val="2006-10_Netbacks_reconciliatio2"/>
      <sheetName val="Export_by_channels2"/>
      <sheetName val="Netback_by_channels2"/>
      <sheetName val="Netback_by_channels_2011-20252"/>
      <sheetName val="Netback_by_channels_(vy)2"/>
      <sheetName val="Transporation_$30_Brent_5y2"/>
      <sheetName val="Oil_balance2"/>
      <sheetName val="Balance_Chart2"/>
      <sheetName val="NonTransneft_Chart2"/>
      <sheetName val="transneft_new2"/>
      <sheetName val="Oil_balance_2000-042"/>
      <sheetName val="Gasoline_2000-20052"/>
      <sheetName val="Diesel_2000-052"/>
      <sheetName val="Fuel_Oil_2000-05_2"/>
      <sheetName val="Jet_Fuel_2000-20052"/>
      <sheetName val="Rail_Tariffs_TA2"/>
      <sheetName val="Gas_and_electricity_prices2"/>
      <sheetName val="PPM_Output_list2"/>
      <sheetName val="New_Ch_2"/>
      <sheetName val="New_Ch__(2)2"/>
      <sheetName val="Договора_УНФ3"/>
      <sheetName val="Договора_УН3"/>
      <sheetName val="Добыча_график1"/>
      <sheetName val="Варианты_покрытия1"/>
      <sheetName val="сср_тек__1"/>
      <sheetName val="Пояснение_|_Справочник1"/>
      <sheetName val="справка_ПНЛГ1"/>
      <sheetName val="Целевая_программа1"/>
      <sheetName val="Гренобль_Ту-2042"/>
      <sheetName val="Dropdown_list2"/>
      <sheetName val="тех_лист1"/>
      <sheetName val="РИСКИ_20101"/>
      <sheetName val="Date_21"/>
      <sheetName val="Year_31"/>
      <sheetName val="EBITDA_Bridges_v_Budget1"/>
      <sheetName val="Segmental_Analysis1"/>
      <sheetName val="CPS_&amp;_CbC1"/>
      <sheetName val="Справочник_статей_БУ_1"/>
      <sheetName val="Справочник_ДДС1"/>
      <sheetName val="Направления_деятельности1"/>
      <sheetName val="Macro&amp;general_assump1"/>
      <sheetName val="Damodaran_Industry_Beta_20151"/>
      <sheetName val="Факт_Dink-Inv_20041"/>
      <sheetName val="Прочие_ДиР1"/>
      <sheetName val="BS_ГК_МТ1"/>
      <sheetName val="PL_ГК_МТ1"/>
      <sheetName val="IFRS_corr1"/>
      <sheetName val="Свод_&quot;К&quot;1"/>
      <sheetName val="3__2013_-_перенос_на_ПМТВ1"/>
      <sheetName val="Imputed_%1"/>
      <sheetName val="Lib_BS1"/>
      <sheetName val="Список_компаний_группы1"/>
      <sheetName val="3_INP-GEN1"/>
      <sheetName val="2_INP-Timeline1"/>
      <sheetName val="1_INP-Scenario1"/>
      <sheetName val="фасады_общий1"/>
      <sheetName val="саратов_(2)1"/>
      <sheetName val="ЧМЗ_Budget1"/>
      <sheetName val="Budget_presentation_back_up1"/>
      <sheetName val="СтрЗапасов_(2)1"/>
      <sheetName val="Лист11_(2)1"/>
      <sheetName val="back_up_Share_Performance1"/>
      <sheetName val="Лист1_(2)1"/>
      <sheetName val="2_981"/>
      <sheetName val="3_981"/>
      <sheetName val="BA_"/>
      <sheetName val="EKDEB90________f_1__ь_03_x"/>
      <sheetName val="welldata_frac_analysis1"/>
      <sheetName val="Спр_1"/>
      <sheetName val="расшиф__статей_затрат1"/>
      <sheetName val="Линейная_чувствительность1"/>
      <sheetName val="ГРП,_Оптимизация1"/>
      <sheetName val="Работа_бригад_ТКРС1"/>
      <sheetName val="Для_списка1"/>
      <sheetName val="EKDEB90________f___1_____ь_03_1"/>
      <sheetName val="учет_работы_ТС1"/>
      <sheetName val="Фин-ие_ВЧНГ1"/>
      <sheetName val="ФА_Добыча1"/>
      <sheetName val="Инфо-тех_обеспечение1"/>
      <sheetName val="Gas_Print2"/>
      <sheetName val="Printed_Version_Energy_Bal2"/>
      <sheetName val="Print_TOE2"/>
      <sheetName val="Energy_Detail_Print2"/>
      <sheetName val="Gas_Consumption_Chart_Data2"/>
      <sheetName val="Electricity_Fuel_Cons2"/>
      <sheetName val="Energy-Gas_Share2"/>
      <sheetName val="Print_PPM2"/>
      <sheetName val="Reported_Ref_Prod_Consum2"/>
      <sheetName val="Reported_Russian_Coal_Consump2"/>
      <sheetName val="Electricity_Cons_Structure2"/>
      <sheetName val="Chart_Energy_ProdCon2"/>
      <sheetName val="chart_oil2"/>
      <sheetName val="chart_gas2"/>
      <sheetName val="chart_energy_exports2"/>
      <sheetName val="chart_oil_exports2"/>
      <sheetName val="chart_gas_exports2"/>
      <sheetName val="ener_bal_chart_data2"/>
      <sheetName val="п_31"/>
      <sheetName val="_N_Finansal_Eğri1"/>
      <sheetName val="Меню_1"/>
      <sheetName val="стр_1_21"/>
      <sheetName val="4_2_Оценка_эффективноԀ뀀摽Ġ"/>
      <sheetName val="4_2_Оценка_эффективноԀꀀ琡Ħ"/>
      <sheetName val="4_2_Оценка_эффективноԀ退쟏Ş"/>
      <sheetName val="4_2_Оценка_эффективноԀꀀ홋Ş"/>
      <sheetName val="4_2_Оценка_эффективноԀ뀀᯦ş"/>
      <sheetName val="4_2_Оценка_эффективноԀ怀Ŭ"/>
      <sheetName val="4_2_Оценка_эффективноԀ鸞Į"/>
      <sheetName val="4_2_Оценка_эффективноԀ怀Į"/>
      <sheetName val="Ав_(закупка,_услуги)1"/>
      <sheetName val="Кред__задолж_1"/>
      <sheetName val="Деб+ДС_рег1"/>
      <sheetName val="анализ_2003_2004исполнение_МТО"/>
      <sheetName val="эл_химз_"/>
      <sheetName val="Ожид_2"/>
      <sheetName val="ВМП_по_лоту"/>
      <sheetName val="Пр2_Р__стоимости"/>
      <sheetName val="Для_РО_мес1"/>
      <sheetName val="Добыча_нефти_(2_месяц)"/>
      <sheetName val="4_2_Оценка_эффективно"/>
      <sheetName val="Overhead_&amp;_Profit_B-1"/>
      <sheetName val="kiem_nhiem_PM022014"/>
      <sheetName val="hoc-_pcap-KNhiem_022014"/>
      <sheetName val="Данные_шаԯ缀"/>
      <sheetName val="+Статьи_1С-МП"/>
      <sheetName val="2_2_14_5_1"/>
      <sheetName val="Сводная_диаграмма"/>
      <sheetName val="4_2_Оценка_эффективноԀ　෭"/>
      <sheetName val="4_2_Оценка_эффективноԀꀀ뿟"/>
      <sheetName val="План_продаж_Свод"/>
      <sheetName val="капитальные_затраты"/>
      <sheetName val="позиционно"/>
      <sheetName val="Ставки"/>
      <sheetName val="Списки статусов"/>
      <sheetName val="СО"/>
      <sheetName val="БСф"/>
      <sheetName val="СП"/>
      <sheetName val="ТЛ"/>
      <sheetName val="ОКОПФ"/>
      <sheetName val="БЕ"/>
      <sheetName val="Компании"/>
      <sheetName val="КЦАД"/>
      <sheetName val="БурСис"/>
      <sheetName val="СНПХ"/>
      <sheetName val="НДК"/>
      <sheetName val="РН-Бур"/>
      <sheetName val="ООО &quot;Сервис Пром Комплектация&quot;"/>
      <sheetName val="list"/>
      <sheetName val="Свод РП"/>
      <sheetName val="ТС 1"/>
      <sheetName val="Данные шаԯ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>
        <row r="340">
          <cell r="N340">
            <v>51929.621500000008</v>
          </cell>
        </row>
      </sheetData>
      <sheetData sheetId="323">
        <row r="340">
          <cell r="N340">
            <v>51929.621500000008</v>
          </cell>
        </row>
      </sheetData>
      <sheetData sheetId="324">
        <row r="340">
          <cell r="N340">
            <v>51929.621500000008</v>
          </cell>
        </row>
      </sheetData>
      <sheetData sheetId="325">
        <row r="340">
          <cell r="N340">
            <v>51929.621500000008</v>
          </cell>
        </row>
      </sheetData>
      <sheetData sheetId="326">
        <row r="340">
          <cell r="N340">
            <v>51929.621500000008</v>
          </cell>
        </row>
      </sheetData>
      <sheetData sheetId="327">
        <row r="340">
          <cell r="N340">
            <v>51929.621500000008</v>
          </cell>
        </row>
      </sheetData>
      <sheetData sheetId="328">
        <row r="340">
          <cell r="N340">
            <v>51929.621500000008</v>
          </cell>
        </row>
      </sheetData>
      <sheetData sheetId="329">
        <row r="340">
          <cell r="N340">
            <v>51929.621500000008</v>
          </cell>
        </row>
      </sheetData>
      <sheetData sheetId="330">
        <row r="340">
          <cell r="N340">
            <v>51929.621500000008</v>
          </cell>
        </row>
      </sheetData>
      <sheetData sheetId="331">
        <row r="340">
          <cell r="N340">
            <v>51929.621500000008</v>
          </cell>
        </row>
      </sheetData>
      <sheetData sheetId="332">
        <row r="340">
          <cell r="N340">
            <v>51929.621500000008</v>
          </cell>
        </row>
      </sheetData>
      <sheetData sheetId="333">
        <row r="340">
          <cell r="N340">
            <v>51929.621500000008</v>
          </cell>
        </row>
      </sheetData>
      <sheetData sheetId="334">
        <row r="340">
          <cell r="N340">
            <v>51929.621500000008</v>
          </cell>
        </row>
      </sheetData>
      <sheetData sheetId="335">
        <row r="340">
          <cell r="N340">
            <v>51929.621500000008</v>
          </cell>
        </row>
      </sheetData>
      <sheetData sheetId="336">
        <row r="340">
          <cell r="N340">
            <v>51929.621500000008</v>
          </cell>
        </row>
      </sheetData>
      <sheetData sheetId="337">
        <row r="340">
          <cell r="N340">
            <v>51929.621500000008</v>
          </cell>
        </row>
      </sheetData>
      <sheetData sheetId="338">
        <row r="340">
          <cell r="N340">
            <v>51929.621500000008</v>
          </cell>
        </row>
      </sheetData>
      <sheetData sheetId="339">
        <row r="340">
          <cell r="N340">
            <v>51929.621500000008</v>
          </cell>
        </row>
      </sheetData>
      <sheetData sheetId="340">
        <row r="340">
          <cell r="N340">
            <v>51929.621500000008</v>
          </cell>
        </row>
      </sheetData>
      <sheetData sheetId="341">
        <row r="340">
          <cell r="N340">
            <v>51929.621500000008</v>
          </cell>
        </row>
      </sheetData>
      <sheetData sheetId="342">
        <row r="340">
          <cell r="N340">
            <v>51929.621500000008</v>
          </cell>
        </row>
      </sheetData>
      <sheetData sheetId="343">
        <row r="340">
          <cell r="N340">
            <v>51929.621500000008</v>
          </cell>
        </row>
      </sheetData>
      <sheetData sheetId="344">
        <row r="340">
          <cell r="N340">
            <v>51929.621500000008</v>
          </cell>
        </row>
      </sheetData>
      <sheetData sheetId="345">
        <row r="340">
          <cell r="N340">
            <v>51929.621500000008</v>
          </cell>
        </row>
      </sheetData>
      <sheetData sheetId="346">
        <row r="340">
          <cell r="N340">
            <v>51929.621500000008</v>
          </cell>
        </row>
      </sheetData>
      <sheetData sheetId="347">
        <row r="340">
          <cell r="N340">
            <v>51929.621500000008</v>
          </cell>
        </row>
      </sheetData>
      <sheetData sheetId="348">
        <row r="340">
          <cell r="N340">
            <v>51929.621500000008</v>
          </cell>
        </row>
      </sheetData>
      <sheetData sheetId="349">
        <row r="340">
          <cell r="N340">
            <v>51929.621500000008</v>
          </cell>
        </row>
      </sheetData>
      <sheetData sheetId="350">
        <row r="340">
          <cell r="N340">
            <v>51929.621500000008</v>
          </cell>
        </row>
      </sheetData>
      <sheetData sheetId="351">
        <row r="340">
          <cell r="N340">
            <v>51929.621500000008</v>
          </cell>
        </row>
      </sheetData>
      <sheetData sheetId="352" refreshError="1"/>
      <sheetData sheetId="353">
        <row r="340">
          <cell r="N340">
            <v>51929.621500000008</v>
          </cell>
        </row>
      </sheetData>
      <sheetData sheetId="354">
        <row r="340">
          <cell r="N340">
            <v>51929.621500000008</v>
          </cell>
        </row>
      </sheetData>
      <sheetData sheetId="355">
        <row r="340">
          <cell r="N340">
            <v>51929.621500000008</v>
          </cell>
        </row>
      </sheetData>
      <sheetData sheetId="356">
        <row r="340">
          <cell r="N340">
            <v>51929.621500000008</v>
          </cell>
        </row>
      </sheetData>
      <sheetData sheetId="357">
        <row r="340">
          <cell r="N340">
            <v>51929.621500000008</v>
          </cell>
        </row>
      </sheetData>
      <sheetData sheetId="358">
        <row r="340">
          <cell r="N340">
            <v>51929.621500000008</v>
          </cell>
        </row>
      </sheetData>
      <sheetData sheetId="359">
        <row r="340">
          <cell r="N340">
            <v>51929.621500000008</v>
          </cell>
        </row>
      </sheetData>
      <sheetData sheetId="360">
        <row r="340">
          <cell r="N340">
            <v>51929.621500000008</v>
          </cell>
        </row>
      </sheetData>
      <sheetData sheetId="361">
        <row r="340">
          <cell r="N340">
            <v>51929.621500000008</v>
          </cell>
        </row>
      </sheetData>
      <sheetData sheetId="362">
        <row r="340">
          <cell r="N340">
            <v>51929.621500000008</v>
          </cell>
        </row>
      </sheetData>
      <sheetData sheetId="363">
        <row r="340">
          <cell r="N340">
            <v>51929.621500000008</v>
          </cell>
        </row>
      </sheetData>
      <sheetData sheetId="364">
        <row r="340">
          <cell r="N340">
            <v>51929.621500000008</v>
          </cell>
        </row>
      </sheetData>
      <sheetData sheetId="365">
        <row r="340">
          <cell r="N340">
            <v>51929.621500000008</v>
          </cell>
        </row>
      </sheetData>
      <sheetData sheetId="366">
        <row r="340">
          <cell r="N340">
            <v>51929.621500000008</v>
          </cell>
        </row>
      </sheetData>
      <sheetData sheetId="367">
        <row r="340">
          <cell r="N340">
            <v>51929.621500000008</v>
          </cell>
        </row>
      </sheetData>
      <sheetData sheetId="368">
        <row r="340">
          <cell r="N340">
            <v>51929.621500000008</v>
          </cell>
        </row>
      </sheetData>
      <sheetData sheetId="369">
        <row r="340">
          <cell r="N340">
            <v>51929.621500000008</v>
          </cell>
        </row>
      </sheetData>
      <sheetData sheetId="370">
        <row r="340">
          <cell r="N340">
            <v>51929.621500000008</v>
          </cell>
        </row>
      </sheetData>
      <sheetData sheetId="371">
        <row r="340">
          <cell r="N340">
            <v>51929.621500000008</v>
          </cell>
        </row>
      </sheetData>
      <sheetData sheetId="372">
        <row r="340">
          <cell r="N340">
            <v>51929.621500000008</v>
          </cell>
        </row>
      </sheetData>
      <sheetData sheetId="373">
        <row r="340">
          <cell r="N340">
            <v>51929.621500000008</v>
          </cell>
        </row>
      </sheetData>
      <sheetData sheetId="374">
        <row r="340">
          <cell r="N340">
            <v>51929.621500000008</v>
          </cell>
        </row>
      </sheetData>
      <sheetData sheetId="375">
        <row r="340">
          <cell r="N340">
            <v>51929.621500000008</v>
          </cell>
        </row>
      </sheetData>
      <sheetData sheetId="376">
        <row r="340">
          <cell r="N340">
            <v>51929.621500000008</v>
          </cell>
        </row>
      </sheetData>
      <sheetData sheetId="377">
        <row r="340">
          <cell r="N340">
            <v>51929.621500000008</v>
          </cell>
        </row>
      </sheetData>
      <sheetData sheetId="378">
        <row r="340">
          <cell r="N340">
            <v>51929.621500000008</v>
          </cell>
        </row>
      </sheetData>
      <sheetData sheetId="379">
        <row r="340">
          <cell r="N340">
            <v>51929.621500000008</v>
          </cell>
        </row>
      </sheetData>
      <sheetData sheetId="380">
        <row r="340">
          <cell r="N340">
            <v>51929.621500000008</v>
          </cell>
        </row>
      </sheetData>
      <sheetData sheetId="381">
        <row r="340">
          <cell r="N340">
            <v>51929.621500000008</v>
          </cell>
        </row>
      </sheetData>
      <sheetData sheetId="382">
        <row r="340">
          <cell r="N340">
            <v>51929.621500000008</v>
          </cell>
        </row>
      </sheetData>
      <sheetData sheetId="383">
        <row r="340">
          <cell r="N340">
            <v>51929.621500000008</v>
          </cell>
        </row>
      </sheetData>
      <sheetData sheetId="384">
        <row r="340">
          <cell r="N340">
            <v>51929.621500000008</v>
          </cell>
        </row>
      </sheetData>
      <sheetData sheetId="385">
        <row r="340">
          <cell r="N340">
            <v>51929.621500000008</v>
          </cell>
        </row>
      </sheetData>
      <sheetData sheetId="386">
        <row r="340">
          <cell r="N340">
            <v>51929.621500000008</v>
          </cell>
        </row>
      </sheetData>
      <sheetData sheetId="387">
        <row r="340">
          <cell r="N340">
            <v>51929.621500000008</v>
          </cell>
        </row>
      </sheetData>
      <sheetData sheetId="388">
        <row r="340">
          <cell r="N340">
            <v>51929.621500000008</v>
          </cell>
        </row>
      </sheetData>
      <sheetData sheetId="389">
        <row r="340">
          <cell r="N340">
            <v>51929.621500000008</v>
          </cell>
        </row>
      </sheetData>
      <sheetData sheetId="390">
        <row r="340">
          <cell r="N340">
            <v>51929.621500000008</v>
          </cell>
        </row>
      </sheetData>
      <sheetData sheetId="391">
        <row r="340">
          <cell r="N340">
            <v>51929.621500000008</v>
          </cell>
        </row>
      </sheetData>
      <sheetData sheetId="392">
        <row r="340">
          <cell r="N340">
            <v>51929.621500000008</v>
          </cell>
        </row>
      </sheetData>
      <sheetData sheetId="393">
        <row r="340">
          <cell r="N340">
            <v>51929.621500000008</v>
          </cell>
        </row>
      </sheetData>
      <sheetData sheetId="394">
        <row r="340">
          <cell r="N340">
            <v>51929.621500000008</v>
          </cell>
        </row>
      </sheetData>
      <sheetData sheetId="395">
        <row r="340">
          <cell r="N340">
            <v>51929.621500000008</v>
          </cell>
        </row>
      </sheetData>
      <sheetData sheetId="396">
        <row r="340">
          <cell r="N340">
            <v>51929.621500000008</v>
          </cell>
        </row>
      </sheetData>
      <sheetData sheetId="397">
        <row r="340">
          <cell r="N340">
            <v>51929.621500000008</v>
          </cell>
        </row>
      </sheetData>
      <sheetData sheetId="398">
        <row r="340">
          <cell r="N340">
            <v>51929.621500000008</v>
          </cell>
        </row>
      </sheetData>
      <sheetData sheetId="399">
        <row r="340">
          <cell r="N340">
            <v>51929.621500000008</v>
          </cell>
        </row>
      </sheetData>
      <sheetData sheetId="400">
        <row r="340">
          <cell r="N340">
            <v>51929.621500000008</v>
          </cell>
        </row>
      </sheetData>
      <sheetData sheetId="401">
        <row r="340">
          <cell r="N340">
            <v>51929.621500000008</v>
          </cell>
        </row>
      </sheetData>
      <sheetData sheetId="402">
        <row r="340">
          <cell r="N340">
            <v>51929.621500000008</v>
          </cell>
        </row>
      </sheetData>
      <sheetData sheetId="403">
        <row r="340">
          <cell r="N340">
            <v>51929.621500000008</v>
          </cell>
        </row>
      </sheetData>
      <sheetData sheetId="404">
        <row r="340">
          <cell r="N340">
            <v>51929.621500000008</v>
          </cell>
        </row>
      </sheetData>
      <sheetData sheetId="405">
        <row r="340">
          <cell r="N340">
            <v>51929.621500000008</v>
          </cell>
        </row>
      </sheetData>
      <sheetData sheetId="406">
        <row r="340">
          <cell r="N340">
            <v>51929.621500000008</v>
          </cell>
        </row>
      </sheetData>
      <sheetData sheetId="407">
        <row r="340">
          <cell r="N340">
            <v>51929.621500000008</v>
          </cell>
        </row>
      </sheetData>
      <sheetData sheetId="408">
        <row r="340">
          <cell r="N340">
            <v>51929.621500000008</v>
          </cell>
        </row>
      </sheetData>
      <sheetData sheetId="409">
        <row r="340">
          <cell r="N340">
            <v>51929.621500000008</v>
          </cell>
        </row>
      </sheetData>
      <sheetData sheetId="410">
        <row r="340">
          <cell r="N340">
            <v>51929.621500000008</v>
          </cell>
        </row>
      </sheetData>
      <sheetData sheetId="411">
        <row r="340">
          <cell r="N340">
            <v>51929.621500000008</v>
          </cell>
        </row>
      </sheetData>
      <sheetData sheetId="412">
        <row r="340">
          <cell r="N340">
            <v>51929.621500000008</v>
          </cell>
        </row>
      </sheetData>
      <sheetData sheetId="413">
        <row r="340">
          <cell r="N340">
            <v>51929.621500000008</v>
          </cell>
        </row>
      </sheetData>
      <sheetData sheetId="414">
        <row r="340">
          <cell r="N340">
            <v>51929.621500000008</v>
          </cell>
        </row>
      </sheetData>
      <sheetData sheetId="415">
        <row r="340">
          <cell r="N340">
            <v>51929.621500000008</v>
          </cell>
        </row>
      </sheetData>
      <sheetData sheetId="416">
        <row r="340">
          <cell r="N340">
            <v>51929.621500000008</v>
          </cell>
        </row>
      </sheetData>
      <sheetData sheetId="417">
        <row r="340">
          <cell r="N340">
            <v>51929.621500000008</v>
          </cell>
        </row>
      </sheetData>
      <sheetData sheetId="418">
        <row r="340">
          <cell r="N340">
            <v>51929.621500000008</v>
          </cell>
        </row>
      </sheetData>
      <sheetData sheetId="419">
        <row r="340">
          <cell r="N340">
            <v>51929.621500000008</v>
          </cell>
        </row>
      </sheetData>
      <sheetData sheetId="420">
        <row r="340">
          <cell r="N340">
            <v>51929.621500000008</v>
          </cell>
        </row>
      </sheetData>
      <sheetData sheetId="421">
        <row r="340">
          <cell r="N340">
            <v>51929.621500000008</v>
          </cell>
        </row>
      </sheetData>
      <sheetData sheetId="422">
        <row r="340">
          <cell r="N340">
            <v>51929.621500000008</v>
          </cell>
        </row>
      </sheetData>
      <sheetData sheetId="423">
        <row r="340">
          <cell r="N340">
            <v>51929.621500000008</v>
          </cell>
        </row>
      </sheetData>
      <sheetData sheetId="424">
        <row r="340">
          <cell r="N340">
            <v>51929.621500000008</v>
          </cell>
        </row>
      </sheetData>
      <sheetData sheetId="425">
        <row r="340">
          <cell r="N340">
            <v>51929.621500000008</v>
          </cell>
        </row>
      </sheetData>
      <sheetData sheetId="426">
        <row r="340">
          <cell r="N340">
            <v>51929.621500000008</v>
          </cell>
        </row>
      </sheetData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>
        <row r="340">
          <cell r="N340">
            <v>51929.621500000008</v>
          </cell>
        </row>
      </sheetData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>
        <row r="340">
          <cell r="N340">
            <v>51929.621500000008</v>
          </cell>
        </row>
      </sheetData>
      <sheetData sheetId="605">
        <row r="340">
          <cell r="N340">
            <v>51929.621500000008</v>
          </cell>
        </row>
      </sheetData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>
        <row r="340">
          <cell r="N340">
            <v>51929.621500000008</v>
          </cell>
        </row>
      </sheetData>
      <sheetData sheetId="785">
        <row r="340">
          <cell r="N340">
            <v>51929.621500000008</v>
          </cell>
        </row>
      </sheetData>
      <sheetData sheetId="786">
        <row r="340">
          <cell r="N340">
            <v>51929.621500000008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>
        <row r="340">
          <cell r="N340">
            <v>51929.621500000008</v>
          </cell>
        </row>
      </sheetData>
      <sheetData sheetId="799">
        <row r="340">
          <cell r="N340">
            <v>51929.621500000008</v>
          </cell>
        </row>
      </sheetData>
      <sheetData sheetId="800">
        <row r="340">
          <cell r="N340">
            <v>51929.621500000008</v>
          </cell>
        </row>
      </sheetData>
      <sheetData sheetId="801">
        <row r="340">
          <cell r="N340">
            <v>51929.621500000008</v>
          </cell>
        </row>
      </sheetData>
      <sheetData sheetId="802">
        <row r="340">
          <cell r="N340">
            <v>51929.621500000008</v>
          </cell>
        </row>
      </sheetData>
      <sheetData sheetId="803">
        <row r="340">
          <cell r="N340">
            <v>51929.621500000008</v>
          </cell>
        </row>
      </sheetData>
      <sheetData sheetId="804">
        <row r="340">
          <cell r="N340">
            <v>51929.621500000008</v>
          </cell>
        </row>
      </sheetData>
      <sheetData sheetId="805">
        <row r="340">
          <cell r="N340">
            <v>51929.621500000008</v>
          </cell>
        </row>
      </sheetData>
      <sheetData sheetId="806">
        <row r="340">
          <cell r="N340">
            <v>51929.621500000008</v>
          </cell>
        </row>
      </sheetData>
      <sheetData sheetId="807">
        <row r="340">
          <cell r="N340">
            <v>51929.621500000008</v>
          </cell>
        </row>
      </sheetData>
      <sheetData sheetId="808">
        <row r="340">
          <cell r="N340">
            <v>51929.621500000008</v>
          </cell>
        </row>
      </sheetData>
      <sheetData sheetId="809">
        <row r="340">
          <cell r="N340">
            <v>51929.621500000008</v>
          </cell>
        </row>
      </sheetData>
      <sheetData sheetId="810">
        <row r="340">
          <cell r="N340">
            <v>51929.621500000008</v>
          </cell>
        </row>
      </sheetData>
      <sheetData sheetId="811">
        <row r="340">
          <cell r="N340">
            <v>51929.621500000008</v>
          </cell>
        </row>
      </sheetData>
      <sheetData sheetId="812">
        <row r="340">
          <cell r="N340">
            <v>51929.621500000008</v>
          </cell>
        </row>
      </sheetData>
      <sheetData sheetId="813">
        <row r="340">
          <cell r="N340">
            <v>51929.621500000008</v>
          </cell>
        </row>
      </sheetData>
      <sheetData sheetId="814">
        <row r="340">
          <cell r="N340">
            <v>51929.621500000008</v>
          </cell>
        </row>
      </sheetData>
      <sheetData sheetId="815">
        <row r="340">
          <cell r="N340">
            <v>51929.621500000008</v>
          </cell>
        </row>
      </sheetData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>
        <row r="340">
          <cell r="N340">
            <v>51929.621500000008</v>
          </cell>
        </row>
      </sheetData>
      <sheetData sheetId="836">
        <row r="340">
          <cell r="N340">
            <v>51929.621500000008</v>
          </cell>
        </row>
      </sheetData>
      <sheetData sheetId="837">
        <row r="340">
          <cell r="N340">
            <v>51929.621500000008</v>
          </cell>
        </row>
      </sheetData>
      <sheetData sheetId="838" refreshError="1"/>
      <sheetData sheetId="839">
        <row r="340">
          <cell r="N340">
            <v>51929.621500000008</v>
          </cell>
        </row>
      </sheetData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>
        <row r="340">
          <cell r="N340">
            <v>51929.621500000008</v>
          </cell>
        </row>
      </sheetData>
      <sheetData sheetId="860">
        <row r="340">
          <cell r="N340">
            <v>51929.621500000008</v>
          </cell>
        </row>
      </sheetData>
      <sheetData sheetId="861">
        <row r="340">
          <cell r="N340">
            <v>51929.621500000008</v>
          </cell>
        </row>
      </sheetData>
      <sheetData sheetId="862">
        <row r="340">
          <cell r="N340">
            <v>51929.621500000008</v>
          </cell>
        </row>
      </sheetData>
      <sheetData sheetId="863" refreshError="1"/>
      <sheetData sheetId="864" refreshError="1"/>
      <sheetData sheetId="865" refreshError="1"/>
      <sheetData sheetId="866">
        <row r="340">
          <cell r="N340">
            <v>51929.621500000008</v>
          </cell>
        </row>
      </sheetData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>
        <row r="340">
          <cell r="N340">
            <v>51929.621500000008</v>
          </cell>
        </row>
      </sheetData>
      <sheetData sheetId="880">
        <row r="340">
          <cell r="N340">
            <v>51929.621500000008</v>
          </cell>
        </row>
      </sheetData>
      <sheetData sheetId="881">
        <row r="340">
          <cell r="N340">
            <v>51929.621500000008</v>
          </cell>
        </row>
      </sheetData>
      <sheetData sheetId="882">
        <row r="340">
          <cell r="N340">
            <v>51929.621500000008</v>
          </cell>
        </row>
      </sheetData>
      <sheetData sheetId="883">
        <row r="340">
          <cell r="N340">
            <v>51929.621500000008</v>
          </cell>
        </row>
      </sheetData>
      <sheetData sheetId="884">
        <row r="340">
          <cell r="N340">
            <v>51929.621500000008</v>
          </cell>
        </row>
      </sheetData>
      <sheetData sheetId="885">
        <row r="340">
          <cell r="N340">
            <v>51929.621500000008</v>
          </cell>
        </row>
      </sheetData>
      <sheetData sheetId="886">
        <row r="340">
          <cell r="N340">
            <v>51929.621500000008</v>
          </cell>
        </row>
      </sheetData>
      <sheetData sheetId="887">
        <row r="340">
          <cell r="N340">
            <v>51929.621500000008</v>
          </cell>
        </row>
      </sheetData>
      <sheetData sheetId="888">
        <row r="340">
          <cell r="N340">
            <v>51929.621500000008</v>
          </cell>
        </row>
      </sheetData>
      <sheetData sheetId="889">
        <row r="340">
          <cell r="N340">
            <v>51929.621500000008</v>
          </cell>
        </row>
      </sheetData>
      <sheetData sheetId="890">
        <row r="340">
          <cell r="N340">
            <v>51929.621500000008</v>
          </cell>
        </row>
      </sheetData>
      <sheetData sheetId="891">
        <row r="340">
          <cell r="N340">
            <v>51929.621500000008</v>
          </cell>
        </row>
      </sheetData>
      <sheetData sheetId="892">
        <row r="340">
          <cell r="N340">
            <v>51929.621500000008</v>
          </cell>
        </row>
      </sheetData>
      <sheetData sheetId="893">
        <row r="340">
          <cell r="N340">
            <v>51929.621500000008</v>
          </cell>
        </row>
      </sheetData>
      <sheetData sheetId="894">
        <row r="340">
          <cell r="N340">
            <v>51929.621500000008</v>
          </cell>
        </row>
      </sheetData>
      <sheetData sheetId="895">
        <row r="340">
          <cell r="N340">
            <v>51929.621500000008</v>
          </cell>
        </row>
      </sheetData>
      <sheetData sheetId="896">
        <row r="340">
          <cell r="N340">
            <v>51929.621500000008</v>
          </cell>
        </row>
      </sheetData>
      <sheetData sheetId="897">
        <row r="340">
          <cell r="N340">
            <v>51929.621500000008</v>
          </cell>
        </row>
      </sheetData>
      <sheetData sheetId="898">
        <row r="340">
          <cell r="N340">
            <v>51929.621500000008</v>
          </cell>
        </row>
      </sheetData>
      <sheetData sheetId="899">
        <row r="340">
          <cell r="N340">
            <v>51929.621500000008</v>
          </cell>
        </row>
      </sheetData>
      <sheetData sheetId="900">
        <row r="340">
          <cell r="N340">
            <v>51929.621500000008</v>
          </cell>
        </row>
      </sheetData>
      <sheetData sheetId="901">
        <row r="340">
          <cell r="N340">
            <v>51929.621500000008</v>
          </cell>
        </row>
      </sheetData>
      <sheetData sheetId="902">
        <row r="340">
          <cell r="N340">
            <v>51929.621500000008</v>
          </cell>
        </row>
      </sheetData>
      <sheetData sheetId="903">
        <row r="340">
          <cell r="N340">
            <v>51929.621500000008</v>
          </cell>
        </row>
      </sheetData>
      <sheetData sheetId="904">
        <row r="340">
          <cell r="N340">
            <v>51929.621500000008</v>
          </cell>
        </row>
      </sheetData>
      <sheetData sheetId="905">
        <row r="340">
          <cell r="N340">
            <v>51929.621500000008</v>
          </cell>
        </row>
      </sheetData>
      <sheetData sheetId="906">
        <row r="340">
          <cell r="N340">
            <v>51929.621500000008</v>
          </cell>
        </row>
      </sheetData>
      <sheetData sheetId="907">
        <row r="340">
          <cell r="N340">
            <v>51929.621500000008</v>
          </cell>
        </row>
      </sheetData>
      <sheetData sheetId="908">
        <row r="340">
          <cell r="N340">
            <v>51929.621500000008</v>
          </cell>
        </row>
      </sheetData>
      <sheetData sheetId="909">
        <row r="340">
          <cell r="N340">
            <v>51929.621500000008</v>
          </cell>
        </row>
      </sheetData>
      <sheetData sheetId="910">
        <row r="340">
          <cell r="N340">
            <v>51929.621500000008</v>
          </cell>
        </row>
      </sheetData>
      <sheetData sheetId="911">
        <row r="340">
          <cell r="N340">
            <v>51929.621500000008</v>
          </cell>
        </row>
      </sheetData>
      <sheetData sheetId="912">
        <row r="340">
          <cell r="N340">
            <v>51929.621500000008</v>
          </cell>
        </row>
      </sheetData>
      <sheetData sheetId="913">
        <row r="340">
          <cell r="N340">
            <v>51929.621500000008</v>
          </cell>
        </row>
      </sheetData>
      <sheetData sheetId="914">
        <row r="340">
          <cell r="N340">
            <v>51929.621500000008</v>
          </cell>
        </row>
      </sheetData>
      <sheetData sheetId="915">
        <row r="340">
          <cell r="N340">
            <v>51929.621500000008</v>
          </cell>
        </row>
      </sheetData>
      <sheetData sheetId="916">
        <row r="340">
          <cell r="N340">
            <v>51929.621500000008</v>
          </cell>
        </row>
      </sheetData>
      <sheetData sheetId="917">
        <row r="340">
          <cell r="N340">
            <v>51929.621500000008</v>
          </cell>
        </row>
      </sheetData>
      <sheetData sheetId="918">
        <row r="340">
          <cell r="N340">
            <v>51929.621500000008</v>
          </cell>
        </row>
      </sheetData>
      <sheetData sheetId="919">
        <row r="340">
          <cell r="N340">
            <v>51929.621500000008</v>
          </cell>
        </row>
      </sheetData>
      <sheetData sheetId="920">
        <row r="340">
          <cell r="N340">
            <v>51929.621500000008</v>
          </cell>
        </row>
      </sheetData>
      <sheetData sheetId="921">
        <row r="340">
          <cell r="N340">
            <v>51929.621500000008</v>
          </cell>
        </row>
      </sheetData>
      <sheetData sheetId="922">
        <row r="340">
          <cell r="N340">
            <v>51929.621500000008</v>
          </cell>
        </row>
      </sheetData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>
        <row r="340">
          <cell r="N340">
            <v>51929.621500000008</v>
          </cell>
        </row>
      </sheetData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>
        <row r="340">
          <cell r="N340">
            <v>51929.621500000008</v>
          </cell>
        </row>
      </sheetData>
      <sheetData sheetId="1726">
        <row r="340">
          <cell r="N340">
            <v>51929.621500000008</v>
          </cell>
        </row>
      </sheetData>
      <sheetData sheetId="1727">
        <row r="340">
          <cell r="N340">
            <v>51929.621500000008</v>
          </cell>
        </row>
      </sheetData>
      <sheetData sheetId="1728">
        <row r="340">
          <cell r="N340">
            <v>51929.621500000008</v>
          </cell>
        </row>
      </sheetData>
      <sheetData sheetId="1729">
        <row r="340">
          <cell r="N340">
            <v>51929.621500000008</v>
          </cell>
        </row>
      </sheetData>
      <sheetData sheetId="1730">
        <row r="340">
          <cell r="N340">
            <v>51929.621500000008</v>
          </cell>
        </row>
      </sheetData>
      <sheetData sheetId="1731">
        <row r="340">
          <cell r="N340">
            <v>51929.621500000008</v>
          </cell>
        </row>
      </sheetData>
      <sheetData sheetId="1732">
        <row r="340">
          <cell r="N340">
            <v>51929.621500000008</v>
          </cell>
        </row>
      </sheetData>
      <sheetData sheetId="1733">
        <row r="340">
          <cell r="N340">
            <v>51929.621500000008</v>
          </cell>
        </row>
      </sheetData>
      <sheetData sheetId="1734">
        <row r="340">
          <cell r="N340">
            <v>51929.621500000008</v>
          </cell>
        </row>
      </sheetData>
      <sheetData sheetId="1735">
        <row r="340">
          <cell r="N340">
            <v>51929.621500000008</v>
          </cell>
        </row>
      </sheetData>
      <sheetData sheetId="1736">
        <row r="340">
          <cell r="N340">
            <v>51929.621500000008</v>
          </cell>
        </row>
      </sheetData>
      <sheetData sheetId="1737">
        <row r="340">
          <cell r="N340">
            <v>51929.621500000008</v>
          </cell>
        </row>
      </sheetData>
      <sheetData sheetId="1738">
        <row r="340">
          <cell r="N340">
            <v>51929.621500000008</v>
          </cell>
        </row>
      </sheetData>
      <sheetData sheetId="1739">
        <row r="340">
          <cell r="N340">
            <v>51929.621500000008</v>
          </cell>
        </row>
      </sheetData>
      <sheetData sheetId="1740">
        <row r="340">
          <cell r="N340">
            <v>51929.621500000008</v>
          </cell>
        </row>
      </sheetData>
      <sheetData sheetId="1741">
        <row r="340">
          <cell r="N340">
            <v>51929.621500000008</v>
          </cell>
        </row>
      </sheetData>
      <sheetData sheetId="1742">
        <row r="340">
          <cell r="N340">
            <v>51929.621500000008</v>
          </cell>
        </row>
      </sheetData>
      <sheetData sheetId="1743">
        <row r="340">
          <cell r="N340">
            <v>51929.621500000008</v>
          </cell>
        </row>
      </sheetData>
      <sheetData sheetId="1744">
        <row r="340">
          <cell r="N340">
            <v>51929.621500000008</v>
          </cell>
        </row>
      </sheetData>
      <sheetData sheetId="1745">
        <row r="340">
          <cell r="N340">
            <v>51929.621500000008</v>
          </cell>
        </row>
      </sheetData>
      <sheetData sheetId="1746">
        <row r="340">
          <cell r="N340">
            <v>51929.621500000008</v>
          </cell>
        </row>
      </sheetData>
      <sheetData sheetId="1747">
        <row r="340">
          <cell r="N340">
            <v>51929.621500000008</v>
          </cell>
        </row>
      </sheetData>
      <sheetData sheetId="1748">
        <row r="340">
          <cell r="N340">
            <v>51929.621500000008</v>
          </cell>
        </row>
      </sheetData>
      <sheetData sheetId="1749">
        <row r="340">
          <cell r="N340">
            <v>51929.621500000008</v>
          </cell>
        </row>
      </sheetData>
      <sheetData sheetId="1750">
        <row r="340">
          <cell r="N340">
            <v>51929.621500000008</v>
          </cell>
        </row>
      </sheetData>
      <sheetData sheetId="1751">
        <row r="340">
          <cell r="N340">
            <v>51929.621500000008</v>
          </cell>
        </row>
      </sheetData>
      <sheetData sheetId="1752">
        <row r="340">
          <cell r="N340">
            <v>51929.621500000008</v>
          </cell>
        </row>
      </sheetData>
      <sheetData sheetId="1753">
        <row r="340">
          <cell r="N340">
            <v>51929.621500000008</v>
          </cell>
        </row>
      </sheetData>
      <sheetData sheetId="1754">
        <row r="340">
          <cell r="N340">
            <v>51929.621500000008</v>
          </cell>
        </row>
      </sheetData>
      <sheetData sheetId="1755">
        <row r="340">
          <cell r="N340">
            <v>51929.621500000008</v>
          </cell>
        </row>
      </sheetData>
      <sheetData sheetId="1756">
        <row r="340">
          <cell r="N340">
            <v>51929.621500000008</v>
          </cell>
        </row>
      </sheetData>
      <sheetData sheetId="1757">
        <row r="340">
          <cell r="N340">
            <v>51929.621500000008</v>
          </cell>
        </row>
      </sheetData>
      <sheetData sheetId="1758">
        <row r="340">
          <cell r="N340">
            <v>51929.621500000008</v>
          </cell>
        </row>
      </sheetData>
      <sheetData sheetId="1759">
        <row r="340">
          <cell r="N340">
            <v>51929.621500000008</v>
          </cell>
        </row>
      </sheetData>
      <sheetData sheetId="1760">
        <row r="340">
          <cell r="N340">
            <v>51929.621500000008</v>
          </cell>
        </row>
      </sheetData>
      <sheetData sheetId="1761">
        <row r="340">
          <cell r="N340">
            <v>51929.621500000008</v>
          </cell>
        </row>
      </sheetData>
      <sheetData sheetId="1762">
        <row r="340">
          <cell r="N340">
            <v>51929.621500000008</v>
          </cell>
        </row>
      </sheetData>
      <sheetData sheetId="1763">
        <row r="340">
          <cell r="N340">
            <v>51929.621500000008</v>
          </cell>
        </row>
      </sheetData>
      <sheetData sheetId="1764">
        <row r="340">
          <cell r="N340">
            <v>51929.621500000008</v>
          </cell>
        </row>
      </sheetData>
      <sheetData sheetId="1765">
        <row r="340">
          <cell r="N340">
            <v>51929.621500000008</v>
          </cell>
        </row>
      </sheetData>
      <sheetData sheetId="1766">
        <row r="340">
          <cell r="N340">
            <v>51929.621500000008</v>
          </cell>
        </row>
      </sheetData>
      <sheetData sheetId="1767">
        <row r="340">
          <cell r="N340">
            <v>51929.621500000008</v>
          </cell>
        </row>
      </sheetData>
      <sheetData sheetId="1768">
        <row r="340">
          <cell r="N340">
            <v>51929.621500000008</v>
          </cell>
        </row>
      </sheetData>
      <sheetData sheetId="1769">
        <row r="340">
          <cell r="N340">
            <v>51929.621500000008</v>
          </cell>
        </row>
      </sheetData>
      <sheetData sheetId="1770">
        <row r="340">
          <cell r="N340">
            <v>51929.621500000008</v>
          </cell>
        </row>
      </sheetData>
      <sheetData sheetId="1771">
        <row r="340">
          <cell r="N340">
            <v>51929.621500000008</v>
          </cell>
        </row>
      </sheetData>
      <sheetData sheetId="1772">
        <row r="340">
          <cell r="N340">
            <v>51929.621500000008</v>
          </cell>
        </row>
      </sheetData>
      <sheetData sheetId="1773">
        <row r="340">
          <cell r="N340">
            <v>51929.621500000008</v>
          </cell>
        </row>
      </sheetData>
      <sheetData sheetId="1774">
        <row r="340">
          <cell r="N340">
            <v>51929.621500000008</v>
          </cell>
        </row>
      </sheetData>
      <sheetData sheetId="1775">
        <row r="340">
          <cell r="N340">
            <v>51929.621500000008</v>
          </cell>
        </row>
      </sheetData>
      <sheetData sheetId="1776">
        <row r="340">
          <cell r="N340">
            <v>51929.621500000008</v>
          </cell>
        </row>
      </sheetData>
      <sheetData sheetId="1777">
        <row r="340">
          <cell r="N340">
            <v>51929.621500000008</v>
          </cell>
        </row>
      </sheetData>
      <sheetData sheetId="1778">
        <row r="340">
          <cell r="N340">
            <v>51929.621500000008</v>
          </cell>
        </row>
      </sheetData>
      <sheetData sheetId="1779">
        <row r="340">
          <cell r="N340">
            <v>51929.621500000008</v>
          </cell>
        </row>
      </sheetData>
      <sheetData sheetId="1780">
        <row r="340">
          <cell r="N340">
            <v>51929.621500000008</v>
          </cell>
        </row>
      </sheetData>
      <sheetData sheetId="1781">
        <row r="340">
          <cell r="N340">
            <v>51929.621500000008</v>
          </cell>
        </row>
      </sheetData>
      <sheetData sheetId="1782">
        <row r="340">
          <cell r="N340">
            <v>51929.621500000008</v>
          </cell>
        </row>
      </sheetData>
      <sheetData sheetId="1783">
        <row r="340">
          <cell r="N340">
            <v>51929.621500000008</v>
          </cell>
        </row>
      </sheetData>
      <sheetData sheetId="1784">
        <row r="340">
          <cell r="N340">
            <v>51929.621500000008</v>
          </cell>
        </row>
      </sheetData>
      <sheetData sheetId="1785">
        <row r="340">
          <cell r="N340">
            <v>51929.621500000008</v>
          </cell>
        </row>
      </sheetData>
      <sheetData sheetId="1786">
        <row r="340">
          <cell r="N340">
            <v>51929.621500000008</v>
          </cell>
        </row>
      </sheetData>
      <sheetData sheetId="1787">
        <row r="340">
          <cell r="N340">
            <v>51929.621500000008</v>
          </cell>
        </row>
      </sheetData>
      <sheetData sheetId="1788">
        <row r="340">
          <cell r="N340">
            <v>51929.621500000008</v>
          </cell>
        </row>
      </sheetData>
      <sheetData sheetId="1789">
        <row r="340">
          <cell r="N340">
            <v>51929.621500000008</v>
          </cell>
        </row>
      </sheetData>
      <sheetData sheetId="1790">
        <row r="340">
          <cell r="N340">
            <v>51929.621500000008</v>
          </cell>
        </row>
      </sheetData>
      <sheetData sheetId="1791">
        <row r="340">
          <cell r="N340">
            <v>51929.621500000008</v>
          </cell>
        </row>
      </sheetData>
      <sheetData sheetId="1792">
        <row r="340">
          <cell r="N340">
            <v>51929.621500000008</v>
          </cell>
        </row>
      </sheetData>
      <sheetData sheetId="1793">
        <row r="340">
          <cell r="N340">
            <v>51929.621500000008</v>
          </cell>
        </row>
      </sheetData>
      <sheetData sheetId="1794">
        <row r="340">
          <cell r="N340">
            <v>51929.621500000008</v>
          </cell>
        </row>
      </sheetData>
      <sheetData sheetId="1795">
        <row r="340">
          <cell r="N340">
            <v>51929.621500000008</v>
          </cell>
        </row>
      </sheetData>
      <sheetData sheetId="1796">
        <row r="340">
          <cell r="N340">
            <v>51929.621500000008</v>
          </cell>
        </row>
      </sheetData>
      <sheetData sheetId="1797">
        <row r="340">
          <cell r="N340">
            <v>51929.621500000008</v>
          </cell>
        </row>
      </sheetData>
      <sheetData sheetId="1798">
        <row r="340">
          <cell r="N340">
            <v>51929.621500000008</v>
          </cell>
        </row>
      </sheetData>
      <sheetData sheetId="1799">
        <row r="340">
          <cell r="N340">
            <v>51929.621500000008</v>
          </cell>
        </row>
      </sheetData>
      <sheetData sheetId="1800">
        <row r="340">
          <cell r="N340">
            <v>51929.621500000008</v>
          </cell>
        </row>
      </sheetData>
      <sheetData sheetId="1801">
        <row r="340">
          <cell r="N340">
            <v>51929.621500000008</v>
          </cell>
        </row>
      </sheetData>
      <sheetData sheetId="1802">
        <row r="340">
          <cell r="N340">
            <v>51929.621500000008</v>
          </cell>
        </row>
      </sheetData>
      <sheetData sheetId="1803">
        <row r="340">
          <cell r="N340">
            <v>51929.621500000008</v>
          </cell>
        </row>
      </sheetData>
      <sheetData sheetId="1804">
        <row r="340">
          <cell r="N340">
            <v>51929.621500000008</v>
          </cell>
        </row>
      </sheetData>
      <sheetData sheetId="1805">
        <row r="340">
          <cell r="N340">
            <v>51929.621500000008</v>
          </cell>
        </row>
      </sheetData>
      <sheetData sheetId="1806">
        <row r="340">
          <cell r="N340">
            <v>51929.621500000008</v>
          </cell>
        </row>
      </sheetData>
      <sheetData sheetId="1807">
        <row r="340">
          <cell r="N340">
            <v>51929.621500000008</v>
          </cell>
        </row>
      </sheetData>
      <sheetData sheetId="1808">
        <row r="340">
          <cell r="N340">
            <v>51929.621500000008</v>
          </cell>
        </row>
      </sheetData>
      <sheetData sheetId="1809">
        <row r="340">
          <cell r="N340">
            <v>51929.621500000008</v>
          </cell>
        </row>
      </sheetData>
      <sheetData sheetId="1810">
        <row r="340">
          <cell r="N340">
            <v>51929.621500000008</v>
          </cell>
        </row>
      </sheetData>
      <sheetData sheetId="1811">
        <row r="340">
          <cell r="N340">
            <v>51929.621500000008</v>
          </cell>
        </row>
      </sheetData>
      <sheetData sheetId="1812">
        <row r="340">
          <cell r="N340">
            <v>51929.621500000008</v>
          </cell>
        </row>
      </sheetData>
      <sheetData sheetId="1813">
        <row r="340">
          <cell r="N340">
            <v>51929.621500000008</v>
          </cell>
        </row>
      </sheetData>
      <sheetData sheetId="1814">
        <row r="340">
          <cell r="N340">
            <v>51929.621500000008</v>
          </cell>
        </row>
      </sheetData>
      <sheetData sheetId="1815">
        <row r="340">
          <cell r="N340">
            <v>51929.621500000008</v>
          </cell>
        </row>
      </sheetData>
      <sheetData sheetId="1816">
        <row r="340">
          <cell r="N340">
            <v>51929.621500000008</v>
          </cell>
        </row>
      </sheetData>
      <sheetData sheetId="1817">
        <row r="340">
          <cell r="N340">
            <v>51929.621500000008</v>
          </cell>
        </row>
      </sheetData>
      <sheetData sheetId="1818">
        <row r="340">
          <cell r="N340">
            <v>51929.621500000008</v>
          </cell>
        </row>
      </sheetData>
      <sheetData sheetId="1819">
        <row r="340">
          <cell r="N340">
            <v>51929.621500000008</v>
          </cell>
        </row>
      </sheetData>
      <sheetData sheetId="1820">
        <row r="340">
          <cell r="N340">
            <v>51929.621500000008</v>
          </cell>
        </row>
      </sheetData>
      <sheetData sheetId="1821">
        <row r="340">
          <cell r="N340">
            <v>51929.621500000008</v>
          </cell>
        </row>
      </sheetData>
      <sheetData sheetId="1822">
        <row r="340">
          <cell r="N340">
            <v>51929.621500000008</v>
          </cell>
        </row>
      </sheetData>
      <sheetData sheetId="1823">
        <row r="340">
          <cell r="N340">
            <v>51929.621500000008</v>
          </cell>
        </row>
      </sheetData>
      <sheetData sheetId="1824">
        <row r="340">
          <cell r="N340">
            <v>51929.621500000008</v>
          </cell>
        </row>
      </sheetData>
      <sheetData sheetId="1825">
        <row r="340">
          <cell r="N340">
            <v>51929.621500000008</v>
          </cell>
        </row>
      </sheetData>
      <sheetData sheetId="1826">
        <row r="340">
          <cell r="N340">
            <v>51929.621500000008</v>
          </cell>
        </row>
      </sheetData>
      <sheetData sheetId="1827">
        <row r="340">
          <cell r="N340">
            <v>51929.621500000008</v>
          </cell>
        </row>
      </sheetData>
      <sheetData sheetId="1828">
        <row r="340">
          <cell r="N340">
            <v>51929.621500000008</v>
          </cell>
        </row>
      </sheetData>
      <sheetData sheetId="1829">
        <row r="340">
          <cell r="N340">
            <v>51929.621500000008</v>
          </cell>
        </row>
      </sheetData>
      <sheetData sheetId="1830">
        <row r="340">
          <cell r="N340">
            <v>51929.621500000008</v>
          </cell>
        </row>
      </sheetData>
      <sheetData sheetId="1831">
        <row r="340">
          <cell r="N340">
            <v>51929.621500000008</v>
          </cell>
        </row>
      </sheetData>
      <sheetData sheetId="1832">
        <row r="340">
          <cell r="N340">
            <v>51929.621500000008</v>
          </cell>
        </row>
      </sheetData>
      <sheetData sheetId="1833">
        <row r="340">
          <cell r="N340">
            <v>51929.621500000008</v>
          </cell>
        </row>
      </sheetData>
      <sheetData sheetId="1834">
        <row r="340">
          <cell r="N340">
            <v>51929.621500000008</v>
          </cell>
        </row>
      </sheetData>
      <sheetData sheetId="1835">
        <row r="340">
          <cell r="N340">
            <v>51929.621500000008</v>
          </cell>
        </row>
      </sheetData>
      <sheetData sheetId="1836">
        <row r="340">
          <cell r="N340">
            <v>51929.621500000008</v>
          </cell>
        </row>
      </sheetData>
      <sheetData sheetId="1837">
        <row r="340">
          <cell r="N340">
            <v>51929.621500000008</v>
          </cell>
        </row>
      </sheetData>
      <sheetData sheetId="1838">
        <row r="340">
          <cell r="N340">
            <v>51929.621500000008</v>
          </cell>
        </row>
      </sheetData>
      <sheetData sheetId="1839">
        <row r="340">
          <cell r="N340">
            <v>51929.621500000008</v>
          </cell>
        </row>
      </sheetData>
      <sheetData sheetId="1840">
        <row r="340">
          <cell r="N340">
            <v>51929.621500000008</v>
          </cell>
        </row>
      </sheetData>
      <sheetData sheetId="1841">
        <row r="340">
          <cell r="N340">
            <v>51929.621500000008</v>
          </cell>
        </row>
      </sheetData>
      <sheetData sheetId="1842">
        <row r="340">
          <cell r="N340">
            <v>51929.621500000008</v>
          </cell>
        </row>
      </sheetData>
      <sheetData sheetId="1843">
        <row r="340">
          <cell r="N340">
            <v>51929.621500000008</v>
          </cell>
        </row>
      </sheetData>
      <sheetData sheetId="1844">
        <row r="340">
          <cell r="N340">
            <v>51929.621500000008</v>
          </cell>
        </row>
      </sheetData>
      <sheetData sheetId="1845">
        <row r="340">
          <cell r="N340">
            <v>51929.621500000008</v>
          </cell>
        </row>
      </sheetData>
      <sheetData sheetId="1846">
        <row r="340">
          <cell r="N340">
            <v>51929.621500000008</v>
          </cell>
        </row>
      </sheetData>
      <sheetData sheetId="1847">
        <row r="340">
          <cell r="N340">
            <v>51929.621500000008</v>
          </cell>
        </row>
      </sheetData>
      <sheetData sheetId="1848">
        <row r="340">
          <cell r="N340">
            <v>51929.621500000008</v>
          </cell>
        </row>
      </sheetData>
      <sheetData sheetId="1849">
        <row r="340">
          <cell r="N340">
            <v>51929.621500000008</v>
          </cell>
        </row>
      </sheetData>
      <sheetData sheetId="1850">
        <row r="340">
          <cell r="N340">
            <v>51929.621500000008</v>
          </cell>
        </row>
      </sheetData>
      <sheetData sheetId="1851">
        <row r="340">
          <cell r="N340">
            <v>51929.621500000008</v>
          </cell>
        </row>
      </sheetData>
      <sheetData sheetId="1852">
        <row r="340">
          <cell r="N340">
            <v>51929.621500000008</v>
          </cell>
        </row>
      </sheetData>
      <sheetData sheetId="1853">
        <row r="340">
          <cell r="N340">
            <v>51929.621500000008</v>
          </cell>
        </row>
      </sheetData>
      <sheetData sheetId="1854">
        <row r="340">
          <cell r="N340">
            <v>51929.621500000008</v>
          </cell>
        </row>
      </sheetData>
      <sheetData sheetId="1855">
        <row r="340">
          <cell r="N340">
            <v>51929.621500000008</v>
          </cell>
        </row>
      </sheetData>
      <sheetData sheetId="1856">
        <row r="340">
          <cell r="N340">
            <v>51929.621500000008</v>
          </cell>
        </row>
      </sheetData>
      <sheetData sheetId="1857">
        <row r="340">
          <cell r="N340">
            <v>51929.621500000008</v>
          </cell>
        </row>
      </sheetData>
      <sheetData sheetId="1858">
        <row r="340">
          <cell r="N340">
            <v>51929.621500000008</v>
          </cell>
        </row>
      </sheetData>
      <sheetData sheetId="1859">
        <row r="340">
          <cell r="N340">
            <v>51929.621500000008</v>
          </cell>
        </row>
      </sheetData>
      <sheetData sheetId="1860">
        <row r="340">
          <cell r="N340">
            <v>51929.621500000008</v>
          </cell>
        </row>
      </sheetData>
      <sheetData sheetId="1861">
        <row r="340">
          <cell r="N340">
            <v>51929.621500000008</v>
          </cell>
        </row>
      </sheetData>
      <sheetData sheetId="1862">
        <row r="340">
          <cell r="N340">
            <v>51929.621500000008</v>
          </cell>
        </row>
      </sheetData>
      <sheetData sheetId="1863">
        <row r="340">
          <cell r="N340">
            <v>51929.621500000008</v>
          </cell>
        </row>
      </sheetData>
      <sheetData sheetId="1864">
        <row r="340">
          <cell r="N340">
            <v>51929.621500000008</v>
          </cell>
        </row>
      </sheetData>
      <sheetData sheetId="1865">
        <row r="340">
          <cell r="N340">
            <v>51929.621500000008</v>
          </cell>
        </row>
      </sheetData>
      <sheetData sheetId="1866">
        <row r="340">
          <cell r="N340">
            <v>51929.621500000008</v>
          </cell>
        </row>
      </sheetData>
      <sheetData sheetId="1867">
        <row r="340">
          <cell r="N340">
            <v>51929.621500000008</v>
          </cell>
        </row>
      </sheetData>
      <sheetData sheetId="1868">
        <row r="340">
          <cell r="N340">
            <v>51929.621500000008</v>
          </cell>
        </row>
      </sheetData>
      <sheetData sheetId="1869">
        <row r="340">
          <cell r="N340">
            <v>51929.621500000008</v>
          </cell>
        </row>
      </sheetData>
      <sheetData sheetId="1870">
        <row r="340">
          <cell r="N340">
            <v>51929.621500000008</v>
          </cell>
        </row>
      </sheetData>
      <sheetData sheetId="1871">
        <row r="340">
          <cell r="N340">
            <v>51929.621500000008</v>
          </cell>
        </row>
      </sheetData>
      <sheetData sheetId="1872">
        <row r="340">
          <cell r="N340">
            <v>51929.621500000008</v>
          </cell>
        </row>
      </sheetData>
      <sheetData sheetId="1873">
        <row r="340">
          <cell r="N340">
            <v>51929.621500000008</v>
          </cell>
        </row>
      </sheetData>
      <sheetData sheetId="1874">
        <row r="340">
          <cell r="N340">
            <v>51929.621500000008</v>
          </cell>
        </row>
      </sheetData>
      <sheetData sheetId="1875">
        <row r="340">
          <cell r="N340">
            <v>51929.621500000008</v>
          </cell>
        </row>
      </sheetData>
      <sheetData sheetId="1876">
        <row r="340">
          <cell r="N340">
            <v>51929.621500000008</v>
          </cell>
        </row>
      </sheetData>
      <sheetData sheetId="1877">
        <row r="340">
          <cell r="N340">
            <v>51929.621500000008</v>
          </cell>
        </row>
      </sheetData>
      <sheetData sheetId="1878">
        <row r="340">
          <cell r="N340">
            <v>51929.621500000008</v>
          </cell>
        </row>
      </sheetData>
      <sheetData sheetId="1879">
        <row r="340">
          <cell r="N340">
            <v>51929.621500000008</v>
          </cell>
        </row>
      </sheetData>
      <sheetData sheetId="1880">
        <row r="340">
          <cell r="N340">
            <v>51929.621500000008</v>
          </cell>
        </row>
      </sheetData>
      <sheetData sheetId="1881">
        <row r="340">
          <cell r="N340">
            <v>51929.621500000008</v>
          </cell>
        </row>
      </sheetData>
      <sheetData sheetId="1882">
        <row r="340">
          <cell r="N340">
            <v>51929.621500000008</v>
          </cell>
        </row>
      </sheetData>
      <sheetData sheetId="1883">
        <row r="340">
          <cell r="N340">
            <v>51929.621500000008</v>
          </cell>
        </row>
      </sheetData>
      <sheetData sheetId="1884">
        <row r="340">
          <cell r="N340">
            <v>51929.621500000008</v>
          </cell>
        </row>
      </sheetData>
      <sheetData sheetId="1885">
        <row r="340">
          <cell r="N340">
            <v>51929.621500000008</v>
          </cell>
        </row>
      </sheetData>
      <sheetData sheetId="1886">
        <row r="340">
          <cell r="N340">
            <v>51929.621500000008</v>
          </cell>
        </row>
      </sheetData>
      <sheetData sheetId="1887">
        <row r="340">
          <cell r="N340">
            <v>51929.621500000008</v>
          </cell>
        </row>
      </sheetData>
      <sheetData sheetId="1888">
        <row r="340">
          <cell r="N340">
            <v>51929.621500000008</v>
          </cell>
        </row>
      </sheetData>
      <sheetData sheetId="1889">
        <row r="340">
          <cell r="N340">
            <v>51929.621500000008</v>
          </cell>
        </row>
      </sheetData>
      <sheetData sheetId="1890">
        <row r="340">
          <cell r="N340">
            <v>51929.621500000008</v>
          </cell>
        </row>
      </sheetData>
      <sheetData sheetId="1891">
        <row r="340">
          <cell r="N340">
            <v>51929.621500000008</v>
          </cell>
        </row>
      </sheetData>
      <sheetData sheetId="1892">
        <row r="340">
          <cell r="N340">
            <v>51929.621500000008</v>
          </cell>
        </row>
      </sheetData>
      <sheetData sheetId="1893">
        <row r="340">
          <cell r="N340">
            <v>51929.621500000008</v>
          </cell>
        </row>
      </sheetData>
      <sheetData sheetId="1894">
        <row r="340">
          <cell r="N340">
            <v>51929.621500000008</v>
          </cell>
        </row>
      </sheetData>
      <sheetData sheetId="1895">
        <row r="340">
          <cell r="N340">
            <v>51929.621500000008</v>
          </cell>
        </row>
      </sheetData>
      <sheetData sheetId="1896">
        <row r="340">
          <cell r="N340">
            <v>51929.621500000008</v>
          </cell>
        </row>
      </sheetData>
      <sheetData sheetId="1897">
        <row r="340">
          <cell r="N340">
            <v>51929.621500000008</v>
          </cell>
        </row>
      </sheetData>
      <sheetData sheetId="1898">
        <row r="340">
          <cell r="N340">
            <v>51929.621500000008</v>
          </cell>
        </row>
      </sheetData>
      <sheetData sheetId="1899">
        <row r="340">
          <cell r="N340">
            <v>51929.621500000008</v>
          </cell>
        </row>
      </sheetData>
      <sheetData sheetId="1900">
        <row r="340">
          <cell r="N340">
            <v>51929.621500000008</v>
          </cell>
        </row>
      </sheetData>
      <sheetData sheetId="1901">
        <row r="340">
          <cell r="N340">
            <v>51929.621500000008</v>
          </cell>
        </row>
      </sheetData>
      <sheetData sheetId="1902">
        <row r="340">
          <cell r="N340">
            <v>51929.621500000008</v>
          </cell>
        </row>
      </sheetData>
      <sheetData sheetId="1903">
        <row r="340">
          <cell r="N340">
            <v>51929.621500000008</v>
          </cell>
        </row>
      </sheetData>
      <sheetData sheetId="1904">
        <row r="340">
          <cell r="N340">
            <v>51929.621500000008</v>
          </cell>
        </row>
      </sheetData>
      <sheetData sheetId="1905">
        <row r="340">
          <cell r="N340">
            <v>51929.621500000008</v>
          </cell>
        </row>
      </sheetData>
      <sheetData sheetId="1906">
        <row r="340">
          <cell r="N340">
            <v>51929.621500000008</v>
          </cell>
        </row>
      </sheetData>
      <sheetData sheetId="1907">
        <row r="340">
          <cell r="N340">
            <v>51929.621500000008</v>
          </cell>
        </row>
      </sheetData>
      <sheetData sheetId="1908">
        <row r="340">
          <cell r="N340">
            <v>51929.621500000008</v>
          </cell>
        </row>
      </sheetData>
      <sheetData sheetId="1909">
        <row r="340">
          <cell r="N340">
            <v>51929.621500000008</v>
          </cell>
        </row>
      </sheetData>
      <sheetData sheetId="1910">
        <row r="340">
          <cell r="N340">
            <v>51929.621500000008</v>
          </cell>
        </row>
      </sheetData>
      <sheetData sheetId="1911">
        <row r="340">
          <cell r="N340">
            <v>51929.621500000008</v>
          </cell>
        </row>
      </sheetData>
      <sheetData sheetId="1912">
        <row r="340">
          <cell r="N340">
            <v>51929.621500000008</v>
          </cell>
        </row>
      </sheetData>
      <sheetData sheetId="1913">
        <row r="340">
          <cell r="N340">
            <v>51929.621500000008</v>
          </cell>
        </row>
      </sheetData>
      <sheetData sheetId="1914">
        <row r="340">
          <cell r="N340">
            <v>51929.621500000008</v>
          </cell>
        </row>
      </sheetData>
      <sheetData sheetId="1915">
        <row r="340">
          <cell r="N340">
            <v>51929.621500000008</v>
          </cell>
        </row>
      </sheetData>
      <sheetData sheetId="1916">
        <row r="340">
          <cell r="N340">
            <v>51929.621500000008</v>
          </cell>
        </row>
      </sheetData>
      <sheetData sheetId="1917">
        <row r="340">
          <cell r="N340">
            <v>51929.621500000008</v>
          </cell>
        </row>
      </sheetData>
      <sheetData sheetId="1918">
        <row r="340">
          <cell r="N340">
            <v>51929.621500000008</v>
          </cell>
        </row>
      </sheetData>
      <sheetData sheetId="1919">
        <row r="340">
          <cell r="N340">
            <v>51929.621500000008</v>
          </cell>
        </row>
      </sheetData>
      <sheetData sheetId="1920">
        <row r="340">
          <cell r="N340">
            <v>51929.621500000008</v>
          </cell>
        </row>
      </sheetData>
      <sheetData sheetId="1921">
        <row r="340">
          <cell r="N340">
            <v>51929.621500000008</v>
          </cell>
        </row>
      </sheetData>
      <sheetData sheetId="1922">
        <row r="340">
          <cell r="N340">
            <v>51929.621500000008</v>
          </cell>
        </row>
      </sheetData>
      <sheetData sheetId="1923">
        <row r="340">
          <cell r="N340">
            <v>51929.621500000008</v>
          </cell>
        </row>
      </sheetData>
      <sheetData sheetId="1924">
        <row r="340">
          <cell r="N340">
            <v>51929.621500000008</v>
          </cell>
        </row>
      </sheetData>
      <sheetData sheetId="1925">
        <row r="340">
          <cell r="N340">
            <v>51929.621500000008</v>
          </cell>
        </row>
      </sheetData>
      <sheetData sheetId="1926">
        <row r="340">
          <cell r="N340">
            <v>51929.621500000008</v>
          </cell>
        </row>
      </sheetData>
      <sheetData sheetId="1927">
        <row r="340">
          <cell r="N340">
            <v>51929.621500000008</v>
          </cell>
        </row>
      </sheetData>
      <sheetData sheetId="1928">
        <row r="340">
          <cell r="N340">
            <v>51929.621500000008</v>
          </cell>
        </row>
      </sheetData>
      <sheetData sheetId="1929">
        <row r="340">
          <cell r="N340">
            <v>51929.621500000008</v>
          </cell>
        </row>
      </sheetData>
      <sheetData sheetId="1930">
        <row r="340">
          <cell r="N340">
            <v>51929.621500000008</v>
          </cell>
        </row>
      </sheetData>
      <sheetData sheetId="1931">
        <row r="340">
          <cell r="N340">
            <v>51929.621500000008</v>
          </cell>
        </row>
      </sheetData>
      <sheetData sheetId="1932">
        <row r="340">
          <cell r="N340">
            <v>51929.621500000008</v>
          </cell>
        </row>
      </sheetData>
      <sheetData sheetId="1933">
        <row r="340">
          <cell r="N340">
            <v>51929.621500000008</v>
          </cell>
        </row>
      </sheetData>
      <sheetData sheetId="1934">
        <row r="340">
          <cell r="N340">
            <v>51929.621500000008</v>
          </cell>
        </row>
      </sheetData>
      <sheetData sheetId="1935">
        <row r="340">
          <cell r="N340">
            <v>51929.621500000008</v>
          </cell>
        </row>
      </sheetData>
      <sheetData sheetId="1936">
        <row r="340">
          <cell r="N340">
            <v>51929.621500000008</v>
          </cell>
        </row>
      </sheetData>
      <sheetData sheetId="1937">
        <row r="340">
          <cell r="N340">
            <v>51929.621500000008</v>
          </cell>
        </row>
      </sheetData>
      <sheetData sheetId="1938">
        <row r="340">
          <cell r="N340">
            <v>51929.621500000008</v>
          </cell>
        </row>
      </sheetData>
      <sheetData sheetId="1939">
        <row r="340">
          <cell r="N340">
            <v>51929.621500000008</v>
          </cell>
        </row>
      </sheetData>
      <sheetData sheetId="1940">
        <row r="340">
          <cell r="N340">
            <v>51929.621500000008</v>
          </cell>
        </row>
      </sheetData>
      <sheetData sheetId="1941">
        <row r="340">
          <cell r="N340">
            <v>51929.621500000008</v>
          </cell>
        </row>
      </sheetData>
      <sheetData sheetId="1942">
        <row r="340">
          <cell r="N340">
            <v>51929.621500000008</v>
          </cell>
        </row>
      </sheetData>
      <sheetData sheetId="1943">
        <row r="340">
          <cell r="N340">
            <v>51929.621500000008</v>
          </cell>
        </row>
      </sheetData>
      <sheetData sheetId="1944">
        <row r="340">
          <cell r="N340">
            <v>51929.621500000008</v>
          </cell>
        </row>
      </sheetData>
      <sheetData sheetId="1945">
        <row r="340">
          <cell r="N340">
            <v>51929.621500000008</v>
          </cell>
        </row>
      </sheetData>
      <sheetData sheetId="1946">
        <row r="340">
          <cell r="N340">
            <v>51929.621500000008</v>
          </cell>
        </row>
      </sheetData>
      <sheetData sheetId="1947">
        <row r="340">
          <cell r="N340">
            <v>51929.621500000008</v>
          </cell>
        </row>
      </sheetData>
      <sheetData sheetId="1948">
        <row r="340">
          <cell r="N340">
            <v>51929.621500000008</v>
          </cell>
        </row>
      </sheetData>
      <sheetData sheetId="1949">
        <row r="340">
          <cell r="N340">
            <v>51929.621500000008</v>
          </cell>
        </row>
      </sheetData>
      <sheetData sheetId="1950">
        <row r="340">
          <cell r="N340">
            <v>51929.621500000008</v>
          </cell>
        </row>
      </sheetData>
      <sheetData sheetId="1951">
        <row r="340">
          <cell r="N340">
            <v>51929.621500000008</v>
          </cell>
        </row>
      </sheetData>
      <sheetData sheetId="1952">
        <row r="340">
          <cell r="N340">
            <v>51929.621500000008</v>
          </cell>
        </row>
      </sheetData>
      <sheetData sheetId="1953">
        <row r="340">
          <cell r="N340">
            <v>51929.621500000008</v>
          </cell>
        </row>
      </sheetData>
      <sheetData sheetId="1954">
        <row r="340">
          <cell r="N340">
            <v>51929.621500000008</v>
          </cell>
        </row>
      </sheetData>
      <sheetData sheetId="1955">
        <row r="340">
          <cell r="N340">
            <v>51929.621500000008</v>
          </cell>
        </row>
      </sheetData>
      <sheetData sheetId="1956">
        <row r="340">
          <cell r="N340">
            <v>51929.621500000008</v>
          </cell>
        </row>
      </sheetData>
      <sheetData sheetId="1957">
        <row r="340">
          <cell r="N340">
            <v>51929.621500000008</v>
          </cell>
        </row>
      </sheetData>
      <sheetData sheetId="1958">
        <row r="340">
          <cell r="N340">
            <v>51929.621500000008</v>
          </cell>
        </row>
      </sheetData>
      <sheetData sheetId="1959">
        <row r="340">
          <cell r="N340">
            <v>51929.621500000008</v>
          </cell>
        </row>
      </sheetData>
      <sheetData sheetId="1960">
        <row r="340">
          <cell r="N340">
            <v>51929.621500000008</v>
          </cell>
        </row>
      </sheetData>
      <sheetData sheetId="1961">
        <row r="340">
          <cell r="N340">
            <v>51929.621500000008</v>
          </cell>
        </row>
      </sheetData>
      <sheetData sheetId="1962">
        <row r="340">
          <cell r="N340">
            <v>51929.621500000008</v>
          </cell>
        </row>
      </sheetData>
      <sheetData sheetId="1963">
        <row r="340">
          <cell r="N340">
            <v>51929.621500000008</v>
          </cell>
        </row>
      </sheetData>
      <sheetData sheetId="1964">
        <row r="340">
          <cell r="N340">
            <v>51929.621500000008</v>
          </cell>
        </row>
      </sheetData>
      <sheetData sheetId="1965">
        <row r="340">
          <cell r="N340">
            <v>51929.621500000008</v>
          </cell>
        </row>
      </sheetData>
      <sheetData sheetId="1966">
        <row r="340">
          <cell r="N340">
            <v>51929.621500000008</v>
          </cell>
        </row>
      </sheetData>
      <sheetData sheetId="1967">
        <row r="340">
          <cell r="N340">
            <v>51929.621500000008</v>
          </cell>
        </row>
      </sheetData>
      <sheetData sheetId="1968">
        <row r="340">
          <cell r="N340">
            <v>51929.621500000008</v>
          </cell>
        </row>
      </sheetData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>
        <row r="340">
          <cell r="N340">
            <v>51929.621500000008</v>
          </cell>
        </row>
      </sheetData>
      <sheetData sheetId="1980">
        <row r="340">
          <cell r="N340">
            <v>51929.621500000008</v>
          </cell>
        </row>
      </sheetData>
      <sheetData sheetId="1981">
        <row r="340">
          <cell r="N340">
            <v>51929.621500000008</v>
          </cell>
        </row>
      </sheetData>
      <sheetData sheetId="1982">
        <row r="340">
          <cell r="N340">
            <v>51929.621500000008</v>
          </cell>
        </row>
      </sheetData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/>
      <sheetData sheetId="2006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>
        <row r="340">
          <cell r="N340">
            <v>51929.621500000008</v>
          </cell>
        </row>
      </sheetData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/>
      <sheetData sheetId="216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>
        <row r="340">
          <cell r="N340">
            <v>51929.621500000008</v>
          </cell>
        </row>
      </sheetData>
      <sheetData sheetId="2173">
        <row r="340">
          <cell r="N340">
            <v>51929.621500000008</v>
          </cell>
        </row>
      </sheetData>
      <sheetData sheetId="2174">
        <row r="340">
          <cell r="N340">
            <v>51929.621500000008</v>
          </cell>
        </row>
      </sheetData>
      <sheetData sheetId="2175"/>
      <sheetData sheetId="2176">
        <row r="340">
          <cell r="N340">
            <v>51929.621500000008</v>
          </cell>
        </row>
      </sheetData>
      <sheetData sheetId="2177">
        <row r="340">
          <cell r="N340">
            <v>51929.621500000008</v>
          </cell>
        </row>
      </sheetData>
      <sheetData sheetId="2178"/>
      <sheetData sheetId="2179">
        <row r="340">
          <cell r="N340">
            <v>51929.621500000008</v>
          </cell>
        </row>
      </sheetData>
      <sheetData sheetId="2180">
        <row r="340">
          <cell r="N340">
            <v>51929.621500000008</v>
          </cell>
        </row>
      </sheetData>
      <sheetData sheetId="2181"/>
      <sheetData sheetId="2182">
        <row r="340">
          <cell r="N340">
            <v>51929.621500000008</v>
          </cell>
        </row>
      </sheetData>
      <sheetData sheetId="2183"/>
      <sheetData sheetId="2184"/>
      <sheetData sheetId="2185"/>
      <sheetData sheetId="2186">
        <row r="340">
          <cell r="N340">
            <v>51929.621500000008</v>
          </cell>
        </row>
      </sheetData>
      <sheetData sheetId="2187">
        <row r="340">
          <cell r="N340">
            <v>51929.621500000008</v>
          </cell>
        </row>
      </sheetData>
      <sheetData sheetId="2188">
        <row r="340">
          <cell r="N340">
            <v>51929.621500000008</v>
          </cell>
        </row>
      </sheetData>
      <sheetData sheetId="2189">
        <row r="340">
          <cell r="N340">
            <v>51929.621500000008</v>
          </cell>
        </row>
      </sheetData>
      <sheetData sheetId="2190">
        <row r="340">
          <cell r="N340">
            <v>51929.621500000008</v>
          </cell>
        </row>
      </sheetData>
      <sheetData sheetId="2191">
        <row r="340">
          <cell r="N340">
            <v>51929.621500000008</v>
          </cell>
        </row>
      </sheetData>
      <sheetData sheetId="2192">
        <row r="340">
          <cell r="N340">
            <v>51929.621500000008</v>
          </cell>
        </row>
      </sheetData>
      <sheetData sheetId="2193">
        <row r="340">
          <cell r="N340">
            <v>51929.621500000008</v>
          </cell>
        </row>
      </sheetData>
      <sheetData sheetId="2194">
        <row r="340">
          <cell r="N340">
            <v>51929.621500000008</v>
          </cell>
        </row>
      </sheetData>
      <sheetData sheetId="2195">
        <row r="340">
          <cell r="N340">
            <v>51929.621500000008</v>
          </cell>
        </row>
      </sheetData>
      <sheetData sheetId="2196">
        <row r="340">
          <cell r="N340">
            <v>51929.621500000008</v>
          </cell>
        </row>
      </sheetData>
      <sheetData sheetId="2197"/>
      <sheetData sheetId="2198"/>
      <sheetData sheetId="2199"/>
      <sheetData sheetId="2200"/>
      <sheetData sheetId="2201">
        <row r="340">
          <cell r="N340">
            <v>51929.621500000008</v>
          </cell>
        </row>
      </sheetData>
      <sheetData sheetId="2202">
        <row r="340">
          <cell r="N340">
            <v>51929.621500000008</v>
          </cell>
        </row>
      </sheetData>
      <sheetData sheetId="2203"/>
      <sheetData sheetId="2204"/>
      <sheetData sheetId="2205"/>
      <sheetData sheetId="2206">
        <row r="340">
          <cell r="N340">
            <v>51929.621500000008</v>
          </cell>
        </row>
      </sheetData>
      <sheetData sheetId="2207">
        <row r="340">
          <cell r="N340">
            <v>51929.621500000008</v>
          </cell>
        </row>
      </sheetData>
      <sheetData sheetId="2208">
        <row r="340">
          <cell r="N340">
            <v>51929.621500000008</v>
          </cell>
        </row>
      </sheetData>
      <sheetData sheetId="2209">
        <row r="340">
          <cell r="N340">
            <v>51929.621500000008</v>
          </cell>
        </row>
      </sheetData>
      <sheetData sheetId="2210">
        <row r="340">
          <cell r="N340">
            <v>51929.621500000008</v>
          </cell>
        </row>
      </sheetData>
      <sheetData sheetId="2211">
        <row r="340">
          <cell r="N340">
            <v>51929.621500000008</v>
          </cell>
        </row>
      </sheetData>
      <sheetData sheetId="2212">
        <row r="340">
          <cell r="N340">
            <v>51929.621500000008</v>
          </cell>
        </row>
      </sheetData>
      <sheetData sheetId="2213">
        <row r="340">
          <cell r="N340">
            <v>51929.621500000008</v>
          </cell>
        </row>
      </sheetData>
      <sheetData sheetId="2214">
        <row r="340">
          <cell r="N340">
            <v>51929.621500000008</v>
          </cell>
        </row>
      </sheetData>
      <sheetData sheetId="2215">
        <row r="340">
          <cell r="N340">
            <v>51929.621500000008</v>
          </cell>
        </row>
      </sheetData>
      <sheetData sheetId="2216">
        <row r="340">
          <cell r="N340">
            <v>51929.621500000008</v>
          </cell>
        </row>
      </sheetData>
      <sheetData sheetId="2217">
        <row r="340">
          <cell r="N340">
            <v>51929.621500000008</v>
          </cell>
        </row>
      </sheetData>
      <sheetData sheetId="2218">
        <row r="340">
          <cell r="N340">
            <v>51929.621500000008</v>
          </cell>
        </row>
      </sheetData>
      <sheetData sheetId="2219"/>
      <sheetData sheetId="2220"/>
      <sheetData sheetId="2221"/>
      <sheetData sheetId="2222"/>
      <sheetData sheetId="2223"/>
      <sheetData sheetId="2224"/>
      <sheetData sheetId="2225">
        <row r="340">
          <cell r="N340">
            <v>51929.621500000008</v>
          </cell>
        </row>
      </sheetData>
      <sheetData sheetId="2226"/>
      <sheetData sheetId="2227"/>
      <sheetData sheetId="2228">
        <row r="340">
          <cell r="N340">
            <v>51929.621500000008</v>
          </cell>
        </row>
      </sheetData>
      <sheetData sheetId="2229">
        <row r="340">
          <cell r="N340">
            <v>51929.621500000008</v>
          </cell>
        </row>
      </sheetData>
      <sheetData sheetId="2230">
        <row r="340">
          <cell r="N340">
            <v>51929.621500000008</v>
          </cell>
        </row>
      </sheetData>
      <sheetData sheetId="2231">
        <row r="340">
          <cell r="N340">
            <v>51929.621500000008</v>
          </cell>
        </row>
      </sheetData>
      <sheetData sheetId="2232">
        <row r="340">
          <cell r="N340">
            <v>51929.621500000008</v>
          </cell>
        </row>
      </sheetData>
      <sheetData sheetId="2233">
        <row r="340">
          <cell r="N340">
            <v>51929.621500000008</v>
          </cell>
        </row>
      </sheetData>
      <sheetData sheetId="2234">
        <row r="340">
          <cell r="N340">
            <v>51929.621500000008</v>
          </cell>
        </row>
      </sheetData>
      <sheetData sheetId="2235">
        <row r="340">
          <cell r="N340">
            <v>51929.621500000008</v>
          </cell>
        </row>
      </sheetData>
      <sheetData sheetId="2236">
        <row r="340">
          <cell r="N340">
            <v>51929.621500000008</v>
          </cell>
        </row>
      </sheetData>
      <sheetData sheetId="2237">
        <row r="340">
          <cell r="N340">
            <v>51929.621500000008</v>
          </cell>
        </row>
      </sheetData>
      <sheetData sheetId="2238">
        <row r="340">
          <cell r="N340">
            <v>51929.621500000008</v>
          </cell>
        </row>
      </sheetData>
      <sheetData sheetId="2239">
        <row r="340">
          <cell r="N340">
            <v>51929.621500000008</v>
          </cell>
        </row>
      </sheetData>
      <sheetData sheetId="2240">
        <row r="340">
          <cell r="N340">
            <v>51929.621500000008</v>
          </cell>
        </row>
      </sheetData>
      <sheetData sheetId="2241">
        <row r="340">
          <cell r="N340">
            <v>51929.621500000008</v>
          </cell>
        </row>
      </sheetData>
      <sheetData sheetId="2242">
        <row r="340">
          <cell r="N340">
            <v>51929.621500000008</v>
          </cell>
        </row>
      </sheetData>
      <sheetData sheetId="2243">
        <row r="340">
          <cell r="N340">
            <v>51929.621500000008</v>
          </cell>
        </row>
      </sheetData>
      <sheetData sheetId="2244">
        <row r="340">
          <cell r="N340">
            <v>51929.621500000008</v>
          </cell>
        </row>
      </sheetData>
      <sheetData sheetId="2245">
        <row r="340">
          <cell r="N340">
            <v>51929.621500000008</v>
          </cell>
        </row>
      </sheetData>
      <sheetData sheetId="2246">
        <row r="340">
          <cell r="N340">
            <v>51929.621500000008</v>
          </cell>
        </row>
      </sheetData>
      <sheetData sheetId="2247">
        <row r="340">
          <cell r="N340">
            <v>51929.621500000008</v>
          </cell>
        </row>
      </sheetData>
      <sheetData sheetId="2248">
        <row r="340">
          <cell r="N340">
            <v>51929.621500000008</v>
          </cell>
        </row>
      </sheetData>
      <sheetData sheetId="2249">
        <row r="340">
          <cell r="N340">
            <v>51929.621500000008</v>
          </cell>
        </row>
      </sheetData>
      <sheetData sheetId="2250">
        <row r="340">
          <cell r="N340">
            <v>51929.621500000008</v>
          </cell>
        </row>
      </sheetData>
      <sheetData sheetId="2251">
        <row r="340">
          <cell r="N340">
            <v>51929.621500000008</v>
          </cell>
        </row>
      </sheetData>
      <sheetData sheetId="2252">
        <row r="340">
          <cell r="N340">
            <v>51929.621500000008</v>
          </cell>
        </row>
      </sheetData>
      <sheetData sheetId="2253">
        <row r="340">
          <cell r="N340">
            <v>51929.621500000008</v>
          </cell>
        </row>
      </sheetData>
      <sheetData sheetId="2254">
        <row r="340">
          <cell r="N340">
            <v>51929.621500000008</v>
          </cell>
        </row>
      </sheetData>
      <sheetData sheetId="2255">
        <row r="340">
          <cell r="N340">
            <v>51929.621500000008</v>
          </cell>
        </row>
      </sheetData>
      <sheetData sheetId="2256">
        <row r="340">
          <cell r="N340">
            <v>51929.621500000008</v>
          </cell>
        </row>
      </sheetData>
      <sheetData sheetId="2257">
        <row r="340">
          <cell r="N340">
            <v>51929.621500000008</v>
          </cell>
        </row>
      </sheetData>
      <sheetData sheetId="2258">
        <row r="340">
          <cell r="N340">
            <v>51929.621500000008</v>
          </cell>
        </row>
      </sheetData>
      <sheetData sheetId="2259">
        <row r="340">
          <cell r="N340">
            <v>51929.621500000008</v>
          </cell>
        </row>
      </sheetData>
      <sheetData sheetId="2260">
        <row r="340">
          <cell r="N340">
            <v>51929.621500000008</v>
          </cell>
        </row>
      </sheetData>
      <sheetData sheetId="2261">
        <row r="340">
          <cell r="N340">
            <v>51929.621500000008</v>
          </cell>
        </row>
      </sheetData>
      <sheetData sheetId="2262">
        <row r="340">
          <cell r="N340">
            <v>51929.621500000008</v>
          </cell>
        </row>
      </sheetData>
      <sheetData sheetId="2263">
        <row r="340">
          <cell r="N340">
            <v>51929.621500000008</v>
          </cell>
        </row>
      </sheetData>
      <sheetData sheetId="2264">
        <row r="340">
          <cell r="N340">
            <v>51929.621500000008</v>
          </cell>
        </row>
      </sheetData>
      <sheetData sheetId="2265">
        <row r="340">
          <cell r="N340">
            <v>51929.621500000008</v>
          </cell>
        </row>
      </sheetData>
      <sheetData sheetId="2266">
        <row r="340">
          <cell r="N340">
            <v>51929.621500000008</v>
          </cell>
        </row>
      </sheetData>
      <sheetData sheetId="2267">
        <row r="340">
          <cell r="N340">
            <v>51929.621500000008</v>
          </cell>
        </row>
      </sheetData>
      <sheetData sheetId="2268">
        <row r="340">
          <cell r="N340">
            <v>51929.621500000008</v>
          </cell>
        </row>
      </sheetData>
      <sheetData sheetId="2269">
        <row r="340">
          <cell r="N340">
            <v>51929.621500000008</v>
          </cell>
        </row>
      </sheetData>
      <sheetData sheetId="2270">
        <row r="340">
          <cell r="N340">
            <v>51929.621500000008</v>
          </cell>
        </row>
      </sheetData>
      <sheetData sheetId="2271">
        <row r="340">
          <cell r="N340">
            <v>51929.621500000008</v>
          </cell>
        </row>
      </sheetData>
      <sheetData sheetId="2272">
        <row r="340">
          <cell r="N340">
            <v>51929.621500000008</v>
          </cell>
        </row>
      </sheetData>
      <sheetData sheetId="2273">
        <row r="340">
          <cell r="N340">
            <v>51929.621500000008</v>
          </cell>
        </row>
      </sheetData>
      <sheetData sheetId="2274">
        <row r="340">
          <cell r="N340">
            <v>51929.621500000008</v>
          </cell>
        </row>
      </sheetData>
      <sheetData sheetId="2275">
        <row r="340">
          <cell r="N340">
            <v>51929.621500000008</v>
          </cell>
        </row>
      </sheetData>
      <sheetData sheetId="2276">
        <row r="340">
          <cell r="N340">
            <v>51929.621500000008</v>
          </cell>
        </row>
      </sheetData>
      <sheetData sheetId="2277">
        <row r="340">
          <cell r="N340">
            <v>51929.621500000008</v>
          </cell>
        </row>
      </sheetData>
      <sheetData sheetId="2278">
        <row r="340">
          <cell r="N340">
            <v>51929.621500000008</v>
          </cell>
        </row>
      </sheetData>
      <sheetData sheetId="2279">
        <row r="340">
          <cell r="N340">
            <v>51929.621500000008</v>
          </cell>
        </row>
      </sheetData>
      <sheetData sheetId="2280">
        <row r="340">
          <cell r="N340">
            <v>51929.621500000008</v>
          </cell>
        </row>
      </sheetData>
      <sheetData sheetId="2281">
        <row r="340">
          <cell r="N340">
            <v>51929.621500000008</v>
          </cell>
        </row>
      </sheetData>
      <sheetData sheetId="2282">
        <row r="340">
          <cell r="N340">
            <v>51929.621500000008</v>
          </cell>
        </row>
      </sheetData>
      <sheetData sheetId="2283">
        <row r="340">
          <cell r="N340">
            <v>51929.621500000008</v>
          </cell>
        </row>
      </sheetData>
      <sheetData sheetId="2284">
        <row r="340">
          <cell r="N340">
            <v>51929.621500000008</v>
          </cell>
        </row>
      </sheetData>
      <sheetData sheetId="2285">
        <row r="340">
          <cell r="N340">
            <v>51929.621500000008</v>
          </cell>
        </row>
      </sheetData>
      <sheetData sheetId="2286">
        <row r="340">
          <cell r="N340">
            <v>51929.621500000008</v>
          </cell>
        </row>
      </sheetData>
      <sheetData sheetId="2287">
        <row r="340">
          <cell r="N340">
            <v>51929.621500000008</v>
          </cell>
        </row>
      </sheetData>
      <sheetData sheetId="2288">
        <row r="340">
          <cell r="N340">
            <v>51929.621500000008</v>
          </cell>
        </row>
      </sheetData>
      <sheetData sheetId="2289">
        <row r="340">
          <cell r="N340">
            <v>51929.621500000008</v>
          </cell>
        </row>
      </sheetData>
      <sheetData sheetId="2290">
        <row r="340">
          <cell r="N340">
            <v>51929.621500000008</v>
          </cell>
        </row>
      </sheetData>
      <sheetData sheetId="2291">
        <row r="340">
          <cell r="N340">
            <v>51929.621500000008</v>
          </cell>
        </row>
      </sheetData>
      <sheetData sheetId="2292">
        <row r="340">
          <cell r="N340">
            <v>51929.621500000008</v>
          </cell>
        </row>
      </sheetData>
      <sheetData sheetId="2293">
        <row r="340">
          <cell r="N340">
            <v>51929.621500000008</v>
          </cell>
        </row>
      </sheetData>
      <sheetData sheetId="2294">
        <row r="340">
          <cell r="N340">
            <v>51929.621500000008</v>
          </cell>
        </row>
      </sheetData>
      <sheetData sheetId="2295">
        <row r="340">
          <cell r="N340">
            <v>51929.621500000008</v>
          </cell>
        </row>
      </sheetData>
      <sheetData sheetId="2296">
        <row r="340">
          <cell r="N340">
            <v>51929.621500000008</v>
          </cell>
        </row>
      </sheetData>
      <sheetData sheetId="2297">
        <row r="340">
          <cell r="N340">
            <v>51929.621500000008</v>
          </cell>
        </row>
      </sheetData>
      <sheetData sheetId="2298">
        <row r="340">
          <cell r="N340">
            <v>51929.621500000008</v>
          </cell>
        </row>
      </sheetData>
      <sheetData sheetId="2299">
        <row r="340">
          <cell r="N340">
            <v>51929.621500000008</v>
          </cell>
        </row>
      </sheetData>
      <sheetData sheetId="2300">
        <row r="340">
          <cell r="N340">
            <v>51929.621500000008</v>
          </cell>
        </row>
      </sheetData>
      <sheetData sheetId="2301">
        <row r="340">
          <cell r="N340">
            <v>51929.621500000008</v>
          </cell>
        </row>
      </sheetData>
      <sheetData sheetId="2302">
        <row r="340">
          <cell r="N340">
            <v>51929.621500000008</v>
          </cell>
        </row>
      </sheetData>
      <sheetData sheetId="2303">
        <row r="340">
          <cell r="N340">
            <v>51929.621500000008</v>
          </cell>
        </row>
      </sheetData>
      <sheetData sheetId="2304">
        <row r="340">
          <cell r="N340">
            <v>51929.621500000008</v>
          </cell>
        </row>
      </sheetData>
      <sheetData sheetId="2305">
        <row r="340">
          <cell r="N340">
            <v>51929.621500000008</v>
          </cell>
        </row>
      </sheetData>
      <sheetData sheetId="2306">
        <row r="340">
          <cell r="N340">
            <v>51929.621500000008</v>
          </cell>
        </row>
      </sheetData>
      <sheetData sheetId="2307">
        <row r="340">
          <cell r="N340">
            <v>51929.621500000008</v>
          </cell>
        </row>
      </sheetData>
      <sheetData sheetId="2308">
        <row r="340">
          <cell r="N340">
            <v>51929.621500000008</v>
          </cell>
        </row>
      </sheetData>
      <sheetData sheetId="2309">
        <row r="340">
          <cell r="N340">
            <v>51929.621500000008</v>
          </cell>
        </row>
      </sheetData>
      <sheetData sheetId="2310">
        <row r="340">
          <cell r="N340">
            <v>51929.621500000008</v>
          </cell>
        </row>
      </sheetData>
      <sheetData sheetId="2311">
        <row r="340">
          <cell r="N340">
            <v>51929.621500000008</v>
          </cell>
        </row>
      </sheetData>
      <sheetData sheetId="2312">
        <row r="340">
          <cell r="N340">
            <v>51929.621500000008</v>
          </cell>
        </row>
      </sheetData>
      <sheetData sheetId="2313">
        <row r="340">
          <cell r="N340">
            <v>51929.621500000008</v>
          </cell>
        </row>
      </sheetData>
      <sheetData sheetId="2314">
        <row r="340">
          <cell r="N340">
            <v>51929.621500000008</v>
          </cell>
        </row>
      </sheetData>
      <sheetData sheetId="2315">
        <row r="340">
          <cell r="N340">
            <v>51929.621500000008</v>
          </cell>
        </row>
      </sheetData>
      <sheetData sheetId="2316">
        <row r="340">
          <cell r="N340">
            <v>51929.621500000008</v>
          </cell>
        </row>
      </sheetData>
      <sheetData sheetId="2317">
        <row r="340">
          <cell r="N340">
            <v>51929.621500000008</v>
          </cell>
        </row>
      </sheetData>
      <sheetData sheetId="2318">
        <row r="340">
          <cell r="N340">
            <v>51929.621500000008</v>
          </cell>
        </row>
      </sheetData>
      <sheetData sheetId="2319">
        <row r="340">
          <cell r="N340">
            <v>51929.621500000008</v>
          </cell>
        </row>
      </sheetData>
      <sheetData sheetId="2320">
        <row r="340">
          <cell r="N340">
            <v>51929.621500000008</v>
          </cell>
        </row>
      </sheetData>
      <sheetData sheetId="2321">
        <row r="340">
          <cell r="N340">
            <v>51929.621500000008</v>
          </cell>
        </row>
      </sheetData>
      <sheetData sheetId="2322">
        <row r="340">
          <cell r="N340">
            <v>51929.621500000008</v>
          </cell>
        </row>
      </sheetData>
      <sheetData sheetId="2323">
        <row r="340">
          <cell r="N340">
            <v>51929.621500000008</v>
          </cell>
        </row>
      </sheetData>
      <sheetData sheetId="2324">
        <row r="340">
          <cell r="N340">
            <v>51929.621500000008</v>
          </cell>
        </row>
      </sheetData>
      <sheetData sheetId="2325">
        <row r="340">
          <cell r="N340">
            <v>51929.621500000008</v>
          </cell>
        </row>
      </sheetData>
      <sheetData sheetId="2326">
        <row r="340">
          <cell r="N340">
            <v>51929.621500000008</v>
          </cell>
        </row>
      </sheetData>
      <sheetData sheetId="2327">
        <row r="340">
          <cell r="N340">
            <v>51929.621500000008</v>
          </cell>
        </row>
      </sheetData>
      <sheetData sheetId="2328">
        <row r="340">
          <cell r="N340">
            <v>51929.621500000008</v>
          </cell>
        </row>
      </sheetData>
      <sheetData sheetId="2329">
        <row r="340">
          <cell r="N340">
            <v>51929.621500000008</v>
          </cell>
        </row>
      </sheetData>
      <sheetData sheetId="2330">
        <row r="340">
          <cell r="N340">
            <v>51929.621500000008</v>
          </cell>
        </row>
      </sheetData>
      <sheetData sheetId="2331">
        <row r="340">
          <cell r="N340">
            <v>51929.621500000008</v>
          </cell>
        </row>
      </sheetData>
      <sheetData sheetId="2332">
        <row r="340">
          <cell r="N340">
            <v>51929.621500000008</v>
          </cell>
        </row>
      </sheetData>
      <sheetData sheetId="2333">
        <row r="340">
          <cell r="N340">
            <v>51929.621500000008</v>
          </cell>
        </row>
      </sheetData>
      <sheetData sheetId="2334">
        <row r="340">
          <cell r="N340">
            <v>51929.621500000008</v>
          </cell>
        </row>
      </sheetData>
      <sheetData sheetId="2335">
        <row r="340">
          <cell r="N340">
            <v>51929.621500000008</v>
          </cell>
        </row>
      </sheetData>
      <sheetData sheetId="2336">
        <row r="340">
          <cell r="N340">
            <v>51929.621500000008</v>
          </cell>
        </row>
      </sheetData>
      <sheetData sheetId="2337">
        <row r="340">
          <cell r="N340">
            <v>51929.621500000008</v>
          </cell>
        </row>
      </sheetData>
      <sheetData sheetId="2338">
        <row r="340">
          <cell r="N340">
            <v>51929.621500000008</v>
          </cell>
        </row>
      </sheetData>
      <sheetData sheetId="2339">
        <row r="340">
          <cell r="N340">
            <v>51929.621500000008</v>
          </cell>
        </row>
      </sheetData>
      <sheetData sheetId="2340">
        <row r="340">
          <cell r="N340">
            <v>51929.621500000008</v>
          </cell>
        </row>
      </sheetData>
      <sheetData sheetId="2341">
        <row r="340">
          <cell r="N340">
            <v>51929.621500000008</v>
          </cell>
        </row>
      </sheetData>
      <sheetData sheetId="2342">
        <row r="340">
          <cell r="N340">
            <v>51929.621500000008</v>
          </cell>
        </row>
      </sheetData>
      <sheetData sheetId="2343">
        <row r="340">
          <cell r="N340">
            <v>51929.621500000008</v>
          </cell>
        </row>
      </sheetData>
      <sheetData sheetId="2344">
        <row r="340">
          <cell r="N340">
            <v>51929.621500000008</v>
          </cell>
        </row>
      </sheetData>
      <sheetData sheetId="2345">
        <row r="340">
          <cell r="N340">
            <v>51929.621500000008</v>
          </cell>
        </row>
      </sheetData>
      <sheetData sheetId="2346">
        <row r="340">
          <cell r="N340">
            <v>51929.621500000008</v>
          </cell>
        </row>
      </sheetData>
      <sheetData sheetId="2347">
        <row r="340">
          <cell r="N340">
            <v>51929.621500000008</v>
          </cell>
        </row>
      </sheetData>
      <sheetData sheetId="2348">
        <row r="340">
          <cell r="N340">
            <v>51929.621500000008</v>
          </cell>
        </row>
      </sheetData>
      <sheetData sheetId="2349">
        <row r="340">
          <cell r="N340">
            <v>51929.621500000008</v>
          </cell>
        </row>
      </sheetData>
      <sheetData sheetId="2350">
        <row r="340">
          <cell r="N340">
            <v>51929.621500000008</v>
          </cell>
        </row>
      </sheetData>
      <sheetData sheetId="2351">
        <row r="340">
          <cell r="N340">
            <v>51929.621500000008</v>
          </cell>
        </row>
      </sheetData>
      <sheetData sheetId="2352">
        <row r="340">
          <cell r="N340">
            <v>51929.621500000008</v>
          </cell>
        </row>
      </sheetData>
      <sheetData sheetId="2353">
        <row r="340">
          <cell r="N340">
            <v>51929.621500000008</v>
          </cell>
        </row>
      </sheetData>
      <sheetData sheetId="2354">
        <row r="340">
          <cell r="N340">
            <v>51929.621500000008</v>
          </cell>
        </row>
      </sheetData>
      <sheetData sheetId="2355">
        <row r="340">
          <cell r="N340">
            <v>51929.621500000008</v>
          </cell>
        </row>
      </sheetData>
      <sheetData sheetId="2356">
        <row r="340">
          <cell r="N340">
            <v>51929.621500000008</v>
          </cell>
        </row>
      </sheetData>
      <sheetData sheetId="2357">
        <row r="340">
          <cell r="N340">
            <v>51929.621500000008</v>
          </cell>
        </row>
      </sheetData>
      <sheetData sheetId="2358">
        <row r="340">
          <cell r="N340">
            <v>51929.621500000008</v>
          </cell>
        </row>
      </sheetData>
      <sheetData sheetId="2359">
        <row r="340">
          <cell r="N340">
            <v>51929.621500000008</v>
          </cell>
        </row>
      </sheetData>
      <sheetData sheetId="2360">
        <row r="340">
          <cell r="N340">
            <v>51929.621500000008</v>
          </cell>
        </row>
      </sheetData>
      <sheetData sheetId="2361">
        <row r="340">
          <cell r="N340">
            <v>51929.621500000008</v>
          </cell>
        </row>
      </sheetData>
      <sheetData sheetId="2362">
        <row r="340">
          <cell r="N340">
            <v>51929.621500000008</v>
          </cell>
        </row>
      </sheetData>
      <sheetData sheetId="2363">
        <row r="340">
          <cell r="N340">
            <v>51929.621500000008</v>
          </cell>
        </row>
      </sheetData>
      <sheetData sheetId="2364">
        <row r="340">
          <cell r="N340">
            <v>51929.621500000008</v>
          </cell>
        </row>
      </sheetData>
      <sheetData sheetId="2365">
        <row r="340">
          <cell r="N340">
            <v>51929.621500000008</v>
          </cell>
        </row>
      </sheetData>
      <sheetData sheetId="2366">
        <row r="340">
          <cell r="N340">
            <v>51929.621500000008</v>
          </cell>
        </row>
      </sheetData>
      <sheetData sheetId="2367">
        <row r="340">
          <cell r="N340">
            <v>51929.621500000008</v>
          </cell>
        </row>
      </sheetData>
      <sheetData sheetId="2368">
        <row r="340">
          <cell r="N340">
            <v>51929.621500000008</v>
          </cell>
        </row>
      </sheetData>
      <sheetData sheetId="2369">
        <row r="340">
          <cell r="N340">
            <v>51929.621500000008</v>
          </cell>
        </row>
      </sheetData>
      <sheetData sheetId="2370">
        <row r="340">
          <cell r="N340">
            <v>51929.621500000008</v>
          </cell>
        </row>
      </sheetData>
      <sheetData sheetId="2371">
        <row r="340">
          <cell r="N340">
            <v>51929.621500000008</v>
          </cell>
        </row>
      </sheetData>
      <sheetData sheetId="2372">
        <row r="340">
          <cell r="N340">
            <v>51929.621500000008</v>
          </cell>
        </row>
      </sheetData>
      <sheetData sheetId="2373">
        <row r="340">
          <cell r="N340">
            <v>51929.621500000008</v>
          </cell>
        </row>
      </sheetData>
      <sheetData sheetId="2374">
        <row r="340">
          <cell r="N340">
            <v>51929.621500000008</v>
          </cell>
        </row>
      </sheetData>
      <sheetData sheetId="2375">
        <row r="340">
          <cell r="N340">
            <v>51929.621500000008</v>
          </cell>
        </row>
      </sheetData>
      <sheetData sheetId="2376">
        <row r="340">
          <cell r="N340">
            <v>51929.621500000008</v>
          </cell>
        </row>
      </sheetData>
      <sheetData sheetId="2377">
        <row r="340">
          <cell r="N340">
            <v>51929.621500000008</v>
          </cell>
        </row>
      </sheetData>
      <sheetData sheetId="2378">
        <row r="340">
          <cell r="N340">
            <v>51929.621500000008</v>
          </cell>
        </row>
      </sheetData>
      <sheetData sheetId="2379">
        <row r="340">
          <cell r="N340">
            <v>51929.621500000008</v>
          </cell>
        </row>
      </sheetData>
      <sheetData sheetId="2380">
        <row r="340">
          <cell r="N340">
            <v>51929.621500000008</v>
          </cell>
        </row>
      </sheetData>
      <sheetData sheetId="2381">
        <row r="340">
          <cell r="N340">
            <v>51929.621500000008</v>
          </cell>
        </row>
      </sheetData>
      <sheetData sheetId="2382">
        <row r="340">
          <cell r="N340">
            <v>51929.621500000008</v>
          </cell>
        </row>
      </sheetData>
      <sheetData sheetId="2383">
        <row r="340">
          <cell r="N340">
            <v>51929.621500000008</v>
          </cell>
        </row>
      </sheetData>
      <sheetData sheetId="2384">
        <row r="340">
          <cell r="N340">
            <v>51929.621500000008</v>
          </cell>
        </row>
      </sheetData>
      <sheetData sheetId="2385">
        <row r="340">
          <cell r="N340">
            <v>51929.621500000008</v>
          </cell>
        </row>
      </sheetData>
      <sheetData sheetId="2386">
        <row r="340">
          <cell r="N340">
            <v>51929.621500000008</v>
          </cell>
        </row>
      </sheetData>
      <sheetData sheetId="2387">
        <row r="340">
          <cell r="N340">
            <v>51929.621500000008</v>
          </cell>
        </row>
      </sheetData>
      <sheetData sheetId="2388">
        <row r="340">
          <cell r="N340">
            <v>51929.621500000008</v>
          </cell>
        </row>
      </sheetData>
      <sheetData sheetId="2389">
        <row r="340">
          <cell r="N340">
            <v>51929.621500000008</v>
          </cell>
        </row>
      </sheetData>
      <sheetData sheetId="2390">
        <row r="340">
          <cell r="N340">
            <v>51929.621500000008</v>
          </cell>
        </row>
      </sheetData>
      <sheetData sheetId="2391">
        <row r="340">
          <cell r="N340">
            <v>51929.621500000008</v>
          </cell>
        </row>
      </sheetData>
      <sheetData sheetId="2392">
        <row r="340">
          <cell r="N340">
            <v>51929.621500000008</v>
          </cell>
        </row>
      </sheetData>
      <sheetData sheetId="2393">
        <row r="340">
          <cell r="N340">
            <v>51929.621500000008</v>
          </cell>
        </row>
      </sheetData>
      <sheetData sheetId="2394">
        <row r="340">
          <cell r="N340">
            <v>51929.621500000008</v>
          </cell>
        </row>
      </sheetData>
      <sheetData sheetId="2395">
        <row r="340">
          <cell r="N340">
            <v>51929.621500000008</v>
          </cell>
        </row>
      </sheetData>
      <sheetData sheetId="2396">
        <row r="340">
          <cell r="N340">
            <v>51929.621500000008</v>
          </cell>
        </row>
      </sheetData>
      <sheetData sheetId="2397">
        <row r="340">
          <cell r="N340">
            <v>51929.621500000008</v>
          </cell>
        </row>
      </sheetData>
      <sheetData sheetId="2398">
        <row r="340">
          <cell r="N340">
            <v>51929.621500000008</v>
          </cell>
        </row>
      </sheetData>
      <sheetData sheetId="2399">
        <row r="340">
          <cell r="N340">
            <v>51929.621500000008</v>
          </cell>
        </row>
      </sheetData>
      <sheetData sheetId="2400">
        <row r="340">
          <cell r="N340">
            <v>51929.621500000008</v>
          </cell>
        </row>
      </sheetData>
      <sheetData sheetId="2401">
        <row r="340">
          <cell r="N340">
            <v>51929.621500000008</v>
          </cell>
        </row>
      </sheetData>
      <sheetData sheetId="2402">
        <row r="340">
          <cell r="N340">
            <v>51929.621500000008</v>
          </cell>
        </row>
      </sheetData>
      <sheetData sheetId="2403">
        <row r="340">
          <cell r="N340">
            <v>51929.621500000008</v>
          </cell>
        </row>
      </sheetData>
      <sheetData sheetId="2404">
        <row r="340">
          <cell r="N340">
            <v>51929.621500000008</v>
          </cell>
        </row>
      </sheetData>
      <sheetData sheetId="2405">
        <row r="340">
          <cell r="N340">
            <v>51929.621500000008</v>
          </cell>
        </row>
      </sheetData>
      <sheetData sheetId="2406">
        <row r="340">
          <cell r="N340">
            <v>51929.621500000008</v>
          </cell>
        </row>
      </sheetData>
      <sheetData sheetId="2407">
        <row r="340">
          <cell r="N340">
            <v>51929.621500000008</v>
          </cell>
        </row>
      </sheetData>
      <sheetData sheetId="2408">
        <row r="340">
          <cell r="N340">
            <v>51929.621500000008</v>
          </cell>
        </row>
      </sheetData>
      <sheetData sheetId="2409">
        <row r="340">
          <cell r="N340">
            <v>51929.621500000008</v>
          </cell>
        </row>
      </sheetData>
      <sheetData sheetId="2410">
        <row r="340">
          <cell r="N340">
            <v>51929.621500000008</v>
          </cell>
        </row>
      </sheetData>
      <sheetData sheetId="2411">
        <row r="340">
          <cell r="N340">
            <v>51929.621500000008</v>
          </cell>
        </row>
      </sheetData>
      <sheetData sheetId="2412">
        <row r="340">
          <cell r="N340">
            <v>51929.621500000008</v>
          </cell>
        </row>
      </sheetData>
      <sheetData sheetId="2413">
        <row r="340">
          <cell r="N340">
            <v>51929.621500000008</v>
          </cell>
        </row>
      </sheetData>
      <sheetData sheetId="2414">
        <row r="340">
          <cell r="N340">
            <v>51929.621500000008</v>
          </cell>
        </row>
      </sheetData>
      <sheetData sheetId="2415">
        <row r="340">
          <cell r="N340">
            <v>51929.621500000008</v>
          </cell>
        </row>
      </sheetData>
      <sheetData sheetId="2416">
        <row r="340">
          <cell r="N340">
            <v>51929.621500000008</v>
          </cell>
        </row>
      </sheetData>
      <sheetData sheetId="2417">
        <row r="340">
          <cell r="N340">
            <v>51929.621500000008</v>
          </cell>
        </row>
      </sheetData>
      <sheetData sheetId="2418">
        <row r="340">
          <cell r="N340">
            <v>51929.621500000008</v>
          </cell>
        </row>
      </sheetData>
      <sheetData sheetId="2419">
        <row r="340">
          <cell r="N340">
            <v>51929.621500000008</v>
          </cell>
        </row>
      </sheetData>
      <sheetData sheetId="2420">
        <row r="340">
          <cell r="N340">
            <v>51929.621500000008</v>
          </cell>
        </row>
      </sheetData>
      <sheetData sheetId="2421">
        <row r="340">
          <cell r="N340">
            <v>51929.621500000008</v>
          </cell>
        </row>
      </sheetData>
      <sheetData sheetId="2422">
        <row r="340">
          <cell r="N340">
            <v>51929.621500000008</v>
          </cell>
        </row>
      </sheetData>
      <sheetData sheetId="2423">
        <row r="340">
          <cell r="N340">
            <v>51929.621500000008</v>
          </cell>
        </row>
      </sheetData>
      <sheetData sheetId="2424">
        <row r="340">
          <cell r="N340">
            <v>51929.621500000008</v>
          </cell>
        </row>
      </sheetData>
      <sheetData sheetId="2425">
        <row r="340">
          <cell r="N340">
            <v>51929.621500000008</v>
          </cell>
        </row>
      </sheetData>
      <sheetData sheetId="2426">
        <row r="340">
          <cell r="N340">
            <v>51929.621500000008</v>
          </cell>
        </row>
      </sheetData>
      <sheetData sheetId="2427">
        <row r="340">
          <cell r="N340">
            <v>51929.621500000008</v>
          </cell>
        </row>
      </sheetData>
      <sheetData sheetId="2428">
        <row r="340">
          <cell r="N340">
            <v>51929.621500000008</v>
          </cell>
        </row>
      </sheetData>
      <sheetData sheetId="2429">
        <row r="340">
          <cell r="N340">
            <v>51929.621500000008</v>
          </cell>
        </row>
      </sheetData>
      <sheetData sheetId="2430">
        <row r="340">
          <cell r="N340">
            <v>51929.621500000008</v>
          </cell>
        </row>
      </sheetData>
      <sheetData sheetId="2431">
        <row r="340">
          <cell r="N340">
            <v>51929.621500000008</v>
          </cell>
        </row>
      </sheetData>
      <sheetData sheetId="2432">
        <row r="340">
          <cell r="N340">
            <v>51929.621500000008</v>
          </cell>
        </row>
      </sheetData>
      <sheetData sheetId="2433">
        <row r="340">
          <cell r="N340">
            <v>51929.621500000008</v>
          </cell>
        </row>
      </sheetData>
      <sheetData sheetId="2434">
        <row r="340">
          <cell r="N340">
            <v>51929.621500000008</v>
          </cell>
        </row>
      </sheetData>
      <sheetData sheetId="2435">
        <row r="340">
          <cell r="N340">
            <v>51929.621500000008</v>
          </cell>
        </row>
      </sheetData>
      <sheetData sheetId="2436">
        <row r="340">
          <cell r="N340">
            <v>51929.621500000008</v>
          </cell>
        </row>
      </sheetData>
      <sheetData sheetId="2437">
        <row r="340">
          <cell r="N340">
            <v>51929.621500000008</v>
          </cell>
        </row>
      </sheetData>
      <sheetData sheetId="2438">
        <row r="340">
          <cell r="N340">
            <v>51929.621500000008</v>
          </cell>
        </row>
      </sheetData>
      <sheetData sheetId="2439"/>
      <sheetData sheetId="2440"/>
      <sheetData sheetId="2441"/>
      <sheetData sheetId="2442"/>
      <sheetData sheetId="2443">
        <row r="340">
          <cell r="N340">
            <v>51929.621500000008</v>
          </cell>
        </row>
      </sheetData>
      <sheetData sheetId="2444"/>
      <sheetData sheetId="2445"/>
      <sheetData sheetId="2446"/>
      <sheetData sheetId="2447">
        <row r="340">
          <cell r="N340">
            <v>51929.621500000008</v>
          </cell>
        </row>
      </sheetData>
      <sheetData sheetId="2448">
        <row r="340">
          <cell r="N340">
            <v>51929.621500000008</v>
          </cell>
        </row>
      </sheetData>
      <sheetData sheetId="2449">
        <row r="340">
          <cell r="N340">
            <v>51929.621500000008</v>
          </cell>
        </row>
      </sheetData>
      <sheetData sheetId="2450">
        <row r="340">
          <cell r="N340">
            <v>51929.621500000008</v>
          </cell>
        </row>
      </sheetData>
      <sheetData sheetId="2451">
        <row r="340">
          <cell r="N340">
            <v>51929.621500000008</v>
          </cell>
        </row>
      </sheetData>
      <sheetData sheetId="2452">
        <row r="340">
          <cell r="N340">
            <v>51929.621500000008</v>
          </cell>
        </row>
      </sheetData>
      <sheetData sheetId="2453">
        <row r="340">
          <cell r="N340">
            <v>51929.621500000008</v>
          </cell>
        </row>
      </sheetData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>
        <row r="340">
          <cell r="N340">
            <v>51929.621500000008</v>
          </cell>
        </row>
      </sheetData>
      <sheetData sheetId="2465"/>
      <sheetData sheetId="2466"/>
      <sheetData sheetId="2467"/>
      <sheetData sheetId="2468"/>
      <sheetData sheetId="2469">
        <row r="340">
          <cell r="N340">
            <v>51929.621500000008</v>
          </cell>
        </row>
      </sheetData>
      <sheetData sheetId="2470">
        <row r="340">
          <cell r="N340">
            <v>51929.621500000008</v>
          </cell>
        </row>
      </sheetData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>
        <row r="340">
          <cell r="N340">
            <v>51929.621500000008</v>
          </cell>
        </row>
      </sheetData>
      <sheetData sheetId="2487">
        <row r="340">
          <cell r="N340">
            <v>51929.621500000008</v>
          </cell>
        </row>
      </sheetData>
      <sheetData sheetId="2488">
        <row r="340">
          <cell r="N340">
            <v>51929.621500000008</v>
          </cell>
        </row>
      </sheetData>
      <sheetData sheetId="2489">
        <row r="340">
          <cell r="N340">
            <v>51929.621500000008</v>
          </cell>
        </row>
      </sheetData>
      <sheetData sheetId="2490">
        <row r="340">
          <cell r="N340">
            <v>51929.621500000008</v>
          </cell>
        </row>
      </sheetData>
      <sheetData sheetId="2491">
        <row r="340">
          <cell r="N340">
            <v>51929.621500000008</v>
          </cell>
        </row>
      </sheetData>
      <sheetData sheetId="2492">
        <row r="340">
          <cell r="N340">
            <v>51929.621500000008</v>
          </cell>
        </row>
      </sheetData>
      <sheetData sheetId="2493">
        <row r="340">
          <cell r="N340">
            <v>51929.621500000008</v>
          </cell>
        </row>
      </sheetData>
      <sheetData sheetId="2494">
        <row r="340">
          <cell r="N340">
            <v>51929.621500000008</v>
          </cell>
        </row>
      </sheetData>
      <sheetData sheetId="2495">
        <row r="340">
          <cell r="N340">
            <v>51929.621500000008</v>
          </cell>
        </row>
      </sheetData>
      <sheetData sheetId="2496">
        <row r="340">
          <cell r="N340">
            <v>51929.621500000008</v>
          </cell>
        </row>
      </sheetData>
      <sheetData sheetId="2497">
        <row r="340">
          <cell r="N340">
            <v>51929.621500000008</v>
          </cell>
        </row>
      </sheetData>
      <sheetData sheetId="2498">
        <row r="340">
          <cell r="N340">
            <v>51929.621500000008</v>
          </cell>
        </row>
      </sheetData>
      <sheetData sheetId="2499">
        <row r="340">
          <cell r="N340">
            <v>51929.621500000008</v>
          </cell>
        </row>
      </sheetData>
      <sheetData sheetId="2500">
        <row r="340">
          <cell r="N340">
            <v>51929.621500000008</v>
          </cell>
        </row>
      </sheetData>
      <sheetData sheetId="2501">
        <row r="340">
          <cell r="N340">
            <v>51929.621500000008</v>
          </cell>
        </row>
      </sheetData>
      <sheetData sheetId="2502">
        <row r="340">
          <cell r="N340">
            <v>51929.621500000008</v>
          </cell>
        </row>
      </sheetData>
      <sheetData sheetId="2503">
        <row r="340">
          <cell r="N340">
            <v>51929.621500000008</v>
          </cell>
        </row>
      </sheetData>
      <sheetData sheetId="2504">
        <row r="340">
          <cell r="N340">
            <v>51929.621500000008</v>
          </cell>
        </row>
      </sheetData>
      <sheetData sheetId="2505">
        <row r="340">
          <cell r="N340">
            <v>51929.621500000008</v>
          </cell>
        </row>
      </sheetData>
      <sheetData sheetId="2506">
        <row r="340">
          <cell r="N340">
            <v>51929.621500000008</v>
          </cell>
        </row>
      </sheetData>
      <sheetData sheetId="2507">
        <row r="340">
          <cell r="N340">
            <v>51929.621500000008</v>
          </cell>
        </row>
      </sheetData>
      <sheetData sheetId="2508">
        <row r="340">
          <cell r="N340">
            <v>51929.621500000008</v>
          </cell>
        </row>
      </sheetData>
      <sheetData sheetId="2509">
        <row r="340">
          <cell r="N340">
            <v>51929.621500000008</v>
          </cell>
        </row>
      </sheetData>
      <sheetData sheetId="2510">
        <row r="340">
          <cell r="N340">
            <v>51929.621500000008</v>
          </cell>
        </row>
      </sheetData>
      <sheetData sheetId="2511">
        <row r="340">
          <cell r="N340">
            <v>51929.621500000008</v>
          </cell>
        </row>
      </sheetData>
      <sheetData sheetId="2512">
        <row r="340">
          <cell r="N340">
            <v>51929.621500000008</v>
          </cell>
        </row>
      </sheetData>
      <sheetData sheetId="2513">
        <row r="340">
          <cell r="N340">
            <v>51929.621500000008</v>
          </cell>
        </row>
      </sheetData>
      <sheetData sheetId="2514">
        <row r="340">
          <cell r="N340">
            <v>51929.621500000008</v>
          </cell>
        </row>
      </sheetData>
      <sheetData sheetId="2515">
        <row r="340">
          <cell r="N340">
            <v>51929.621500000008</v>
          </cell>
        </row>
      </sheetData>
      <sheetData sheetId="2516">
        <row r="340">
          <cell r="N340">
            <v>51929.621500000008</v>
          </cell>
        </row>
      </sheetData>
      <sheetData sheetId="2517">
        <row r="340">
          <cell r="N340">
            <v>51929.621500000008</v>
          </cell>
        </row>
      </sheetData>
      <sheetData sheetId="2518">
        <row r="340">
          <cell r="N340">
            <v>51929.621500000008</v>
          </cell>
        </row>
      </sheetData>
      <sheetData sheetId="2519">
        <row r="340">
          <cell r="N340">
            <v>51929.621500000008</v>
          </cell>
        </row>
      </sheetData>
      <sheetData sheetId="2520">
        <row r="340">
          <cell r="N340">
            <v>51929.621500000008</v>
          </cell>
        </row>
      </sheetData>
      <sheetData sheetId="2521">
        <row r="340">
          <cell r="N340">
            <v>51929.621500000008</v>
          </cell>
        </row>
      </sheetData>
      <sheetData sheetId="2522">
        <row r="340">
          <cell r="N340">
            <v>51929.621500000008</v>
          </cell>
        </row>
      </sheetData>
      <sheetData sheetId="2523">
        <row r="340">
          <cell r="N340">
            <v>51929.621500000008</v>
          </cell>
        </row>
      </sheetData>
      <sheetData sheetId="2524">
        <row r="340">
          <cell r="N340">
            <v>51929.621500000008</v>
          </cell>
        </row>
      </sheetData>
      <sheetData sheetId="2525">
        <row r="340">
          <cell r="N340">
            <v>51929.621500000008</v>
          </cell>
        </row>
      </sheetData>
      <sheetData sheetId="2526">
        <row r="340">
          <cell r="N340">
            <v>51929.621500000008</v>
          </cell>
        </row>
      </sheetData>
      <sheetData sheetId="2527">
        <row r="340">
          <cell r="N340">
            <v>51929.621500000008</v>
          </cell>
        </row>
      </sheetData>
      <sheetData sheetId="2528">
        <row r="340">
          <cell r="N340">
            <v>51929.621500000008</v>
          </cell>
        </row>
      </sheetData>
      <sheetData sheetId="2529">
        <row r="340">
          <cell r="N340">
            <v>51929.621500000008</v>
          </cell>
        </row>
      </sheetData>
      <sheetData sheetId="2530">
        <row r="340">
          <cell r="N340">
            <v>51929.621500000008</v>
          </cell>
        </row>
      </sheetData>
      <sheetData sheetId="2531">
        <row r="340">
          <cell r="N340">
            <v>51929.621500000008</v>
          </cell>
        </row>
      </sheetData>
      <sheetData sheetId="2532">
        <row r="340">
          <cell r="N340">
            <v>51929.621500000008</v>
          </cell>
        </row>
      </sheetData>
      <sheetData sheetId="2533">
        <row r="340">
          <cell r="N340">
            <v>51929.621500000008</v>
          </cell>
        </row>
      </sheetData>
      <sheetData sheetId="2534">
        <row r="340">
          <cell r="N340">
            <v>51929.621500000008</v>
          </cell>
        </row>
      </sheetData>
      <sheetData sheetId="2535">
        <row r="340">
          <cell r="N340">
            <v>51929.621500000008</v>
          </cell>
        </row>
      </sheetData>
      <sheetData sheetId="2536">
        <row r="340">
          <cell r="N340">
            <v>51929.621500000008</v>
          </cell>
        </row>
      </sheetData>
      <sheetData sheetId="2537">
        <row r="340">
          <cell r="N340">
            <v>51929.621500000008</v>
          </cell>
        </row>
      </sheetData>
      <sheetData sheetId="2538">
        <row r="340">
          <cell r="N340">
            <v>51929.621500000008</v>
          </cell>
        </row>
      </sheetData>
      <sheetData sheetId="2539">
        <row r="340">
          <cell r="N340">
            <v>51929.621500000008</v>
          </cell>
        </row>
      </sheetData>
      <sheetData sheetId="2540"/>
      <sheetData sheetId="2541"/>
      <sheetData sheetId="2542"/>
      <sheetData sheetId="2543">
        <row r="340">
          <cell r="N340">
            <v>51929.621500000008</v>
          </cell>
        </row>
      </sheetData>
      <sheetData sheetId="2544">
        <row r="340">
          <cell r="N340">
            <v>51929.621500000008</v>
          </cell>
        </row>
      </sheetData>
      <sheetData sheetId="2545">
        <row r="340">
          <cell r="N340">
            <v>51929.621500000008</v>
          </cell>
        </row>
      </sheetData>
      <sheetData sheetId="2546">
        <row r="340">
          <cell r="N340">
            <v>51929.621500000008</v>
          </cell>
        </row>
      </sheetData>
      <sheetData sheetId="2547">
        <row r="340">
          <cell r="N340">
            <v>51929.621500000008</v>
          </cell>
        </row>
      </sheetData>
      <sheetData sheetId="2548">
        <row r="340">
          <cell r="N340">
            <v>51929.621500000008</v>
          </cell>
        </row>
      </sheetData>
      <sheetData sheetId="2549">
        <row r="340">
          <cell r="N340">
            <v>51929.621500000008</v>
          </cell>
        </row>
      </sheetData>
      <sheetData sheetId="2550">
        <row r="340">
          <cell r="N340">
            <v>51929.621500000008</v>
          </cell>
        </row>
      </sheetData>
      <sheetData sheetId="2551">
        <row r="340">
          <cell r="N340">
            <v>51929.621500000008</v>
          </cell>
        </row>
      </sheetData>
      <sheetData sheetId="2552">
        <row r="340">
          <cell r="N340">
            <v>51929.621500000008</v>
          </cell>
        </row>
      </sheetData>
      <sheetData sheetId="2553">
        <row r="340">
          <cell r="N340">
            <v>51929.621500000008</v>
          </cell>
        </row>
      </sheetData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>
        <row r="340">
          <cell r="N340">
            <v>51929.621500000008</v>
          </cell>
        </row>
      </sheetData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>
        <row r="340">
          <cell r="N340">
            <v>51929.621500000008</v>
          </cell>
        </row>
      </sheetData>
      <sheetData sheetId="2577"/>
      <sheetData sheetId="2578"/>
      <sheetData sheetId="2579">
        <row r="340">
          <cell r="N340">
            <v>51929.621500000008</v>
          </cell>
        </row>
      </sheetData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>
        <row r="340">
          <cell r="N340">
            <v>51929.621500000008</v>
          </cell>
        </row>
      </sheetData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>
        <row r="340">
          <cell r="N340">
            <v>51929.621500000008</v>
          </cell>
        </row>
      </sheetData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 refreshError="1"/>
      <sheetData sheetId="2676" refreshError="1"/>
      <sheetData sheetId="2677"/>
      <sheetData sheetId="2678" refreshError="1"/>
      <sheetData sheetId="2679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/>
      <sheetData sheetId="2688"/>
      <sheetData sheetId="2689"/>
      <sheetData sheetId="2690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>
        <row r="340">
          <cell r="N340">
            <v>51929.621500000008</v>
          </cell>
        </row>
      </sheetData>
      <sheetData sheetId="2798">
        <row r="340">
          <cell r="N340">
            <v>51929.621500000008</v>
          </cell>
        </row>
      </sheetData>
      <sheetData sheetId="2799">
        <row r="340">
          <cell r="N340">
            <v>51929.621500000008</v>
          </cell>
        </row>
      </sheetData>
      <sheetData sheetId="2800">
        <row r="340">
          <cell r="N340">
            <v>51929.621500000008</v>
          </cell>
        </row>
      </sheetData>
      <sheetData sheetId="2801">
        <row r="340">
          <cell r="N340">
            <v>51929.621500000008</v>
          </cell>
        </row>
      </sheetData>
      <sheetData sheetId="2802">
        <row r="340">
          <cell r="N340">
            <v>51929.621500000008</v>
          </cell>
        </row>
      </sheetData>
      <sheetData sheetId="2803">
        <row r="340">
          <cell r="N340">
            <v>51929.621500000008</v>
          </cell>
        </row>
      </sheetData>
      <sheetData sheetId="2804">
        <row r="340">
          <cell r="N340">
            <v>51929.621500000008</v>
          </cell>
        </row>
      </sheetData>
      <sheetData sheetId="2805">
        <row r="340">
          <cell r="N340">
            <v>51929.621500000008</v>
          </cell>
        </row>
      </sheetData>
      <sheetData sheetId="2806">
        <row r="340">
          <cell r="N340">
            <v>51929.621500000008</v>
          </cell>
        </row>
      </sheetData>
      <sheetData sheetId="2807">
        <row r="340">
          <cell r="N340">
            <v>51929.621500000008</v>
          </cell>
        </row>
      </sheetData>
      <sheetData sheetId="2808">
        <row r="340">
          <cell r="N340">
            <v>51929.621500000008</v>
          </cell>
        </row>
      </sheetData>
      <sheetData sheetId="2809">
        <row r="340">
          <cell r="N340">
            <v>51929.621500000008</v>
          </cell>
        </row>
      </sheetData>
      <sheetData sheetId="2810">
        <row r="340">
          <cell r="N340">
            <v>51929.621500000008</v>
          </cell>
        </row>
      </sheetData>
      <sheetData sheetId="2811">
        <row r="340">
          <cell r="N340">
            <v>51929.621500000008</v>
          </cell>
        </row>
      </sheetData>
      <sheetData sheetId="2812">
        <row r="340">
          <cell r="N340">
            <v>51929.621500000008</v>
          </cell>
        </row>
      </sheetData>
      <sheetData sheetId="2813">
        <row r="340">
          <cell r="N340">
            <v>51929.621500000008</v>
          </cell>
        </row>
      </sheetData>
      <sheetData sheetId="2814">
        <row r="340">
          <cell r="N340">
            <v>51929.621500000008</v>
          </cell>
        </row>
      </sheetData>
      <sheetData sheetId="2815">
        <row r="340">
          <cell r="N340">
            <v>51929.621500000008</v>
          </cell>
        </row>
      </sheetData>
      <sheetData sheetId="2816">
        <row r="340">
          <cell r="N340">
            <v>51929.621500000008</v>
          </cell>
        </row>
      </sheetData>
      <sheetData sheetId="2817">
        <row r="340">
          <cell r="N340">
            <v>51929.621500000008</v>
          </cell>
        </row>
      </sheetData>
      <sheetData sheetId="2818">
        <row r="340">
          <cell r="N340">
            <v>51929.621500000008</v>
          </cell>
        </row>
      </sheetData>
      <sheetData sheetId="2819">
        <row r="340">
          <cell r="N340">
            <v>51929.621500000008</v>
          </cell>
        </row>
      </sheetData>
      <sheetData sheetId="2820">
        <row r="340">
          <cell r="N340">
            <v>51929.621500000008</v>
          </cell>
        </row>
      </sheetData>
      <sheetData sheetId="2821">
        <row r="340">
          <cell r="N340">
            <v>51929.621500000008</v>
          </cell>
        </row>
      </sheetData>
      <sheetData sheetId="2822">
        <row r="340">
          <cell r="N340">
            <v>51929.621500000008</v>
          </cell>
        </row>
      </sheetData>
      <sheetData sheetId="2823">
        <row r="340">
          <cell r="N340">
            <v>51929.621500000008</v>
          </cell>
        </row>
      </sheetData>
      <sheetData sheetId="2824">
        <row r="340">
          <cell r="N340">
            <v>51929.621500000008</v>
          </cell>
        </row>
      </sheetData>
      <sheetData sheetId="2825">
        <row r="340">
          <cell r="N340">
            <v>51929.621500000008</v>
          </cell>
        </row>
      </sheetData>
      <sheetData sheetId="2826">
        <row r="340">
          <cell r="N340">
            <v>51929.621500000008</v>
          </cell>
        </row>
      </sheetData>
      <sheetData sheetId="2827">
        <row r="340">
          <cell r="N340">
            <v>51929.621500000008</v>
          </cell>
        </row>
      </sheetData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>
        <row r="340">
          <cell r="N340">
            <v>51929.621500000008</v>
          </cell>
        </row>
      </sheetData>
      <sheetData sheetId="2874">
        <row r="340">
          <cell r="N340">
            <v>51929.621500000008</v>
          </cell>
        </row>
      </sheetData>
      <sheetData sheetId="2875">
        <row r="340">
          <cell r="N340">
            <v>51929.621500000008</v>
          </cell>
        </row>
      </sheetData>
      <sheetData sheetId="2876"/>
      <sheetData sheetId="2877"/>
      <sheetData sheetId="2878"/>
      <sheetData sheetId="2879"/>
      <sheetData sheetId="2880"/>
      <sheetData sheetId="2881">
        <row r="340">
          <cell r="N340">
            <v>51929.621500000008</v>
          </cell>
        </row>
      </sheetData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>
        <row r="340">
          <cell r="N340">
            <v>51929.621500000008</v>
          </cell>
        </row>
      </sheetData>
      <sheetData sheetId="2895">
        <row r="340">
          <cell r="N340">
            <v>51929.621500000008</v>
          </cell>
        </row>
      </sheetData>
      <sheetData sheetId="2896">
        <row r="340">
          <cell r="N340">
            <v>51929.621500000008</v>
          </cell>
        </row>
      </sheetData>
      <sheetData sheetId="2897">
        <row r="340">
          <cell r="N340">
            <v>51929.621500000008</v>
          </cell>
        </row>
      </sheetData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>
        <row r="340">
          <cell r="N340">
            <v>51929.621500000008</v>
          </cell>
        </row>
      </sheetData>
      <sheetData sheetId="2908">
        <row r="340">
          <cell r="N340">
            <v>51929.621500000008</v>
          </cell>
        </row>
      </sheetData>
      <sheetData sheetId="2909">
        <row r="340">
          <cell r="N340">
            <v>51929.621500000008</v>
          </cell>
        </row>
      </sheetData>
      <sheetData sheetId="2910">
        <row r="340">
          <cell r="N340">
            <v>51929.621500000008</v>
          </cell>
        </row>
      </sheetData>
      <sheetData sheetId="2911">
        <row r="340">
          <cell r="N340">
            <v>51929.621500000008</v>
          </cell>
        </row>
      </sheetData>
      <sheetData sheetId="2912">
        <row r="340">
          <cell r="N340">
            <v>51929.621500000008</v>
          </cell>
        </row>
      </sheetData>
      <sheetData sheetId="2913">
        <row r="340">
          <cell r="N340">
            <v>51929.621500000008</v>
          </cell>
        </row>
      </sheetData>
      <sheetData sheetId="2914">
        <row r="340">
          <cell r="N340">
            <v>51929.621500000008</v>
          </cell>
        </row>
      </sheetData>
      <sheetData sheetId="2915">
        <row r="340">
          <cell r="N340">
            <v>51929.621500000008</v>
          </cell>
        </row>
      </sheetData>
      <sheetData sheetId="2916">
        <row r="340">
          <cell r="N340">
            <v>51929.621500000008</v>
          </cell>
        </row>
      </sheetData>
      <sheetData sheetId="2917">
        <row r="340">
          <cell r="N340">
            <v>51929.621500000008</v>
          </cell>
        </row>
      </sheetData>
      <sheetData sheetId="2918">
        <row r="340">
          <cell r="N340">
            <v>51929.621500000008</v>
          </cell>
        </row>
      </sheetData>
      <sheetData sheetId="2919">
        <row r="340">
          <cell r="N340">
            <v>51929.621500000008</v>
          </cell>
        </row>
      </sheetData>
      <sheetData sheetId="2920">
        <row r="340">
          <cell r="N340">
            <v>51929.621500000008</v>
          </cell>
        </row>
      </sheetData>
      <sheetData sheetId="2921">
        <row r="340">
          <cell r="N340">
            <v>51929.621500000008</v>
          </cell>
        </row>
      </sheetData>
      <sheetData sheetId="2922">
        <row r="340">
          <cell r="N340">
            <v>51929.621500000008</v>
          </cell>
        </row>
      </sheetData>
      <sheetData sheetId="2923">
        <row r="340">
          <cell r="N340">
            <v>51929.621500000008</v>
          </cell>
        </row>
      </sheetData>
      <sheetData sheetId="2924">
        <row r="340">
          <cell r="N340">
            <v>51929.621500000008</v>
          </cell>
        </row>
      </sheetData>
      <sheetData sheetId="2925">
        <row r="340">
          <cell r="N340">
            <v>51929.621500000008</v>
          </cell>
        </row>
      </sheetData>
      <sheetData sheetId="2926">
        <row r="340">
          <cell r="N340">
            <v>51929.621500000008</v>
          </cell>
        </row>
      </sheetData>
      <sheetData sheetId="2927">
        <row r="340">
          <cell r="N340">
            <v>51929.621500000008</v>
          </cell>
        </row>
      </sheetData>
      <sheetData sheetId="2928">
        <row r="340">
          <cell r="N340">
            <v>51929.621500000008</v>
          </cell>
        </row>
      </sheetData>
      <sheetData sheetId="2929">
        <row r="340">
          <cell r="N340">
            <v>51929.621500000008</v>
          </cell>
        </row>
      </sheetData>
      <sheetData sheetId="2930">
        <row r="340">
          <cell r="N340">
            <v>51929.621500000008</v>
          </cell>
        </row>
      </sheetData>
      <sheetData sheetId="2931">
        <row r="340">
          <cell r="N340">
            <v>51929.621500000008</v>
          </cell>
        </row>
      </sheetData>
      <sheetData sheetId="2932">
        <row r="340">
          <cell r="N340">
            <v>51929.621500000008</v>
          </cell>
        </row>
      </sheetData>
      <sheetData sheetId="2933">
        <row r="340">
          <cell r="N340">
            <v>51929.621500000008</v>
          </cell>
        </row>
      </sheetData>
      <sheetData sheetId="2934">
        <row r="340">
          <cell r="N340">
            <v>51929.621500000008</v>
          </cell>
        </row>
      </sheetData>
      <sheetData sheetId="2935">
        <row r="340">
          <cell r="N340">
            <v>51929.621500000008</v>
          </cell>
        </row>
      </sheetData>
      <sheetData sheetId="2936">
        <row r="340">
          <cell r="N340">
            <v>51929.621500000008</v>
          </cell>
        </row>
      </sheetData>
      <sheetData sheetId="2937">
        <row r="340">
          <cell r="N340">
            <v>51929.621500000008</v>
          </cell>
        </row>
      </sheetData>
      <sheetData sheetId="2938">
        <row r="340">
          <cell r="N340">
            <v>51929.621500000008</v>
          </cell>
        </row>
      </sheetData>
      <sheetData sheetId="2939">
        <row r="340">
          <cell r="N340">
            <v>51929.621500000008</v>
          </cell>
        </row>
      </sheetData>
      <sheetData sheetId="2940">
        <row r="340">
          <cell r="N340">
            <v>51929.621500000008</v>
          </cell>
        </row>
      </sheetData>
      <sheetData sheetId="2941">
        <row r="340">
          <cell r="N340">
            <v>51929.621500000008</v>
          </cell>
        </row>
      </sheetData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>
        <row r="340">
          <cell r="N340">
            <v>51929.621500000008</v>
          </cell>
        </row>
      </sheetData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/>
      <sheetData sheetId="3255"/>
      <sheetData sheetId="3256"/>
      <sheetData sheetId="3257"/>
      <sheetData sheetId="3258"/>
      <sheetData sheetId="3259"/>
      <sheetData sheetId="3260" refreshError="1"/>
      <sheetData sheetId="3261" refreshError="1"/>
      <sheetData sheetId="3262" refreshError="1"/>
      <sheetData sheetId="3263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Эффективность"/>
      <sheetName val="факт"/>
      <sheetName val="XLR_NoRangeSheet"/>
      <sheetName val="Лист1"/>
      <sheetName val="Предпосылки"/>
      <sheetName val="Списки"/>
      <sheetName val="Adjustment schedule"/>
      <sheetName val="Adjustment_schedule"/>
      <sheetName val="sheet1"/>
      <sheetName val="Adjustment_schedule1"/>
      <sheetName val="x"/>
      <sheetName val="breakdown ar"/>
      <sheetName val="breakdown_ar"/>
      <sheetName val="Общие"/>
      <sheetName val="Дог цена"/>
      <sheetName val="13.1"/>
      <sheetName val="СНГДУ"/>
      <sheetName val="Input"/>
      <sheetName val="Лист3"/>
      <sheetName val="EKDEB90"/>
      <sheetName val="PMC_ORG"/>
      <sheetName val="Квафиликация_Суды"/>
      <sheetName val="Resume"/>
      <sheetName val="GeneralAssumps"/>
      <sheetName val="general"/>
      <sheetName val="ProjAssumps"/>
      <sheetName val="2.6 Contingency"/>
      <sheetName val="Summary"/>
      <sheetName val="TOOLS"/>
      <sheetName val="Hourly Rates"/>
      <sheetName val="Interest Rate"/>
      <sheetName val="Каучук  г"/>
      <sheetName val="page1"/>
      <sheetName val="список с  изм.проц-га"/>
      <sheetName val="bqmpaloc"/>
      <sheetName val="Заголовки"/>
      <sheetName val="Параметры"/>
      <sheetName val="Adjustment_schedule2"/>
      <sheetName val="breakdown_ar1"/>
      <sheetName val="Дог_цена"/>
      <sheetName val="13_1"/>
      <sheetName val="2_6_Contingency"/>
      <sheetName val="Hourly_Rates"/>
      <sheetName val="Interest_Rate"/>
      <sheetName val="Каучук__г"/>
      <sheetName val="список_с__изм_проц-га"/>
      <sheetName val="Einstellungen"/>
      <sheetName val="нижняя кама"/>
      <sheetName val="Cost-Data"/>
      <sheetName val="Flow-Data"/>
      <sheetName val="Invest-Data"/>
    </sheetNames>
    <sheetDataSet>
      <sheetData sheetId="0"/>
      <sheetData sheetId="1"/>
      <sheetData sheetId="2">
        <row r="6">
          <cell r="C6" t="str">
            <v>Каучук г.Стерлитамак</v>
          </cell>
        </row>
        <row r="7">
          <cell r="B7">
            <v>28.6</v>
          </cell>
        </row>
      </sheetData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ФОРМА для печати"/>
      <sheetName val="ФОРМА для заполнения"/>
      <sheetName val="Приложение №2"/>
      <sheetName val="Инструкция"/>
      <sheetName val="Все марки"/>
      <sheetName val="Месторождения"/>
      <sheetName val="ТС"/>
      <sheetName val="СП"/>
      <sheetName val="СП (2)"/>
      <sheetName val="1"/>
      <sheetName val="2"/>
      <sheetName val="Тарифы 2012-2017"/>
      <sheetName val="ВД"/>
      <sheetName val="структура"/>
      <sheetName val="Тарифы дог"/>
      <sheetName val="Индекс"/>
      <sheetName val="Все марки 1"/>
      <sheetName val="ТС 1"/>
      <sheetName val="формулы для сводной"/>
      <sheetName val="ПП Техн"/>
      <sheetName val="ПП вахт"/>
      <sheetName val="ПП легк имп"/>
      <sheetName val="ПП легк отеч"/>
      <sheetName val="ПП УСЛиГ"/>
      <sheetName val="ПП Кр-к"/>
      <sheetName val="Разлотовка"/>
      <sheetName val="Лоты 3 года"/>
      <sheetName val="ОД 2014"/>
      <sheetName val="ИД 2014"/>
      <sheetName val="ктг стат 7 мес 2013"/>
      <sheetName val="ГФРВ"/>
      <sheetName val="ТС ВН лот ВПУ техн+груз"/>
      <sheetName val="ТС ВН лот УСЛиГ"/>
      <sheetName val="ТС ВН лот ВПУ легк Отеч"/>
      <sheetName val="ТС ВН лот ВПУ легк Имп"/>
      <sheetName val="ТС ВН лот ВПУ Вахт"/>
      <sheetName val="ТС ВН лот Красноярск"/>
      <sheetName val="Лоты"/>
      <sheetName val="Параметры"/>
      <sheetName val="гар№"/>
      <sheetName val="EKDEB90"/>
      <sheetName val="TechSheet"/>
      <sheetName val="sapactivexlhiddensheet"/>
      <sheetName val="XLR_NoRangeSheet"/>
      <sheetName val="Макрос1"/>
      <sheetName val="ФОРМА_для_печати"/>
      <sheetName val="ФОРМА_для_заполнения"/>
      <sheetName val="Приложение_№2"/>
      <sheetName val="Все_марки"/>
      <sheetName val="СП_(2)"/>
      <sheetName val="Тарифы_2012-2017"/>
      <sheetName val="Тарифы_дог"/>
      <sheetName val="Все_марки_1"/>
      <sheetName val="ТС_1"/>
      <sheetName val="формулы_для_сводной"/>
      <sheetName val="ПП_Техн"/>
      <sheetName val="ПП_вахт"/>
      <sheetName val="ПП_легк_имп"/>
      <sheetName val="ПП_легк_отеч"/>
      <sheetName val="ПП_УСЛиГ"/>
      <sheetName val="ПП_Кр-к"/>
      <sheetName val="ОД_2014"/>
      <sheetName val="ИД_2014"/>
      <sheetName val="ктг_стат_7_мес_2013"/>
      <sheetName val="ТС_ВН_лот_ВПУ_техн+груз"/>
      <sheetName val="ТС_ВН_лот_УСЛиГ"/>
      <sheetName val="ТС_ВН_лот_ВПУ_легк_Отеч"/>
      <sheetName val="ТС_ВН_лот_ВПУ_легк_Имп"/>
      <sheetName val="ТС_ВН_лот_ВПУ_Вахт"/>
      <sheetName val="ТС_ВН_лот_Красноярск"/>
      <sheetName val="Лоты_3_года"/>
      <sheetName val="SUMMARY CHART"/>
      <sheetName val="Модель"/>
      <sheetName val="П"/>
      <sheetName val="Лист3"/>
      <sheetName val="СНГ"/>
      <sheetName val="99CCTV"/>
      <sheetName val="99PA"/>
      <sheetName val="XL4Poppy"/>
      <sheetName val="Financ. Overview"/>
      <sheetName val="Toolbox"/>
      <sheetName val="ТС1"/>
      <sheetName val="1,3 новая"/>
      <sheetName val="procure"/>
      <sheetName val="sheet1"/>
      <sheetName val="ОПС"/>
      <sheetName val="ПП 2014"/>
      <sheetName val="Feed"/>
      <sheetName val="Units"/>
      <sheetName val="Resume"/>
      <sheetName val="GeneralAssumps"/>
      <sheetName val="general"/>
      <sheetName val="ProjAssumps"/>
      <sheetName val="Осн.ТЭТ сл.3"/>
      <sheetName val="ind. budget"/>
      <sheetName val="на 2000 год"/>
      <sheetName val="PMC_ORG"/>
      <sheetName val="Перечень"/>
      <sheetName val="вах"/>
      <sheetName val="вр"/>
      <sheetName val="зим."/>
      <sheetName val="C.с"/>
      <sheetName val="P_L(in US$)"/>
      <sheetName val="ESTIMATE"/>
      <sheetName val="COST-TZ"/>
      <sheetName val="Вспом_лист"/>
      <sheetName val="Katsayılar"/>
      <sheetName val="ФОРМА_для_печати1"/>
      <sheetName val="ФОРМА_для_заполнения1"/>
      <sheetName val="Приложение_№21"/>
      <sheetName val="Все_марки1"/>
      <sheetName val="СП_(2)1"/>
      <sheetName val="Тарифы_2012-20171"/>
      <sheetName val="Тарифы_дог1"/>
      <sheetName val="Все_марки_11"/>
      <sheetName val="ТС_11"/>
      <sheetName val="формулы_для_сводной1"/>
      <sheetName val="ПП_Техн1"/>
      <sheetName val="ПП_вахт1"/>
      <sheetName val="ПП_легк_имп1"/>
      <sheetName val="ПП_легк_отеч1"/>
      <sheetName val="ПП_УСЛиГ1"/>
      <sheetName val="ПП_Кр-к1"/>
      <sheetName val="Лоты_3_года1"/>
      <sheetName val="ОД_20141"/>
      <sheetName val="ИД_20141"/>
      <sheetName val="ктг_стат_7_мес_20131"/>
      <sheetName val="ТС_ВН_лот_ВПУ_техн+груз1"/>
      <sheetName val="ТС_ВН_лот_УСЛиГ1"/>
      <sheetName val="ТС_ВН_лот_ВПУ_легк_Отеч1"/>
      <sheetName val="ТС_ВН_лот_ВПУ_легк_Имп1"/>
      <sheetName val="ТС_ВН_лот_ВПУ_Вахт1"/>
      <sheetName val="ТС_ВН_лот_Красноярск1"/>
      <sheetName val="SUMMARY_CHART"/>
      <sheetName val="Financ__Overview"/>
      <sheetName val="1,3_новая"/>
      <sheetName val="ПП_2014"/>
      <sheetName val="Осн_ТЭТ_сл_3"/>
      <sheetName val="на_2000_год"/>
      <sheetName val="ind__budget"/>
      <sheetName val="К.С.М."/>
      <sheetName val="Справочники"/>
      <sheetName val="Справочник ЭЦН"/>
      <sheetName val="Справочник по пластам"/>
      <sheetName val="Материалы"/>
    </sheetNames>
    <sheetDataSet>
      <sheetData sheetId="0" refreshError="1"/>
      <sheetData sheetId="1">
        <row r="13">
          <cell r="D13" t="str">
            <v xml:space="preserve">Управление </v>
          </cell>
        </row>
      </sheetData>
      <sheetData sheetId="2" refreshError="1"/>
      <sheetData sheetId="3" refreshError="1"/>
      <sheetData sheetId="4" refreshError="1"/>
      <sheetData sheetId="5" refreshError="1"/>
      <sheetData sheetId="6">
        <row r="9">
          <cell r="B9" t="str">
            <v>аварийно-ремонтный комплекс на базе "ВИТЯЗЬ"</v>
          </cell>
        </row>
      </sheetData>
      <sheetData sheetId="7">
        <row r="3">
          <cell r="D3" t="str">
            <v>АУП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>
        <row r="3">
          <cell r="A3" t="str">
            <v>аварийно-ремонтный комплекс на базе "ВИТЯЗЬ"</v>
          </cell>
          <cell r="C3" t="str">
            <v>аварийно-ремонтный комплекс на базе "ВИТЯЗЬ"</v>
          </cell>
        </row>
        <row r="4">
          <cell r="A4" t="str">
            <v>Аварийно-ремонтный комплекс на базе "Хаски"</v>
          </cell>
          <cell r="C4" t="str">
            <v>аварийно-ремонтный комплекс на базе "ВИТЯЗЬ"</v>
          </cell>
        </row>
        <row r="5">
          <cell r="A5" t="str">
            <v>Автобус большой вместимости</v>
          </cell>
          <cell r="C5" t="str">
            <v>Аварийно-ремонтный комплекс на базе "Хаски"</v>
          </cell>
        </row>
        <row r="6">
          <cell r="A6" t="str">
            <v>Автобус малой вместимости</v>
          </cell>
          <cell r="C6" t="str">
            <v>Автобус большой вместимости</v>
          </cell>
        </row>
        <row r="7">
          <cell r="A7" t="str">
            <v>Автогидроподъемник</v>
          </cell>
          <cell r="C7" t="str">
            <v>Автобус малой вместимости</v>
          </cell>
        </row>
        <row r="8">
          <cell r="A8" t="str">
            <v>Автогрейдер тяжелый</v>
          </cell>
          <cell r="C8" t="str">
            <v>Автогидроподъемник</v>
          </cell>
        </row>
        <row r="9">
          <cell r="A9" t="str">
            <v>Автокран г\п 200т</v>
          </cell>
          <cell r="C9" t="str">
            <v>Автогрейдер тяжелый</v>
          </cell>
        </row>
        <row r="10">
          <cell r="A10" t="str">
            <v>Автокран г\п 25т</v>
          </cell>
          <cell r="C10" t="str">
            <v>Автокран г\п 200т</v>
          </cell>
        </row>
        <row r="11">
          <cell r="A11" t="str">
            <v>Автокран г\п 25т с услугами стропальщиков</v>
          </cell>
          <cell r="C11" t="str">
            <v>Автокран г\п 25т</v>
          </cell>
        </row>
        <row r="12">
          <cell r="A12" t="str">
            <v>Автокран г\п 60т</v>
          </cell>
          <cell r="C12" t="str">
            <v>Автокран г\п 25т с услугами стропальщиков</v>
          </cell>
        </row>
        <row r="13">
          <cell r="A13" t="str">
            <v>Автокран г\п 90т</v>
          </cell>
          <cell r="C13" t="str">
            <v>Автокран г\п 60т</v>
          </cell>
        </row>
        <row r="14">
          <cell r="A14" t="str">
            <v>автомобиль бортовой г\п 1,5 тн.</v>
          </cell>
          <cell r="C14" t="str">
            <v>Автокран г\п 90т</v>
          </cell>
        </row>
        <row r="15">
          <cell r="A15" t="str">
            <v>автомобиль бортовой г\п 7тн. с КМУ г\п 8 тн.</v>
          </cell>
          <cell r="C15" t="str">
            <v>автомобиль бортовой г\п 1,5 тн.</v>
          </cell>
        </row>
        <row r="16">
          <cell r="A16" t="str">
            <v>автомобиль грузопассажирский (имп.)</v>
          </cell>
          <cell r="C16" t="str">
            <v>автомобиль бортовой г\п 7тн. с КМУ г\п 8 тн.</v>
          </cell>
        </row>
        <row r="17">
          <cell r="A17" t="str">
            <v>автомобиль грузопассажирский (отеч.)</v>
          </cell>
          <cell r="C17" t="str">
            <v>автомобиль грузопассажирский (имп.)</v>
          </cell>
        </row>
        <row r="18">
          <cell r="A18" t="str">
            <v>автомобиль легковой (имп.)</v>
          </cell>
          <cell r="C18" t="str">
            <v>автомобиль грузопассажирский (отеч.)</v>
          </cell>
        </row>
        <row r="19">
          <cell r="A19" t="str">
            <v>автомобиль повышенной проходимости (имп.)</v>
          </cell>
          <cell r="C19" t="str">
            <v>автомобиль легковой (имп.)</v>
          </cell>
        </row>
        <row r="20">
          <cell r="A20" t="str">
            <v>автомобиль повышенной проходимости (отеч.)</v>
          </cell>
          <cell r="C20" t="str">
            <v>автомобиль легковой (имп.)</v>
          </cell>
        </row>
        <row r="21">
          <cell r="A21" t="str">
            <v>Автотопливозаправщик до 12м3</v>
          </cell>
          <cell r="C21" t="str">
            <v>автомобиль легковой (имп.)</v>
          </cell>
        </row>
        <row r="22">
          <cell r="A22" t="str">
            <v>Автоцистерна для питьевой воды 10м3</v>
          </cell>
          <cell r="C22" t="str">
            <v>автомобиль повышенной проходимости (имп.)</v>
          </cell>
        </row>
        <row r="23">
          <cell r="A23" t="str">
            <v>Автоцистерна нефтепромысловая 10м3</v>
          </cell>
          <cell r="C23" t="str">
            <v>автомобиль повышенной проходимости (имп.)</v>
          </cell>
        </row>
        <row r="24">
          <cell r="A24" t="str">
            <v>Автоцистерна нефтепромысловая 16м3</v>
          </cell>
          <cell r="C24" t="str">
            <v>автомобиль повышенной проходимости (имп.)</v>
          </cell>
        </row>
        <row r="25">
          <cell r="A25" t="str">
            <v>Агрегат для наземного ремонта (АНРВ)</v>
          </cell>
          <cell r="C25" t="str">
            <v>автомобиль повышенной проходимости (имп.)</v>
          </cell>
        </row>
        <row r="26">
          <cell r="A26" t="str">
            <v>агрегат для перевозки штанг с кран-манипулятором (АПШ)</v>
          </cell>
          <cell r="C26" t="str">
            <v>автомобиль повышенной проходимости (отеч.)</v>
          </cell>
        </row>
        <row r="27">
          <cell r="A27" t="str">
            <v>Агрегат для сбора конденсата нефти</v>
          </cell>
          <cell r="C27" t="str">
            <v>автомобиль повышенной проходимости (отеч.)</v>
          </cell>
        </row>
        <row r="28">
          <cell r="A28" t="str">
            <v>Агрегат кислотной обработки скважин</v>
          </cell>
          <cell r="C28" t="str">
            <v>Автотопливозаправщик до 12м3</v>
          </cell>
        </row>
        <row r="29">
          <cell r="A29" t="str">
            <v>агрегаты для депарафинизации скважин</v>
          </cell>
          <cell r="C29" t="str">
            <v>Автоцистерна для питьевой воды 10м3</v>
          </cell>
        </row>
        <row r="30">
          <cell r="A30" t="str">
            <v>балластный тягач с прицепом г\п 110 тн.</v>
          </cell>
          <cell r="C30" t="str">
            <v>Автоцистерна нефтепромысловая 10м3</v>
          </cell>
        </row>
        <row r="31">
          <cell r="A31" t="str">
            <v>Бульдозер колесный</v>
          </cell>
          <cell r="C31" t="str">
            <v>Автоцистерна нефтепромысловая 16м3</v>
          </cell>
        </row>
        <row r="32">
          <cell r="A32" t="str">
            <v>Бульдозер легкий</v>
          </cell>
          <cell r="C32" t="str">
            <v>Агрегат для наземного ремонта (АНРВ)</v>
          </cell>
        </row>
        <row r="33">
          <cell r="A33" t="str">
            <v>Бульдозер средний</v>
          </cell>
          <cell r="C33" t="str">
            <v>агрегат для перевозки штанг с кран-манипулятором (АПШ)</v>
          </cell>
        </row>
        <row r="34">
          <cell r="A34" t="str">
            <v>Бульдозер тяжелый</v>
          </cell>
          <cell r="C34" t="str">
            <v>Агрегат для сбора конденсата нефти</v>
          </cell>
        </row>
        <row r="35">
          <cell r="A35" t="str">
            <v>Вахтовый автобус</v>
          </cell>
          <cell r="C35" t="str">
            <v>Агрегат кислотной обработки скважин</v>
          </cell>
        </row>
        <row r="36">
          <cell r="A36" t="str">
            <v>Вездеходное транспортное средство</v>
          </cell>
          <cell r="C36" t="str">
            <v>агрегаты для депарафинизации скважин</v>
          </cell>
        </row>
        <row r="37">
          <cell r="A37" t="str">
            <v>Гусеничная транспортная машина</v>
          </cell>
          <cell r="C37" t="str">
            <v>балластный тягач с прицепом г\п 110 тн.</v>
          </cell>
        </row>
        <row r="38">
          <cell r="A38" t="str">
            <v>Двухзвенный гусеничный транспортер легкий</v>
          </cell>
          <cell r="C38" t="str">
            <v>Бульдозер колесный</v>
          </cell>
        </row>
        <row r="39">
          <cell r="A39" t="str">
            <v>Двухзвенный гусеничный транспортер средний</v>
          </cell>
          <cell r="C39" t="str">
            <v>Бульдозер легкий</v>
          </cell>
        </row>
        <row r="40">
          <cell r="A40" t="str">
            <v>Дорожная лаборатория</v>
          </cell>
          <cell r="C40" t="str">
            <v>Бульдозер средний</v>
          </cell>
        </row>
        <row r="41">
          <cell r="A41" t="str">
            <v>комбинированная дорожная машина</v>
          </cell>
          <cell r="C41" t="str">
            <v>Бульдозер средний</v>
          </cell>
        </row>
        <row r="42">
          <cell r="A42" t="str">
            <v>Лаборатория контроля качества сварных соединений (ЛКСС)</v>
          </cell>
          <cell r="C42" t="str">
            <v>Бульдозер тяжелый</v>
          </cell>
        </row>
        <row r="43">
          <cell r="A43" t="str">
            <v>Машина ассенизационная</v>
          </cell>
          <cell r="C43" t="str">
            <v>Бульдозер тяжелый</v>
          </cell>
        </row>
        <row r="44">
          <cell r="A44" t="str">
            <v>машина коммунально-строительная многоцелевая</v>
          </cell>
          <cell r="C44" t="str">
            <v>Вахтовый автобус</v>
          </cell>
        </row>
        <row r="45">
          <cell r="A45" t="str">
            <v>машина погрузочно-уборочная</v>
          </cell>
          <cell r="C45" t="str">
            <v>Вездеходное транспортное средство</v>
          </cell>
        </row>
        <row r="46">
          <cell r="A46" t="str">
            <v>Передвижная паровая установка</v>
          </cell>
          <cell r="C46" t="str">
            <v>Вездеходное транспортное средство</v>
          </cell>
        </row>
        <row r="47">
          <cell r="A47" t="str">
            <v>Передвижная ремонтная мастерская (ПАРМ)</v>
          </cell>
          <cell r="C47" t="str">
            <v>Вездеходное транспортное средство</v>
          </cell>
        </row>
        <row r="48">
          <cell r="A48" t="str">
            <v>Подъемник коленчатый, самоходный</v>
          </cell>
          <cell r="C48" t="str">
            <v>Гусеничная транспортная машина средняя</v>
          </cell>
        </row>
        <row r="49">
          <cell r="A49" t="str">
            <v>Полуприцеп цистерна нефтепромысловая 18м3 с седельным тягачом</v>
          </cell>
          <cell r="C49" t="str">
            <v>Гусеничная транспортная машина легкая</v>
          </cell>
        </row>
        <row r="50">
          <cell r="A50" t="str">
            <v>самосвал г\п 10 тн.</v>
          </cell>
          <cell r="C50" t="str">
            <v>Гусеничная транспортная машина средняя</v>
          </cell>
        </row>
        <row r="51">
          <cell r="A51" t="str">
            <v>самосвал г\п 20 тн.</v>
          </cell>
          <cell r="C51" t="str">
            <v>Двухзвенный гусеничный транспортер легкий</v>
          </cell>
        </row>
        <row r="52">
          <cell r="A52" t="str">
            <v xml:space="preserve">седельный тягач (с КМУ г\п 4 тн.) с полуприцепом г\п 17 т </v>
          </cell>
          <cell r="C52" t="str">
            <v>Двухзвенный гусеничный транспортер легкий</v>
          </cell>
        </row>
        <row r="53">
          <cell r="A53" t="str">
            <v>седельный тягач с полуприцепом г\п 17 тн.</v>
          </cell>
          <cell r="C53" t="str">
            <v>Двухзвенный гусеничный транспортер средний</v>
          </cell>
        </row>
        <row r="54">
          <cell r="A54" t="str">
            <v>седельный тягач с полуприцепом г\п 40 тн.</v>
          </cell>
          <cell r="C54" t="str">
            <v>Дорожная лаборатория</v>
          </cell>
        </row>
        <row r="55">
          <cell r="A55" t="str">
            <v>седельный тягач с полуприцепом г\п 60 тн.</v>
          </cell>
          <cell r="C55" t="str">
            <v>комбинированная дорожная машина</v>
          </cell>
        </row>
        <row r="56">
          <cell r="A56" t="str">
            <v>седельный тягач с полуприцепом г\п 60 тн. (ВЕЗДЕХОД 8х8)</v>
          </cell>
          <cell r="C56" t="str">
            <v>Лаборатория контроля качества сварных соединений (ЛКСС)</v>
          </cell>
        </row>
        <row r="57">
          <cell r="A57" t="str">
            <v>седельный тягач с полуприцепом г\п 70 тн.</v>
          </cell>
          <cell r="C57" t="str">
            <v>Машина ассенизационная</v>
          </cell>
        </row>
        <row r="58">
          <cell r="A58" t="str">
            <v>седельный тягач с полуприцепом г\п 70 тн. (ВЕЗДЕХОД 8Х8)</v>
          </cell>
          <cell r="C58" t="str">
            <v>машина коммунально-строительная многоцелевая</v>
          </cell>
        </row>
        <row r="59">
          <cell r="A59" t="str">
            <v>Станция компрессорная передвижная</v>
          </cell>
          <cell r="C59" t="str">
            <v>машина погрузочно-уборочная</v>
          </cell>
        </row>
        <row r="60">
          <cell r="A60" t="str">
            <v>Трубоукладчик</v>
          </cell>
          <cell r="C60" t="str">
            <v>Передвижная паровая установка</v>
          </cell>
        </row>
        <row r="61">
          <cell r="A61" t="str">
            <v>Универсальная дорожная машина</v>
          </cell>
          <cell r="C61" t="str">
            <v>Передвижная паровая установка</v>
          </cell>
        </row>
        <row r="62">
          <cell r="A62" t="str">
            <v>Унифицированный моторный подогреватель</v>
          </cell>
          <cell r="C62" t="str">
            <v>Передвижная ремонтная мастерская (ПАРМ)</v>
          </cell>
        </row>
        <row r="63">
          <cell r="A63" t="str">
            <v>установка насосная с баком</v>
          </cell>
          <cell r="C63" t="str">
            <v>Подъемник коленчатый, самоходный</v>
          </cell>
        </row>
        <row r="64">
          <cell r="A64" t="str">
            <v>Фронтальный погрузчик</v>
          </cell>
          <cell r="C64" t="str">
            <v>Полуприцеп цистерна нефтепромысловая 18м3 с седельным тягачом</v>
          </cell>
        </row>
        <row r="65">
          <cell r="A65" t="str">
            <v xml:space="preserve">фургон изотермический </v>
          </cell>
          <cell r="C65" t="str">
            <v>самосвал г\п 10 тн.</v>
          </cell>
        </row>
        <row r="66">
          <cell r="A66" t="str">
            <v>Экскаватор гусеничный</v>
          </cell>
          <cell r="C66" t="str">
            <v>самосвал г\п 20 тн.</v>
          </cell>
        </row>
        <row r="67">
          <cell r="A67" t="str">
            <v>Экскаватор колесный</v>
          </cell>
          <cell r="C67" t="str">
            <v xml:space="preserve">седельный тягач (с КМУ г\п 4 тн.) с полуприцепом г\п 17 т </v>
          </cell>
        </row>
        <row r="68">
          <cell r="A68" t="str">
            <v>Экскаватор планировщик</v>
          </cell>
          <cell r="C68" t="str">
            <v>седельный тягач с полуприцепом г\п 17 тн.</v>
          </cell>
        </row>
        <row r="69">
          <cell r="C69" t="str">
            <v>седельный тягач с полуприцепом г\п 40 тн.</v>
          </cell>
        </row>
        <row r="70">
          <cell r="C70" t="str">
            <v>седельный тягач с полуприцепом г\п 60 тн.</v>
          </cell>
        </row>
        <row r="71">
          <cell r="C71" t="str">
            <v>седельный тягач с полуприцепом г\п 60 тн. (ВЕЗДЕХОД 8х8)</v>
          </cell>
        </row>
        <row r="72">
          <cell r="C72" t="str">
            <v>седельный тягач с полуприцепом г\п 70 тн.</v>
          </cell>
        </row>
        <row r="73">
          <cell r="C73" t="str">
            <v>седельный тягач с полуприцепом г\п 70 тн. (ВЕЗДЕХОД 8Х8)</v>
          </cell>
        </row>
        <row r="74">
          <cell r="C74" t="str">
            <v>Станция компрессорная передвижная</v>
          </cell>
        </row>
        <row r="75">
          <cell r="C75" t="str">
            <v>Трубоукладчик</v>
          </cell>
        </row>
        <row r="76">
          <cell r="C76" t="str">
            <v>Универсальная дорожная машина</v>
          </cell>
        </row>
        <row r="77">
          <cell r="C77" t="str">
            <v>Унифицированный моторный подогреватель</v>
          </cell>
        </row>
        <row r="78">
          <cell r="C78" t="str">
            <v>установка насосная с баком</v>
          </cell>
        </row>
        <row r="79">
          <cell r="C79" t="str">
            <v>установка насосная с баком</v>
          </cell>
        </row>
        <row r="80">
          <cell r="C80" t="str">
            <v>Фронтальный погрузчик Vковш свыше 2м3</v>
          </cell>
        </row>
        <row r="81">
          <cell r="C81" t="str">
            <v>Вилочный погрузчик</v>
          </cell>
        </row>
        <row r="82">
          <cell r="C82" t="str">
            <v>Фронтальный погрузчик Vковш до 2м3</v>
          </cell>
        </row>
        <row r="83">
          <cell r="C83" t="str">
            <v>Экскаватор гусеничный</v>
          </cell>
        </row>
        <row r="84">
          <cell r="C84" t="str">
            <v>Экскаватор колесный</v>
          </cell>
        </row>
        <row r="85">
          <cell r="C85" t="str">
            <v>Экскаватор планировщик</v>
          </cell>
        </row>
        <row r="86">
          <cell r="C86" t="str">
            <v xml:space="preserve">фургон изотермический </v>
          </cell>
        </row>
      </sheetData>
      <sheetData sheetId="18" refreshError="1"/>
      <sheetData sheetId="19"/>
      <sheetData sheetId="20"/>
      <sheetData sheetId="21" refreshError="1"/>
      <sheetData sheetId="22"/>
      <sheetData sheetId="23"/>
      <sheetData sheetId="24"/>
      <sheetData sheetId="25" refreshError="1"/>
      <sheetData sheetId="26"/>
      <sheetData sheetId="27" refreshError="1"/>
      <sheetData sheetId="28">
        <row r="1">
          <cell r="E1">
            <v>0.93704631127905191</v>
          </cell>
        </row>
      </sheetData>
      <sheetData sheetId="29">
        <row r="1">
          <cell r="E1">
            <v>0.93704631127905191</v>
          </cell>
        </row>
      </sheetData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>
        <row r="13">
          <cell r="D13" t="str">
            <v xml:space="preserve">Управление </v>
          </cell>
        </row>
      </sheetData>
      <sheetData sheetId="46">
        <row r="13">
          <cell r="D13" t="str">
            <v xml:space="preserve">Управление </v>
          </cell>
        </row>
      </sheetData>
      <sheetData sheetId="47"/>
      <sheetData sheetId="48"/>
      <sheetData sheetId="49"/>
      <sheetData sheetId="50"/>
      <sheetData sheetId="51"/>
      <sheetData sheetId="52">
        <row r="3">
          <cell r="A3" t="str">
            <v>аварийно-ремонтный комплекс на базе "ВИТЯЗЬ"</v>
          </cell>
        </row>
      </sheetData>
      <sheetData sheetId="53">
        <row r="3">
          <cell r="A3" t="str">
            <v>аварийно-ремонтный комплекс на базе "ВИТЯЗЬ"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>
        <row r="1">
          <cell r="E1">
            <v>0.93704631127905191</v>
          </cell>
        </row>
      </sheetData>
      <sheetData sheetId="62">
        <row r="1">
          <cell r="E1">
            <v>0.93704631127905191</v>
          </cell>
        </row>
      </sheetData>
      <sheetData sheetId="63">
        <row r="1">
          <cell r="E1">
            <v>0.93704631127905191</v>
          </cell>
        </row>
      </sheetData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>
        <row r="13">
          <cell r="D13" t="str">
            <v xml:space="preserve">Управление 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>
        <row r="3">
          <cell r="A3" t="str">
            <v>аварийно-ремонтный комплекс на базе "ВИТЯЗЬ"</v>
          </cell>
        </row>
      </sheetData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1">
          <cell r="E1">
            <v>0.93704631127905191</v>
          </cell>
        </row>
      </sheetData>
      <sheetData sheetId="126">
        <row r="1">
          <cell r="E1">
            <v>0.93704631127905191</v>
          </cell>
        </row>
      </sheetData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,01,99"/>
      <sheetName val="за январь"/>
      <sheetName val="за февраль"/>
      <sheetName val="за март"/>
      <sheetName val="Расшифровка"/>
      <sheetName val="1,04,99"/>
      <sheetName val="1,06,99"/>
      <sheetName val="1,07,99"/>
      <sheetName val="1,08,99"/>
      <sheetName val="1,09,99"/>
      <sheetName val="1,10,99"/>
      <sheetName val="на 01.10.99"/>
      <sheetName val="Лист1"/>
      <sheetName val="1,11,99"/>
      <sheetName val="ПрСписок"/>
      <sheetName val="ОбСписок"/>
      <sheetName val="#ССЫЛКА"/>
      <sheetName val="EKDEB90"/>
      <sheetName val="#REF"/>
      <sheetName val="Сутки"/>
      <sheetName val="параметры"/>
      <sheetName val="СУТТ"/>
      <sheetName val="Стр1По"/>
      <sheetName val="ТС 1"/>
      <sheetName val="ФОРМА для заполнения"/>
      <sheetName val="ИТОГО"/>
      <sheetName val="ТС"/>
      <sheetName val="ТУ Хакасия Переработка"/>
      <sheetName val="предлаг. - Премия 33%+ПН "/>
      <sheetName val="ТУ Хакасия Переработка (2)"/>
      <sheetName val="Гр5(о)"/>
      <sheetName val="Financ. Overview"/>
      <sheetName val="Toolbox"/>
      <sheetName val="ESTIMATE"/>
      <sheetName val="Ner"/>
      <sheetName val="CONCRETE"/>
      <sheetName val="XLR_NoRangeSheet"/>
      <sheetName val="Списки"/>
      <sheetName val="us&amp;euroearnings"/>
      <sheetName val="Продажи реальные и прогноз 20 л"/>
      <sheetName val="Расчет-выпуск"/>
      <sheetName val="Перечень"/>
      <sheetName val="вах(б)"/>
      <sheetName val="Справочники"/>
      <sheetName val="Вспом_лист"/>
      <sheetName val="К.С.М."/>
      <sheetName val="Ф"/>
      <sheetName val="Материалы"/>
      <sheetName val="зим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ИАДП"/>
      <sheetName val="XLR_NoRangeSheet"/>
      <sheetName val="Общепроизводственные расходы"/>
      <sheetName val="Цены"/>
      <sheetName val="Общепроизводственные_расходы"/>
      <sheetName val="Общепроизводственные_расходы1"/>
      <sheetName val="Словарь"/>
      <sheetName val="Лист2"/>
      <sheetName val="СИАДПsv161"/>
      <sheetName val="drum"/>
      <sheetName val="dcc"/>
      <sheetName val="TABLO-3"/>
      <sheetName val="산근"/>
      <sheetName val="地泵租赁"/>
      <sheetName val="工程量汇总及含量分析"/>
      <sheetName val="网络合计"/>
      <sheetName val="EKDEB90"/>
      <sheetName val="대비표"/>
      <sheetName val="Electrical Load List"/>
      <sheetName val="data"/>
      <sheetName val="Units"/>
      <sheetName val="Sheet1"/>
      <sheetName val="instrumentation&amp;automation"/>
      <sheetName val="Page1"/>
      <sheetName val=""/>
      <sheetName val="proforma"/>
      <sheetName val="продажи (н)"/>
      <sheetName val="Basic-Engineering"/>
      <sheetName val="Startphase"/>
      <sheetName val="на 1 тут"/>
      <sheetName val="Списки"/>
      <sheetName val="ЗАКАЗЧИК_Косвенные затраты"/>
      <sheetName val="ВМТР"/>
      <sheetName val="BOQ 210"/>
      <sheetName val="Summary"/>
      <sheetName val="Продукция "/>
      <sheetName val="тех.лист"/>
      <sheetName val="Перечень"/>
      <sheetName val="Рабочий"/>
      <sheetName val="топография"/>
      <sheetName val="Лист1"/>
      <sheetName val="IncStat 03-04"/>
      <sheetName val="IncStat 03  "/>
      <sheetName val="Авансы по СНГ"/>
      <sheetName val="qpl"/>
      <sheetName val="квафиликация_суды"/>
      <sheetName val="Курсы"/>
      <sheetName val="I"/>
      <sheetName val="Шаблоны"/>
      <sheetName val="x"/>
      <sheetName val="ГАЗ_камаз"/>
      <sheetName val="параметры"/>
      <sheetName val="Assumptions"/>
      <sheetName val="갑지"/>
      <sheetName val="ИСХ.Данные"/>
      <sheetName val="C.с "/>
    </sheetNames>
    <sheetDataSet>
      <sheetData sheetId="0" refreshError="1"/>
      <sheetData sheetId="1">
        <row r="6">
          <cell r="C6" t="str">
            <v>080730+мэг+дэг+Тфк</v>
          </cell>
        </row>
      </sheetData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>
        <row r="6">
          <cell r="C6" t="str">
            <v>080730+мэг+дэг+Тфк</v>
          </cell>
        </row>
      </sheetData>
      <sheetData sheetId="25">
        <row r="6">
          <cell r="C6" t="str">
            <v>080730+мэг+дэг+Тфк</v>
          </cell>
        </row>
      </sheetData>
      <sheetData sheetId="26">
        <row r="6">
          <cell r="C6" t="str">
            <v>080730+мэг+дэг+Тфк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Процессы"/>
      <sheetName val="Режимы"/>
      <sheetName val="Коэффициенты"/>
      <sheetName val="Перевалки"/>
      <sheetName val="Эстакады"/>
      <sheetName val="Транспортные группы"/>
      <sheetName val="XLR_NoRangeSheet"/>
      <sheetName val="Цены(факт)"/>
      <sheetName val="Кальк_электроэн"/>
      <sheetName val="Цены"/>
      <sheetName val="Общепроизводственные расходы"/>
      <sheetName val="БД"/>
      <sheetName val="inpt1 - assump"/>
      <sheetName val="unadjbs"/>
      <sheetName val="Base 20100812_ДПИОС"/>
      <sheetName val="산근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6">
          <cell r="T6" t="str">
            <v>2024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산근"/>
      <sheetName val="토목(대안)"/>
      <sheetName val="Ярково"/>
      <sheetName val="Pipe Calc"/>
      <sheetName val="F.D."/>
      <sheetName val="#2CDU실행"/>
      <sheetName val="ASME B 36.10 M"/>
      <sheetName val="Off gas ex Platformer"/>
      <sheetName val="Heat"/>
      <sheetName val="Pipe_Calc"/>
      <sheetName val="F_D_"/>
      <sheetName val="ASME_B_36_10_M"/>
      <sheetName val="Off_gas_ex_Platformer"/>
      <sheetName val="Sheet9"/>
      <sheetName val="XL4Poppy"/>
      <sheetName val="XLR_NoRangeSheet"/>
      <sheetName val="EKDEB9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산근"/>
      <sheetName val="토목(대안)"/>
      <sheetName val="Ярково"/>
      <sheetName val="Pipe Calc"/>
      <sheetName val="F.D."/>
      <sheetName val="#2CDU실행"/>
      <sheetName val="ASME B 36.10 M"/>
      <sheetName val="Off gas ex Platformer"/>
      <sheetName val="Heat"/>
      <sheetName val="Pipe_Calc"/>
      <sheetName val="F_D_"/>
      <sheetName val="ASME_B_36_10_M"/>
      <sheetName val="Off_gas_ex_Platformer"/>
      <sheetName val="XL4Poppy"/>
      <sheetName val="XLR_NoRangeSheet"/>
      <sheetName val="Sheet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 refreshError="1"/>
      <sheetData sheetId="14"/>
      <sheetData sheetId="15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ИНСТРУКЦИЯ"/>
      <sheetName val="2 РДЦ"/>
      <sheetName val="2.1 BOQ"/>
      <sheetName val="2.2 Косвенные затраты"/>
      <sheetName val="СВОД"/>
      <sheetName val="BOQ"/>
      <sheetName val="BOM"/>
      <sheetName val="Лист1"/>
      <sheetName val="Ставка ОР"/>
      <sheetName val="Ставка МиМ"/>
      <sheetName val="КОСВЕННЫЕ ЗАТРАТЫ"/>
      <sheetName val="ИД КЗ"/>
      <sheetName val="Расчет доставки персонала"/>
      <sheetName val="Мобилизация техники"/>
      <sheetName val="technical"/>
      <sheetName val="СО по СТВН корп.153а изм. 3"/>
    </sheetNames>
    <sheetDataSet>
      <sheetData sheetId="0"/>
      <sheetData sheetId="1"/>
      <sheetData sheetId="2"/>
      <sheetData sheetId="3"/>
      <sheetData sheetId="4">
        <row r="309">
          <cell r="E309">
            <v>0</v>
          </cell>
        </row>
      </sheetData>
      <sheetData sheetId="5">
        <row r="1">
          <cell r="P1" t="str">
            <v>заполняется Заказчиком</v>
          </cell>
          <cell r="Q1" t="str">
            <v>формула</v>
          </cell>
          <cell r="R1" t="str">
            <v>заполняется Заказчиком</v>
          </cell>
          <cell r="S1" t="str">
            <v>формула</v>
          </cell>
          <cell r="T1" t="str">
            <v>заполняется Претендентом</v>
          </cell>
          <cell r="V1" t="str">
            <v>формула</v>
          </cell>
          <cell r="W1" t="str">
            <v>заполняется Претендентом</v>
          </cell>
          <cell r="Y1" t="str">
            <v>формула</v>
          </cell>
          <cell r="AB1" t="str">
            <v>формула</v>
          </cell>
          <cell r="AC1" t="str">
            <v>формула</v>
          </cell>
        </row>
        <row r="2">
          <cell r="Q2">
            <v>841.06772799999999</v>
          </cell>
          <cell r="S2">
            <v>133.46624200000002</v>
          </cell>
          <cell r="V2">
            <v>704373.4653459033</v>
          </cell>
          <cell r="Y2">
            <v>311643.67507000017</v>
          </cell>
          <cell r="AC2">
            <v>1386683.06692287</v>
          </cell>
        </row>
        <row r="3">
          <cell r="J3" t="str">
            <v>Шифр ЕР</v>
          </cell>
          <cell r="M3" t="str">
            <v>Кол-во по BoQ</v>
          </cell>
          <cell r="P3" t="str">
            <v>Трудозатраты за ед., чел.-час.</v>
          </cell>
          <cell r="Q3" t="str">
            <v>Трудозатраты всего, чел.-час</v>
          </cell>
          <cell r="R3" t="str">
            <v>Машины и механизмы за ед., маш.-час.</v>
          </cell>
          <cell r="S3" t="str">
            <v>Машины и механизмы всего, маш.-час</v>
          </cell>
          <cell r="T3" t="str">
            <v>Ставка основных рабочих, руб./час.</v>
          </cell>
          <cell r="V3" t="str">
            <v>Общая стоимость труда, руб.</v>
          </cell>
          <cell r="W3" t="str">
            <v>Ставка машин и механизмов, руб./час.</v>
          </cell>
          <cell r="Y3" t="str">
            <v>Общая стоимость затрат на машины и механизмы, руб.</v>
          </cell>
          <cell r="AB3" t="str">
            <v>Един. расценка стоимости материалов и оборудования, руб.</v>
          </cell>
          <cell r="AC3" t="str">
            <v>Общая стоимость материалов и оборудования, руб.</v>
          </cell>
        </row>
        <row r="4">
          <cell r="J4" t="str">
            <v>DW00-10-03-02-03</v>
          </cell>
          <cell r="M4">
            <v>6</v>
          </cell>
          <cell r="P4">
            <v>0.24779999999999996</v>
          </cell>
          <cell r="Q4">
            <v>1.4867999999999997</v>
          </cell>
          <cell r="R4">
            <v>1.8E-3</v>
          </cell>
          <cell r="S4">
            <v>1.0800000000000001E-2</v>
          </cell>
          <cell r="T4">
            <v>837.4753208292201</v>
          </cell>
          <cell r="V4">
            <v>1245.1583070088843</v>
          </cell>
          <cell r="W4">
            <v>2335</v>
          </cell>
          <cell r="Y4">
            <v>25.218000000000004</v>
          </cell>
          <cell r="AB4">
            <v>0</v>
          </cell>
          <cell r="AC4">
            <v>0</v>
          </cell>
        </row>
        <row r="5">
          <cell r="J5" t="str">
            <v>DW00-03-01-01-02</v>
          </cell>
          <cell r="M5">
            <v>0.01</v>
          </cell>
          <cell r="P5">
            <v>25.661999999999995</v>
          </cell>
          <cell r="Q5">
            <v>0.25661999999999996</v>
          </cell>
          <cell r="R5">
            <v>8.8919999999999995</v>
          </cell>
          <cell r="S5">
            <v>8.8919999999999999E-2</v>
          </cell>
          <cell r="T5">
            <v>837.4753208292201</v>
          </cell>
          <cell r="V5">
            <v>214.91291683119442</v>
          </cell>
          <cell r="W5">
            <v>2335</v>
          </cell>
          <cell r="Y5">
            <v>207.62819999999999</v>
          </cell>
          <cell r="AB5">
            <v>0</v>
          </cell>
          <cell r="AC5">
            <v>0</v>
          </cell>
        </row>
        <row r="6">
          <cell r="J6" t="str">
            <v>DW00-10-02-01-07</v>
          </cell>
          <cell r="M6">
            <v>8.16</v>
          </cell>
          <cell r="P6">
            <v>11.683699999999998</v>
          </cell>
          <cell r="Q6">
            <v>95.33899199999999</v>
          </cell>
          <cell r="R6">
            <v>1.1597999999999999</v>
          </cell>
          <cell r="S6">
            <v>9.4639679999999995</v>
          </cell>
          <cell r="T6">
            <v>837.4753208292201</v>
          </cell>
          <cell r="V6">
            <v>79844.052912734434</v>
          </cell>
          <cell r="W6">
            <v>2335</v>
          </cell>
          <cell r="Y6">
            <v>22098.365279999998</v>
          </cell>
          <cell r="AB6">
            <v>0</v>
          </cell>
          <cell r="AC6">
            <v>0</v>
          </cell>
        </row>
        <row r="7">
          <cell r="J7" t="str">
            <v>DW00-10-02-01-08</v>
          </cell>
          <cell r="M7">
            <v>8.16</v>
          </cell>
          <cell r="P7">
            <v>12.0169</v>
          </cell>
          <cell r="Q7">
            <v>98.057903999999994</v>
          </cell>
          <cell r="R7">
            <v>1.2138</v>
          </cell>
          <cell r="S7">
            <v>9.9046079999999996</v>
          </cell>
          <cell r="T7">
            <v>837.4753208292201</v>
          </cell>
          <cell r="V7">
            <v>82121.07461224086</v>
          </cell>
          <cell r="W7">
            <v>2335</v>
          </cell>
          <cell r="Y7">
            <v>23127.259679999999</v>
          </cell>
          <cell r="AB7">
            <v>0</v>
          </cell>
          <cell r="AC7">
            <v>0</v>
          </cell>
        </row>
        <row r="8">
          <cell r="J8" t="str">
            <v>DW00-10-03-02-01</v>
          </cell>
          <cell r="M8">
            <v>18</v>
          </cell>
          <cell r="P8">
            <v>0.14280000000000001</v>
          </cell>
          <cell r="Q8">
            <v>2.5704000000000002</v>
          </cell>
          <cell r="R8">
            <v>1.1999999999999999E-3</v>
          </cell>
          <cell r="S8">
            <v>2.1599999999999998E-2</v>
          </cell>
          <cell r="T8">
            <v>837.4753208292201</v>
          </cell>
          <cell r="V8">
            <v>2152.6465646594274</v>
          </cell>
          <cell r="W8">
            <v>2335</v>
          </cell>
          <cell r="Y8">
            <v>50.435999999999993</v>
          </cell>
          <cell r="AB8">
            <v>0</v>
          </cell>
          <cell r="AC8">
            <v>0</v>
          </cell>
        </row>
        <row r="9">
          <cell r="J9" t="str">
            <v>DW00-10-03-01-01</v>
          </cell>
          <cell r="M9">
            <v>1</v>
          </cell>
          <cell r="P9">
            <v>1.4699999999999998</v>
          </cell>
          <cell r="Q9">
            <v>1.4699999999999998</v>
          </cell>
          <cell r="R9">
            <v>0.03</v>
          </cell>
          <cell r="S9">
            <v>0.03</v>
          </cell>
          <cell r="T9">
            <v>837.4753208292201</v>
          </cell>
          <cell r="V9">
            <v>1231.0887216189533</v>
          </cell>
          <cell r="W9">
            <v>2335</v>
          </cell>
          <cell r="Y9">
            <v>70.05</v>
          </cell>
          <cell r="AB9">
            <v>0</v>
          </cell>
          <cell r="AC9">
            <v>0</v>
          </cell>
        </row>
        <row r="10">
          <cell r="J10" t="str">
            <v>DW00-07-01-01-01</v>
          </cell>
          <cell r="M10">
            <v>7.0000000000000007E-2</v>
          </cell>
          <cell r="P10">
            <v>65.333799999999997</v>
          </cell>
          <cell r="Q10">
            <v>4.573366</v>
          </cell>
          <cell r="R10">
            <v>5.3574000000000002</v>
          </cell>
          <cell r="S10">
            <v>0.37501800000000007</v>
          </cell>
          <cell r="T10">
            <v>837.4753208292201</v>
          </cell>
          <cell r="V10">
            <v>3830.0811581194471</v>
          </cell>
          <cell r="W10">
            <v>2335</v>
          </cell>
          <cell r="Y10">
            <v>875.66703000000007</v>
          </cell>
          <cell r="AB10">
            <v>0</v>
          </cell>
          <cell r="AC10">
            <v>0</v>
          </cell>
        </row>
        <row r="11">
          <cell r="J11" t="str">
            <v>DW00-10-02-01-07</v>
          </cell>
          <cell r="M11">
            <v>0.56000000000000005</v>
          </cell>
          <cell r="P11">
            <v>11.683699999999998</v>
          </cell>
          <cell r="Q11">
            <v>6.542872</v>
          </cell>
          <cell r="R11">
            <v>1.1597999999999999</v>
          </cell>
          <cell r="S11">
            <v>0.64948800000000007</v>
          </cell>
          <cell r="T11">
            <v>837.4753208292201</v>
          </cell>
          <cell r="V11">
            <v>5479.4938273445205</v>
          </cell>
          <cell r="W11">
            <v>2335</v>
          </cell>
          <cell r="Y11">
            <v>1516.55448</v>
          </cell>
          <cell r="AB11">
            <v>0</v>
          </cell>
          <cell r="AC11">
            <v>0</v>
          </cell>
        </row>
        <row r="12">
          <cell r="J12" t="str">
            <v>DW00-10-02-01-08</v>
          </cell>
          <cell r="M12">
            <v>0.56000000000000005</v>
          </cell>
          <cell r="P12">
            <v>12.0169</v>
          </cell>
          <cell r="Q12">
            <v>6.7294640000000001</v>
          </cell>
          <cell r="R12">
            <v>1.2138</v>
          </cell>
          <cell r="S12">
            <v>0.67972800000000011</v>
          </cell>
          <cell r="T12">
            <v>837.4753208292201</v>
          </cell>
          <cell r="V12">
            <v>5635.7600224086873</v>
          </cell>
          <cell r="W12">
            <v>2335</v>
          </cell>
          <cell r="Y12">
            <v>1587.16488</v>
          </cell>
          <cell r="AB12">
            <v>0</v>
          </cell>
          <cell r="AC12">
            <v>0</v>
          </cell>
        </row>
        <row r="13">
          <cell r="J13" t="str">
            <v>DW00-14-01-01-02</v>
          </cell>
          <cell r="M13">
            <v>0.68</v>
          </cell>
          <cell r="P13">
            <v>0</v>
          </cell>
          <cell r="Q13">
            <v>0</v>
          </cell>
          <cell r="R13">
            <v>1.0799999999999999E-2</v>
          </cell>
          <cell r="S13">
            <v>7.3439999999999998E-3</v>
          </cell>
          <cell r="T13">
            <v>837.4753208292201</v>
          </cell>
          <cell r="V13">
            <v>0</v>
          </cell>
          <cell r="W13">
            <v>2335</v>
          </cell>
          <cell r="Y13">
            <v>17.148239999999998</v>
          </cell>
          <cell r="AB13">
            <v>0</v>
          </cell>
          <cell r="AC13">
            <v>0</v>
          </cell>
        </row>
        <row r="14">
          <cell r="J14" t="str">
            <v>CS00-02-02-20</v>
          </cell>
          <cell r="M14">
            <v>15</v>
          </cell>
          <cell r="P14">
            <v>1.2396999999999998</v>
          </cell>
          <cell r="Q14">
            <v>18.595499999999998</v>
          </cell>
          <cell r="R14">
            <v>0.12180000000000001</v>
          </cell>
          <cell r="S14">
            <v>1.8270000000000002</v>
          </cell>
          <cell r="T14">
            <v>837.4753208292201</v>
          </cell>
          <cell r="V14">
            <v>15573.272328479759</v>
          </cell>
          <cell r="W14">
            <v>2335</v>
          </cell>
          <cell r="Y14">
            <v>4266.0450000000001</v>
          </cell>
          <cell r="AB14">
            <v>2192.1724400000003</v>
          </cell>
          <cell r="AC14">
            <v>32882.586600000002</v>
          </cell>
        </row>
        <row r="15">
          <cell r="J15" t="str">
            <v>CS00-03-01-12</v>
          </cell>
          <cell r="M15">
            <v>15</v>
          </cell>
          <cell r="P15">
            <v>0.17709999999999998</v>
          </cell>
          <cell r="Q15">
            <v>2.6564999999999999</v>
          </cell>
          <cell r="R15">
            <v>1.9199999999999998E-2</v>
          </cell>
          <cell r="S15">
            <v>0.28799999999999998</v>
          </cell>
          <cell r="T15">
            <v>837.4753208292201</v>
          </cell>
          <cell r="V15">
            <v>2224.753189782823</v>
          </cell>
          <cell r="W15">
            <v>2335</v>
          </cell>
          <cell r="Y15">
            <v>672.4799999999999</v>
          </cell>
          <cell r="AB15">
            <v>1115.3455199999999</v>
          </cell>
          <cell r="AC15">
            <v>16730.182799999999</v>
          </cell>
        </row>
        <row r="16">
          <cell r="J16" t="str">
            <v>CS00-02-04-6</v>
          </cell>
          <cell r="M16">
            <v>5</v>
          </cell>
          <cell r="P16">
            <v>0.41789999999999994</v>
          </cell>
          <cell r="Q16">
            <v>2.0894999999999997</v>
          </cell>
          <cell r="R16">
            <v>4.3800000000000006E-2</v>
          </cell>
          <cell r="S16">
            <v>0.21900000000000003</v>
          </cell>
          <cell r="T16">
            <v>837.4753208292201</v>
          </cell>
          <cell r="V16">
            <v>1749.904682872655</v>
          </cell>
          <cell r="W16">
            <v>2335</v>
          </cell>
          <cell r="Y16">
            <v>511.36500000000007</v>
          </cell>
          <cell r="AB16">
            <v>2298.87192</v>
          </cell>
          <cell r="AC16">
            <v>11494.3596</v>
          </cell>
        </row>
        <row r="17">
          <cell r="J17" t="str">
            <v>CS00-03-01-16</v>
          </cell>
          <cell r="M17">
            <v>5</v>
          </cell>
          <cell r="P17">
            <v>0.26879999999999998</v>
          </cell>
          <cell r="Q17">
            <v>1.3439999999999999</v>
          </cell>
          <cell r="R17">
            <v>1.9199999999999998E-2</v>
          </cell>
          <cell r="S17">
            <v>9.5999999999999988E-2</v>
          </cell>
          <cell r="T17">
            <v>837.4753208292201</v>
          </cell>
          <cell r="V17">
            <v>1125.5668311944717</v>
          </cell>
          <cell r="W17">
            <v>2335</v>
          </cell>
          <cell r="Y17">
            <v>224.15999999999997</v>
          </cell>
          <cell r="AB17">
            <v>0</v>
          </cell>
          <cell r="AC17">
            <v>0</v>
          </cell>
        </row>
        <row r="18">
          <cell r="J18" t="str">
            <v>II00-10-02-2</v>
          </cell>
          <cell r="M18">
            <v>5</v>
          </cell>
          <cell r="P18">
            <v>2.1783999999999999</v>
          </cell>
          <cell r="Q18">
            <v>10.891999999999999</v>
          </cell>
          <cell r="R18">
            <v>0.15820000000000001</v>
          </cell>
          <cell r="S18">
            <v>0.79100000000000004</v>
          </cell>
          <cell r="T18">
            <v>837.4753208292201</v>
          </cell>
          <cell r="V18">
            <v>9121.7811944718651</v>
          </cell>
          <cell r="W18">
            <v>2335</v>
          </cell>
          <cell r="Y18">
            <v>1846.9849999999999</v>
          </cell>
          <cell r="AB18">
            <v>2193.3712800000003</v>
          </cell>
          <cell r="AC18">
            <v>10966.856400000001</v>
          </cell>
        </row>
        <row r="19">
          <cell r="J19" t="str">
            <v>EL00-12-04-7</v>
          </cell>
          <cell r="M19">
            <v>5</v>
          </cell>
          <cell r="P19">
            <v>0.76439999999999997</v>
          </cell>
          <cell r="Q19">
            <v>3.8220000000000001</v>
          </cell>
          <cell r="R19">
            <v>1.7999999999999999E-2</v>
          </cell>
          <cell r="S19">
            <v>0.09</v>
          </cell>
          <cell r="T19">
            <v>837.4753208292201</v>
          </cell>
          <cell r="V19">
            <v>3200.8306762092793</v>
          </cell>
          <cell r="W19">
            <v>2335</v>
          </cell>
          <cell r="Y19">
            <v>210.14999999999998</v>
          </cell>
          <cell r="AB19">
            <v>17227.47436</v>
          </cell>
          <cell r="AC19">
            <v>86137.371799999994</v>
          </cell>
        </row>
        <row r="20">
          <cell r="J20" t="str">
            <v>II00-10-05-11</v>
          </cell>
          <cell r="M20">
            <v>1</v>
          </cell>
          <cell r="P20">
            <v>0.80719999999999992</v>
          </cell>
          <cell r="Q20">
            <v>0.80719999999999992</v>
          </cell>
          <cell r="R20">
            <v>3.6400000000000002E-2</v>
          </cell>
          <cell r="S20">
            <v>3.6400000000000002E-2</v>
          </cell>
          <cell r="T20">
            <v>837.4753208292201</v>
          </cell>
          <cell r="V20">
            <v>676.01007897334637</v>
          </cell>
          <cell r="W20">
            <v>2335</v>
          </cell>
          <cell r="Y20">
            <v>84.994</v>
          </cell>
          <cell r="AB20">
            <v>41548.945119999997</v>
          </cell>
          <cell r="AC20">
            <v>41548.945119999997</v>
          </cell>
        </row>
        <row r="21">
          <cell r="J21" t="str">
            <v>CS00-05-03-2</v>
          </cell>
          <cell r="M21">
            <v>5</v>
          </cell>
          <cell r="P21">
            <v>0.44029999999999997</v>
          </cell>
          <cell r="Q21">
            <v>2.2014999999999998</v>
          </cell>
          <cell r="R21">
            <v>1.6199999999999999E-2</v>
          </cell>
          <cell r="S21">
            <v>8.0999999999999989E-2</v>
          </cell>
          <cell r="T21">
            <v>837.4753208292201</v>
          </cell>
          <cell r="V21">
            <v>1843.7019188055278</v>
          </cell>
          <cell r="W21">
            <v>2335</v>
          </cell>
          <cell r="Y21">
            <v>189.13499999999999</v>
          </cell>
          <cell r="AB21">
            <v>3010.1475</v>
          </cell>
          <cell r="AC21">
            <v>15050.737499999999</v>
          </cell>
        </row>
        <row r="22">
          <cell r="J22" t="str">
            <v>EL00-08-02-64</v>
          </cell>
          <cell r="M22">
            <v>1229</v>
          </cell>
          <cell r="P22">
            <v>0.21839999999999998</v>
          </cell>
          <cell r="Q22">
            <v>268.41359999999997</v>
          </cell>
          <cell r="R22">
            <v>2.3400000000000001E-2</v>
          </cell>
          <cell r="S22">
            <v>28.758600000000001</v>
          </cell>
          <cell r="T22">
            <v>837.4753208292201</v>
          </cell>
          <cell r="V22">
            <v>224789.76577492594</v>
          </cell>
          <cell r="W22">
            <v>2335</v>
          </cell>
          <cell r="Y22">
            <v>67151.331000000006</v>
          </cell>
          <cell r="AB22">
            <v>210.12751398854388</v>
          </cell>
          <cell r="AC22">
            <v>258246.71469192044</v>
          </cell>
        </row>
        <row r="23">
          <cell r="J23" t="str">
            <v>II00-03-05-1</v>
          </cell>
          <cell r="M23">
            <v>1292</v>
          </cell>
          <cell r="P23">
            <v>0.20240000000000002</v>
          </cell>
          <cell r="Q23">
            <v>261.50080000000003</v>
          </cell>
          <cell r="R23">
            <v>5.740000000000002E-2</v>
          </cell>
          <cell r="S23">
            <v>74.160800000000023</v>
          </cell>
          <cell r="T23">
            <v>837.4753208292201</v>
          </cell>
          <cell r="V23">
            <v>219000.46637709773</v>
          </cell>
          <cell r="W23">
            <v>2335</v>
          </cell>
          <cell r="Y23">
            <v>173165.46800000008</v>
          </cell>
          <cell r="AB23">
            <v>75.471855789473679</v>
          </cell>
          <cell r="AC23">
            <v>97509.63768</v>
          </cell>
        </row>
        <row r="24">
          <cell r="J24" t="str">
            <v>EL00-01-01-7</v>
          </cell>
          <cell r="M24">
            <v>21</v>
          </cell>
          <cell r="P24">
            <v>0.12809999999999999</v>
          </cell>
          <cell r="Q24">
            <v>2.6900999999999997</v>
          </cell>
          <cell r="R24">
            <v>1.6799999999999999E-2</v>
          </cell>
          <cell r="S24">
            <v>0.3528</v>
          </cell>
          <cell r="T24">
            <v>837.4753208292201</v>
          </cell>
          <cell r="V24">
            <v>2252.8923605626851</v>
          </cell>
          <cell r="W24">
            <v>2335</v>
          </cell>
          <cell r="Y24">
            <v>823.7879999999999</v>
          </cell>
          <cell r="AB24">
            <v>100.54454807046011</v>
          </cell>
          <cell r="AC24">
            <v>2111.4355094796624</v>
          </cell>
        </row>
        <row r="25">
          <cell r="J25" t="str">
            <v>II00-06-01-6</v>
          </cell>
          <cell r="M25">
            <v>2</v>
          </cell>
          <cell r="P25">
            <v>1.9800000000000002</v>
          </cell>
          <cell r="Q25">
            <v>3.9600000000000004</v>
          </cell>
          <cell r="R25">
            <v>0.21360000000000001</v>
          </cell>
          <cell r="S25">
            <v>0.42720000000000002</v>
          </cell>
          <cell r="T25">
            <v>837.4753208292201</v>
          </cell>
          <cell r="V25">
            <v>3316.4022704837121</v>
          </cell>
          <cell r="W25">
            <v>2335</v>
          </cell>
          <cell r="Y25">
            <v>997.51200000000006</v>
          </cell>
          <cell r="AB25">
            <v>0</v>
          </cell>
          <cell r="AC25">
            <v>0</v>
          </cell>
        </row>
        <row r="26">
          <cell r="J26" t="str">
            <v>EL00-11-10-1</v>
          </cell>
          <cell r="M26">
            <v>1</v>
          </cell>
          <cell r="P26">
            <v>2.2662</v>
          </cell>
          <cell r="Q26">
            <v>2.2662</v>
          </cell>
          <cell r="R26">
            <v>0.40640000000000004</v>
          </cell>
          <cell r="S26">
            <v>0.40640000000000004</v>
          </cell>
          <cell r="T26">
            <v>837.4753208292201</v>
          </cell>
          <cell r="V26">
            <v>1897.8865720631786</v>
          </cell>
          <cell r="W26">
            <v>2335</v>
          </cell>
          <cell r="Y26">
            <v>948.94400000000007</v>
          </cell>
          <cell r="AB26">
            <v>157042.03208</v>
          </cell>
          <cell r="AC26">
            <v>157042.03208</v>
          </cell>
        </row>
        <row r="27">
          <cell r="J27" t="str">
            <v>CS00-04-01-13</v>
          </cell>
          <cell r="M27">
            <v>108</v>
          </cell>
          <cell r="P27">
            <v>0.14069999999999999</v>
          </cell>
          <cell r="Q27">
            <v>15.195599999999999</v>
          </cell>
          <cell r="R27">
            <v>1.1399999999999999E-2</v>
          </cell>
          <cell r="S27">
            <v>1.2311999999999999</v>
          </cell>
          <cell r="T27">
            <v>837.4753208292201</v>
          </cell>
          <cell r="V27">
            <v>12725.939985192497</v>
          </cell>
          <cell r="W27">
            <v>2335</v>
          </cell>
          <cell r="Y27">
            <v>2874.8519999999994</v>
          </cell>
          <cell r="AB27">
            <v>5872.0143473333328</v>
          </cell>
          <cell r="AC27">
            <v>634177.54951199994</v>
          </cell>
        </row>
        <row r="28">
          <cell r="J28" t="str">
            <v>EL00-08-02-64</v>
          </cell>
          <cell r="M28">
            <v>28.84</v>
          </cell>
          <cell r="P28">
            <v>0.21839999999999998</v>
          </cell>
          <cell r="Q28">
            <v>6.2986559999999994</v>
          </cell>
          <cell r="R28">
            <v>2.3400000000000001E-2</v>
          </cell>
          <cell r="S28">
            <v>0.67485600000000001</v>
          </cell>
          <cell r="T28">
            <v>837.4753208292201</v>
          </cell>
          <cell r="V28">
            <v>5274.9689543928916</v>
          </cell>
          <cell r="W28">
            <v>2335</v>
          </cell>
          <cell r="Y28">
            <v>1575.7887600000001</v>
          </cell>
          <cell r="AB28">
            <v>210.12751398854388</v>
          </cell>
          <cell r="AC28">
            <v>6060.0775034296057</v>
          </cell>
        </row>
        <row r="29">
          <cell r="J29" t="str">
            <v>EL00-01-01-7</v>
          </cell>
          <cell r="M29">
            <v>166.34</v>
          </cell>
          <cell r="P29">
            <v>0.12809999999999999</v>
          </cell>
          <cell r="Q29">
            <v>21.308153999999998</v>
          </cell>
          <cell r="R29">
            <v>1.6799999999999999E-2</v>
          </cell>
          <cell r="S29">
            <v>2.7945119999999997</v>
          </cell>
          <cell r="T29">
            <v>837.4753208292201</v>
          </cell>
          <cell r="V29">
            <v>17845.05310742843</v>
          </cell>
          <cell r="W29">
            <v>2335</v>
          </cell>
          <cell r="Y29">
            <v>6525.1855199999991</v>
          </cell>
          <cell r="AB29">
            <v>100.54454807046011</v>
          </cell>
          <cell r="AC29">
            <v>16724.580126040335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итульный лист"/>
      <sheetName val="Лист_основная надпись"/>
      <sheetName val="BOD"/>
      <sheetName val="ЕР"/>
      <sheetName val="Инструкция"/>
      <sheetName val="TECH"/>
      <sheetName val="СИП-250701-153А-ДР-BoD"/>
    </sheetNames>
    <definedNames>
      <definedName name="Флажок2_Щелчок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КОСВЕННЫЕ ЗАТРАТЫ"/>
      <sheetName val="ИНСТРУКЦИЯ"/>
      <sheetName val="2 РДЦ"/>
      <sheetName val="2.1 BOQ"/>
      <sheetName val="2.2 Косвенные затраты"/>
      <sheetName val="СВОД"/>
      <sheetName val="BOQ"/>
      <sheetName val="BOM"/>
      <sheetName val="BOE"/>
      <sheetName val="BOD"/>
      <sheetName val="ИД КЗ"/>
      <sheetName val="мобилизация техники"/>
      <sheetName val="technical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42">
          <cell r="E142">
            <v>0</v>
          </cell>
        </row>
      </sheetData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2AA3A3-AF33-46E4-BAC0-E1B158F6CD05}" name="РДЦ" displayName="РДЦ" ref="A12:F31" headerRowCount="0" totalsRowShown="0" headerRowDxfId="196" headerRowBorderDxfId="195" tableBorderDxfId="194" totalsRowBorderDxfId="193">
  <tableColumns count="6">
    <tableColumn id="1" xr3:uid="{6F93BFB5-31B8-40F1-A967-4A3FC8227381}" name="Столбец1" headerRowDxfId="192" dataDxfId="191" headerRowCellStyle="Обычный 13" dataCellStyle="Обычный 13">
      <calculatedColumnFormula>CELL("строка",РДЦ[[#This Row],[Столбец1]])-9</calculatedColumnFormula>
    </tableColumn>
    <tableColumn id="2" xr3:uid="{559F2D6E-091C-4E24-B9AD-72B553494FCE}" name="Столбец2" headerRowDxfId="190" dataDxfId="189" headerRowCellStyle="Обычный 13" dataCellStyle="Обычный 13"/>
    <tableColumn id="3" xr3:uid="{ED02C713-DBBE-4D06-9C48-20636F443FAE}" name="Столбец3" headerRowDxfId="188" dataDxfId="187" headerRowCellStyle="Обычный 13" dataCellStyle="Обычный 13">
      <calculatedColumnFormula>VLOOKUP(РДЦ[[#This Row],[Столбец2]],[52]!BOQ_2.1[[15]:[16]],2,0)</calculatedColumnFormula>
    </tableColumn>
    <tableColumn id="6" xr3:uid="{5C2BE8BF-D6A3-4D9E-B489-9AF51441F9A2}" name="Столбец6" headerRowDxfId="186" dataDxfId="185" headerRowCellStyle="Обычный 13" dataCellStyle="Финансовый">
      <calculatedColumnFormula>IFERROR(SUMIFS('[52]2.1 BOQ'!U:U,'[52]2.1 BOQ'!S:S,РДЦ[[#This Row],[Столбец2]]),)</calculatedColumnFormula>
    </tableColumn>
    <tableColumn id="5" xr3:uid="{5D7E9BFD-9D6E-4AEC-AAD7-B50795CFDCFF}" name="Столбец5" headerRowDxfId="184" dataDxfId="183" headerRowCellStyle="Обычный 13" dataCellStyle="Финансовый">
      <calculatedColumnFormula>IFERROR(SUMIFS('[52]2.1 BOQ'!V:V,'[52]2.1 BOQ'!S:S,РДЦ[[#This Row],[Столбец2]]),)</calculatedColumnFormula>
    </tableColumn>
    <tableColumn id="4" xr3:uid="{043F36F6-F979-4AE4-ACCC-E3A2C0F109D4}" name="Столбец4" headerRowDxfId="182" dataDxfId="181" headerRowCellStyle="Обычный 13" dataCellStyle="Обычный 13">
      <calculatedColumnFormula>IFERROR(SUMIF('[52]2.1 BOQ'!S:S,РДЦ[[#This Row],[Столбец2]],'[52]2.1 BOQ'!R:R),)</calculatedColumnFormula>
    </tableColumn>
  </tableColumns>
  <tableStyleInfo name="СИБУР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E2D7FB-DDB0-42DA-B2E5-5B2217D4ACCD}" name="BOQ_2.1" displayName="BOQ_2.1" ref="A7:V30" totalsRowShown="0" headerRowDxfId="179" dataDxfId="177" headerRowBorderDxfId="178" tableBorderDxfId="176" totalsRowBorderDxfId="175" headerRowCellStyle="Обычный 2 2 3" dataCellStyle="Финансовый 2 2">
  <autoFilter ref="A7:V30" xr:uid="{FAE2D7FB-DDB0-42DA-B2E5-5B2217D4ACCD}"/>
  <tableColumns count="22">
    <tableColumn id="1" xr3:uid="{019C3CCA-0BF4-47BA-AD4C-515F4350CFFF}" name="1" dataDxfId="174" totalsRowDxfId="173" dataCellStyle="Обычный 13">
      <calculatedColumnFormula>CELL("строка",BOQ_2.1[[#This Row],[1]])-8</calculatedColumnFormula>
    </tableColumn>
    <tableColumn id="18" xr3:uid="{60EA5685-847C-44F3-9585-350F16095DBA}" name="2" dataDxfId="172" totalsRowDxfId="171" dataCellStyle="Обычный 13">
      <calculatedColumnFormula>LEFT(BOQ_2.1[[#This Row],[3]],4)</calculatedColumnFormula>
    </tableColumn>
    <tableColumn id="2" xr3:uid="{11F0D72F-63DA-44FE-A9A9-829F176F68FA}" name="3" dataDxfId="170" totalsRowDxfId="169" dataCellStyle="Обычный 13"/>
    <tableColumn id="3" xr3:uid="{A720D2B6-8D6B-471D-B8B8-6935F1831758}" name="4" dataDxfId="168" totalsRowDxfId="167" dataCellStyle="Обычный 13"/>
    <tableColumn id="4" xr3:uid="{8209B84F-1533-4FAD-8B17-CADCB42CD012}" name="5" dataDxfId="166" totalsRowDxfId="165" dataCellStyle="Обычный 13">
      <calculatedColumnFormula>VLOOKUP(BOQ_2.1[[#This Row],[3]],[52]!BOQ[[Шифр ЕР]:[Ед. изм.]],3,0)</calculatedColumnFormula>
    </tableColumn>
    <tableColumn id="5" xr3:uid="{671566F2-09DE-414B-809D-7196A917762A}" name="6" dataDxfId="164" totalsRowDxfId="163" dataCellStyle="Финансовый 2 2">
      <calculatedColumnFormula>SUMIF([52]BOQ!J:J,BOQ_2.1[[#This Row],[3]],[52]BOQ!M:M)</calculatedColumnFormula>
    </tableColumn>
    <tableColumn id="6" xr3:uid="{0C3FE3E4-E575-4E69-8E68-0F0B599FC1CC}" name="7" dataDxfId="162" totalsRowDxfId="161" dataCellStyle="Финансовый 2 2">
      <calculatedColumnFormula>IFERROR(IF(BOQ_2.1[[#This Row],[6]]=0,SUMIF([52]BOQ!J:J,BOQ_2.1[[#This Row],[3]],[52]BOQ!P:P)/COUNTIF([52]BOQ!J:J,BOQ_2.1[[#This Row],[3]]),SUMIF([52]BOQ!J:J,BOQ_2.1[[#This Row],[3]],[52]BOQ!Q:Q)/BOQ_2.1[[#This Row],[6]]),)</calculatedColumnFormula>
    </tableColumn>
    <tableColumn id="7" xr3:uid="{906A4178-6401-413A-9B7A-5EDF93466B05}" name="8" dataDxfId="160" totalsRowDxfId="159" dataCellStyle="Финансовый 2 2">
      <calculatedColumnFormula>IFERROR(IF(BOQ_2.1[[#This Row],[6]]=0,SUMIF([52]BOQ!J:J,BOQ_2.1[[#This Row],[3]],[52]BOQ!R:R)/COUNTIF([52]BOQ!J:J,BOQ_2.1[[#This Row],[3]]),SUMIF([52]BOQ!J:J,BOQ_2.1[[#This Row],[3]],[52]BOQ!S:S)/BOQ_2.1[[#This Row],[6]]),)</calculatedColumnFormula>
    </tableColumn>
    <tableColumn id="8" xr3:uid="{668E4262-D7F8-4FF9-A7B4-F3556A2968D0}" name="9" dataDxfId="158" totalsRowDxfId="157" dataCellStyle="Финансовый 2 2">
      <calculatedColumnFormula>IFERROR(IF(BOQ_2.1[[#This Row],[6]]=0,SUMIF([52]BOQ!J:J,BOQ_2.1[[#This Row],[3]],[52]BOQ!T:T)/COUNTIF([52]BOQ!J:J,BOQ_2.1[[#This Row],[3]]),SUMIF([52]BOQ!J:J,BOQ_2.1[[#This Row],[3]],[52]BOQ!V:V)/BOQ_2.1[[#This Row],[17]]),)</calculatedColumnFormula>
    </tableColumn>
    <tableColumn id="9" xr3:uid="{016E8892-45F3-4872-9B2C-2E62CEE1C9CB}" name="10" dataDxfId="156" totalsRowDxfId="155" dataCellStyle="Финансовый 2 2">
      <calculatedColumnFormula>IFERROR(IF(BOQ_2.1[[#This Row],[6]]=0,SUMIF([52]BOQ!J:J,BOQ_2.1[[#This Row],[3]],[52]BOQ!W:W)/COUNTIF([52]BOQ!J:J,BOQ_2.1[[#This Row],[3]]),SUMIF([52]BOQ!J:J,BOQ_2.1[[#This Row],[3]],[52]BOQ!Y:Y)/BOQ_2.1[[#This Row],[18]]),)</calculatedColumnFormula>
    </tableColumn>
    <tableColumn id="10" xr3:uid="{8CE896C6-8708-46D9-B6F8-493B25009582}" name="11=7*8" dataDxfId="154" totalsRowDxfId="153" dataCellStyle="Финансовый 2 2">
      <calculatedColumnFormula>BOQ_2.1[[#This Row],[7]]*BOQ_2.1[[#This Row],[9]]</calculatedColumnFormula>
    </tableColumn>
    <tableColumn id="11" xr3:uid="{D3E4635A-A416-4A89-A8A5-DF0A03F74683}" name="12=8*10" dataDxfId="152" totalsRowDxfId="151" dataCellStyle="Финансовый 2 2">
      <calculatedColumnFormula>BOQ_2.1[[#This Row],[8]]*BOQ_2.1[[#This Row],[10]]</calculatedColumnFormula>
    </tableColumn>
    <tableColumn id="19" xr3:uid="{2BD81CC3-ED78-4738-ADA6-4321D4983824}" name="13" dataDxfId="150" totalsRowDxfId="149" dataCellStyle="Финансовый 2 2">
      <calculatedColumnFormula>IFERROR(IF(BOQ_2.1[[#This Row],[6]]=0,SUMIF([52]BOQ!J:J,BOQ_2.1[[#This Row],[3]],[52]BOQ!AB:AB)/COUNTIF([52]BOQ!J:J,BOQ_2.1[[#This Row],[3]]),SUMIF([52]BOQ!J:J,BOQ_2.1[[#This Row],[3]],[52]BOQ!AC:AC)/BOQ_2.1[[#This Row],[6]]),)</calculatedColumnFormula>
    </tableColumn>
    <tableColumn id="12" xr3:uid="{7D6C0C93-6D07-4C12-B7AA-51E5E72DA901}" name="14=11+12+13" dataDxfId="148" totalsRowDxfId="147" dataCellStyle="Финансовый 2 2">
      <calculatedColumnFormula>BOQ_2.1[[#This Row],[12=8*10]]+BOQ_2.1[[#This Row],[11=7*8]]</calculatedColumnFormula>
    </tableColumn>
    <tableColumn id="21" xr3:uid="{84E45E83-5DDE-4A75-8338-5A1F02457CBB}" name="15=6*11" dataDxfId="146" totalsRowDxfId="145" dataCellStyle="Финансовый 2 2">
      <calculatedColumnFormula>BOQ_2.1[[#This Row],[6]]*BOQ_2.1[[#This Row],[11=7*8]]</calculatedColumnFormula>
    </tableColumn>
    <tableColumn id="22" xr3:uid="{C13A581D-E4C7-45E7-B665-FD3081328D36}" name="16=6*12" dataDxfId="144" totalsRowDxfId="143" dataCellStyle="Финансовый 2 2">
      <calculatedColumnFormula>BOQ_2.1[[#This Row],[6]]*BOQ_2.1[[#This Row],[12=8*10]]</calculatedColumnFormula>
    </tableColumn>
    <tableColumn id="23" xr3:uid="{AACC0F19-5445-42E3-A7B7-7EDA0CEDE716}" name="17=6*13" dataDxfId="142" totalsRowDxfId="141" dataCellStyle="Финансовый 2 2">
      <calculatedColumnFormula>BOQ_2.1[[#This Row],[13]]*BOQ_2.1[[#This Row],[6]]</calculatedColumnFormula>
    </tableColumn>
    <tableColumn id="13" xr3:uid="{5701E50F-C533-4975-94F8-B76A6CB95367}" name="18=6*14" dataDxfId="140" totalsRowDxfId="139" dataCellStyle="Финансовый 2 2">
      <calculatedColumnFormula>BOQ_2.1[[#This Row],[14=11+12+13]]*BOQ_2.1[[#This Row],[6]]</calculatedColumnFormula>
    </tableColumn>
    <tableColumn id="14" xr3:uid="{F6571A28-1E7F-46ED-9EF2-00289CFF919C}" name="15" dataDxfId="138" totalsRowDxfId="137" dataCellStyle="Финансовый 2 2">
      <calculatedColumnFormula>VLOOKUP(BOQ_2.1[[#This Row],[3]],[52]!BOQ[[Шифр ЕР]:[Коэф. ФО KQ-2]],26,0)</calculatedColumnFormula>
    </tableColumn>
    <tableColumn id="15" xr3:uid="{17BE13F9-B947-4838-880A-D537121A700C}" name="16" dataDxfId="136" totalsRowDxfId="135" dataCellStyle="Финансовый 2 2">
      <calculatedColumnFormula>VLOOKUP(BOQ_2.1[[#This Row],[3]],[52]!BOQ[[Шифр ЕР]:[Коэф. ФО KQ-1]],27,0)</calculatedColumnFormula>
    </tableColumn>
    <tableColumn id="16" xr3:uid="{FFDA0AFC-ADF8-473F-992F-599B7E4A6C76}" name="17" dataDxfId="134" totalsRowDxfId="133" dataCellStyle="Финансовый 2 2">
      <calculatedColumnFormula>BOQ_2.1[[#This Row],[6]]*BOQ_2.1[[#This Row],[7]]</calculatedColumnFormula>
    </tableColumn>
    <tableColumn id="17" xr3:uid="{F4FE858E-B381-4A63-93C1-E79716C54C0A}" name="18" dataDxfId="132" totalsRowDxfId="131" dataCellStyle="Финансовый 2 2">
      <calculatedColumnFormula>BOQ_2.1[[#This Row],[6]]*BOQ_2.1[[#This Row],[8]]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BOQ" displayName="BOQ" ref="A3:AP29" totalsRowShown="0" headerRowDxfId="130" dataDxfId="128" headerRowBorderDxfId="129" tableBorderDxfId="127" headerRowCellStyle="Обычный 2 2">
  <autoFilter ref="A3:AP29" xr:uid="{00000000-0009-0000-0100-000008000000}"/>
  <tableColumns count="42">
    <tableColumn id="1" xr3:uid="{00000000-0010-0000-0200-000001000000}" name="№ п/п" dataDxfId="126" dataCellStyle="Обычный 3">
      <calculatedColumnFormula>ROW()-3</calculatedColumnFormula>
    </tableColumn>
    <tableColumn id="32" xr3:uid="{00000000-0010-0000-0200-000020000000}" name="ID" dataDxfId="125" dataCellStyle="Обычный 3"/>
    <tableColumn id="25" xr3:uid="{00000000-0010-0000-0200-000019000000}" name="Шифр титула" dataDxfId="124" dataCellStyle="Обычный 3"/>
    <tableColumn id="26" xr3:uid="{00000000-0010-0000-0200-00001A000000}" name="Наименование титула" dataDxfId="123" dataCellStyle="Обычный 3"/>
    <tableColumn id="28" xr3:uid="{00000000-0010-0000-0200-00001C000000}" name="Строительная зона / Система / № помещения / Оси" dataDxfId="122" dataCellStyle="Обычный 3"/>
    <tableColumn id="29" xr3:uid="{00000000-0010-0000-0200-00001D000000}" name="Стадия проектирования" dataDxfId="121" dataCellStyle="Обычный 3"/>
    <tableColumn id="30" xr3:uid="{00000000-0010-0000-0200-00001E000000}" name="Марка / Том" dataDxfId="120" dataCellStyle="Обычный 3"/>
    <tableColumn id="27" xr3:uid="{00000000-0010-0000-0200-00001B000000}" name="Ревизия" dataDxfId="119" dataCellStyle="Обычный 3"/>
    <tableColumn id="2" xr3:uid="{00000000-0010-0000-0200-000002000000}" name="Раздел ЕР" dataDxfId="118" dataCellStyle="Обычный 3">
      <calculatedColumnFormula>LEFT(J4,SEARCH("-",J4,1)-1)</calculatedColumnFormula>
    </tableColumn>
    <tableColumn id="3" xr3:uid="{00000000-0010-0000-0200-000003000000}" name="Шифр ЕР" dataDxfId="117"/>
    <tableColumn id="4" xr3:uid="{00000000-0010-0000-0200-000004000000}" name="Наименование ЕР" dataDxfId="116"/>
    <tableColumn id="5" xr3:uid="{00000000-0010-0000-0200-000005000000}" name="Ед. изм." dataDxfId="115"/>
    <tableColumn id="6" xr3:uid="{00000000-0010-0000-0200-000006000000}" name="Кол-во по BoQ" dataDxfId="114" dataCellStyle="Финансовый"/>
    <tableColumn id="31" xr3:uid="{00000000-0010-0000-0200-00001F000000}" name="Условие производства работ" dataDxfId="113" dataCellStyle="Финансовый"/>
    <tableColumn id="33" xr3:uid="{00000000-0010-0000-0200-000021000000}" name="Примечание (Коэффициент применяется в случае подтверждения усложняющих факторов)" dataDxfId="112" dataCellStyle="Финансовый"/>
    <tableColumn id="7" xr3:uid="{00000000-0010-0000-0200-000007000000}" name="Трудозатраты за ед., чел.-час." dataDxfId="111" dataCellStyle="Финансовый"/>
    <tableColumn id="8" xr3:uid="{00000000-0010-0000-0200-000008000000}" name="Трудозатраты всего, чел.-час" dataDxfId="110" dataCellStyle="Финансовый">
      <calculatedColumnFormula>M4*P4</calculatedColumnFormula>
    </tableColumn>
    <tableColumn id="9" xr3:uid="{00000000-0010-0000-0200-000009000000}" name="Машины и механизмы за ед., маш.-час." dataDxfId="109" dataCellStyle="Финансовый"/>
    <tableColumn id="10" xr3:uid="{00000000-0010-0000-0200-00000A000000}" name="Машины и механизмы всего, маш.-час" dataDxfId="108" dataCellStyle="Финансовый">
      <calculatedColumnFormula>R4*M4</calculatedColumnFormula>
    </tableColumn>
    <tableColumn id="11" xr3:uid="{00000000-0010-0000-0200-00000B000000}" name="Ставка основных рабочих, руб./час." dataDxfId="107" dataCellStyle="Финансовый"/>
    <tableColumn id="12" xr3:uid="{00000000-0010-0000-0200-00000C000000}" name="Един. расценка на оплату труда за ед., руб." dataDxfId="106" dataCellStyle="Обычный 3">
      <calculatedColumnFormula>P4*T4</calculatedColumnFormula>
    </tableColumn>
    <tableColumn id="13" xr3:uid="{00000000-0010-0000-0200-00000D000000}" name="Общая стоимость труда, руб." dataDxfId="105" dataCellStyle="Обычный 3">
      <calculatedColumnFormula>M4*U4</calculatedColumnFormula>
    </tableColumn>
    <tableColumn id="14" xr3:uid="{00000000-0010-0000-0200-00000E000000}" name="Ставка машин и механизмов, руб./час." dataDxfId="104" dataCellStyle="Финансовый"/>
    <tableColumn id="15" xr3:uid="{00000000-0010-0000-0200-00000F000000}" name="Един. расценка на машины и механизмы, руб." dataDxfId="103" dataCellStyle="Обычный 3">
      <calculatedColumnFormula>R4*W4</calculatedColumnFormula>
    </tableColumn>
    <tableColumn id="16" xr3:uid="{00000000-0010-0000-0200-000010000000}" name="Общая стоимость затрат на машины и механизмы, руб." dataDxfId="102" dataCellStyle="Обычный 3">
      <calculatedColumnFormula>X4*M4</calculatedColumnFormula>
    </tableColumn>
    <tableColumn id="17" xr3:uid="{00000000-0010-0000-0200-000011000000}" name="Един. расценка на СМР прямые затраты, руб." dataDxfId="101" dataCellStyle="Обычный 3">
      <calculatedColumnFormula>U4+X4</calculatedColumnFormula>
    </tableColumn>
    <tableColumn id="18" xr3:uid="{00000000-0010-0000-0200-000012000000}" name="Прямые затраты на СМР всего, руб." dataDxfId="100" dataCellStyle="Обычный 3">
      <calculatedColumnFormula>V4+Y4</calculatedColumnFormula>
    </tableColumn>
    <tableColumn id="19" xr3:uid="{00000000-0010-0000-0200-000013000000}" name="Един. расценка стоимости материалов и оборудования, руб." dataDxfId="99" dataCellStyle="Обычный 3">
      <calculatedColumnFormula>IFERROR(SUMIFS(BOM[Стоимость всего, без НДС, руб.],BOM[Шифр ЕР],BOQ[[#This Row],[Шифр ЕР]])/SUMIFS(BOM[Кол-во по ЕР],BOM[Шифр ЕР],BOQ[[#This Row],[Шифр ЕР]]),0)</calculatedColumnFormula>
    </tableColumn>
    <tableColumn id="20" xr3:uid="{00000000-0010-0000-0200-000014000000}" name="Общая стоимость материалов и оборудования, руб." dataDxfId="98" dataCellStyle="Обычный 3">
      <calculatedColumnFormula>BOQ[[#This Row],[Един. расценка стоимости материалов и оборудования, руб.]]*BOQ[[#This Row],[Кол-во по BoQ]]</calculatedColumnFormula>
    </tableColumn>
    <tableColumn id="21" xr3:uid="{00000000-0010-0000-0200-000015000000}" name="Прямые затраты СМР + МТР всего, руб." dataDxfId="97" dataCellStyle="Обычный 3">
      <calculatedColumnFormula>AC4+AA4</calculatedColumnFormula>
    </tableColumn>
    <tableColumn id="22" xr3:uid="{00000000-0010-0000-0200-000016000000}" name="Прямые затраты на СМР (без учета МТР) + Косвенные затраты всего, руб." dataDxfId="96" dataCellStyle="Финансовый">
      <calculatedColumnFormula>IFERROR(AA4*(1+(СВОД!$E$286+СВОД!$E$299)/SUM(BOQ[Прямые затраты на СМР всего, руб.])),0)</calculatedColumnFormula>
    </tableColumn>
    <tableColumn id="23" xr3:uid="{00000000-0010-0000-0200-000017000000}" name="Ед. расценка СМР + МТР _x000a_Прямые затраты + Косвенные затраты, руб." dataDxfId="95" dataCellStyle="Финансовый">
      <calculatedColumnFormula>IFERROR((Z4*((SUM(BOQ[Прямые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руб.]))+AB4,0)</calculatedColumnFormula>
    </tableColumn>
    <tableColumn id="24" xr3:uid="{00000000-0010-0000-0200-000018000000}" name="Прямые затраты + Косвенные затраты на СМР + МТР всего, руб." dataDxfId="94" dataCellStyle="Финансовый">
      <calculatedColumnFormula>AE4+AC4</calculatedColumnFormula>
    </tableColumn>
    <tableColumn id="43" xr3:uid="{00000000-0010-0000-0200-00002B000000}" name="KQ в «СВОДе»" dataDxfId="93" dataCellStyle="Финансовый">
      <calculatedColumnFormula>IF(IFERROR(VLOOKUP(AI4,СВОД!B:D,1,FALSE),"Нет в «СВОДе»")=BOQ!AI4,BOQ!AI4,IF(IFERROR(VLOOKUP(BOQ!AM4,СВОД!B:D,1,FALSE),"Нет в «СВОДе»")=BOQ!AM4,BOQ!AM4,"Нет в «СВОДе»"))</calculatedColumnFormula>
    </tableColumn>
    <tableColumn id="44" xr3:uid="{00000000-0010-0000-0200-00002C000000}" name="Код KQ-1" dataDxfId="92" dataCellStyle="Обычный 3"/>
    <tableColumn id="45" xr3:uid="{00000000-0010-0000-0200-00002D000000}" name="Наименование KQ-1" dataDxfId="91" dataCellStyle="Обычный 3"/>
    <tableColumn id="46" xr3:uid="{00000000-0010-0000-0200-00002E000000}" name="Коэф. ФО KQ-1" dataDxfId="90" dataCellStyle="Финансовый"/>
    <tableColumn id="47" xr3:uid="{00000000-0010-0000-0200-00002F000000}" name="Кол-во KQ-1" dataDxfId="89" dataCellStyle="Финансовый">
      <calculatedColumnFormula>AK4*M4</calculatedColumnFormula>
    </tableColumn>
    <tableColumn id="48" xr3:uid="{00000000-0010-0000-0200-000030000000}" name="Код KQ-2" dataDxfId="88" dataCellStyle="Обычный 3"/>
    <tableColumn id="49" xr3:uid="{00000000-0010-0000-0200-000031000000}" name="Наименование KQ-2" dataDxfId="87" dataCellStyle="Обычный 3"/>
    <tableColumn id="50" xr3:uid="{00000000-0010-0000-0200-000032000000}" name="Коэф. ФО KQ-2" dataDxfId="86" dataCellStyle="Финансовый"/>
    <tableColumn id="51" xr3:uid="{00000000-0010-0000-0200-000033000000}" name="Кол-во KQ-2" dataDxfId="85" dataCellStyle="Финансовый">
      <calculatedColumnFormula>AO4*M4</calculatedColumnFormula>
    </tableColumn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03000000}" name="BOM" displayName="BOM" ref="A3:AE138" totalsRowShown="0" headerRowDxfId="84" headerRowBorderDxfId="83" tableBorderDxfId="82" totalsRowBorderDxfId="81" headerRowCellStyle="Обычный 2 2">
  <autoFilter ref="A3:AE138" xr:uid="{00000000-0009-0000-0100-000048000000}"/>
  <tableColumns count="31">
    <tableColumn id="1" xr3:uid="{00000000-0010-0000-0300-000001000000}" name="№ п/п" dataDxfId="80" dataCellStyle="Финансовый"/>
    <tableColumn id="28" xr3:uid="{00000000-0010-0000-0300-00001C000000}" name="ID" dataDxfId="79" dataCellStyle="Финансовый"/>
    <tableColumn id="31" xr3:uid="{00000000-0010-0000-0300-00001F000000}" name="Шифр титула" dataDxfId="78" dataCellStyle="Финансовый"/>
    <tableColumn id="2" xr3:uid="{00000000-0010-0000-0300-000002000000}" name="Наименование титула" dataDxfId="77" dataCellStyle="Финансовый"/>
    <tableColumn id="3" xr3:uid="{00000000-0010-0000-0300-000003000000}" name="Строительная зона / Система / № помещения / Оси" dataDxfId="76" dataCellStyle="Финансовый"/>
    <tableColumn id="4" xr3:uid="{00000000-0010-0000-0300-000004000000}" name="Стадия проектирования" dataDxfId="75" dataCellStyle="Финансовый"/>
    <tableColumn id="5" xr3:uid="{00000000-0010-0000-0300-000005000000}" name="Марка / Том" dataDxfId="74" dataCellStyle="Финансовый"/>
    <tableColumn id="6" xr3:uid="{00000000-0010-0000-0300-000006000000}" name="Номер (шифр) тех. спецификации / чертежа" dataDxfId="73" dataCellStyle="Финансовый"/>
    <tableColumn id="7" xr3:uid="{00000000-0010-0000-0300-000007000000}" name="Ревизия" dataDxfId="72" dataCellStyle="Финансовый"/>
    <tableColumn id="8" xr3:uid="{00000000-0010-0000-0300-000008000000}" name="Тип МТР (оборудование / материал)" dataDxfId="71" dataCellStyle="Финансовый"/>
    <tableColumn id="9" xr3:uid="{00000000-0010-0000-0300-000009000000}" name="Номенклатурная группа АСВ НСИ" dataDxfId="70" dataCellStyle="Финансовый"/>
    <tableColumn id="10" xr3:uid="{00000000-0010-0000-0300-00000A000000}" name="Разделение поставки" dataDxfId="69" dataCellStyle="Финансовый"/>
    <tableColumn id="11" xr3:uid="{00000000-0010-0000-0300-00000B000000}" name="Позиция по спецификации" dataDxfId="68" dataCellStyle="Финансовый"/>
    <tableColumn id="12" xr3:uid="{00000000-0010-0000-0300-00000C000000}" name="Наименование и техническая характеристика" dataDxfId="67" dataCellStyle="Финансовый"/>
    <tableColumn id="13" xr3:uid="{00000000-0010-0000-0300-00000D000000}" name="Тип, марка, обозначение  документа / опросного листа" dataDxfId="66" dataCellStyle="Финансовый"/>
    <tableColumn id="14" xr3:uid="{00000000-0010-0000-0300-00000E000000}" name="Код продукции" dataDxfId="65" dataCellStyle="Финансовый"/>
    <tableColumn id="15" xr3:uid="{00000000-0010-0000-0300-00000F000000}" name="Завод изготовитель / Поставщик" dataDxfId="64" dataCellStyle="Финансовый"/>
    <tableColumn id="16" xr3:uid="{00000000-0010-0000-0300-000010000000}" name="Ед. изм." dataDxfId="63" dataCellStyle="Финансовый"/>
    <tableColumn id="17" xr3:uid="{00000000-0010-0000-0300-000011000000}" name="Кол-во по проекту" dataDxfId="62" dataCellStyle="Финансовый 10"/>
    <tableColumn id="18" xr3:uid="{00000000-0010-0000-0300-000012000000}" name="Норма расхода, %" dataDxfId="61" dataCellStyle="Финансовый 10"/>
    <tableColumn id="19" xr3:uid="{00000000-0010-0000-0300-000013000000}" name="Кол-во с учетом нормы расхода" dataDxfId="60" dataCellStyle="Финансовый"/>
    <tableColumn id="20" xr3:uid="{00000000-0010-0000-0300-000014000000}" name="Масса 1 ед., кг" dataDxfId="59" dataCellStyle="Финансовый 10"/>
    <tableColumn id="21" xr3:uid="{00000000-0010-0000-0300-000015000000}" name="Общая масса, кг" dataDxfId="58" dataCellStyle="Финансовый"/>
    <tableColumn id="30" xr3:uid="{00000000-0010-0000-0300-00001E000000}" name="Примечание" dataDxfId="57" dataCellStyle="Финансовый"/>
    <tableColumn id="22" xr3:uid="{00000000-0010-0000-0300-000016000000}" name="Раздел ЕР" dataDxfId="56" dataCellStyle="Финансовый"/>
    <tableColumn id="23" xr3:uid="{00000000-0010-0000-0300-000017000000}" name="Шифр ЕР" dataDxfId="55" dataCellStyle="Финансовый"/>
    <tableColumn id="24" xr3:uid="{00000000-0010-0000-0300-000018000000}" name="Наименование ЕР" dataDxfId="54" dataCellStyle="Финансовый"/>
    <tableColumn id="25" xr3:uid="{00000000-0010-0000-0300-000019000000}" name="Ед. изм. ЕР" dataDxfId="53" dataCellStyle="Финансовый"/>
    <tableColumn id="26" xr3:uid="{00000000-0010-0000-0300-00001A000000}" name="Кол-во по ЕР" dataDxfId="52" dataCellStyle="Финансовый 10"/>
    <tableColumn id="27" xr3:uid="{00000000-0010-0000-0300-00001B000000}" name="Цена за ед., без НДС 22%, руб. (с учетом доставки, ЗСР)" dataDxfId="51" dataCellStyle="Финансовый 10"/>
    <tableColumn id="29" xr3:uid="{00000000-0010-0000-0300-00001D000000}" name="Стоимость всего, без НДС, руб." dataDxfId="50" dataCellStyle="Финансовый 1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Parameters" displayName="Parameters" ref="A1:B2" totalsRowShown="0" headerRowDxfId="3" headerRowBorderDxfId="2" tableBorderDxfId="1">
  <autoFilter ref="A1:B2" xr:uid="{00000000-0009-0000-0100-000018000000}"/>
  <tableColumns count="2">
    <tableColumn id="1" xr3:uid="{00000000-0010-0000-0400-000001000000}" name="Parameter"/>
    <tableColumn id="2" xr3:uid="{00000000-0010-0000-0400-000002000000}" name="Value" dataDxfId="0">
      <calculatedColumnFormula>MID(CELL("filename",A1),1,SEARCH("[",CELL("filename",A1))-1)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.bin"/><Relationship Id="rId13" Type="http://schemas.openxmlformats.org/officeDocument/2006/relationships/printerSettings" Target="../printerSettings/printerSettings18.bin"/><Relationship Id="rId18" Type="http://schemas.openxmlformats.org/officeDocument/2006/relationships/printerSettings" Target="../printerSettings/printerSettings23.bin"/><Relationship Id="rId3" Type="http://schemas.openxmlformats.org/officeDocument/2006/relationships/printerSettings" Target="../printerSettings/printerSettings8.bin"/><Relationship Id="rId21" Type="http://schemas.openxmlformats.org/officeDocument/2006/relationships/printerSettings" Target="../printerSettings/printerSettings26.bin"/><Relationship Id="rId7" Type="http://schemas.openxmlformats.org/officeDocument/2006/relationships/printerSettings" Target="../printerSettings/printerSettings12.bin"/><Relationship Id="rId12" Type="http://schemas.openxmlformats.org/officeDocument/2006/relationships/printerSettings" Target="../printerSettings/printerSettings17.bin"/><Relationship Id="rId17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7.bin"/><Relationship Id="rId16" Type="http://schemas.openxmlformats.org/officeDocument/2006/relationships/printerSettings" Target="../printerSettings/printerSettings21.bin"/><Relationship Id="rId20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6.bin"/><Relationship Id="rId6" Type="http://schemas.openxmlformats.org/officeDocument/2006/relationships/printerSettings" Target="../printerSettings/printerSettings11.bin"/><Relationship Id="rId11" Type="http://schemas.openxmlformats.org/officeDocument/2006/relationships/printerSettings" Target="../printerSettings/printerSettings16.bin"/><Relationship Id="rId24" Type="http://schemas.openxmlformats.org/officeDocument/2006/relationships/table" Target="../tables/table3.xml"/><Relationship Id="rId5" Type="http://schemas.openxmlformats.org/officeDocument/2006/relationships/printerSettings" Target="../printerSettings/printerSettings10.bin"/><Relationship Id="rId15" Type="http://schemas.openxmlformats.org/officeDocument/2006/relationships/printerSettings" Target="../printerSettings/printerSettings20.bin"/><Relationship Id="rId23" Type="http://schemas.openxmlformats.org/officeDocument/2006/relationships/printerSettings" Target="../printerSettings/printerSettings28.bin"/><Relationship Id="rId10" Type="http://schemas.openxmlformats.org/officeDocument/2006/relationships/printerSettings" Target="../printerSettings/printerSettings15.bin"/><Relationship Id="rId19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9.bin"/><Relationship Id="rId9" Type="http://schemas.openxmlformats.org/officeDocument/2006/relationships/printerSettings" Target="../printerSettings/printerSettings14.bin"/><Relationship Id="rId14" Type="http://schemas.openxmlformats.org/officeDocument/2006/relationships/printerSettings" Target="../printerSettings/printerSettings19.bin"/><Relationship Id="rId22" Type="http://schemas.openxmlformats.org/officeDocument/2006/relationships/printerSettings" Target="../printerSettings/printerSettings2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>
    <tabColor theme="7" tint="0.79998168889431442"/>
    <outlinePr summaryBelow="0"/>
    <pageSetUpPr fitToPage="1"/>
  </sheetPr>
  <dimension ref="A1:B55"/>
  <sheetViews>
    <sheetView topLeftCell="A34" workbookViewId="0">
      <selection activeCell="F42" sqref="F42"/>
    </sheetView>
  </sheetViews>
  <sheetFormatPr defaultColWidth="8.88671875" defaultRowHeight="15.05"/>
  <cols>
    <col min="1" max="1" width="15.44140625" style="10" customWidth="1"/>
    <col min="2" max="2" width="109" style="13" customWidth="1"/>
    <col min="3" max="3" width="9" style="9" customWidth="1"/>
    <col min="4" max="16384" width="8.88671875" style="9"/>
  </cols>
  <sheetData>
    <row r="1" spans="1:2">
      <c r="A1" s="2" t="s">
        <v>189</v>
      </c>
      <c r="B1" s="2" t="s">
        <v>190</v>
      </c>
    </row>
    <row r="2" spans="1:2" ht="30.05">
      <c r="A2" s="10">
        <v>1</v>
      </c>
      <c r="B2" s="11" t="s">
        <v>191</v>
      </c>
    </row>
    <row r="3" spans="1:2" ht="30.05">
      <c r="A3" s="10">
        <v>2</v>
      </c>
      <c r="B3" s="11" t="s">
        <v>192</v>
      </c>
    </row>
    <row r="4" spans="1:2" ht="21" customHeight="1">
      <c r="A4" s="12">
        <v>3</v>
      </c>
      <c r="B4" s="13" t="s">
        <v>193</v>
      </c>
    </row>
    <row r="5" spans="1:2">
      <c r="A5" s="12">
        <v>4</v>
      </c>
      <c r="B5" s="14" t="s">
        <v>194</v>
      </c>
    </row>
    <row r="6" spans="1:2">
      <c r="A6" s="12"/>
      <c r="B6" s="15" t="s">
        <v>195</v>
      </c>
    </row>
    <row r="7" spans="1:2" ht="30.05">
      <c r="A7" s="12"/>
      <c r="B7" s="15" t="s">
        <v>196</v>
      </c>
    </row>
    <row r="8" spans="1:2" ht="45.1">
      <c r="A8" s="12">
        <v>5</v>
      </c>
      <c r="B8" s="16" t="s">
        <v>197</v>
      </c>
    </row>
    <row r="9" spans="1:2" ht="30.05">
      <c r="A9" s="12">
        <v>6</v>
      </c>
      <c r="B9" s="16" t="s">
        <v>198</v>
      </c>
    </row>
    <row r="10" spans="1:2" ht="75.150000000000006">
      <c r="A10" s="12"/>
      <c r="B10" s="15" t="s">
        <v>199</v>
      </c>
    </row>
    <row r="11" spans="1:2" ht="30.05">
      <c r="A11" s="12"/>
      <c r="B11" s="15" t="s">
        <v>200</v>
      </c>
    </row>
    <row r="12" spans="1:2">
      <c r="A12" s="12"/>
      <c r="B12" s="15" t="s">
        <v>201</v>
      </c>
    </row>
    <row r="13" spans="1:2">
      <c r="A13" s="12"/>
      <c r="B13" s="15" t="s">
        <v>202</v>
      </c>
    </row>
    <row r="14" spans="1:2" ht="30.05">
      <c r="A14" s="12"/>
      <c r="B14" s="15" t="s">
        <v>203</v>
      </c>
    </row>
    <row r="15" spans="1:2" ht="45.1">
      <c r="A15" s="12"/>
      <c r="B15" s="15" t="s">
        <v>204</v>
      </c>
    </row>
    <row r="16" spans="1:2" ht="60.1">
      <c r="A16" s="12"/>
      <c r="B16" s="15" t="s">
        <v>205</v>
      </c>
    </row>
    <row r="17" spans="1:2" ht="30.05">
      <c r="A17" s="12"/>
      <c r="B17" s="15" t="s">
        <v>206</v>
      </c>
    </row>
    <row r="18" spans="1:2">
      <c r="A18" s="12">
        <v>7</v>
      </c>
      <c r="B18" s="11" t="s">
        <v>207</v>
      </c>
    </row>
    <row r="19" spans="1:2" ht="90.2">
      <c r="A19" s="12"/>
      <c r="B19" s="15" t="s">
        <v>208</v>
      </c>
    </row>
    <row r="20" spans="1:2">
      <c r="A20" s="12"/>
      <c r="B20" s="15" t="s">
        <v>209</v>
      </c>
    </row>
    <row r="21" spans="1:2" ht="45.1">
      <c r="A21" s="12"/>
      <c r="B21" s="15" t="s">
        <v>210</v>
      </c>
    </row>
    <row r="22" spans="1:2" ht="30.05">
      <c r="A22" s="12"/>
      <c r="B22" s="15" t="s">
        <v>211</v>
      </c>
    </row>
    <row r="23" spans="1:2" ht="60.1">
      <c r="A23" s="12"/>
      <c r="B23" s="15" t="s">
        <v>212</v>
      </c>
    </row>
    <row r="24" spans="1:2">
      <c r="A24" s="12"/>
      <c r="B24" s="15" t="s">
        <v>213</v>
      </c>
    </row>
    <row r="25" spans="1:2" ht="30.05">
      <c r="A25" s="12"/>
      <c r="B25" s="15" t="s">
        <v>214</v>
      </c>
    </row>
    <row r="26" spans="1:2">
      <c r="A26" s="12"/>
      <c r="B26" s="15" t="s">
        <v>215</v>
      </c>
    </row>
    <row r="27" spans="1:2" ht="30.05">
      <c r="A27" s="12"/>
      <c r="B27" s="15" t="s">
        <v>216</v>
      </c>
    </row>
    <row r="28" spans="1:2" ht="60.1">
      <c r="A28" s="12"/>
      <c r="B28" s="15" t="s">
        <v>217</v>
      </c>
    </row>
    <row r="29" spans="1:2" ht="45.1">
      <c r="A29" s="12"/>
      <c r="B29" s="15" t="s">
        <v>218</v>
      </c>
    </row>
    <row r="30" spans="1:2" ht="90.2">
      <c r="A30" s="12"/>
      <c r="B30" s="15" t="s">
        <v>219</v>
      </c>
    </row>
    <row r="31" spans="1:2" ht="105.2">
      <c r="A31" s="12"/>
      <c r="B31" s="15" t="s">
        <v>220</v>
      </c>
    </row>
    <row r="32" spans="1:2" ht="30.05">
      <c r="A32" s="12"/>
      <c r="B32" s="15" t="s">
        <v>221</v>
      </c>
    </row>
    <row r="33" spans="1:2" ht="90.2">
      <c r="A33" s="12"/>
      <c r="B33" s="15" t="s">
        <v>222</v>
      </c>
    </row>
    <row r="34" spans="1:2" ht="30.05">
      <c r="A34" s="12">
        <v>8</v>
      </c>
      <c r="B34" s="11" t="s">
        <v>223</v>
      </c>
    </row>
    <row r="35" spans="1:2">
      <c r="A35" s="12"/>
      <c r="B35" s="11" t="s">
        <v>224</v>
      </c>
    </row>
    <row r="36" spans="1:2" ht="30.05">
      <c r="A36" s="12"/>
      <c r="B36" s="15" t="s">
        <v>225</v>
      </c>
    </row>
    <row r="37" spans="1:2">
      <c r="A37" s="12"/>
      <c r="B37" s="15" t="s">
        <v>226</v>
      </c>
    </row>
    <row r="38" spans="1:2">
      <c r="A38" s="12"/>
      <c r="B38" s="15" t="s">
        <v>227</v>
      </c>
    </row>
    <row r="39" spans="1:2" ht="30.05">
      <c r="A39" s="12"/>
      <c r="B39" s="15" t="s">
        <v>228</v>
      </c>
    </row>
    <row r="40" spans="1:2">
      <c r="A40" s="12"/>
      <c r="B40" s="15" t="s">
        <v>229</v>
      </c>
    </row>
    <row r="41" spans="1:2" ht="27.55" customHeight="1">
      <c r="A41" s="12"/>
      <c r="B41" s="15" t="s">
        <v>230</v>
      </c>
    </row>
    <row r="42" spans="1:2" ht="45.1">
      <c r="A42" s="12">
        <v>9</v>
      </c>
      <c r="B42" s="488" t="s">
        <v>463</v>
      </c>
    </row>
    <row r="43" spans="1:2" ht="30.05">
      <c r="A43" s="12">
        <v>10</v>
      </c>
      <c r="B43" s="13" t="s">
        <v>231</v>
      </c>
    </row>
    <row r="44" spans="1:2" ht="41.95" customHeight="1">
      <c r="A44" s="12">
        <v>11</v>
      </c>
      <c r="B44" s="11" t="s">
        <v>232</v>
      </c>
    </row>
    <row r="45" spans="1:2" ht="17.399999999999999" customHeight="1">
      <c r="A45" s="12">
        <v>12</v>
      </c>
      <c r="B45" s="13" t="s">
        <v>233</v>
      </c>
    </row>
    <row r="46" spans="1:2">
      <c r="A46" s="2"/>
      <c r="B46" s="2" t="s">
        <v>234</v>
      </c>
    </row>
    <row r="47" spans="1:2">
      <c r="A47" s="10">
        <v>1</v>
      </c>
      <c r="B47" s="13" t="s">
        <v>235</v>
      </c>
    </row>
    <row r="48" spans="1:2">
      <c r="A48" s="10">
        <v>2</v>
      </c>
      <c r="B48" s="13" t="s">
        <v>236</v>
      </c>
    </row>
    <row r="49" spans="1:2">
      <c r="A49" s="2"/>
      <c r="B49" s="2" t="s">
        <v>237</v>
      </c>
    </row>
    <row r="50" spans="1:2">
      <c r="A50" s="17"/>
      <c r="B50" s="13" t="s">
        <v>238</v>
      </c>
    </row>
    <row r="52" spans="1:2">
      <c r="A52" s="642" t="s">
        <v>239</v>
      </c>
      <c r="B52" s="642"/>
    </row>
    <row r="53" spans="1:2">
      <c r="A53" s="18" t="s">
        <v>240</v>
      </c>
      <c r="B53" s="19" t="s">
        <v>241</v>
      </c>
    </row>
    <row r="54" spans="1:2">
      <c r="A54" s="20" t="s">
        <v>242</v>
      </c>
      <c r="B54" s="19" t="s">
        <v>243</v>
      </c>
    </row>
    <row r="55" spans="1:2">
      <c r="A55" s="21"/>
      <c r="B55" s="22"/>
    </row>
  </sheetData>
  <mergeCells count="1">
    <mergeCell ref="A52:B52"/>
  </mergeCells>
  <pageMargins left="0.70866141732283472" right="0.70866141732283472" top="0.74803149606299213" bottom="0.74803149606299213" header="0.31496062992125984" footer="0.31496062992125984"/>
  <pageSetup paperSize="9" scale="71" fitToHeight="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1">
    <tabColor rgb="FFB2D2D8"/>
  </sheetPr>
  <dimension ref="A1:L642"/>
  <sheetViews>
    <sheetView showGridLines="0" tabSelected="1" view="pageBreakPreview" zoomScale="79" zoomScaleNormal="70" zoomScaleSheetLayoutView="79" workbookViewId="0">
      <pane xSplit="3" ySplit="1" topLeftCell="D2" activePane="bottomRight" state="frozen"/>
      <selection pane="topRight" activeCell="C1" sqref="C1"/>
      <selection pane="bottomLeft" activeCell="A8" sqref="A8"/>
      <selection pane="bottomRight" activeCell="F17" sqref="F17"/>
    </sheetView>
  </sheetViews>
  <sheetFormatPr defaultColWidth="8.88671875" defaultRowHeight="14.4"/>
  <cols>
    <col min="1" max="1" width="9.77734375" style="114" customWidth="1"/>
    <col min="2" max="2" width="13" style="114" customWidth="1"/>
    <col min="3" max="3" width="59.21875" style="114" customWidth="1"/>
    <col min="4" max="5" width="18.5546875" style="114" customWidth="1"/>
    <col min="6" max="6" width="21.6640625" style="113" customWidth="1"/>
    <col min="7" max="7" width="20.5546875" style="114" bestFit="1" customWidth="1"/>
    <col min="8" max="8" width="18.88671875" style="114" bestFit="1" customWidth="1"/>
    <col min="9" max="16384" width="8.88671875" style="114"/>
  </cols>
  <sheetData>
    <row r="1" spans="1:9">
      <c r="A1" s="563"/>
      <c r="B1" s="563"/>
      <c r="C1" s="563"/>
      <c r="D1" s="563"/>
      <c r="E1" s="563"/>
      <c r="F1" s="108" t="s">
        <v>357</v>
      </c>
    </row>
    <row r="2" spans="1:9">
      <c r="A2" s="563"/>
      <c r="B2" s="563"/>
      <c r="C2" s="563"/>
      <c r="D2" s="563"/>
      <c r="E2" s="563"/>
      <c r="F2" s="108" t="s">
        <v>358</v>
      </c>
    </row>
    <row r="3" spans="1:9">
      <c r="A3" s="563" t="s">
        <v>1573</v>
      </c>
      <c r="B3" s="644" t="s">
        <v>1574</v>
      </c>
      <c r="C3" s="644"/>
      <c r="D3" s="644"/>
      <c r="E3" s="644"/>
      <c r="F3" s="563"/>
    </row>
    <row r="4" spans="1:9">
      <c r="A4" s="563"/>
      <c r="B4" s="644"/>
      <c r="C4" s="644"/>
      <c r="D4" s="644"/>
      <c r="E4" s="644"/>
      <c r="F4" s="563"/>
    </row>
    <row r="5" spans="1:9">
      <c r="A5" s="563"/>
      <c r="B5" s="627"/>
      <c r="C5" s="627"/>
      <c r="D5" s="627"/>
      <c r="E5" s="627"/>
      <c r="F5" s="563"/>
    </row>
    <row r="6" spans="1:9">
      <c r="B6" s="643" t="s">
        <v>359</v>
      </c>
      <c r="C6" s="643"/>
      <c r="D6" s="643"/>
      <c r="E6" s="643"/>
      <c r="F6" s="643"/>
    </row>
    <row r="7" spans="1:9">
      <c r="A7" s="115"/>
      <c r="B7" s="115"/>
      <c r="C7" s="116"/>
      <c r="D7" s="116"/>
      <c r="E7" s="116"/>
      <c r="F7" s="109"/>
    </row>
    <row r="8" spans="1:9">
      <c r="A8" s="115"/>
      <c r="B8" s="115"/>
      <c r="C8" s="116"/>
      <c r="D8" s="116"/>
      <c r="E8" s="116"/>
      <c r="F8" s="109"/>
    </row>
    <row r="9" spans="1:9" s="117" customFormat="1" ht="33.049999999999997" customHeight="1">
      <c r="A9" s="543" t="s">
        <v>0</v>
      </c>
      <c r="B9" s="543" t="s">
        <v>360</v>
      </c>
      <c r="C9" s="543" t="s">
        <v>361</v>
      </c>
      <c r="D9" s="543" t="s">
        <v>400</v>
      </c>
      <c r="E9" s="543" t="s">
        <v>401</v>
      </c>
      <c r="F9" s="543" t="s">
        <v>409</v>
      </c>
    </row>
    <row r="10" spans="1:9" s="117" customFormat="1" ht="5.2" customHeight="1">
      <c r="A10" s="118"/>
      <c r="B10" s="118"/>
      <c r="C10" s="118"/>
      <c r="D10" s="118"/>
      <c r="E10" s="118"/>
      <c r="F10" s="118"/>
    </row>
    <row r="11" spans="1:9" s="117" customFormat="1">
      <c r="A11" s="543">
        <v>1</v>
      </c>
      <c r="B11" s="543"/>
      <c r="C11" s="564" t="s">
        <v>362</v>
      </c>
      <c r="D11" s="564"/>
      <c r="E11" s="564"/>
      <c r="F11" s="110"/>
    </row>
    <row r="12" spans="1:9">
      <c r="A12" s="254">
        <f ca="1">CELL("строка",РДЦ[[#This Row],[Столбец1]])-9</f>
        <v>3</v>
      </c>
      <c r="B12" s="255" t="s">
        <v>469</v>
      </c>
      <c r="C12" s="565" t="s">
        <v>483</v>
      </c>
      <c r="D12" s="256">
        <f>IFERROR(SUMIFS('2.1 BOQ'!U:U,'2.1 BOQ'!S:S,РДЦ[[#This Row],[Столбец2]]),)</f>
        <v>217.02641799999998</v>
      </c>
      <c r="E12" s="256">
        <f>IFERROR(SUMIFS('2.1 BOQ'!V:V,'2.1 BOQ'!S:S,РДЦ[[#This Row],[Столбец2]]),)</f>
        <v>21.224130000000002</v>
      </c>
      <c r="F12" s="287">
        <f>IFERROR(SUMIF('2.1 BOQ'!S:S,РДЦ[[#This Row],[Столбец2]],'2.1 BOQ'!R:R),)</f>
        <v>0</v>
      </c>
    </row>
    <row r="13" spans="1:9">
      <c r="A13" s="254">
        <f ca="1">CELL("строка",РДЦ[[#This Row],[Столбец1]])-9</f>
        <v>4</v>
      </c>
      <c r="B13" s="255" t="s">
        <v>1026</v>
      </c>
      <c r="C13" s="565" t="s">
        <v>1027</v>
      </c>
      <c r="D13" s="256">
        <f>IFERROR(SUMIFS('2.1 BOQ'!U:U,'2.1 BOQ'!S:S,РДЦ[[#This Row],[Столбец2]]),)</f>
        <v>0</v>
      </c>
      <c r="E13" s="256">
        <f>IFERROR(SUMIFS('2.1 BOQ'!V:V,'2.1 BOQ'!S:S,РДЦ[[#This Row],[Столбец2]]),)</f>
        <v>7.3439999999999998E-3</v>
      </c>
      <c r="F13" s="287">
        <f>IFERROR(SUMIF('2.1 BOQ'!S:S,РДЦ[[#This Row],[Столбец2]],'2.1 BOQ'!R:R),)</f>
        <v>0</v>
      </c>
    </row>
    <row r="14" spans="1:9">
      <c r="A14" s="254">
        <f ca="1">CELL("строка",РДЦ[[#This Row],[Столбец1]])-9</f>
        <v>5</v>
      </c>
      <c r="B14" s="255" t="s">
        <v>1542</v>
      </c>
      <c r="C14" s="565" t="s">
        <v>1543</v>
      </c>
      <c r="D14" s="256">
        <f>IFERROR(SUMIFS('2.1 BOQ'!U:U,'2.1 BOQ'!S:S,РДЦ[[#This Row],[Столбец2]]),)</f>
        <v>26.887</v>
      </c>
      <c r="E14" s="256">
        <f>IFERROR(SUMIFS('2.1 BOQ'!V:V,'2.1 BOQ'!S:S,РДЦ[[#This Row],[Столбец2]]),)</f>
        <v>2.5110000000000001</v>
      </c>
      <c r="F14" s="287">
        <f>IFERROR(SUMIF('2.1 BOQ'!S:S,РДЦ[[#This Row],[Столбец2]],'2.1 BOQ'!R:R),)</f>
        <v>0</v>
      </c>
      <c r="H14"/>
    </row>
    <row r="15" spans="1:9" ht="18.649999999999999" customHeight="1">
      <c r="A15" s="254">
        <f ca="1">CELL("строка",РДЦ[[#This Row],[Столбец1]])-9</f>
        <v>6</v>
      </c>
      <c r="B15" s="255" t="s">
        <v>1544</v>
      </c>
      <c r="C15" s="565" t="s">
        <v>1545</v>
      </c>
      <c r="D15" s="256">
        <f>IFERROR(SUMIFS('2.1 BOQ'!U:U,'2.1 BOQ'!S:S,РДЦ[[#This Row],[Столбец2]]),)</f>
        <v>10.891999999999999</v>
      </c>
      <c r="E15" s="256">
        <f>IFERROR(SUMIFS('2.1 BOQ'!V:V,'2.1 BOQ'!S:S,РДЦ[[#This Row],[Столбец2]]),)</f>
        <v>0.79100000000000004</v>
      </c>
      <c r="F15" s="287">
        <f>IFERROR(SUMIF('2.1 BOQ'!S:S,РДЦ[[#This Row],[Столбец2]],'2.1 BOQ'!R:R),)</f>
        <v>0</v>
      </c>
      <c r="H15" s="119"/>
      <c r="I15"/>
    </row>
    <row r="16" spans="1:9" ht="28.8">
      <c r="A16" s="566">
        <f ca="1">CELL("строка",РДЦ[[#This Row],[Столбец1]])-9</f>
        <v>7</v>
      </c>
      <c r="B16" s="567" t="s">
        <v>1546</v>
      </c>
      <c r="C16" s="568" t="s">
        <v>1547</v>
      </c>
      <c r="D16" s="256">
        <f>IFERROR(SUMIFS('2.1 BOQ'!U:U,'2.1 BOQ'!S:S,РДЦ[[#This Row],[Столбец2]]),)</f>
        <v>3.8220000000000001</v>
      </c>
      <c r="E16" s="256">
        <f>IFERROR(SUMIFS('2.1 BOQ'!V:V,'2.1 BOQ'!S:S,РДЦ[[#This Row],[Столбец2]]),)</f>
        <v>0.09</v>
      </c>
      <c r="F16" s="287">
        <f>IFERROR(SUMIF('2.1 BOQ'!S:S,РДЦ[[#This Row],[Столбец2]],'2.1 BOQ'!R:R),)</f>
        <v>0</v>
      </c>
      <c r="H16" s="119"/>
      <c r="I16"/>
    </row>
    <row r="17" spans="1:10">
      <c r="A17" s="566">
        <f ca="1">CELL("строка",РДЦ[[#This Row],[Столбец1]])-9</f>
        <v>8</v>
      </c>
      <c r="B17" s="567" t="s">
        <v>1548</v>
      </c>
      <c r="C17" s="568" t="s">
        <v>1549</v>
      </c>
      <c r="D17" s="256">
        <f>IFERROR(SUMIFS('2.1 BOQ'!U:U,'2.1 BOQ'!S:S,РДЦ[[#This Row],[Столбец2]]),)</f>
        <v>4.7672000000000008</v>
      </c>
      <c r="E17" s="256">
        <f>IFERROR(SUMIFS('2.1 BOQ'!V:V,'2.1 BOQ'!S:S,РДЦ[[#This Row],[Столбец2]]),)</f>
        <v>0.46360000000000001</v>
      </c>
      <c r="F17" s="287">
        <f>IFERROR(SUMIF('2.1 BOQ'!S:S,РДЦ[[#This Row],[Столбец2]],'2.1 BOQ'!R:R),)</f>
        <v>0</v>
      </c>
      <c r="H17" s="119"/>
      <c r="I17"/>
    </row>
    <row r="18" spans="1:10">
      <c r="A18" s="566">
        <f ca="1">CELL("строка",РДЦ[[#This Row],[Столбец1]])-9</f>
        <v>9</v>
      </c>
      <c r="B18" s="567" t="s">
        <v>1550</v>
      </c>
      <c r="C18" s="568" t="s">
        <v>1553</v>
      </c>
      <c r="D18" s="256">
        <f>IFERROR(SUMIFS('2.1 BOQ'!U:U,'2.1 BOQ'!S:S,РДЦ[[#This Row],[Столбец2]]),)</f>
        <v>274.71291119999995</v>
      </c>
      <c r="E18" s="256">
        <f>IFERROR(SUMIFS('2.1 BOQ'!V:V,'2.1 BOQ'!S:S,РДЦ[[#This Row],[Столбец2]]),)</f>
        <v>29.433526200000003</v>
      </c>
      <c r="F18" s="287">
        <f>IFERROR(SUMIF('2.1 BOQ'!S:S,РДЦ[[#This Row],[Столбец2]],'2.1 BOQ'!R:R),)</f>
        <v>0</v>
      </c>
      <c r="H18" s="119"/>
      <c r="I18"/>
    </row>
    <row r="19" spans="1:10">
      <c r="A19" s="566">
        <f ca="1">CELL("строка",РДЦ[[#This Row],[Столбец1]])-9</f>
        <v>10</v>
      </c>
      <c r="B19" s="567" t="s">
        <v>1552</v>
      </c>
      <c r="C19" s="568" t="s">
        <v>1557</v>
      </c>
      <c r="D19" s="256">
        <f>IFERROR(SUMIFS('2.1 BOQ'!U:U,'2.1 BOQ'!S:S,РДЦ[[#This Row],[Столбец2]]),)</f>
        <v>261.50080000000003</v>
      </c>
      <c r="E19" s="256">
        <f>IFERROR(SUMIFS('2.1 BOQ'!V:V,'2.1 BOQ'!S:S,РДЦ[[#This Row],[Столбец2]]),)</f>
        <v>74.160800000000023</v>
      </c>
      <c r="F19" s="287">
        <f>IFERROR(SUMIF('2.1 BOQ'!S:S,РДЦ[[#This Row],[Столбец2]],'2.1 BOQ'!R:R),)</f>
        <v>0</v>
      </c>
      <c r="H19" s="119"/>
      <c r="I19"/>
    </row>
    <row r="20" spans="1:10">
      <c r="A20" s="254">
        <f ca="1">CELL("строка",РДЦ[[#This Row],[Столбец1]])-9</f>
        <v>11</v>
      </c>
      <c r="B20" s="255" t="s">
        <v>1554</v>
      </c>
      <c r="C20" s="565" t="s">
        <v>1559</v>
      </c>
      <c r="D20" s="256">
        <f>IFERROR(SUMIFS('2.1 BOQ'!U:U,'2.1 BOQ'!S:S,РДЦ[[#This Row],[Столбец2]]),)</f>
        <v>23.998253999999999</v>
      </c>
      <c r="E20" s="256">
        <f>IFERROR(SUMIFS('2.1 BOQ'!V:V,'2.1 BOQ'!S:S,РДЦ[[#This Row],[Столбец2]]),)</f>
        <v>3.147311999999999</v>
      </c>
      <c r="F20" s="287">
        <f>IFERROR(SUMIF('2.1 BOQ'!S:S,РДЦ[[#This Row],[Столбец2]],'2.1 BOQ'!R:R),)</f>
        <v>0</v>
      </c>
      <c r="I20"/>
    </row>
    <row r="21" spans="1:10">
      <c r="A21" s="254">
        <f ca="1">CELL("строка",РДЦ[[#This Row],[Столбец1]])-9</f>
        <v>12</v>
      </c>
      <c r="B21" s="255" t="s">
        <v>1556</v>
      </c>
      <c r="C21" s="565" t="s">
        <v>1551</v>
      </c>
      <c r="D21" s="256">
        <f>IFERROR(SUMIFS('2.1 BOQ'!U:U,'2.1 BOQ'!S:S,РДЦ[[#This Row],[Столбец2]]),)</f>
        <v>2.2662</v>
      </c>
      <c r="E21" s="256">
        <f>IFERROR(SUMIFS('2.1 BOQ'!V:V,'2.1 BOQ'!S:S,РДЦ[[#This Row],[Столбец2]]),)</f>
        <v>0.40640000000000004</v>
      </c>
      <c r="F21" s="287">
        <f>IFERROR(SUMIF('2.1 BOQ'!S:S,РДЦ[[#This Row],[Столбец2]],'2.1 BOQ'!R:R),)</f>
        <v>0</v>
      </c>
      <c r="H21" s="119"/>
      <c r="I21"/>
    </row>
    <row r="22" spans="1:10">
      <c r="A22" s="254">
        <f ca="1">CELL("строка",РДЦ[[#This Row],[Столбец1]])-9</f>
        <v>13</v>
      </c>
      <c r="B22" s="255" t="s">
        <v>1558</v>
      </c>
      <c r="C22" s="565" t="s">
        <v>1555</v>
      </c>
      <c r="D22" s="256">
        <f>IFERROR(SUMIFS('2.1 BOQ'!U:U,'2.1 BOQ'!S:S,РДЦ[[#This Row],[Столбец2]]),)</f>
        <v>15.195599999999999</v>
      </c>
      <c r="E22" s="256">
        <f>IFERROR(SUMIFS('2.1 BOQ'!V:V,'2.1 BOQ'!S:S,РДЦ[[#This Row],[Столбец2]]),)</f>
        <v>1.2311999999999999</v>
      </c>
      <c r="F22" s="287">
        <f>IFERROR(SUMIF('2.1 BOQ'!S:S,РДЦ[[#This Row],[Столбец2]],'2.1 BOQ'!R:R),)</f>
        <v>0</v>
      </c>
      <c r="H22" s="119"/>
      <c r="I22"/>
      <c r="J22"/>
    </row>
    <row r="23" spans="1:10" hidden="1">
      <c r="A23" s="254"/>
      <c r="B23" s="255"/>
      <c r="C23" s="565"/>
      <c r="D23" s="256"/>
      <c r="E23" s="256"/>
      <c r="F23" s="287"/>
      <c r="H23"/>
      <c r="I23"/>
      <c r="J23"/>
    </row>
    <row r="24" spans="1:10" hidden="1">
      <c r="A24" s="254"/>
      <c r="B24" s="255"/>
      <c r="C24" s="565"/>
      <c r="D24" s="256"/>
      <c r="E24" s="256"/>
      <c r="F24" s="287"/>
      <c r="H24"/>
      <c r="I24"/>
      <c r="J24"/>
    </row>
    <row r="25" spans="1:10" hidden="1">
      <c r="A25" s="254"/>
      <c r="B25" s="255"/>
      <c r="C25" s="565"/>
      <c r="D25" s="256"/>
      <c r="E25" s="256"/>
      <c r="F25" s="287"/>
      <c r="H25"/>
      <c r="I25"/>
      <c r="J25"/>
    </row>
    <row r="26" spans="1:10" hidden="1">
      <c r="A26" s="254"/>
      <c r="B26" s="255"/>
      <c r="C26" s="565"/>
      <c r="D26" s="256"/>
      <c r="E26" s="256"/>
      <c r="F26" s="287"/>
      <c r="H26"/>
      <c r="I26"/>
      <c r="J26"/>
    </row>
    <row r="27" spans="1:10" hidden="1">
      <c r="A27" s="254"/>
      <c r="B27" s="255"/>
      <c r="C27" s="565"/>
      <c r="D27" s="256"/>
      <c r="E27" s="256"/>
      <c r="F27" s="287"/>
      <c r="H27"/>
      <c r="I27"/>
      <c r="J27"/>
    </row>
    <row r="28" spans="1:10" hidden="1">
      <c r="A28" s="254"/>
      <c r="B28" s="255"/>
      <c r="C28" s="565"/>
      <c r="D28" s="256"/>
      <c r="E28" s="256"/>
      <c r="F28" s="287"/>
      <c r="H28"/>
      <c r="I28"/>
      <c r="J28"/>
    </row>
    <row r="29" spans="1:10" hidden="1">
      <c r="A29" s="254"/>
      <c r="B29" s="255"/>
      <c r="C29" s="565"/>
      <c r="D29" s="256"/>
      <c r="E29" s="256"/>
      <c r="F29" s="287"/>
      <c r="H29"/>
      <c r="I29"/>
      <c r="J29"/>
    </row>
    <row r="30" spans="1:10" hidden="1">
      <c r="A30" s="254"/>
      <c r="B30" s="255"/>
      <c r="C30" s="565"/>
      <c r="D30" s="256"/>
      <c r="E30" s="256"/>
      <c r="F30" s="287"/>
      <c r="H30"/>
      <c r="I30"/>
      <c r="J30"/>
    </row>
    <row r="31" spans="1:10" hidden="1">
      <c r="A31" s="254"/>
      <c r="B31" s="255"/>
      <c r="C31" s="565"/>
      <c r="D31" s="256"/>
      <c r="E31" s="256"/>
      <c r="F31" s="287"/>
      <c r="H31"/>
      <c r="I31"/>
    </row>
    <row r="32" spans="1:10">
      <c r="A32" s="564"/>
      <c r="B32" s="564"/>
      <c r="C32" s="564" t="s">
        <v>405</v>
      </c>
      <c r="D32" s="253">
        <f>SUM(РДЦ[[#All],[Столбец6]])</f>
        <v>841.06838319999997</v>
      </c>
      <c r="E32" s="253">
        <f>SUM(РДЦ[[#All],[Столбец5]])</f>
        <v>133.46631220000003</v>
      </c>
      <c r="F32" s="253">
        <f>SUM(РДЦ[[#All],[Столбец4]])</f>
        <v>0</v>
      </c>
      <c r="H32"/>
      <c r="I32"/>
    </row>
    <row r="33" spans="1:12">
      <c r="A33" s="155" t="s">
        <v>397</v>
      </c>
      <c r="B33" s="564"/>
      <c r="C33" s="569" t="s">
        <v>402</v>
      </c>
      <c r="D33" s="111"/>
      <c r="E33" s="111"/>
      <c r="F33" s="111">
        <f>'2.1 BOQ'!O31</f>
        <v>0</v>
      </c>
      <c r="H33"/>
      <c r="I33"/>
    </row>
    <row r="34" spans="1:12">
      <c r="A34" s="155" t="s">
        <v>404</v>
      </c>
      <c r="B34" s="564"/>
      <c r="C34" s="569" t="s">
        <v>403</v>
      </c>
      <c r="D34" s="111"/>
      <c r="E34" s="111"/>
      <c r="F34" s="111">
        <f>'2.1 BOQ'!P31</f>
        <v>0</v>
      </c>
      <c r="H34"/>
      <c r="I34"/>
    </row>
    <row r="35" spans="1:12">
      <c r="A35" s="570"/>
      <c r="B35" s="570"/>
      <c r="C35" s="570" t="s">
        <v>406</v>
      </c>
      <c r="D35" s="570"/>
      <c r="E35" s="570"/>
      <c r="F35" s="193">
        <f>IFERROR(F33/D32,)</f>
        <v>0</v>
      </c>
      <c r="H35"/>
      <c r="I35"/>
    </row>
    <row r="36" spans="1:12">
      <c r="A36" s="570"/>
      <c r="B36" s="570"/>
      <c r="C36" s="570" t="s">
        <v>407</v>
      </c>
      <c r="D36" s="570"/>
      <c r="E36" s="570"/>
      <c r="F36" s="193">
        <f>IFERROR(F34/E32,)</f>
        <v>0</v>
      </c>
      <c r="H36"/>
      <c r="I36"/>
    </row>
    <row r="37" spans="1:12" ht="4.8499999999999996" customHeight="1">
      <c r="A37" s="120"/>
      <c r="B37" s="120"/>
      <c r="C37" s="116"/>
      <c r="D37" s="116"/>
      <c r="E37" s="116"/>
      <c r="F37" s="571"/>
      <c r="H37"/>
      <c r="I37"/>
    </row>
    <row r="38" spans="1:12" ht="4.8499999999999996" customHeight="1">
      <c r="A38" s="120"/>
      <c r="B38" s="120"/>
      <c r="C38" s="116"/>
      <c r="D38" s="116"/>
      <c r="E38" s="116"/>
      <c r="F38" s="571"/>
      <c r="H38"/>
      <c r="I38"/>
    </row>
    <row r="39" spans="1:12">
      <c r="A39" s="543">
        <v>2</v>
      </c>
      <c r="B39" s="543"/>
      <c r="C39" s="544" t="s">
        <v>408</v>
      </c>
      <c r="D39" s="544"/>
      <c r="E39" s="544"/>
      <c r="F39" s="112">
        <f>'2.2 Косвенные затраты'!C21</f>
        <v>0</v>
      </c>
      <c r="H39"/>
      <c r="I39"/>
    </row>
    <row r="40" spans="1:12">
      <c r="A40" s="155" t="s">
        <v>337</v>
      </c>
      <c r="B40" s="543"/>
      <c r="C40" s="544" t="s">
        <v>636</v>
      </c>
      <c r="D40" s="544"/>
      <c r="E40" s="544"/>
      <c r="F40" s="112">
        <f>'2.2 Косвенные затраты'!C22</f>
        <v>0</v>
      </c>
      <c r="H40"/>
      <c r="I40"/>
      <c r="L40"/>
    </row>
    <row r="41" spans="1:12" ht="54" customHeight="1">
      <c r="A41" s="155" t="s">
        <v>334</v>
      </c>
      <c r="B41" s="543"/>
      <c r="C41" s="564" t="s">
        <v>635</v>
      </c>
      <c r="D41" s="544"/>
      <c r="E41" s="544"/>
      <c r="F41" s="582">
        <f>IFERROR(ROUND((F39+F40)/F32,9),)</f>
        <v>0</v>
      </c>
      <c r="H41"/>
      <c r="I41"/>
      <c r="J41"/>
      <c r="L41"/>
    </row>
    <row r="42" spans="1:12">
      <c r="A42" s="155" t="s">
        <v>338</v>
      </c>
      <c r="B42" s="543"/>
      <c r="C42" s="544" t="s">
        <v>1565</v>
      </c>
      <c r="D42" s="544"/>
      <c r="E42" s="544"/>
      <c r="F42" s="316">
        <f>'2.1 BOQ'!Q31</f>
        <v>0</v>
      </c>
      <c r="H42"/>
      <c r="I42"/>
      <c r="J42"/>
      <c r="L42"/>
    </row>
    <row r="43" spans="1:12" ht="57.6" hidden="1">
      <c r="A43" s="155" t="s">
        <v>339</v>
      </c>
      <c r="B43" s="543"/>
      <c r="C43" s="544" t="s">
        <v>624</v>
      </c>
      <c r="D43" s="544"/>
      <c r="E43" s="544"/>
      <c r="F43" s="316">
        <f>[52]СВОД!E309</f>
        <v>0</v>
      </c>
      <c r="H43"/>
      <c r="I43"/>
      <c r="J43"/>
      <c r="L43"/>
    </row>
    <row r="44" spans="1:12" ht="9.5500000000000007" customHeight="1">
      <c r="A44" s="120"/>
      <c r="B44" s="120"/>
      <c r="C44" s="116"/>
      <c r="D44" s="116"/>
      <c r="E44" s="116"/>
      <c r="H44"/>
      <c r="I44"/>
      <c r="J44"/>
      <c r="L44"/>
    </row>
    <row r="45" spans="1:12" hidden="1">
      <c r="A45" s="120"/>
      <c r="B45" s="120"/>
      <c r="C45" s="116"/>
      <c r="D45" s="116"/>
      <c r="E45" s="116"/>
      <c r="F45" s="572"/>
      <c r="H45"/>
      <c r="I45"/>
      <c r="J45"/>
      <c r="L45"/>
    </row>
    <row r="46" spans="1:12">
      <c r="A46" s="543">
        <v>6</v>
      </c>
      <c r="B46" s="543"/>
      <c r="C46" s="564" t="s">
        <v>363</v>
      </c>
      <c r="D46" s="564"/>
      <c r="E46" s="564"/>
      <c r="F46" s="112">
        <f>F32+F39+F43+F40+F42</f>
        <v>0</v>
      </c>
      <c r="G46" s="628"/>
      <c r="H46"/>
      <c r="I46"/>
      <c r="J46"/>
      <c r="L46"/>
    </row>
    <row r="47" spans="1:12">
      <c r="A47" s="543"/>
      <c r="B47" s="543"/>
      <c r="C47" s="564" t="s">
        <v>1566</v>
      </c>
      <c r="D47" s="564"/>
      <c r="E47" s="564"/>
      <c r="F47" s="112">
        <f>ROUND(F46*0.22,2)</f>
        <v>0</v>
      </c>
      <c r="H47"/>
      <c r="I47"/>
      <c r="J47"/>
      <c r="L47"/>
    </row>
    <row r="48" spans="1:12">
      <c r="A48" s="543"/>
      <c r="B48" s="543"/>
      <c r="C48" s="564" t="s">
        <v>364</v>
      </c>
      <c r="D48" s="564"/>
      <c r="E48" s="564"/>
      <c r="F48" s="112">
        <f>F46+F47</f>
        <v>0</v>
      </c>
      <c r="H48"/>
      <c r="I48"/>
      <c r="J48"/>
      <c r="L48"/>
    </row>
    <row r="49" spans="1:12">
      <c r="A49" s="116"/>
      <c r="B49" s="116"/>
      <c r="C49" s="116"/>
      <c r="D49" s="116"/>
      <c r="E49" s="116"/>
      <c r="F49" s="563"/>
      <c r="G49" s="119"/>
      <c r="H49"/>
      <c r="I49"/>
      <c r="J49"/>
      <c r="L49"/>
    </row>
    <row r="50" spans="1:12">
      <c r="A50" s="116"/>
      <c r="F50" s="114"/>
      <c r="H50"/>
      <c r="I50"/>
      <c r="J50"/>
      <c r="L50"/>
    </row>
    <row r="51" spans="1:12" ht="17.399999999999999" customHeight="1">
      <c r="A51" s="116"/>
      <c r="C51" s="560" t="s">
        <v>377</v>
      </c>
      <c r="D51" s="560"/>
      <c r="E51" s="560"/>
      <c r="F51" s="560" t="s">
        <v>378</v>
      </c>
      <c r="H51"/>
      <c r="I51"/>
      <c r="J51"/>
      <c r="L51"/>
    </row>
    <row r="52" spans="1:12" ht="27.55" customHeight="1">
      <c r="A52" s="116"/>
      <c r="C52" s="561"/>
      <c r="D52" s="561"/>
      <c r="E52" s="561"/>
      <c r="F52" s="561"/>
      <c r="H52"/>
      <c r="I52"/>
      <c r="J52"/>
      <c r="L52"/>
    </row>
    <row r="53" spans="1:12" ht="15.05">
      <c r="A53" s="116"/>
      <c r="C53" s="562"/>
      <c r="D53" s="562"/>
      <c r="E53" s="562"/>
      <c r="F53" s="562"/>
      <c r="G53" s="119"/>
      <c r="H53"/>
      <c r="I53"/>
      <c r="J53"/>
      <c r="L53"/>
    </row>
    <row r="54" spans="1:12" ht="15.05">
      <c r="A54" s="116"/>
      <c r="C54" s="140" t="s">
        <v>379</v>
      </c>
      <c r="D54" s="140"/>
      <c r="E54" s="140"/>
      <c r="F54" s="140" t="s">
        <v>379</v>
      </c>
      <c r="G54" s="119"/>
      <c r="H54"/>
      <c r="I54"/>
      <c r="J54"/>
      <c r="L54"/>
    </row>
    <row r="55" spans="1:12">
      <c r="A55" s="116"/>
      <c r="C55" s="141" t="s">
        <v>380</v>
      </c>
      <c r="D55" s="141"/>
      <c r="E55" s="141"/>
      <c r="F55" s="141" t="s">
        <v>380</v>
      </c>
      <c r="H55"/>
      <c r="I55"/>
      <c r="J55"/>
      <c r="L55"/>
    </row>
    <row r="56" spans="1:12">
      <c r="A56" s="116"/>
      <c r="C56" s="142"/>
      <c r="D56" s="142"/>
      <c r="E56" s="142"/>
      <c r="F56" s="142"/>
      <c r="G56" s="119"/>
      <c r="H56"/>
      <c r="I56"/>
      <c r="J56"/>
      <c r="L56"/>
    </row>
    <row r="57" spans="1:12">
      <c r="A57" s="116"/>
      <c r="C57" s="142" t="s">
        <v>381</v>
      </c>
      <c r="D57" s="142"/>
      <c r="E57" s="142"/>
      <c r="F57" s="142" t="s">
        <v>381</v>
      </c>
      <c r="G57" s="119"/>
      <c r="H57"/>
      <c r="I57"/>
      <c r="J57"/>
      <c r="L57"/>
    </row>
    <row r="58" spans="1:12">
      <c r="A58" s="116"/>
      <c r="B58" s="116"/>
      <c r="C58" s="116"/>
      <c r="D58" s="116"/>
      <c r="E58" s="116"/>
      <c r="F58" s="563"/>
      <c r="G58" s="119"/>
      <c r="H58"/>
      <c r="I58"/>
      <c r="J58"/>
      <c r="L58"/>
    </row>
    <row r="59" spans="1:12">
      <c r="G59" s="119"/>
      <c r="H59" s="119"/>
      <c r="I59"/>
      <c r="J59"/>
      <c r="L59"/>
    </row>
    <row r="60" spans="1:12">
      <c r="I60"/>
      <c r="J60"/>
      <c r="L60"/>
    </row>
    <row r="61" spans="1:12">
      <c r="I61"/>
      <c r="J61"/>
      <c r="L61"/>
    </row>
    <row r="62" spans="1:12">
      <c r="G62" s="144"/>
      <c r="I62"/>
      <c r="J62"/>
      <c r="L62"/>
    </row>
    <row r="63" spans="1:12">
      <c r="G63" s="144"/>
      <c r="I63"/>
      <c r="J63"/>
      <c r="L63"/>
    </row>
    <row r="64" spans="1:12">
      <c r="G64" s="144"/>
      <c r="I64"/>
      <c r="J64"/>
      <c r="L64"/>
    </row>
    <row r="65" spans="7:12">
      <c r="G65" s="144"/>
      <c r="I65"/>
      <c r="J65"/>
      <c r="L65"/>
    </row>
    <row r="66" spans="7:12">
      <c r="G66" s="144"/>
      <c r="I66"/>
      <c r="J66"/>
      <c r="L66"/>
    </row>
    <row r="67" spans="7:12">
      <c r="G67" s="144"/>
      <c r="I67"/>
      <c r="J67"/>
      <c r="L67"/>
    </row>
    <row r="68" spans="7:12">
      <c r="G68" s="144"/>
      <c r="I68"/>
      <c r="J68"/>
      <c r="L68"/>
    </row>
    <row r="69" spans="7:12">
      <c r="I69"/>
      <c r="J69"/>
      <c r="L69"/>
    </row>
    <row r="70" spans="7:12">
      <c r="I70"/>
      <c r="J70"/>
      <c r="L70"/>
    </row>
    <row r="71" spans="7:12">
      <c r="I71"/>
      <c r="J71"/>
      <c r="L71"/>
    </row>
    <row r="72" spans="7:12">
      <c r="I72"/>
      <c r="J72"/>
      <c r="L72"/>
    </row>
    <row r="73" spans="7:12">
      <c r="I73"/>
      <c r="J73"/>
      <c r="L73"/>
    </row>
    <row r="74" spans="7:12">
      <c r="I74"/>
      <c r="J74"/>
      <c r="L74"/>
    </row>
    <row r="75" spans="7:12">
      <c r="I75"/>
      <c r="J75"/>
      <c r="L75"/>
    </row>
    <row r="76" spans="7:12">
      <c r="I76"/>
      <c r="J76"/>
      <c r="L76"/>
    </row>
    <row r="77" spans="7:12">
      <c r="I77"/>
      <c r="J77"/>
      <c r="L77"/>
    </row>
    <row r="78" spans="7:12">
      <c r="I78"/>
      <c r="J78"/>
      <c r="L78"/>
    </row>
    <row r="79" spans="7:12">
      <c r="I79"/>
      <c r="J79"/>
      <c r="L79"/>
    </row>
    <row r="80" spans="7:12">
      <c r="I80"/>
      <c r="J80"/>
      <c r="L80"/>
    </row>
    <row r="81" spans="9:12">
      <c r="I81"/>
      <c r="J81"/>
      <c r="L81"/>
    </row>
    <row r="82" spans="9:12">
      <c r="I82"/>
      <c r="J82"/>
      <c r="L82"/>
    </row>
    <row r="83" spans="9:12">
      <c r="I83"/>
      <c r="J83"/>
      <c r="L83"/>
    </row>
    <row r="84" spans="9:12">
      <c r="I84"/>
      <c r="J84"/>
    </row>
    <row r="85" spans="9:12">
      <c r="I85"/>
      <c r="J85"/>
    </row>
    <row r="86" spans="9:12">
      <c r="I86"/>
      <c r="J86"/>
    </row>
    <row r="87" spans="9:12">
      <c r="I87"/>
      <c r="J87"/>
    </row>
    <row r="88" spans="9:12">
      <c r="J88"/>
    </row>
    <row r="89" spans="9:12">
      <c r="J89"/>
    </row>
    <row r="90" spans="9:12">
      <c r="J90"/>
    </row>
    <row r="91" spans="9:12">
      <c r="J91"/>
    </row>
    <row r="92" spans="9:12">
      <c r="J92"/>
    </row>
    <row r="93" spans="9:12">
      <c r="J93"/>
    </row>
    <row r="94" spans="9:12">
      <c r="J94"/>
    </row>
    <row r="95" spans="9:12">
      <c r="J95"/>
    </row>
    <row r="96" spans="9:12">
      <c r="J96"/>
    </row>
    <row r="97" spans="10:10">
      <c r="J97"/>
    </row>
    <row r="98" spans="10:10">
      <c r="J98"/>
    </row>
    <row r="99" spans="10:10">
      <c r="J99"/>
    </row>
    <row r="100" spans="10:10">
      <c r="J100"/>
    </row>
    <row r="101" spans="10:10">
      <c r="J101"/>
    </row>
    <row r="102" spans="10:10">
      <c r="J102"/>
    </row>
    <row r="103" spans="10:10">
      <c r="J103"/>
    </row>
    <row r="104" spans="10:10">
      <c r="J104"/>
    </row>
    <row r="105" spans="10:10">
      <c r="J105"/>
    </row>
    <row r="106" spans="10:10">
      <c r="J106"/>
    </row>
    <row r="107" spans="10:10">
      <c r="J107"/>
    </row>
    <row r="108" spans="10:10">
      <c r="J108"/>
    </row>
    <row r="109" spans="10:10">
      <c r="J109"/>
    </row>
    <row r="110" spans="10:10">
      <c r="J110"/>
    </row>
    <row r="111" spans="10:10">
      <c r="J111"/>
    </row>
    <row r="112" spans="10:10">
      <c r="J112"/>
    </row>
    <row r="113" spans="10:10">
      <c r="J113"/>
    </row>
    <row r="114" spans="10:10">
      <c r="J114"/>
    </row>
    <row r="115" spans="10:10">
      <c r="J115"/>
    </row>
    <row r="116" spans="10:10">
      <c r="J116"/>
    </row>
    <row r="117" spans="10:10">
      <c r="J117"/>
    </row>
    <row r="118" spans="10:10">
      <c r="J118"/>
    </row>
    <row r="119" spans="10:10">
      <c r="J119"/>
    </row>
    <row r="120" spans="10:10">
      <c r="J120"/>
    </row>
    <row r="121" spans="10:10">
      <c r="J121"/>
    </row>
    <row r="122" spans="10:10">
      <c r="J122"/>
    </row>
    <row r="123" spans="10:10">
      <c r="J123"/>
    </row>
    <row r="124" spans="10:10">
      <c r="J124"/>
    </row>
    <row r="125" spans="10:10">
      <c r="J125"/>
    </row>
    <row r="126" spans="10:10">
      <c r="J126"/>
    </row>
    <row r="127" spans="10:10">
      <c r="J127"/>
    </row>
    <row r="128" spans="10:10">
      <c r="J128"/>
    </row>
    <row r="129" spans="10:10">
      <c r="J129"/>
    </row>
    <row r="130" spans="10:10">
      <c r="J130"/>
    </row>
    <row r="131" spans="10:10">
      <c r="J131"/>
    </row>
    <row r="132" spans="10:10">
      <c r="J132"/>
    </row>
    <row r="133" spans="10:10">
      <c r="J133"/>
    </row>
    <row r="134" spans="10:10">
      <c r="J134"/>
    </row>
    <row r="135" spans="10:10">
      <c r="J135"/>
    </row>
    <row r="136" spans="10:10">
      <c r="J136"/>
    </row>
    <row r="137" spans="10:10">
      <c r="J137"/>
    </row>
    <row r="138" spans="10:10">
      <c r="J138"/>
    </row>
    <row r="139" spans="10:10">
      <c r="J139"/>
    </row>
    <row r="140" spans="10:10">
      <c r="J140"/>
    </row>
    <row r="141" spans="10:10">
      <c r="J141"/>
    </row>
    <row r="142" spans="10:10">
      <c r="J142"/>
    </row>
    <row r="143" spans="10:10">
      <c r="J143"/>
    </row>
    <row r="144" spans="10:10">
      <c r="J144"/>
    </row>
    <row r="145" spans="10:10">
      <c r="J145"/>
    </row>
    <row r="146" spans="10:10">
      <c r="J146"/>
    </row>
    <row r="147" spans="10:10">
      <c r="J147"/>
    </row>
    <row r="148" spans="10:10">
      <c r="J148"/>
    </row>
    <row r="149" spans="10:10">
      <c r="J149"/>
    </row>
    <row r="150" spans="10:10">
      <c r="J150"/>
    </row>
    <row r="151" spans="10:10">
      <c r="J151"/>
    </row>
    <row r="152" spans="10:10">
      <c r="J152"/>
    </row>
    <row r="153" spans="10:10">
      <c r="J153"/>
    </row>
    <row r="154" spans="10:10">
      <c r="J154"/>
    </row>
    <row r="155" spans="10:10">
      <c r="J155"/>
    </row>
    <row r="156" spans="10:10">
      <c r="J156"/>
    </row>
    <row r="157" spans="10:10">
      <c r="J157"/>
    </row>
    <row r="158" spans="10:10">
      <c r="J158"/>
    </row>
    <row r="159" spans="10:10">
      <c r="J159"/>
    </row>
    <row r="160" spans="10:10">
      <c r="J160"/>
    </row>
    <row r="161" spans="10:10">
      <c r="J161"/>
    </row>
    <row r="162" spans="10:10">
      <c r="J162"/>
    </row>
    <row r="163" spans="10:10">
      <c r="J163"/>
    </row>
    <row r="164" spans="10:10">
      <c r="J164"/>
    </row>
    <row r="165" spans="10:10">
      <c r="J165"/>
    </row>
    <row r="166" spans="10:10">
      <c r="J166"/>
    </row>
    <row r="167" spans="10:10">
      <c r="J167"/>
    </row>
    <row r="168" spans="10:10">
      <c r="J168"/>
    </row>
    <row r="169" spans="10:10">
      <c r="J169"/>
    </row>
    <row r="170" spans="10:10">
      <c r="J170"/>
    </row>
    <row r="171" spans="10:10">
      <c r="J171"/>
    </row>
    <row r="172" spans="10:10">
      <c r="J172"/>
    </row>
    <row r="173" spans="10:10">
      <c r="J173"/>
    </row>
    <row r="174" spans="10:10">
      <c r="J174"/>
    </row>
    <row r="175" spans="10:10">
      <c r="J175"/>
    </row>
    <row r="176" spans="10:10">
      <c r="J176"/>
    </row>
    <row r="177" spans="10:10">
      <c r="J177"/>
    </row>
    <row r="178" spans="10:10">
      <c r="J178"/>
    </row>
    <row r="179" spans="10:10">
      <c r="J179"/>
    </row>
    <row r="180" spans="10:10">
      <c r="J180"/>
    </row>
    <row r="181" spans="10:10">
      <c r="J181"/>
    </row>
    <row r="182" spans="10:10">
      <c r="J182"/>
    </row>
    <row r="183" spans="10:10">
      <c r="J183"/>
    </row>
    <row r="184" spans="10:10">
      <c r="J184"/>
    </row>
    <row r="185" spans="10:10">
      <c r="J185"/>
    </row>
    <row r="186" spans="10:10">
      <c r="J186"/>
    </row>
    <row r="187" spans="10:10">
      <c r="J187"/>
    </row>
    <row r="188" spans="10:10">
      <c r="J188"/>
    </row>
    <row r="189" spans="10:10">
      <c r="J189"/>
    </row>
    <row r="190" spans="10:10">
      <c r="J190"/>
    </row>
    <row r="191" spans="10:10">
      <c r="J191"/>
    </row>
    <row r="192" spans="10:10">
      <c r="J192"/>
    </row>
    <row r="193" spans="10:10">
      <c r="J193"/>
    </row>
    <row r="194" spans="10:10">
      <c r="J194"/>
    </row>
    <row r="195" spans="10:10">
      <c r="J195"/>
    </row>
    <row r="196" spans="10:10">
      <c r="J196"/>
    </row>
    <row r="197" spans="10:10">
      <c r="J197"/>
    </row>
    <row r="198" spans="10:10">
      <c r="J198"/>
    </row>
    <row r="199" spans="10:10">
      <c r="J199"/>
    </row>
    <row r="200" spans="10:10">
      <c r="J200"/>
    </row>
    <row r="201" spans="10:10">
      <c r="J201"/>
    </row>
    <row r="202" spans="10:10">
      <c r="J202"/>
    </row>
    <row r="203" spans="10:10">
      <c r="J203"/>
    </row>
    <row r="204" spans="10:10">
      <c r="J204"/>
    </row>
    <row r="205" spans="10:10">
      <c r="J205"/>
    </row>
    <row r="206" spans="10:10">
      <c r="J206"/>
    </row>
    <row r="207" spans="10:10">
      <c r="J207"/>
    </row>
    <row r="208" spans="10:10">
      <c r="J208"/>
    </row>
    <row r="209" spans="10:10">
      <c r="J209"/>
    </row>
    <row r="210" spans="10:10">
      <c r="J210"/>
    </row>
    <row r="211" spans="10:10">
      <c r="J211"/>
    </row>
    <row r="212" spans="10:10">
      <c r="J212"/>
    </row>
    <row r="213" spans="10:10">
      <c r="J213"/>
    </row>
    <row r="214" spans="10:10">
      <c r="J214"/>
    </row>
    <row r="215" spans="10:10">
      <c r="J215"/>
    </row>
    <row r="216" spans="10:10">
      <c r="J216"/>
    </row>
    <row r="217" spans="10:10">
      <c r="J217"/>
    </row>
    <row r="218" spans="10:10">
      <c r="J218"/>
    </row>
    <row r="219" spans="10:10">
      <c r="J219"/>
    </row>
    <row r="220" spans="10:10">
      <c r="J220"/>
    </row>
    <row r="221" spans="10:10">
      <c r="J221"/>
    </row>
    <row r="222" spans="10:10">
      <c r="J222"/>
    </row>
    <row r="223" spans="10:10">
      <c r="J223"/>
    </row>
    <row r="224" spans="10:10">
      <c r="J224"/>
    </row>
    <row r="225" spans="10:10">
      <c r="J225"/>
    </row>
    <row r="226" spans="10:10">
      <c r="J226"/>
    </row>
    <row r="227" spans="10:10">
      <c r="J227"/>
    </row>
    <row r="228" spans="10:10">
      <c r="J228"/>
    </row>
    <row r="229" spans="10:10">
      <c r="J229"/>
    </row>
    <row r="230" spans="10:10">
      <c r="J230"/>
    </row>
    <row r="231" spans="10:10">
      <c r="J231"/>
    </row>
    <row r="232" spans="10:10">
      <c r="J232"/>
    </row>
    <row r="233" spans="10:10">
      <c r="J233"/>
    </row>
    <row r="234" spans="10:10">
      <c r="J234"/>
    </row>
    <row r="235" spans="10:10">
      <c r="J235"/>
    </row>
    <row r="236" spans="10:10">
      <c r="J236"/>
    </row>
    <row r="237" spans="10:10">
      <c r="J237"/>
    </row>
    <row r="238" spans="10:10">
      <c r="J238"/>
    </row>
    <row r="239" spans="10:10">
      <c r="J239"/>
    </row>
    <row r="240" spans="10:10">
      <c r="J240"/>
    </row>
    <row r="241" spans="10:10">
      <c r="J241"/>
    </row>
    <row r="242" spans="10:10">
      <c r="J242"/>
    </row>
    <row r="243" spans="10:10">
      <c r="J243"/>
    </row>
    <row r="244" spans="10:10">
      <c r="J244"/>
    </row>
    <row r="245" spans="10:10">
      <c r="J245"/>
    </row>
    <row r="246" spans="10:10">
      <c r="J246"/>
    </row>
    <row r="247" spans="10:10">
      <c r="J247"/>
    </row>
    <row r="248" spans="10:10">
      <c r="J248"/>
    </row>
    <row r="249" spans="10:10">
      <c r="J249"/>
    </row>
    <row r="250" spans="10:10">
      <c r="J250"/>
    </row>
    <row r="251" spans="10:10">
      <c r="J251"/>
    </row>
    <row r="252" spans="10:10">
      <c r="J252"/>
    </row>
    <row r="253" spans="10:10">
      <c r="J253"/>
    </row>
    <row r="254" spans="10:10">
      <c r="J254"/>
    </row>
    <row r="255" spans="10:10">
      <c r="J255"/>
    </row>
    <row r="256" spans="10:10">
      <c r="J256"/>
    </row>
    <row r="257" spans="10:10">
      <c r="J257"/>
    </row>
    <row r="258" spans="10:10">
      <c r="J258"/>
    </row>
    <row r="259" spans="10:10">
      <c r="J259"/>
    </row>
    <row r="260" spans="10:10">
      <c r="J260"/>
    </row>
    <row r="261" spans="10:10">
      <c r="J261"/>
    </row>
    <row r="262" spans="10:10">
      <c r="J262"/>
    </row>
    <row r="263" spans="10:10">
      <c r="J263"/>
    </row>
    <row r="264" spans="10:10">
      <c r="J264"/>
    </row>
    <row r="265" spans="10:10">
      <c r="J265"/>
    </row>
    <row r="266" spans="10:10">
      <c r="J266"/>
    </row>
    <row r="267" spans="10:10">
      <c r="J267"/>
    </row>
    <row r="268" spans="10:10">
      <c r="J268"/>
    </row>
    <row r="269" spans="10:10">
      <c r="J269"/>
    </row>
    <row r="270" spans="10:10">
      <c r="J270"/>
    </row>
    <row r="271" spans="10:10">
      <c r="J271"/>
    </row>
    <row r="272" spans="10:10">
      <c r="J272"/>
    </row>
    <row r="273" spans="10:10">
      <c r="J273"/>
    </row>
    <row r="274" spans="10:10">
      <c r="J274"/>
    </row>
    <row r="275" spans="10:10">
      <c r="J275"/>
    </row>
    <row r="276" spans="10:10">
      <c r="J276"/>
    </row>
    <row r="277" spans="10:10">
      <c r="J277"/>
    </row>
    <row r="278" spans="10:10">
      <c r="J278"/>
    </row>
    <row r="279" spans="10:10">
      <c r="J279"/>
    </row>
    <row r="280" spans="10:10">
      <c r="J280"/>
    </row>
    <row r="281" spans="10:10">
      <c r="J281"/>
    </row>
    <row r="282" spans="10:10">
      <c r="J282"/>
    </row>
    <row r="283" spans="10:10">
      <c r="J283"/>
    </row>
    <row r="284" spans="10:10">
      <c r="J284"/>
    </row>
    <row r="285" spans="10:10">
      <c r="J285"/>
    </row>
    <row r="286" spans="10:10">
      <c r="J286"/>
    </row>
    <row r="287" spans="10:10">
      <c r="J287"/>
    </row>
    <row r="288" spans="10:10">
      <c r="J288"/>
    </row>
    <row r="289" spans="10:10">
      <c r="J289"/>
    </row>
    <row r="290" spans="10:10">
      <c r="J290"/>
    </row>
    <row r="291" spans="10:10">
      <c r="J291"/>
    </row>
    <row r="292" spans="10:10">
      <c r="J292"/>
    </row>
    <row r="293" spans="10:10">
      <c r="J293"/>
    </row>
    <row r="294" spans="10:10">
      <c r="J294"/>
    </row>
    <row r="295" spans="10:10">
      <c r="J295"/>
    </row>
    <row r="296" spans="10:10">
      <c r="J296"/>
    </row>
    <row r="297" spans="10:10">
      <c r="J297"/>
    </row>
    <row r="298" spans="10:10">
      <c r="J298"/>
    </row>
    <row r="299" spans="10:10">
      <c r="J299"/>
    </row>
    <row r="300" spans="10:10">
      <c r="J300"/>
    </row>
    <row r="301" spans="10:10">
      <c r="J301"/>
    </row>
    <row r="302" spans="10:10">
      <c r="J302"/>
    </row>
    <row r="303" spans="10:10">
      <c r="J303"/>
    </row>
    <row r="304" spans="10:10">
      <c r="J304"/>
    </row>
    <row r="305" spans="10:10">
      <c r="J305"/>
    </row>
    <row r="306" spans="10:10">
      <c r="J306"/>
    </row>
    <row r="307" spans="10:10">
      <c r="J307"/>
    </row>
    <row r="308" spans="10:10">
      <c r="J308"/>
    </row>
    <row r="309" spans="10:10">
      <c r="J309"/>
    </row>
    <row r="310" spans="10:10">
      <c r="J310"/>
    </row>
    <row r="311" spans="10:10">
      <c r="J311"/>
    </row>
    <row r="312" spans="10:10">
      <c r="J312"/>
    </row>
    <row r="313" spans="10:10">
      <c r="J313"/>
    </row>
    <row r="314" spans="10:10">
      <c r="J314"/>
    </row>
    <row r="315" spans="10:10">
      <c r="J315"/>
    </row>
    <row r="316" spans="10:10">
      <c r="J316"/>
    </row>
    <row r="317" spans="10:10">
      <c r="J317"/>
    </row>
    <row r="318" spans="10:10">
      <c r="J318"/>
    </row>
    <row r="319" spans="10:10">
      <c r="J319"/>
    </row>
    <row r="320" spans="10:10">
      <c r="J320"/>
    </row>
    <row r="321" spans="10:10">
      <c r="J321"/>
    </row>
    <row r="322" spans="10:10">
      <c r="J322"/>
    </row>
    <row r="323" spans="10:10">
      <c r="J323"/>
    </row>
    <row r="324" spans="10:10">
      <c r="J324"/>
    </row>
    <row r="325" spans="10:10">
      <c r="J325"/>
    </row>
    <row r="326" spans="10:10">
      <c r="J326"/>
    </row>
    <row r="327" spans="10:10">
      <c r="J327"/>
    </row>
    <row r="328" spans="10:10">
      <c r="J328"/>
    </row>
    <row r="329" spans="10:10">
      <c r="J329"/>
    </row>
    <row r="330" spans="10:10">
      <c r="J330"/>
    </row>
    <row r="331" spans="10:10">
      <c r="J331"/>
    </row>
    <row r="332" spans="10:10">
      <c r="J332"/>
    </row>
    <row r="333" spans="10:10">
      <c r="J333"/>
    </row>
    <row r="334" spans="10:10">
      <c r="J334"/>
    </row>
    <row r="335" spans="10:10">
      <c r="J335"/>
    </row>
    <row r="336" spans="10:10">
      <c r="J336"/>
    </row>
    <row r="337" spans="10:10">
      <c r="J337"/>
    </row>
    <row r="338" spans="10:10">
      <c r="J338"/>
    </row>
    <row r="339" spans="10:10">
      <c r="J339"/>
    </row>
    <row r="340" spans="10:10">
      <c r="J340"/>
    </row>
    <row r="341" spans="10:10">
      <c r="J341"/>
    </row>
    <row r="342" spans="10:10">
      <c r="J342"/>
    </row>
    <row r="343" spans="10:10">
      <c r="J343"/>
    </row>
    <row r="344" spans="10:10">
      <c r="J344"/>
    </row>
    <row r="345" spans="10:10">
      <c r="J345"/>
    </row>
    <row r="346" spans="10:10">
      <c r="J346"/>
    </row>
    <row r="347" spans="10:10">
      <c r="J347"/>
    </row>
    <row r="348" spans="10:10">
      <c r="J348"/>
    </row>
    <row r="349" spans="10:10">
      <c r="J349"/>
    </row>
    <row r="350" spans="10:10">
      <c r="J350"/>
    </row>
    <row r="351" spans="10:10">
      <c r="J351"/>
    </row>
    <row r="352" spans="10:10">
      <c r="J352"/>
    </row>
    <row r="353" spans="10:10">
      <c r="J353"/>
    </row>
    <row r="354" spans="10:10">
      <c r="J354"/>
    </row>
    <row r="355" spans="10:10">
      <c r="J355"/>
    </row>
    <row r="356" spans="10:10">
      <c r="J356"/>
    </row>
    <row r="357" spans="10:10">
      <c r="J357"/>
    </row>
    <row r="358" spans="10:10">
      <c r="J358"/>
    </row>
    <row r="359" spans="10:10">
      <c r="J359"/>
    </row>
    <row r="360" spans="10:10">
      <c r="J360"/>
    </row>
    <row r="361" spans="10:10">
      <c r="J361"/>
    </row>
    <row r="362" spans="10:10">
      <c r="J362"/>
    </row>
    <row r="363" spans="10:10">
      <c r="J363"/>
    </row>
    <row r="364" spans="10:10">
      <c r="J364"/>
    </row>
    <row r="365" spans="10:10">
      <c r="J365"/>
    </row>
    <row r="366" spans="10:10">
      <c r="J366"/>
    </row>
    <row r="367" spans="10:10">
      <c r="J367"/>
    </row>
    <row r="368" spans="10:10">
      <c r="J368"/>
    </row>
    <row r="369" spans="10:10">
      <c r="J369"/>
    </row>
    <row r="370" spans="10:10">
      <c r="J370"/>
    </row>
    <row r="371" spans="10:10">
      <c r="J371"/>
    </row>
    <row r="372" spans="10:10">
      <c r="J372"/>
    </row>
    <row r="373" spans="10:10">
      <c r="J373"/>
    </row>
    <row r="374" spans="10:10">
      <c r="J374"/>
    </row>
    <row r="375" spans="10:10">
      <c r="J375"/>
    </row>
    <row r="376" spans="10:10">
      <c r="J376"/>
    </row>
    <row r="377" spans="10:10">
      <c r="J377"/>
    </row>
    <row r="378" spans="10:10">
      <c r="J378"/>
    </row>
    <row r="379" spans="10:10">
      <c r="J379"/>
    </row>
    <row r="380" spans="10:10">
      <c r="J380"/>
    </row>
    <row r="381" spans="10:10">
      <c r="J381"/>
    </row>
    <row r="382" spans="10:10">
      <c r="J382"/>
    </row>
    <row r="383" spans="10:10">
      <c r="J383"/>
    </row>
    <row r="384" spans="10:10">
      <c r="J384"/>
    </row>
    <row r="385" spans="10:10">
      <c r="J385"/>
    </row>
    <row r="386" spans="10:10">
      <c r="J386"/>
    </row>
    <row r="387" spans="10:10">
      <c r="J387"/>
    </row>
    <row r="388" spans="10:10">
      <c r="J388"/>
    </row>
    <row r="389" spans="10:10">
      <c r="J389"/>
    </row>
    <row r="390" spans="10:10">
      <c r="J390"/>
    </row>
    <row r="391" spans="10:10">
      <c r="J391"/>
    </row>
    <row r="392" spans="10:10">
      <c r="J392"/>
    </row>
    <row r="393" spans="10:10">
      <c r="J393"/>
    </row>
    <row r="394" spans="10:10">
      <c r="J394"/>
    </row>
    <row r="395" spans="10:10">
      <c r="J395"/>
    </row>
    <row r="396" spans="10:10">
      <c r="J396"/>
    </row>
    <row r="397" spans="10:10">
      <c r="J397"/>
    </row>
    <row r="398" spans="10:10">
      <c r="J398"/>
    </row>
    <row r="399" spans="10:10">
      <c r="J399"/>
    </row>
    <row r="400" spans="10:10">
      <c r="J400"/>
    </row>
    <row r="401" spans="10:10">
      <c r="J401"/>
    </row>
    <row r="402" spans="10:10">
      <c r="J402"/>
    </row>
    <row r="403" spans="10:10">
      <c r="J403"/>
    </row>
    <row r="404" spans="10:10">
      <c r="J404"/>
    </row>
    <row r="405" spans="10:10">
      <c r="J405"/>
    </row>
    <row r="406" spans="10:10">
      <c r="J406"/>
    </row>
    <row r="407" spans="10:10">
      <c r="J407"/>
    </row>
    <row r="408" spans="10:10">
      <c r="J408"/>
    </row>
    <row r="409" spans="10:10">
      <c r="J409"/>
    </row>
    <row r="410" spans="10:10">
      <c r="J410"/>
    </row>
    <row r="411" spans="10:10">
      <c r="J411"/>
    </row>
    <row r="412" spans="10:10">
      <c r="J412"/>
    </row>
    <row r="413" spans="10:10">
      <c r="J413"/>
    </row>
    <row r="414" spans="10:10">
      <c r="J414"/>
    </row>
    <row r="415" spans="10:10">
      <c r="J415"/>
    </row>
    <row r="416" spans="10:10">
      <c r="J416"/>
    </row>
    <row r="417" spans="10:10">
      <c r="J417"/>
    </row>
    <row r="418" spans="10:10">
      <c r="J418"/>
    </row>
    <row r="419" spans="10:10">
      <c r="J419"/>
    </row>
    <row r="420" spans="10:10">
      <c r="J420"/>
    </row>
    <row r="421" spans="10:10">
      <c r="J421"/>
    </row>
    <row r="422" spans="10:10">
      <c r="J422"/>
    </row>
    <row r="423" spans="10:10">
      <c r="J423"/>
    </row>
    <row r="424" spans="10:10">
      <c r="J424"/>
    </row>
    <row r="425" spans="10:10">
      <c r="J425"/>
    </row>
    <row r="426" spans="10:10">
      <c r="J426"/>
    </row>
    <row r="427" spans="10:10">
      <c r="J427"/>
    </row>
    <row r="428" spans="10:10">
      <c r="J428"/>
    </row>
    <row r="429" spans="10:10">
      <c r="J429"/>
    </row>
    <row r="430" spans="10:10">
      <c r="J430"/>
    </row>
    <row r="431" spans="10:10">
      <c r="J431"/>
    </row>
    <row r="432" spans="10:10">
      <c r="J432"/>
    </row>
    <row r="433" spans="10:10">
      <c r="J433"/>
    </row>
    <row r="434" spans="10:10">
      <c r="J434"/>
    </row>
    <row r="435" spans="10:10">
      <c r="J435"/>
    </row>
    <row r="436" spans="10:10">
      <c r="J436"/>
    </row>
    <row r="437" spans="10:10">
      <c r="J437"/>
    </row>
    <row r="438" spans="10:10">
      <c r="J438"/>
    </row>
    <row r="439" spans="10:10">
      <c r="J439"/>
    </row>
    <row r="440" spans="10:10">
      <c r="J440"/>
    </row>
    <row r="441" spans="10:10">
      <c r="J441"/>
    </row>
    <row r="442" spans="10:10">
      <c r="J442"/>
    </row>
    <row r="443" spans="10:10">
      <c r="J443"/>
    </row>
    <row r="444" spans="10:10">
      <c r="J444"/>
    </row>
    <row r="445" spans="10:10">
      <c r="J445"/>
    </row>
    <row r="446" spans="10:10">
      <c r="J446"/>
    </row>
    <row r="447" spans="10:10">
      <c r="J447"/>
    </row>
    <row r="448" spans="10:10">
      <c r="J448"/>
    </row>
    <row r="449" spans="10:10">
      <c r="J449"/>
    </row>
    <row r="450" spans="10:10">
      <c r="J450"/>
    </row>
    <row r="451" spans="10:10">
      <c r="J451"/>
    </row>
    <row r="452" spans="10:10">
      <c r="J452"/>
    </row>
    <row r="453" spans="10:10">
      <c r="J453"/>
    </row>
    <row r="454" spans="10:10">
      <c r="J454"/>
    </row>
    <row r="455" spans="10:10">
      <c r="J455"/>
    </row>
    <row r="456" spans="10:10">
      <c r="J456"/>
    </row>
    <row r="457" spans="10:10">
      <c r="J457"/>
    </row>
    <row r="458" spans="10:10">
      <c r="J458"/>
    </row>
    <row r="459" spans="10:10">
      <c r="J459"/>
    </row>
    <row r="460" spans="10:10">
      <c r="J460"/>
    </row>
    <row r="461" spans="10:10">
      <c r="J461"/>
    </row>
    <row r="462" spans="10:10">
      <c r="J462"/>
    </row>
    <row r="463" spans="10:10">
      <c r="J463"/>
    </row>
    <row r="464" spans="10:10">
      <c r="J464"/>
    </row>
    <row r="465" spans="10:10">
      <c r="J465"/>
    </row>
    <row r="466" spans="10:10">
      <c r="J466"/>
    </row>
    <row r="467" spans="10:10">
      <c r="J467"/>
    </row>
    <row r="468" spans="10:10">
      <c r="J468"/>
    </row>
    <row r="469" spans="10:10">
      <c r="J469"/>
    </row>
    <row r="470" spans="10:10">
      <c r="J470"/>
    </row>
    <row r="471" spans="10:10">
      <c r="J471"/>
    </row>
    <row r="472" spans="10:10">
      <c r="J472"/>
    </row>
    <row r="473" spans="10:10">
      <c r="J473"/>
    </row>
    <row r="474" spans="10:10">
      <c r="J474"/>
    </row>
    <row r="475" spans="10:10">
      <c r="J475"/>
    </row>
    <row r="476" spans="10:10">
      <c r="J476"/>
    </row>
    <row r="477" spans="10:10">
      <c r="J477"/>
    </row>
    <row r="478" spans="10:10">
      <c r="J478"/>
    </row>
    <row r="479" spans="10:10">
      <c r="J479"/>
    </row>
    <row r="480" spans="10:10">
      <c r="J480"/>
    </row>
    <row r="481" spans="10:10">
      <c r="J481"/>
    </row>
    <row r="482" spans="10:10">
      <c r="J482"/>
    </row>
    <row r="483" spans="10:10">
      <c r="J483"/>
    </row>
    <row r="484" spans="10:10">
      <c r="J484"/>
    </row>
    <row r="485" spans="10:10">
      <c r="J485"/>
    </row>
    <row r="486" spans="10:10">
      <c r="J486"/>
    </row>
    <row r="487" spans="10:10">
      <c r="J487"/>
    </row>
    <row r="488" spans="10:10">
      <c r="J488"/>
    </row>
    <row r="489" spans="10:10">
      <c r="J489"/>
    </row>
    <row r="490" spans="10:10">
      <c r="J490"/>
    </row>
    <row r="491" spans="10:10">
      <c r="J491"/>
    </row>
    <row r="492" spans="10:10">
      <c r="J492"/>
    </row>
    <row r="493" spans="10:10">
      <c r="J493"/>
    </row>
    <row r="494" spans="10:10">
      <c r="J494"/>
    </row>
    <row r="495" spans="10:10">
      <c r="J495"/>
    </row>
    <row r="496" spans="10:10">
      <c r="J496"/>
    </row>
    <row r="497" spans="10:10">
      <c r="J497"/>
    </row>
    <row r="498" spans="10:10">
      <c r="J498"/>
    </row>
    <row r="499" spans="10:10">
      <c r="J499"/>
    </row>
    <row r="500" spans="10:10">
      <c r="J500"/>
    </row>
    <row r="501" spans="10:10">
      <c r="J501"/>
    </row>
    <row r="502" spans="10:10">
      <c r="J502"/>
    </row>
    <row r="503" spans="10:10">
      <c r="J503"/>
    </row>
    <row r="504" spans="10:10">
      <c r="J504"/>
    </row>
    <row r="505" spans="10:10">
      <c r="J505"/>
    </row>
    <row r="506" spans="10:10">
      <c r="J506"/>
    </row>
    <row r="507" spans="10:10">
      <c r="J507"/>
    </row>
    <row r="508" spans="10:10">
      <c r="J508"/>
    </row>
    <row r="509" spans="10:10">
      <c r="J509"/>
    </row>
    <row r="510" spans="10:10">
      <c r="J510"/>
    </row>
    <row r="511" spans="10:10">
      <c r="J511"/>
    </row>
    <row r="512" spans="10:10">
      <c r="J512"/>
    </row>
    <row r="513" spans="10:10">
      <c r="J513"/>
    </row>
    <row r="514" spans="10:10">
      <c r="J514"/>
    </row>
    <row r="515" spans="10:10">
      <c r="J515"/>
    </row>
    <row r="516" spans="10:10">
      <c r="J516"/>
    </row>
    <row r="517" spans="10:10">
      <c r="J517"/>
    </row>
    <row r="518" spans="10:10">
      <c r="J518"/>
    </row>
    <row r="519" spans="10:10">
      <c r="J519"/>
    </row>
    <row r="520" spans="10:10">
      <c r="J520"/>
    </row>
    <row r="521" spans="10:10">
      <c r="J521"/>
    </row>
    <row r="522" spans="10:10">
      <c r="J522"/>
    </row>
    <row r="523" spans="10:10">
      <c r="J523"/>
    </row>
    <row r="524" spans="10:10">
      <c r="J524"/>
    </row>
    <row r="525" spans="10:10">
      <c r="J525"/>
    </row>
    <row r="526" spans="10:10">
      <c r="J526"/>
    </row>
    <row r="527" spans="10:10">
      <c r="J527"/>
    </row>
    <row r="528" spans="10:10">
      <c r="J528"/>
    </row>
    <row r="529" spans="10:10">
      <c r="J529"/>
    </row>
    <row r="530" spans="10:10">
      <c r="J530"/>
    </row>
    <row r="531" spans="10:10">
      <c r="J531"/>
    </row>
    <row r="532" spans="10:10">
      <c r="J532"/>
    </row>
    <row r="533" spans="10:10">
      <c r="J533"/>
    </row>
    <row r="534" spans="10:10">
      <c r="J534"/>
    </row>
    <row r="535" spans="10:10">
      <c r="J535"/>
    </row>
    <row r="536" spans="10:10">
      <c r="J536"/>
    </row>
    <row r="537" spans="10:10">
      <c r="J537"/>
    </row>
    <row r="538" spans="10:10">
      <c r="J538"/>
    </row>
    <row r="539" spans="10:10">
      <c r="J539"/>
    </row>
    <row r="540" spans="10:10">
      <c r="J540"/>
    </row>
    <row r="541" spans="10:10">
      <c r="J541"/>
    </row>
    <row r="542" spans="10:10">
      <c r="J542"/>
    </row>
    <row r="543" spans="10:10">
      <c r="J543"/>
    </row>
    <row r="544" spans="10:10">
      <c r="J544"/>
    </row>
    <row r="545" spans="10:10">
      <c r="J545"/>
    </row>
    <row r="546" spans="10:10">
      <c r="J546"/>
    </row>
    <row r="547" spans="10:10">
      <c r="J547"/>
    </row>
    <row r="548" spans="10:10">
      <c r="J548"/>
    </row>
    <row r="549" spans="10:10">
      <c r="J549"/>
    </row>
    <row r="550" spans="10:10">
      <c r="J550"/>
    </row>
    <row r="551" spans="10:10">
      <c r="J551"/>
    </row>
    <row r="552" spans="10:10">
      <c r="J552"/>
    </row>
    <row r="553" spans="10:10">
      <c r="J553"/>
    </row>
    <row r="554" spans="10:10">
      <c r="J554"/>
    </row>
    <row r="555" spans="10:10">
      <c r="J555"/>
    </row>
    <row r="556" spans="10:10">
      <c r="J556"/>
    </row>
    <row r="557" spans="10:10">
      <c r="J557"/>
    </row>
    <row r="558" spans="10:10">
      <c r="J558"/>
    </row>
    <row r="559" spans="10:10">
      <c r="J559"/>
    </row>
    <row r="560" spans="10:10">
      <c r="J560"/>
    </row>
    <row r="561" spans="10:10">
      <c r="J561"/>
    </row>
    <row r="562" spans="10:10">
      <c r="J562"/>
    </row>
    <row r="563" spans="10:10">
      <c r="J563"/>
    </row>
    <row r="564" spans="10:10">
      <c r="J564"/>
    </row>
    <row r="565" spans="10:10">
      <c r="J565"/>
    </row>
    <row r="566" spans="10:10">
      <c r="J566"/>
    </row>
    <row r="567" spans="10:10">
      <c r="J567"/>
    </row>
    <row r="568" spans="10:10">
      <c r="J568"/>
    </row>
    <row r="569" spans="10:10">
      <c r="J569"/>
    </row>
    <row r="570" spans="10:10">
      <c r="J570"/>
    </row>
    <row r="571" spans="10:10">
      <c r="J571"/>
    </row>
    <row r="572" spans="10:10">
      <c r="J572"/>
    </row>
    <row r="573" spans="10:10">
      <c r="J573"/>
    </row>
    <row r="574" spans="10:10">
      <c r="J574"/>
    </row>
    <row r="575" spans="10:10">
      <c r="J575"/>
    </row>
    <row r="576" spans="10:10">
      <c r="J576"/>
    </row>
    <row r="577" spans="10:10">
      <c r="J577"/>
    </row>
    <row r="578" spans="10:10">
      <c r="J578"/>
    </row>
    <row r="579" spans="10:10">
      <c r="J579"/>
    </row>
    <row r="580" spans="10:10">
      <c r="J580"/>
    </row>
    <row r="581" spans="10:10">
      <c r="J581"/>
    </row>
    <row r="582" spans="10:10">
      <c r="J582"/>
    </row>
    <row r="583" spans="10:10">
      <c r="J583"/>
    </row>
    <row r="584" spans="10:10">
      <c r="J584"/>
    </row>
    <row r="585" spans="10:10">
      <c r="J585"/>
    </row>
    <row r="586" spans="10:10">
      <c r="J586"/>
    </row>
    <row r="587" spans="10:10">
      <c r="J587"/>
    </row>
    <row r="588" spans="10:10">
      <c r="J588"/>
    </row>
    <row r="589" spans="10:10">
      <c r="J589"/>
    </row>
    <row r="590" spans="10:10">
      <c r="J590"/>
    </row>
    <row r="591" spans="10:10">
      <c r="J591"/>
    </row>
    <row r="592" spans="10:10">
      <c r="J592"/>
    </row>
    <row r="593" spans="10:10">
      <c r="J593"/>
    </row>
    <row r="594" spans="10:10">
      <c r="J594"/>
    </row>
    <row r="595" spans="10:10">
      <c r="J595"/>
    </row>
    <row r="596" spans="10:10">
      <c r="J596"/>
    </row>
    <row r="597" spans="10:10">
      <c r="J597"/>
    </row>
    <row r="598" spans="10:10">
      <c r="J598"/>
    </row>
    <row r="599" spans="10:10">
      <c r="J599"/>
    </row>
    <row r="600" spans="10:10">
      <c r="J600"/>
    </row>
    <row r="601" spans="10:10">
      <c r="J601"/>
    </row>
    <row r="602" spans="10:10">
      <c r="J602"/>
    </row>
    <row r="603" spans="10:10">
      <c r="J603"/>
    </row>
    <row r="604" spans="10:10">
      <c r="J604"/>
    </row>
    <row r="605" spans="10:10">
      <c r="J605"/>
    </row>
    <row r="606" spans="10:10">
      <c r="J606"/>
    </row>
    <row r="607" spans="10:10">
      <c r="J607"/>
    </row>
    <row r="608" spans="10:10">
      <c r="J608"/>
    </row>
    <row r="609" spans="10:10">
      <c r="J609"/>
    </row>
    <row r="610" spans="10:10">
      <c r="J610"/>
    </row>
    <row r="611" spans="10:10">
      <c r="J611"/>
    </row>
    <row r="612" spans="10:10">
      <c r="J612"/>
    </row>
    <row r="613" spans="10:10">
      <c r="J613"/>
    </row>
    <row r="614" spans="10:10">
      <c r="J614"/>
    </row>
    <row r="615" spans="10:10">
      <c r="J615"/>
    </row>
    <row r="616" spans="10:10">
      <c r="J616"/>
    </row>
    <row r="617" spans="10:10">
      <c r="J617"/>
    </row>
    <row r="618" spans="10:10">
      <c r="J618"/>
    </row>
    <row r="619" spans="10:10">
      <c r="J619"/>
    </row>
    <row r="620" spans="10:10">
      <c r="J620"/>
    </row>
    <row r="621" spans="10:10">
      <c r="J621"/>
    </row>
    <row r="622" spans="10:10">
      <c r="J622"/>
    </row>
    <row r="623" spans="10:10">
      <c r="J623"/>
    </row>
    <row r="624" spans="10:10">
      <c r="J624"/>
    </row>
    <row r="625" spans="10:10">
      <c r="J625"/>
    </row>
    <row r="626" spans="10:10">
      <c r="J626"/>
    </row>
    <row r="627" spans="10:10">
      <c r="J627"/>
    </row>
    <row r="628" spans="10:10">
      <c r="J628"/>
    </row>
    <row r="629" spans="10:10">
      <c r="J629"/>
    </row>
    <row r="630" spans="10:10">
      <c r="J630"/>
    </row>
    <row r="631" spans="10:10">
      <c r="J631"/>
    </row>
    <row r="632" spans="10:10">
      <c r="J632"/>
    </row>
    <row r="633" spans="10:10">
      <c r="J633"/>
    </row>
    <row r="634" spans="10:10">
      <c r="J634"/>
    </row>
    <row r="635" spans="10:10">
      <c r="J635"/>
    </row>
    <row r="636" spans="10:10">
      <c r="J636"/>
    </row>
    <row r="637" spans="10:10">
      <c r="J637"/>
    </row>
    <row r="638" spans="10:10">
      <c r="J638"/>
    </row>
    <row r="639" spans="10:10">
      <c r="J639"/>
    </row>
    <row r="640" spans="10:10">
      <c r="J640"/>
    </row>
    <row r="641" spans="10:10">
      <c r="J641"/>
    </row>
    <row r="642" spans="10:10">
      <c r="J642"/>
    </row>
  </sheetData>
  <sheetProtection algorithmName="SHA-512" hashValue="q1TbfnCDT5phnOR/oseUq2t84nFYS5Z3ZAzxRaj0WkxDC/tAKcowdLFdNYG0F0ZXNO0SUHMn3HTqBAY1RVVmMg==" saltValue="yobkVQAqxq9iZjr3ROTmwg==" spinCount="100000" sheet="1" objects="1" scenarios="1"/>
  <mergeCells count="2">
    <mergeCell ref="B6:F6"/>
    <mergeCell ref="B3:E4"/>
  </mergeCells>
  <pageMargins left="0.7" right="0.7" top="0.75" bottom="0.75" header="0.3" footer="0.3"/>
  <pageSetup paperSize="9" scale="39" orientation="portrait" horizont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rgb="FFB2D2D8"/>
  </sheetPr>
  <dimension ref="A1:Y81"/>
  <sheetViews>
    <sheetView showGridLines="0" zoomScale="70" zoomScaleNormal="70" workbookViewId="0">
      <pane xSplit="5" ySplit="1" topLeftCell="P12" activePane="bottomRight" state="frozen"/>
      <selection pane="topRight" activeCell="E1" sqref="E1"/>
      <selection pane="bottomLeft" activeCell="A9" sqref="A9"/>
      <selection pane="bottomRight" activeCell="T36" sqref="T36"/>
    </sheetView>
  </sheetViews>
  <sheetFormatPr defaultColWidth="8.88671875" defaultRowHeight="14.4"/>
  <cols>
    <col min="1" max="1" width="7" style="545" customWidth="1"/>
    <col min="2" max="2" width="10.44140625" style="545" customWidth="1"/>
    <col min="3" max="3" width="19.109375" style="545" customWidth="1"/>
    <col min="4" max="4" width="75.44140625" style="546" customWidth="1"/>
    <col min="5" max="5" width="7.88671875" style="545" customWidth="1"/>
    <col min="6" max="6" width="12.88671875" style="545" customWidth="1"/>
    <col min="7" max="7" width="13.88671875" style="144" customWidth="1"/>
    <col min="8" max="8" width="14.88671875" style="144" customWidth="1"/>
    <col min="9" max="10" width="13.109375" style="144" customWidth="1"/>
    <col min="11" max="12" width="18.44140625" style="144" customWidth="1"/>
    <col min="13" max="13" width="17.44140625" style="144" customWidth="1"/>
    <col min="14" max="14" width="23.44140625" style="144" customWidth="1"/>
    <col min="15" max="15" width="16.5546875" style="144" customWidth="1"/>
    <col min="16" max="16" width="17" style="144" customWidth="1"/>
    <col min="17" max="17" width="18.44140625" style="144" customWidth="1"/>
    <col min="18" max="18" width="16.109375" style="144" customWidth="1"/>
    <col min="19" max="19" width="15" style="144" customWidth="1"/>
    <col min="20" max="20" width="56.44140625" style="144" customWidth="1"/>
    <col min="21" max="21" width="15.109375" style="144" customWidth="1"/>
    <col min="22" max="22" width="16.109375" style="144" customWidth="1"/>
    <col min="23" max="23" width="8.88671875" style="144"/>
    <col min="24" max="24" width="11.109375" style="144" bestFit="1" customWidth="1"/>
    <col min="25" max="25" width="17.88671875" style="144" customWidth="1"/>
    <col min="26" max="16384" width="8.88671875" style="144"/>
  </cols>
  <sheetData>
    <row r="1" spans="1:24">
      <c r="N1" s="145"/>
      <c r="O1" s="145"/>
      <c r="P1" s="145"/>
      <c r="Q1" s="145"/>
      <c r="T1" s="145"/>
      <c r="V1" s="145" t="s">
        <v>382</v>
      </c>
    </row>
    <row r="2" spans="1:24">
      <c r="N2" s="146"/>
      <c r="O2" s="146"/>
      <c r="P2" s="146"/>
      <c r="Q2" s="146"/>
      <c r="T2" s="146"/>
      <c r="V2" s="145" t="s">
        <v>366</v>
      </c>
    </row>
    <row r="3" spans="1:24" ht="14.4" customHeight="1">
      <c r="A3" s="645" t="s">
        <v>449</v>
      </c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  <c r="P3" s="645"/>
      <c r="Q3" s="645"/>
      <c r="R3" s="645"/>
    </row>
    <row r="4" spans="1:24">
      <c r="A4" s="645" t="s">
        <v>448</v>
      </c>
      <c r="B4" s="645"/>
      <c r="C4" s="645"/>
      <c r="D4" s="645"/>
      <c r="E4" s="645"/>
      <c r="F4" s="645"/>
      <c r="G4" s="645"/>
      <c r="H4" s="645"/>
      <c r="I4" s="645"/>
      <c r="J4" s="645"/>
      <c r="K4" s="645"/>
      <c r="L4" s="645"/>
      <c r="M4" s="645"/>
      <c r="N4" s="645"/>
      <c r="O4" s="645"/>
      <c r="P4" s="645"/>
      <c r="Q4" s="645"/>
      <c r="R4" s="645"/>
    </row>
    <row r="5" spans="1:24" s="147" customFormat="1" ht="11.3"/>
    <row r="6" spans="1:24" ht="65.75">
      <c r="A6" s="547" t="s">
        <v>0</v>
      </c>
      <c r="B6" s="547" t="s">
        <v>383</v>
      </c>
      <c r="C6" s="547" t="s">
        <v>384</v>
      </c>
      <c r="D6" s="547" t="s">
        <v>385</v>
      </c>
      <c r="E6" s="547" t="s">
        <v>330</v>
      </c>
      <c r="F6" s="547" t="s">
        <v>386</v>
      </c>
      <c r="G6" s="148" t="s">
        <v>452</v>
      </c>
      <c r="H6" s="148" t="s">
        <v>451</v>
      </c>
      <c r="I6" s="148" t="s">
        <v>450</v>
      </c>
      <c r="J6" s="148" t="s">
        <v>453</v>
      </c>
      <c r="K6" s="148" t="s">
        <v>454</v>
      </c>
      <c r="L6" s="148" t="s">
        <v>455</v>
      </c>
      <c r="M6" s="149" t="s">
        <v>398</v>
      </c>
      <c r="N6" s="149" t="s">
        <v>387</v>
      </c>
      <c r="O6" s="149" t="s">
        <v>456</v>
      </c>
      <c r="P6" s="149" t="s">
        <v>457</v>
      </c>
      <c r="Q6" s="149" t="s">
        <v>399</v>
      </c>
      <c r="R6" s="150" t="s">
        <v>388</v>
      </c>
      <c r="S6" s="148" t="s">
        <v>389</v>
      </c>
      <c r="T6" s="148" t="s">
        <v>393</v>
      </c>
      <c r="U6" s="148" t="s">
        <v>390</v>
      </c>
      <c r="V6" s="148" t="s">
        <v>391</v>
      </c>
    </row>
    <row r="7" spans="1:24">
      <c r="A7" s="548" t="s">
        <v>335</v>
      </c>
      <c r="B7" s="548" t="s">
        <v>336</v>
      </c>
      <c r="C7" s="548" t="s">
        <v>337</v>
      </c>
      <c r="D7" s="548" t="s">
        <v>334</v>
      </c>
      <c r="E7" s="548" t="s">
        <v>338</v>
      </c>
      <c r="F7" s="548" t="s">
        <v>339</v>
      </c>
      <c r="G7" s="548" t="s">
        <v>340</v>
      </c>
      <c r="H7" s="548" t="s">
        <v>341</v>
      </c>
      <c r="I7" s="548" t="s">
        <v>342</v>
      </c>
      <c r="J7" s="548" t="s">
        <v>440</v>
      </c>
      <c r="K7" s="151" t="s">
        <v>441</v>
      </c>
      <c r="L7" s="151" t="s">
        <v>442</v>
      </c>
      <c r="M7" s="151" t="s">
        <v>438</v>
      </c>
      <c r="N7" s="549" t="s">
        <v>443</v>
      </c>
      <c r="O7" s="151" t="s">
        <v>444</v>
      </c>
      <c r="P7" s="151" t="s">
        <v>445</v>
      </c>
      <c r="Q7" s="151" t="s">
        <v>446</v>
      </c>
      <c r="R7" s="151" t="s">
        <v>447</v>
      </c>
      <c r="S7" s="151" t="s">
        <v>394</v>
      </c>
      <c r="T7" s="151" t="s">
        <v>395</v>
      </c>
      <c r="U7" s="151" t="s">
        <v>396</v>
      </c>
      <c r="V7" s="152" t="s">
        <v>439</v>
      </c>
    </row>
    <row r="8" spans="1:24">
      <c r="A8" s="550"/>
      <c r="B8" s="550"/>
      <c r="C8" s="551"/>
      <c r="D8" s="552"/>
      <c r="E8" s="551"/>
      <c r="F8" s="249">
        <f>SUMIF([52]BOQ!J:J,BOQ_2.1[[#This Row],[3]],[52]BOQ!M:M)</f>
        <v>0</v>
      </c>
      <c r="G8" s="250">
        <f>IFERROR(IF(BOQ_2.1[[#This Row],[6]]=0,SUMIF([52]BOQ!J:J,BOQ_2.1[[#This Row],[3]],[52]BOQ!P:P)/COUNTIF([52]BOQ!J:J,BOQ_2.1[[#This Row],[3]]),SUMIF([52]BOQ!J:J,BOQ_2.1[[#This Row],[3]],[52]BOQ!Q:Q)/BOQ_2.1[[#This Row],[6]]),)</f>
        <v>0</v>
      </c>
      <c r="H8" s="250">
        <f>IFERROR(IF(BOQ_2.1[[#This Row],[6]]=0,SUMIF([52]BOQ!J:J,BOQ_2.1[[#This Row],[3]],[52]BOQ!R:R)/COUNTIF([52]BOQ!J:J,BOQ_2.1[[#This Row],[3]]),SUMIF([52]BOQ!J:J,BOQ_2.1[[#This Row],[3]],[52]BOQ!S:S)/BOQ_2.1[[#This Row],[6]]),)</f>
        <v>0</v>
      </c>
      <c r="I8" s="250">
        <f>IFERROR(IF(BOQ_2.1[[#This Row],[6]]=0,SUMIF([52]BOQ!J:J,BOQ_2.1[[#This Row],[3]],[52]BOQ!T:T)/COUNTIF([52]BOQ!J:J,BOQ_2.1[[#This Row],[3]]),SUMIF([52]BOQ!J:J,BOQ_2.1[[#This Row],[3]],[52]BOQ!V:V)/BOQ_2.1[[#This Row],[17]]),)</f>
        <v>0</v>
      </c>
      <c r="J8" s="249">
        <f>IFERROR(IF(BOQ_2.1[[#This Row],[6]]=0,SUMIF([52]BOQ!J:J,BOQ_2.1[[#This Row],[3]],[52]BOQ!W:W)/COUNTIF([52]BOQ!J:J,BOQ_2.1[[#This Row],[3]]),SUMIF([52]BOQ!J:J,BOQ_2.1[[#This Row],[3]],[52]BOQ!Y:Y)/BOQ_2.1[[#This Row],[18]]),)</f>
        <v>0</v>
      </c>
      <c r="K8" s="249">
        <f>BOQ_2.1[[#This Row],[7]]*BOQ_2.1[[#This Row],[9]]</f>
        <v>0</v>
      </c>
      <c r="L8" s="250">
        <f>BOQ_2.1[[#This Row],[8]]*BOQ_2.1[[#This Row],[10]]</f>
        <v>0</v>
      </c>
      <c r="M8" s="250">
        <f>IFERROR(IF(BOQ_2.1[[#This Row],[6]]=0,SUMIF([52]BOQ!J:J,BOQ_2.1[[#This Row],[3]],[52]BOQ!AB:AB)/COUNTIF([52]BOQ!J:J,BOQ_2.1[[#This Row],[3]]),SUMIF([52]BOQ!J:J,BOQ_2.1[[#This Row],[3]],[52]BOQ!AC:AC)/BOQ_2.1[[#This Row],[6]]),)</f>
        <v>0</v>
      </c>
      <c r="N8" s="250"/>
      <c r="O8" s="250">
        <f>BOQ_2.1[[#This Row],[6]]*BOQ_2.1[[#This Row],[11=7*8]]</f>
        <v>0</v>
      </c>
      <c r="P8" s="250">
        <f>BOQ_2.1[[#This Row],[6]]*BOQ_2.1[[#This Row],[12=8*10]]</f>
        <v>0</v>
      </c>
      <c r="Q8" s="250">
        <f>BOQ_2.1[[#This Row],[13]]*BOQ_2.1[[#This Row],[6]]</f>
        <v>0</v>
      </c>
      <c r="R8" s="250">
        <f>BOQ_2.1[[#This Row],[14=11+12+13]]*BOQ_2.1[[#This Row],[6]]</f>
        <v>0</v>
      </c>
      <c r="S8" s="250" t="e">
        <f>VLOOKUP(BOQ_2.1[[#This Row],[3]],[52]!BOQ[[Шифр ЕР]:[Коэф. ФО KQ-2]],26,0)</f>
        <v>#N/A</v>
      </c>
      <c r="T8" s="250" t="e">
        <f>VLOOKUP(BOQ_2.1[[#This Row],[3]],[52]!BOQ[[Шифр ЕР]:[Коэф. ФО KQ-1]],27,0)</f>
        <v>#N/A</v>
      </c>
      <c r="U8" s="250"/>
      <c r="V8" s="251"/>
    </row>
    <row r="9" spans="1:24" ht="43.2">
      <c r="A9" s="553">
        <f ca="1">CELL("строка",BOQ_2.1[[#This Row],[1]])-8</f>
        <v>1</v>
      </c>
      <c r="B9" s="553" t="s">
        <v>467</v>
      </c>
      <c r="C9" s="554" t="s">
        <v>1082</v>
      </c>
      <c r="D9" s="555" t="s">
        <v>1083</v>
      </c>
      <c r="E9" s="554" t="s">
        <v>10</v>
      </c>
      <c r="F9" s="252">
        <f>SUMIF(BOQ!J:J,BOQ_2.1[[#This Row],[3]],BOQ!M:M)</f>
        <v>6</v>
      </c>
      <c r="G9" s="252">
        <f>IFERROR(IF(BOQ_2.1[[#This Row],[6]]=0,SUMIF(BOQ!J:J,BOQ_2.1[[#This Row],[3]],BOQ!P:P)/COUNTIF(BOQ!J:J,BOQ_2.1[[#This Row],[3]]),SUMIF(BOQ!J:J,BOQ_2.1[[#This Row],[3]],BOQ!Q:Q)/BOQ_2.1[[#This Row],[6]]),)</f>
        <v>0.24779999999999994</v>
      </c>
      <c r="H9" s="252">
        <f>IFERROR(IF(BOQ_2.1[[#This Row],[6]]=0,SUMIF(BOQ!J:J,BOQ_2.1[[#This Row],[3]],BOQ!R:R)/COUNTIF(BOQ!J:J,BOQ_2.1[[#This Row],[3]]),SUMIF(BOQ!J:J,BOQ_2.1[[#This Row],[3]],BOQ!S:S)/BOQ_2.1[[#This Row],[6]]),)</f>
        <v>1.8000000000000002E-3</v>
      </c>
      <c r="I9" s="252">
        <f>IFERROR(IF(BOQ_2.1[[#This Row],[6]]=0,SUMIF(BOQ!J:J,BOQ_2.1[[#This Row],[3]],BOQ!T:T)/COUNTIF(BOQ!J:J,BOQ_2.1[[#This Row],[3]]),SUMIF(BOQ!J:J,BOQ_2.1[[#This Row],[3]],BOQ!V:V)/BOQ_2.1[[#This Row],[17]]),)</f>
        <v>0</v>
      </c>
      <c r="J9" s="252">
        <f>IFERROR(IF(BOQ_2.1[[#This Row],[6]]=0,SUMIF(BOQ!J:J,BOQ_2.1[[#This Row],[3]],BOQ!W:W)/COUNTIF(BOQ!J:J,BOQ_2.1[[#This Row],[3]]),SUMIF(BOQ!J:J,BOQ_2.1[[#This Row],[3]],BOQ!Y:Y)/BOQ_2.1[[#This Row],[18]]),)</f>
        <v>0</v>
      </c>
      <c r="K9" s="252">
        <f>BOQ_2.1[[#This Row],[7]]*BOQ_2.1[[#This Row],[9]]</f>
        <v>0</v>
      </c>
      <c r="L9" s="252">
        <f>BOQ_2.1[[#This Row],[8]]*BOQ_2.1[[#This Row],[10]]</f>
        <v>0</v>
      </c>
      <c r="M9" s="252">
        <f>IFERROR(IF(BOQ_2.1[[#This Row],[6]]=0,SUMIF(BOQ!J:J,BOQ_2.1[[#This Row],[3]],BOQ!AB:AB)/COUNTIF(BOQ!J:J,BOQ_2.1[[#This Row],[3]]),SUMIF(BOQ!J:J,BOQ_2.1[[#This Row],[3]],BOQ!AC:AC)/BOQ_2.1[[#This Row],[6]]),)</f>
        <v>0</v>
      </c>
      <c r="N9" s="556">
        <f>BOQ_2.1[[#This Row],[12=8*10]]+BOQ_2.1[[#This Row],[11=7*8]]</f>
        <v>0</v>
      </c>
      <c r="O9" s="252">
        <f>BOQ_2.1[[#This Row],[6]]*BOQ_2.1[[#This Row],[11=7*8]]</f>
        <v>0</v>
      </c>
      <c r="P9" s="252">
        <f>BOQ_2.1[[#This Row],[6]]*BOQ_2.1[[#This Row],[12=8*10]]</f>
        <v>0</v>
      </c>
      <c r="Q9" s="252">
        <f>BOQ_2.1[[#This Row],[13]]*BOQ_2.1[[#This Row],[6]]</f>
        <v>0</v>
      </c>
      <c r="R9" s="252">
        <f>BOQ_2.1[[#This Row],[14=11+12+13]]*BOQ_2.1[[#This Row],[6]]</f>
        <v>0</v>
      </c>
      <c r="S9" s="554" t="str">
        <f>VLOOKUP(BOQ_2.1[[#This Row],[3]],BOQ[[Шифр ЕР]:[Коэф. ФО KQ-2]],26,0)</f>
        <v>KQ-03-00</v>
      </c>
      <c r="T9" s="554" t="str">
        <f>VLOOKUP(BOQ_2.1[[#This Row],[3]],BOQ[[Шифр ЕР]:[Коэф. ФО KQ-1]],27,0)</f>
        <v>Демонтаж элементов зданий и сооружений, без ед. изм.</v>
      </c>
      <c r="U9" s="252">
        <f>BOQ_2.1[[#This Row],[6]]*BOQ_2.1[[#This Row],[7]]</f>
        <v>1.4867999999999997</v>
      </c>
      <c r="V9" s="557">
        <f>BOQ_2.1[[#This Row],[6]]*BOQ_2.1[[#This Row],[8]]</f>
        <v>1.0800000000000001E-2</v>
      </c>
      <c r="X9" s="296"/>
    </row>
    <row r="10" spans="1:24">
      <c r="A10" s="553">
        <f ca="1">CELL("строка",BOQ_2.1[[#This Row],[1]])-8</f>
        <v>2</v>
      </c>
      <c r="B10" s="553" t="s">
        <v>467</v>
      </c>
      <c r="C10" s="554" t="s">
        <v>481</v>
      </c>
      <c r="D10" s="555" t="s">
        <v>482</v>
      </c>
      <c r="E10" s="554" t="s">
        <v>285</v>
      </c>
      <c r="F10" s="252">
        <f>SUMIF(BOQ!J:J,BOQ_2.1[[#This Row],[3]],BOQ!M:M)</f>
        <v>0.01</v>
      </c>
      <c r="G10" s="252">
        <f>IFERROR(IF(BOQ_2.1[[#This Row],[6]]=0,SUMIF(BOQ!J:J,BOQ_2.1[[#This Row],[3]],BOQ!P:P)/COUNTIF(BOQ!J:J,BOQ_2.1[[#This Row],[3]]),SUMIF(BOQ!J:J,BOQ_2.1[[#This Row],[3]],BOQ!Q:Q)/BOQ_2.1[[#This Row],[6]]),)</f>
        <v>25.661999999999995</v>
      </c>
      <c r="H10" s="252">
        <f>IFERROR(IF(BOQ_2.1[[#This Row],[6]]=0,SUMIF(BOQ!J:J,BOQ_2.1[[#This Row],[3]],BOQ!R:R)/COUNTIF(BOQ!J:J,BOQ_2.1[[#This Row],[3]]),SUMIF(BOQ!J:J,BOQ_2.1[[#This Row],[3]],BOQ!S:S)/BOQ_2.1[[#This Row],[6]]),)</f>
        <v>8.8919999999999995</v>
      </c>
      <c r="I10" s="252">
        <f>IFERROR(IF(BOQ_2.1[[#This Row],[6]]=0,SUMIF(BOQ!J:J,BOQ_2.1[[#This Row],[3]],BOQ!T:T)/COUNTIF(BOQ!J:J,BOQ_2.1[[#This Row],[3]]),SUMIF(BOQ!J:J,BOQ_2.1[[#This Row],[3]],BOQ!V:V)/BOQ_2.1[[#This Row],[17]]),)</f>
        <v>0</v>
      </c>
      <c r="J10" s="252">
        <f>IFERROR(IF(BOQ_2.1[[#This Row],[6]]=0,SUMIF(BOQ!J:J,BOQ_2.1[[#This Row],[3]],BOQ!W:W)/COUNTIF(BOQ!J:J,BOQ_2.1[[#This Row],[3]]),SUMIF(BOQ!J:J,BOQ_2.1[[#This Row],[3]],BOQ!Y:Y)/BOQ_2.1[[#This Row],[18]]),)</f>
        <v>0</v>
      </c>
      <c r="K10" s="556">
        <f>BOQ_2.1[[#This Row],[7]]*BOQ_2.1[[#This Row],[9]]</f>
        <v>0</v>
      </c>
      <c r="L10" s="556">
        <f>BOQ_2.1[[#This Row],[8]]*BOQ_2.1[[#This Row],[10]]</f>
        <v>0</v>
      </c>
      <c r="M10" s="252">
        <f>IFERROR(IF(BOQ_2.1[[#This Row],[6]]=0,SUMIF(BOQ!J:J,BOQ_2.1[[#This Row],[3]],BOQ!AB:AB)/COUNTIF(BOQ!J:J,BOQ_2.1[[#This Row],[3]]),SUMIF(BOQ!J:J,BOQ_2.1[[#This Row],[3]],BOQ!AC:AC)/BOQ_2.1[[#This Row],[6]]),)</f>
        <v>0</v>
      </c>
      <c r="N10" s="556">
        <f>BOQ_2.1[[#This Row],[12=8*10]]+BOQ_2.1[[#This Row],[11=7*8]]</f>
        <v>0</v>
      </c>
      <c r="O10" s="556">
        <f>BOQ_2.1[[#This Row],[6]]*BOQ_2.1[[#This Row],[11=7*8]]</f>
        <v>0</v>
      </c>
      <c r="P10" s="556">
        <f>BOQ_2.1[[#This Row],[6]]*BOQ_2.1[[#This Row],[12=8*10]]</f>
        <v>0</v>
      </c>
      <c r="Q10" s="556">
        <f>BOQ_2.1[[#This Row],[13]]*BOQ_2.1[[#This Row],[6]]</f>
        <v>0</v>
      </c>
      <c r="R10" s="556">
        <f>BOQ_2.1[[#This Row],[14=11+12+13]]*BOQ_2.1[[#This Row],[6]]</f>
        <v>0</v>
      </c>
      <c r="S10" s="554" t="str">
        <f>VLOOKUP(BOQ_2.1[[#This Row],[3]],BOQ[[Шифр ЕР]:[Коэф. ФО KQ-2]],26,0)</f>
        <v>KQ-03-00</v>
      </c>
      <c r="T10" s="554" t="str">
        <f>VLOOKUP(BOQ_2.1[[#This Row],[3]],BOQ[[Шифр ЕР]:[Коэф. ФО KQ-1]],27,0)</f>
        <v>Демонтаж элементов зданий и сооружений, без ед. изм.</v>
      </c>
      <c r="U10" s="541">
        <f>BOQ_2.1[[#This Row],[6]]*BOQ_2.1[[#This Row],[7]]</f>
        <v>0.25661999999999996</v>
      </c>
      <c r="V10" s="542">
        <f>BOQ_2.1[[#This Row],[6]]*BOQ_2.1[[#This Row],[8]]</f>
        <v>8.8919999999999999E-2</v>
      </c>
      <c r="X10" s="296"/>
    </row>
    <row r="11" spans="1:24">
      <c r="A11" s="553">
        <f ca="1">CELL("строка",BOQ_2.1[[#This Row],[1]])-8</f>
        <v>3</v>
      </c>
      <c r="B11" s="553" t="s">
        <v>467</v>
      </c>
      <c r="C11" s="554" t="s">
        <v>1084</v>
      </c>
      <c r="D11" s="555" t="s">
        <v>1085</v>
      </c>
      <c r="E11" s="554" t="s">
        <v>468</v>
      </c>
      <c r="F11" s="252">
        <f>SUMIF(BOQ!J:J,BOQ_2.1[[#This Row],[3]],BOQ!M:M)</f>
        <v>8.7200000000000006</v>
      </c>
      <c r="G11" s="252">
        <f>IFERROR(IF(BOQ_2.1[[#This Row],[6]]=0,SUMIF(BOQ!J:J,BOQ_2.1[[#This Row],[3]],BOQ!P:P)/COUNTIF(BOQ!J:J,BOQ_2.1[[#This Row],[3]]),SUMIF(BOQ!J:J,BOQ_2.1[[#This Row],[3]],BOQ!Q:Q)/BOQ_2.1[[#This Row],[6]]),)</f>
        <v>11.683699999999998</v>
      </c>
      <c r="H11" s="252">
        <f>IFERROR(IF(BOQ_2.1[[#This Row],[6]]=0,SUMIF(BOQ!J:J,BOQ_2.1[[#This Row],[3]],BOQ!R:R)/COUNTIF(BOQ!J:J,BOQ_2.1[[#This Row],[3]]),SUMIF(BOQ!J:J,BOQ_2.1[[#This Row],[3]],BOQ!S:S)/BOQ_2.1[[#This Row],[6]]),)</f>
        <v>1.1597999999999999</v>
      </c>
      <c r="I11" s="252">
        <f>IFERROR(IF(BOQ_2.1[[#This Row],[6]]=0,SUMIF(BOQ!J:J,BOQ_2.1[[#This Row],[3]],BOQ!T:T)/COUNTIF(BOQ!J:J,BOQ_2.1[[#This Row],[3]]),SUMIF(BOQ!J:J,BOQ_2.1[[#This Row],[3]],BOQ!V:V)/BOQ_2.1[[#This Row],[17]]),)</f>
        <v>0</v>
      </c>
      <c r="J11" s="252">
        <f>IFERROR(IF(BOQ_2.1[[#This Row],[6]]=0,SUMIF(BOQ!J:J,BOQ_2.1[[#This Row],[3]],BOQ!W:W)/COUNTIF(BOQ!J:J,BOQ_2.1[[#This Row],[3]]),SUMIF(BOQ!J:J,BOQ_2.1[[#This Row],[3]],BOQ!Y:Y)/BOQ_2.1[[#This Row],[18]]),)</f>
        <v>0</v>
      </c>
      <c r="K11" s="556">
        <f>BOQ_2.1[[#This Row],[7]]*BOQ_2.1[[#This Row],[9]]</f>
        <v>0</v>
      </c>
      <c r="L11" s="556">
        <f>BOQ_2.1[[#This Row],[8]]*BOQ_2.1[[#This Row],[10]]</f>
        <v>0</v>
      </c>
      <c r="M11" s="252">
        <f>IFERROR(IF(BOQ_2.1[[#This Row],[6]]=0,SUMIF(BOQ!J:J,BOQ_2.1[[#This Row],[3]],BOQ!AB:AB)/COUNTIF(BOQ!J:J,BOQ_2.1[[#This Row],[3]]),SUMIF(BOQ!J:J,BOQ_2.1[[#This Row],[3]],BOQ!AC:AC)/BOQ_2.1[[#This Row],[6]]),)</f>
        <v>0</v>
      </c>
      <c r="N11" s="556">
        <f>BOQ_2.1[[#This Row],[12=8*10]]+BOQ_2.1[[#This Row],[11=7*8]]</f>
        <v>0</v>
      </c>
      <c r="O11" s="556">
        <f>BOQ_2.1[[#This Row],[6]]*BOQ_2.1[[#This Row],[11=7*8]]</f>
        <v>0</v>
      </c>
      <c r="P11" s="556">
        <f>BOQ_2.1[[#This Row],[6]]*BOQ_2.1[[#This Row],[12=8*10]]</f>
        <v>0</v>
      </c>
      <c r="Q11" s="556">
        <f>BOQ_2.1[[#This Row],[13]]*BOQ_2.1[[#This Row],[6]]</f>
        <v>0</v>
      </c>
      <c r="R11" s="556">
        <f>BOQ_2.1[[#This Row],[14=11+12+13]]*BOQ_2.1[[#This Row],[6]]</f>
        <v>0</v>
      </c>
      <c r="S11" s="554" t="str">
        <f>VLOOKUP(BOQ_2.1[[#This Row],[3]],BOQ[[Шифр ЕР]:[Коэф. ФО KQ-2]],26,0)</f>
        <v>KQ-03-00</v>
      </c>
      <c r="T11" s="554" t="str">
        <f>VLOOKUP(BOQ_2.1[[#This Row],[3]],BOQ[[Шифр ЕР]:[Коэф. ФО KQ-1]],27,0)</f>
        <v>Демонтаж элементов зданий и сооружений, без ед. изм.</v>
      </c>
      <c r="U11" s="541">
        <f>BOQ_2.1[[#This Row],[6]]*BOQ_2.1[[#This Row],[7]]</f>
        <v>101.88186399999999</v>
      </c>
      <c r="V11" s="542">
        <f>BOQ_2.1[[#This Row],[6]]*BOQ_2.1[[#This Row],[8]]</f>
        <v>10.113456000000001</v>
      </c>
      <c r="X11" s="296"/>
    </row>
    <row r="12" spans="1:24">
      <c r="A12" s="553">
        <f ca="1">CELL("строка",BOQ_2.1[[#This Row],[1]])-8</f>
        <v>4</v>
      </c>
      <c r="B12" s="553" t="s">
        <v>467</v>
      </c>
      <c r="C12" s="554" t="s">
        <v>1086</v>
      </c>
      <c r="D12" s="555" t="s">
        <v>1087</v>
      </c>
      <c r="E12" s="554" t="s">
        <v>468</v>
      </c>
      <c r="F12" s="252">
        <f>SUMIF(BOQ!J:J,BOQ_2.1[[#This Row],[3]],BOQ!M:M)</f>
        <v>8.7200000000000006</v>
      </c>
      <c r="G12" s="252">
        <f>IFERROR(IF(BOQ_2.1[[#This Row],[6]]=0,SUMIF(BOQ!J:J,BOQ_2.1[[#This Row],[3]],BOQ!P:P)/COUNTIF(BOQ!J:J,BOQ_2.1[[#This Row],[3]]),SUMIF(BOQ!J:J,BOQ_2.1[[#This Row],[3]],BOQ!Q:Q)/BOQ_2.1[[#This Row],[6]]),)</f>
        <v>12.016899999999998</v>
      </c>
      <c r="H12" s="252">
        <f>IFERROR(IF(BOQ_2.1[[#This Row],[6]]=0,SUMIF(BOQ!J:J,BOQ_2.1[[#This Row],[3]],BOQ!R:R)/COUNTIF(BOQ!J:J,BOQ_2.1[[#This Row],[3]]),SUMIF(BOQ!J:J,BOQ_2.1[[#This Row],[3]],BOQ!S:S)/BOQ_2.1[[#This Row],[6]]),)</f>
        <v>1.2138</v>
      </c>
      <c r="I12" s="252">
        <f>IFERROR(IF(BOQ_2.1[[#This Row],[6]]=0,SUMIF(BOQ!J:J,BOQ_2.1[[#This Row],[3]],BOQ!T:T)/COUNTIF(BOQ!J:J,BOQ_2.1[[#This Row],[3]]),SUMIF(BOQ!J:J,BOQ_2.1[[#This Row],[3]],BOQ!V:V)/BOQ_2.1[[#This Row],[17]]),)</f>
        <v>0</v>
      </c>
      <c r="J12" s="252">
        <f>IFERROR(IF(BOQ_2.1[[#This Row],[6]]=0,SUMIF(BOQ!J:J,BOQ_2.1[[#This Row],[3]],BOQ!W:W)/COUNTIF(BOQ!J:J,BOQ_2.1[[#This Row],[3]]),SUMIF(BOQ!J:J,BOQ_2.1[[#This Row],[3]],BOQ!Y:Y)/BOQ_2.1[[#This Row],[18]]),)</f>
        <v>0</v>
      </c>
      <c r="K12" s="556">
        <f>BOQ_2.1[[#This Row],[7]]*BOQ_2.1[[#This Row],[9]]</f>
        <v>0</v>
      </c>
      <c r="L12" s="556">
        <f>BOQ_2.1[[#This Row],[8]]*BOQ_2.1[[#This Row],[10]]</f>
        <v>0</v>
      </c>
      <c r="M12" s="252">
        <f>IFERROR(IF(BOQ_2.1[[#This Row],[6]]=0,SUMIF(BOQ!J:J,BOQ_2.1[[#This Row],[3]],BOQ!AB:AB)/COUNTIF(BOQ!J:J,BOQ_2.1[[#This Row],[3]]),SUMIF(BOQ!J:J,BOQ_2.1[[#This Row],[3]],BOQ!AC:AC)/BOQ_2.1[[#This Row],[6]]),)</f>
        <v>0</v>
      </c>
      <c r="N12" s="556">
        <f>BOQ_2.1[[#This Row],[12=8*10]]+BOQ_2.1[[#This Row],[11=7*8]]</f>
        <v>0</v>
      </c>
      <c r="O12" s="556">
        <f>BOQ_2.1[[#This Row],[6]]*BOQ_2.1[[#This Row],[11=7*8]]</f>
        <v>0</v>
      </c>
      <c r="P12" s="556">
        <f>BOQ_2.1[[#This Row],[6]]*BOQ_2.1[[#This Row],[12=8*10]]</f>
        <v>0</v>
      </c>
      <c r="Q12" s="556">
        <f>BOQ_2.1[[#This Row],[13]]*BOQ_2.1[[#This Row],[6]]</f>
        <v>0</v>
      </c>
      <c r="R12" s="556">
        <f>BOQ_2.1[[#This Row],[14=11+12+13]]*BOQ_2.1[[#This Row],[6]]</f>
        <v>0</v>
      </c>
      <c r="S12" s="554" t="str">
        <f>VLOOKUP(BOQ_2.1[[#This Row],[3]],BOQ[[Шифр ЕР]:[Коэф. ФО KQ-2]],26,0)</f>
        <v>KQ-03-00</v>
      </c>
      <c r="T12" s="554" t="str">
        <f>VLOOKUP(BOQ_2.1[[#This Row],[3]],BOQ[[Шифр ЕР]:[Коэф. ФО KQ-1]],27,0)</f>
        <v>Демонтаж элементов зданий и сооружений, без ед. изм.</v>
      </c>
      <c r="U12" s="541">
        <f>BOQ_2.1[[#This Row],[6]]*BOQ_2.1[[#This Row],[7]]</f>
        <v>104.78736799999999</v>
      </c>
      <c r="V12" s="542">
        <f>BOQ_2.1[[#This Row],[6]]*BOQ_2.1[[#This Row],[8]]</f>
        <v>10.584336</v>
      </c>
      <c r="X12" s="296"/>
    </row>
    <row r="13" spans="1:24" ht="43.2">
      <c r="A13" s="553">
        <f ca="1">CELL("строка",BOQ_2.1[[#This Row],[1]])-8</f>
        <v>5</v>
      </c>
      <c r="B13" s="553" t="s">
        <v>467</v>
      </c>
      <c r="C13" s="554" t="s">
        <v>1088</v>
      </c>
      <c r="D13" s="555" t="s">
        <v>1089</v>
      </c>
      <c r="E13" s="554" t="s">
        <v>10</v>
      </c>
      <c r="F13" s="252">
        <f>SUMIF(BOQ!J:J,BOQ_2.1[[#This Row],[3]],BOQ!M:M)</f>
        <v>18</v>
      </c>
      <c r="G13" s="252">
        <f>IFERROR(IF(BOQ_2.1[[#This Row],[6]]=0,SUMIF(BOQ!J:J,BOQ_2.1[[#This Row],[3]],BOQ!P:P)/COUNTIF(BOQ!J:J,BOQ_2.1[[#This Row],[3]]),SUMIF(BOQ!J:J,BOQ_2.1[[#This Row],[3]],BOQ!Q:Q)/BOQ_2.1[[#This Row],[6]]),)</f>
        <v>0.14280000000000001</v>
      </c>
      <c r="H13" s="252">
        <f>IFERROR(IF(BOQ_2.1[[#This Row],[6]]=0,SUMIF(BOQ!J:J,BOQ_2.1[[#This Row],[3]],BOQ!R:R)/COUNTIF(BOQ!J:J,BOQ_2.1[[#This Row],[3]]),SUMIF(BOQ!J:J,BOQ_2.1[[#This Row],[3]],BOQ!S:S)/BOQ_2.1[[#This Row],[6]]),)</f>
        <v>1.1999999999999999E-3</v>
      </c>
      <c r="I13" s="252">
        <f>IFERROR(IF(BOQ_2.1[[#This Row],[6]]=0,SUMIF(BOQ!J:J,BOQ_2.1[[#This Row],[3]],BOQ!T:T)/COUNTIF(BOQ!J:J,BOQ_2.1[[#This Row],[3]]),SUMIF(BOQ!J:J,BOQ_2.1[[#This Row],[3]],BOQ!V:V)/BOQ_2.1[[#This Row],[17]]),)</f>
        <v>0</v>
      </c>
      <c r="J13" s="252">
        <f>IFERROR(IF(BOQ_2.1[[#This Row],[6]]=0,SUMIF(BOQ!J:J,BOQ_2.1[[#This Row],[3]],BOQ!W:W)/COUNTIF(BOQ!J:J,BOQ_2.1[[#This Row],[3]]),SUMIF(BOQ!J:J,BOQ_2.1[[#This Row],[3]],BOQ!Y:Y)/BOQ_2.1[[#This Row],[18]]),)</f>
        <v>0</v>
      </c>
      <c r="K13" s="556">
        <f>BOQ_2.1[[#This Row],[7]]*BOQ_2.1[[#This Row],[9]]</f>
        <v>0</v>
      </c>
      <c r="L13" s="556">
        <f>BOQ_2.1[[#This Row],[8]]*BOQ_2.1[[#This Row],[10]]</f>
        <v>0</v>
      </c>
      <c r="M13" s="252">
        <f>IFERROR(IF(BOQ_2.1[[#This Row],[6]]=0,SUMIF(BOQ!J:J,BOQ_2.1[[#This Row],[3]],BOQ!AB:AB)/COUNTIF(BOQ!J:J,BOQ_2.1[[#This Row],[3]]),SUMIF(BOQ!J:J,BOQ_2.1[[#This Row],[3]],BOQ!AC:AC)/BOQ_2.1[[#This Row],[6]]),)</f>
        <v>0</v>
      </c>
      <c r="N13" s="556">
        <f>BOQ_2.1[[#This Row],[12=8*10]]+BOQ_2.1[[#This Row],[11=7*8]]</f>
        <v>0</v>
      </c>
      <c r="O13" s="556">
        <f>BOQ_2.1[[#This Row],[6]]*BOQ_2.1[[#This Row],[11=7*8]]</f>
        <v>0</v>
      </c>
      <c r="P13" s="556">
        <f>BOQ_2.1[[#This Row],[6]]*BOQ_2.1[[#This Row],[12=8*10]]</f>
        <v>0</v>
      </c>
      <c r="Q13" s="556">
        <f>BOQ_2.1[[#This Row],[13]]*BOQ_2.1[[#This Row],[6]]</f>
        <v>0</v>
      </c>
      <c r="R13" s="556">
        <f>BOQ_2.1[[#This Row],[14=11+12+13]]*BOQ_2.1[[#This Row],[6]]</f>
        <v>0</v>
      </c>
      <c r="S13" s="554" t="str">
        <f>VLOOKUP(BOQ_2.1[[#This Row],[3]],BOQ[[Шифр ЕР]:[Коэф. ФО KQ-2]],26,0)</f>
        <v>KQ-03-00</v>
      </c>
      <c r="T13" s="554" t="str">
        <f>VLOOKUP(BOQ_2.1[[#This Row],[3]],BOQ[[Шифр ЕР]:[Коэф. ФО KQ-1]],27,0)</f>
        <v>Демонтаж элементов зданий и сооружений, без ед. изм.</v>
      </c>
      <c r="U13" s="541">
        <f>BOQ_2.1[[#This Row],[6]]*BOQ_2.1[[#This Row],[7]]</f>
        <v>2.5704000000000002</v>
      </c>
      <c r="V13" s="542">
        <f>BOQ_2.1[[#This Row],[6]]*BOQ_2.1[[#This Row],[8]]</f>
        <v>2.1599999999999998E-2</v>
      </c>
      <c r="X13" s="296"/>
    </row>
    <row r="14" spans="1:24">
      <c r="A14" s="553">
        <f ca="1">CELL("строка",BOQ_2.1[[#This Row],[1]])-8</f>
        <v>6</v>
      </c>
      <c r="B14" s="553" t="s">
        <v>467</v>
      </c>
      <c r="C14" s="554" t="s">
        <v>1090</v>
      </c>
      <c r="D14" s="555" t="s">
        <v>1091</v>
      </c>
      <c r="E14" s="554" t="s">
        <v>10</v>
      </c>
      <c r="F14" s="252">
        <f>SUMIF(BOQ!J:J,BOQ_2.1[[#This Row],[3]],BOQ!M:M)</f>
        <v>1</v>
      </c>
      <c r="G14" s="252">
        <f>IFERROR(IF(BOQ_2.1[[#This Row],[6]]=0,SUMIF(BOQ!J:J,BOQ_2.1[[#This Row],[3]],BOQ!P:P)/COUNTIF(BOQ!J:J,BOQ_2.1[[#This Row],[3]]),SUMIF(BOQ!J:J,BOQ_2.1[[#This Row],[3]],BOQ!Q:Q)/BOQ_2.1[[#This Row],[6]]),)</f>
        <v>1.4699999999999998</v>
      </c>
      <c r="H14" s="252">
        <f>IFERROR(IF(BOQ_2.1[[#This Row],[6]]=0,SUMIF(BOQ!J:J,BOQ_2.1[[#This Row],[3]],BOQ!R:R)/COUNTIF(BOQ!J:J,BOQ_2.1[[#This Row],[3]]),SUMIF(BOQ!J:J,BOQ_2.1[[#This Row],[3]],BOQ!S:S)/BOQ_2.1[[#This Row],[6]]),)</f>
        <v>0.03</v>
      </c>
      <c r="I14" s="252">
        <f>IFERROR(IF(BOQ_2.1[[#This Row],[6]]=0,SUMIF(BOQ!J:J,BOQ_2.1[[#This Row],[3]],BOQ!T:T)/COUNTIF(BOQ!J:J,BOQ_2.1[[#This Row],[3]]),SUMIF(BOQ!J:J,BOQ_2.1[[#This Row],[3]],BOQ!V:V)/BOQ_2.1[[#This Row],[17]]),)</f>
        <v>0</v>
      </c>
      <c r="J14" s="252">
        <f>IFERROR(IF(BOQ_2.1[[#This Row],[6]]=0,SUMIF(BOQ!J:J,BOQ_2.1[[#This Row],[3]],BOQ!W:W)/COUNTIF(BOQ!J:J,BOQ_2.1[[#This Row],[3]]),SUMIF(BOQ!J:J,BOQ_2.1[[#This Row],[3]],BOQ!Y:Y)/BOQ_2.1[[#This Row],[18]]),)</f>
        <v>0</v>
      </c>
      <c r="K14" s="556">
        <f>BOQ_2.1[[#This Row],[7]]*BOQ_2.1[[#This Row],[9]]</f>
        <v>0</v>
      </c>
      <c r="L14" s="556">
        <f>BOQ_2.1[[#This Row],[8]]*BOQ_2.1[[#This Row],[10]]</f>
        <v>0</v>
      </c>
      <c r="M14" s="252">
        <f>IFERROR(IF(BOQ_2.1[[#This Row],[6]]=0,SUMIF(BOQ!J:J,BOQ_2.1[[#This Row],[3]],BOQ!AB:AB)/COUNTIF(BOQ!J:J,BOQ_2.1[[#This Row],[3]]),SUMIF(BOQ!J:J,BOQ_2.1[[#This Row],[3]],BOQ!AC:AC)/BOQ_2.1[[#This Row],[6]]),)</f>
        <v>0</v>
      </c>
      <c r="N14" s="556">
        <f>BOQ_2.1[[#This Row],[12=8*10]]+BOQ_2.1[[#This Row],[11=7*8]]</f>
        <v>0</v>
      </c>
      <c r="O14" s="556">
        <f>BOQ_2.1[[#This Row],[6]]*BOQ_2.1[[#This Row],[11=7*8]]</f>
        <v>0</v>
      </c>
      <c r="P14" s="556">
        <f>BOQ_2.1[[#This Row],[6]]*BOQ_2.1[[#This Row],[12=8*10]]</f>
        <v>0</v>
      </c>
      <c r="Q14" s="556">
        <f>BOQ_2.1[[#This Row],[13]]*BOQ_2.1[[#This Row],[6]]</f>
        <v>0</v>
      </c>
      <c r="R14" s="556">
        <f>BOQ_2.1[[#This Row],[14=11+12+13]]*BOQ_2.1[[#This Row],[6]]</f>
        <v>0</v>
      </c>
      <c r="S14" s="554" t="str">
        <f>VLOOKUP(BOQ_2.1[[#This Row],[3]],BOQ[[Шифр ЕР]:[Коэф. ФО KQ-2]],26,0)</f>
        <v>KQ-03-00</v>
      </c>
      <c r="T14" s="554" t="str">
        <f>VLOOKUP(BOQ_2.1[[#This Row],[3]],BOQ[[Шифр ЕР]:[Коэф. ФО KQ-1]],27,0)</f>
        <v>Демонтаж элементов зданий и сооружений, без ед. изм.</v>
      </c>
      <c r="U14" s="541">
        <f>BOQ_2.1[[#This Row],[6]]*BOQ_2.1[[#This Row],[7]]</f>
        <v>1.4699999999999998</v>
      </c>
      <c r="V14" s="542">
        <f>BOQ_2.1[[#This Row],[6]]*BOQ_2.1[[#This Row],[8]]</f>
        <v>0.03</v>
      </c>
      <c r="X14" s="296"/>
    </row>
    <row r="15" spans="1:24" ht="28.8">
      <c r="A15" s="553">
        <f ca="1">CELL("строка",BOQ_2.1[[#This Row],[1]])-8</f>
        <v>7</v>
      </c>
      <c r="B15" s="553" t="s">
        <v>467</v>
      </c>
      <c r="C15" s="554" t="s">
        <v>1092</v>
      </c>
      <c r="D15" s="555" t="s">
        <v>1093</v>
      </c>
      <c r="E15" s="554" t="s">
        <v>285</v>
      </c>
      <c r="F15" s="252">
        <f>SUMIF(BOQ!J:J,BOQ_2.1[[#This Row],[3]],BOQ!M:M)</f>
        <v>7.0000000000000007E-2</v>
      </c>
      <c r="G15" s="252">
        <f>IFERROR(IF(BOQ_2.1[[#This Row],[6]]=0,SUMIF(BOQ!J:J,BOQ_2.1[[#This Row],[3]],BOQ!P:P)/COUNTIF(BOQ!J:J,BOQ_2.1[[#This Row],[3]]),SUMIF(BOQ!J:J,BOQ_2.1[[#This Row],[3]],BOQ!Q:Q)/BOQ_2.1[[#This Row],[6]]),)</f>
        <v>65.333799999999997</v>
      </c>
      <c r="H15" s="252">
        <f>IFERROR(IF(BOQ_2.1[[#This Row],[6]]=0,SUMIF(BOQ!J:J,BOQ_2.1[[#This Row],[3]],BOQ!R:R)/COUNTIF(BOQ!J:J,BOQ_2.1[[#This Row],[3]]),SUMIF(BOQ!J:J,BOQ_2.1[[#This Row],[3]],BOQ!S:S)/BOQ_2.1[[#This Row],[6]]),)</f>
        <v>5.3574000000000002</v>
      </c>
      <c r="I15" s="252">
        <f>IFERROR(IF(BOQ_2.1[[#This Row],[6]]=0,SUMIF(BOQ!J:J,BOQ_2.1[[#This Row],[3]],BOQ!T:T)/COUNTIF(BOQ!J:J,BOQ_2.1[[#This Row],[3]]),SUMIF(BOQ!J:J,BOQ_2.1[[#This Row],[3]],BOQ!V:V)/BOQ_2.1[[#This Row],[17]]),)</f>
        <v>0</v>
      </c>
      <c r="J15" s="252">
        <f>IFERROR(IF(BOQ_2.1[[#This Row],[6]]=0,SUMIF(BOQ!J:J,BOQ_2.1[[#This Row],[3]],BOQ!W:W)/COUNTIF(BOQ!J:J,BOQ_2.1[[#This Row],[3]]),SUMIF(BOQ!J:J,BOQ_2.1[[#This Row],[3]],BOQ!Y:Y)/BOQ_2.1[[#This Row],[18]]),)</f>
        <v>0</v>
      </c>
      <c r="K15" s="556">
        <f>BOQ_2.1[[#This Row],[7]]*BOQ_2.1[[#This Row],[9]]</f>
        <v>0</v>
      </c>
      <c r="L15" s="556">
        <f>BOQ_2.1[[#This Row],[8]]*BOQ_2.1[[#This Row],[10]]</f>
        <v>0</v>
      </c>
      <c r="M15" s="252">
        <f>IFERROR(IF(BOQ_2.1[[#This Row],[6]]=0,SUMIF(BOQ!J:J,BOQ_2.1[[#This Row],[3]],BOQ!AB:AB)/COUNTIF(BOQ!J:J,BOQ_2.1[[#This Row],[3]]),SUMIF(BOQ!J:J,BOQ_2.1[[#This Row],[3]],BOQ!AC:AC)/BOQ_2.1[[#This Row],[6]]),)</f>
        <v>0</v>
      </c>
      <c r="N15" s="556">
        <f>BOQ_2.1[[#This Row],[12=8*10]]+BOQ_2.1[[#This Row],[11=7*8]]</f>
        <v>0</v>
      </c>
      <c r="O15" s="556">
        <f>BOQ_2.1[[#This Row],[6]]*BOQ_2.1[[#This Row],[11=7*8]]</f>
        <v>0</v>
      </c>
      <c r="P15" s="556">
        <f>BOQ_2.1[[#This Row],[6]]*BOQ_2.1[[#This Row],[12=8*10]]</f>
        <v>0</v>
      </c>
      <c r="Q15" s="556">
        <f>BOQ_2.1[[#This Row],[13]]*BOQ_2.1[[#This Row],[6]]</f>
        <v>0</v>
      </c>
      <c r="R15" s="556">
        <f>BOQ_2.1[[#This Row],[14=11+12+13]]*BOQ_2.1[[#This Row],[6]]</f>
        <v>0</v>
      </c>
      <c r="S15" s="554" t="str">
        <f>VLOOKUP(BOQ_2.1[[#This Row],[3]],BOQ[[Шифр ЕР]:[Коэф. ФО KQ-2]],26,0)</f>
        <v>KQ-03-00</v>
      </c>
      <c r="T15" s="554" t="str">
        <f>VLOOKUP(BOQ_2.1[[#This Row],[3]],BOQ[[Шифр ЕР]:[Коэф. ФО KQ-1]],27,0)</f>
        <v>Демонтаж элементов зданий и сооружений, без ед. изм.</v>
      </c>
      <c r="U15" s="541">
        <f>BOQ_2.1[[#This Row],[6]]*BOQ_2.1[[#This Row],[7]]</f>
        <v>4.573366</v>
      </c>
      <c r="V15" s="542">
        <f>BOQ_2.1[[#This Row],[6]]*BOQ_2.1[[#This Row],[8]]</f>
        <v>0.37501800000000007</v>
      </c>
      <c r="X15" s="296"/>
    </row>
    <row r="16" spans="1:24">
      <c r="A16" s="553">
        <f ca="1">CELL("строка",BOQ_2.1[[#This Row],[1]])-8</f>
        <v>8</v>
      </c>
      <c r="B16" s="553" t="s">
        <v>467</v>
      </c>
      <c r="C16" s="554" t="s">
        <v>1094</v>
      </c>
      <c r="D16" s="555" t="s">
        <v>1095</v>
      </c>
      <c r="E16" s="554" t="s">
        <v>833</v>
      </c>
      <c r="F16" s="252">
        <f>SUMIF(BOQ!J:J,BOQ_2.1[[#This Row],[3]],BOQ!M:M)</f>
        <v>0.68</v>
      </c>
      <c r="G16" s="252">
        <f>IFERROR(IF(BOQ_2.1[[#This Row],[6]]=0,SUMIF(BOQ!J:J,BOQ_2.1[[#This Row],[3]],BOQ!P:P)/COUNTIF(BOQ!J:J,BOQ_2.1[[#This Row],[3]]),SUMIF(BOQ!J:J,BOQ_2.1[[#This Row],[3]],BOQ!Q:Q)/BOQ_2.1[[#This Row],[6]]),)</f>
        <v>0</v>
      </c>
      <c r="H16" s="252">
        <f>IFERROR(IF(BOQ_2.1[[#This Row],[6]]=0,SUMIF(BOQ!J:J,BOQ_2.1[[#This Row],[3]],BOQ!R:R)/COUNTIF(BOQ!J:J,BOQ_2.1[[#This Row],[3]]),SUMIF(BOQ!J:J,BOQ_2.1[[#This Row],[3]],BOQ!S:S)/BOQ_2.1[[#This Row],[6]]),)</f>
        <v>1.0799999999999999E-2</v>
      </c>
      <c r="I16" s="252">
        <f>IFERROR(IF(BOQ_2.1[[#This Row],[6]]=0,SUMIF(BOQ!J:J,BOQ_2.1[[#This Row],[3]],BOQ!T:T)/COUNTIF(BOQ!J:J,BOQ_2.1[[#This Row],[3]]),SUMIF(BOQ!J:J,BOQ_2.1[[#This Row],[3]],BOQ!V:V)/BOQ_2.1[[#This Row],[17]]),)</f>
        <v>0</v>
      </c>
      <c r="J16" s="252">
        <f>IFERROR(IF(BOQ_2.1[[#This Row],[6]]=0,SUMIF(BOQ!J:J,BOQ_2.1[[#This Row],[3]],BOQ!W:W)/COUNTIF(BOQ!J:J,BOQ_2.1[[#This Row],[3]]),SUMIF(BOQ!J:J,BOQ_2.1[[#This Row],[3]],BOQ!Y:Y)/BOQ_2.1[[#This Row],[18]]),)</f>
        <v>0</v>
      </c>
      <c r="K16" s="556">
        <f>BOQ_2.1[[#This Row],[7]]*BOQ_2.1[[#This Row],[9]]</f>
        <v>0</v>
      </c>
      <c r="L16" s="556">
        <f>BOQ_2.1[[#This Row],[8]]*BOQ_2.1[[#This Row],[10]]</f>
        <v>0</v>
      </c>
      <c r="M16" s="252">
        <f>IFERROR(IF(BOQ_2.1[[#This Row],[6]]=0,SUMIF(BOQ!J:J,BOQ_2.1[[#This Row],[3]],BOQ!AB:AB)/COUNTIF(BOQ!J:J,BOQ_2.1[[#This Row],[3]]),SUMIF(BOQ!J:J,BOQ_2.1[[#This Row],[3]],BOQ!AC:AC)/BOQ_2.1[[#This Row],[6]]),)</f>
        <v>0</v>
      </c>
      <c r="N16" s="556">
        <f>BOQ_2.1[[#This Row],[12=8*10]]+BOQ_2.1[[#This Row],[11=7*8]]</f>
        <v>0</v>
      </c>
      <c r="O16" s="556">
        <f>BOQ_2.1[[#This Row],[6]]*BOQ_2.1[[#This Row],[11=7*8]]</f>
        <v>0</v>
      </c>
      <c r="P16" s="556">
        <f>BOQ_2.1[[#This Row],[6]]*BOQ_2.1[[#This Row],[12=8*10]]</f>
        <v>0</v>
      </c>
      <c r="Q16" s="556">
        <f>BOQ_2.1[[#This Row],[13]]*BOQ_2.1[[#This Row],[6]]</f>
        <v>0</v>
      </c>
      <c r="R16" s="556">
        <f>BOQ_2.1[[#This Row],[14=11+12+13]]*BOQ_2.1[[#This Row],[6]]</f>
        <v>0</v>
      </c>
      <c r="S16" s="554" t="str">
        <f>VLOOKUP(BOQ_2.1[[#This Row],[3]],BOQ[[Шифр ЕР]:[Коэф. ФО KQ-2]],26,0)</f>
        <v>KQ-04-00</v>
      </c>
      <c r="T16" s="554" t="str">
        <f>VLOOKUP(BOQ_2.1[[#This Row],[3]],BOQ[[Шифр ЕР]:[Коэф. ФО KQ-1]],27,0)</f>
        <v>Транспортировка МТР и инертных материалов, т*км</v>
      </c>
      <c r="U16" s="541">
        <f>BOQ_2.1[[#This Row],[6]]*BOQ_2.1[[#This Row],[7]]</f>
        <v>0</v>
      </c>
      <c r="V16" s="542">
        <f>BOQ_2.1[[#This Row],[6]]*BOQ_2.1[[#This Row],[8]]</f>
        <v>7.3439999999999998E-3</v>
      </c>
      <c r="X16" s="296"/>
    </row>
    <row r="17" spans="1:25" ht="43.2">
      <c r="A17" s="553">
        <f ca="1">CELL("строка",BOQ_2.1[[#This Row],[1]])-8</f>
        <v>9</v>
      </c>
      <c r="B17" s="553" t="s">
        <v>1126</v>
      </c>
      <c r="C17" s="554" t="s">
        <v>1096</v>
      </c>
      <c r="D17" s="555" t="s">
        <v>1097</v>
      </c>
      <c r="E17" s="554" t="s">
        <v>9</v>
      </c>
      <c r="F17" s="252">
        <f>SUMIF(BOQ!J:J,BOQ_2.1[[#This Row],[3]],BOQ!M:M)</f>
        <v>15</v>
      </c>
      <c r="G17" s="252">
        <f>IFERROR(IF(BOQ_2.1[[#This Row],[6]]=0,SUMIF(BOQ!J:J,BOQ_2.1[[#This Row],[3]],BOQ!P:P)/COUNTIF(BOQ!J:J,BOQ_2.1[[#This Row],[3]]),SUMIF(BOQ!J:J,BOQ_2.1[[#This Row],[3]],BOQ!Q:Q)/BOQ_2.1[[#This Row],[6]]),)</f>
        <v>1.2396999999999998</v>
      </c>
      <c r="H17" s="252">
        <f>IFERROR(IF(BOQ_2.1[[#This Row],[6]]=0,SUMIF(BOQ!J:J,BOQ_2.1[[#This Row],[3]],BOQ!R:R)/COUNTIF(BOQ!J:J,BOQ_2.1[[#This Row],[3]]),SUMIF(BOQ!J:J,BOQ_2.1[[#This Row],[3]],BOQ!S:S)/BOQ_2.1[[#This Row],[6]]),)</f>
        <v>0.12180000000000001</v>
      </c>
      <c r="I17" s="252">
        <f>IFERROR(IF(BOQ_2.1[[#This Row],[6]]=0,SUMIF(BOQ!J:J,BOQ_2.1[[#This Row],[3]],BOQ!T:T)/COUNTIF(BOQ!J:J,BOQ_2.1[[#This Row],[3]]),SUMIF(BOQ!J:J,BOQ_2.1[[#This Row],[3]],BOQ!V:V)/BOQ_2.1[[#This Row],[17]]),)</f>
        <v>0</v>
      </c>
      <c r="J17" s="252">
        <f>IFERROR(IF(BOQ_2.1[[#This Row],[6]]=0,SUMIF(BOQ!J:J,BOQ_2.1[[#This Row],[3]],BOQ!W:W)/COUNTIF(BOQ!J:J,BOQ_2.1[[#This Row],[3]]),SUMIF(BOQ!J:J,BOQ_2.1[[#This Row],[3]],BOQ!Y:Y)/BOQ_2.1[[#This Row],[18]]),)</f>
        <v>0</v>
      </c>
      <c r="K17" s="556">
        <f>BOQ_2.1[[#This Row],[7]]*BOQ_2.1[[#This Row],[9]]</f>
        <v>0</v>
      </c>
      <c r="L17" s="556">
        <f>BOQ_2.1[[#This Row],[8]]*BOQ_2.1[[#This Row],[10]]</f>
        <v>0</v>
      </c>
      <c r="M17" s="252">
        <f>IFERROR(IF(BOQ_2.1[[#This Row],[6]]=0,SUMIF(BOQ!J:J,BOQ_2.1[[#This Row],[3]],BOQ!AB:AB)/COUNTIF(BOQ!J:J,BOQ_2.1[[#This Row],[3]]),SUMIF(BOQ!J:J,BOQ_2.1[[#This Row],[3]],BOQ!AC:AC)/BOQ_2.1[[#This Row],[6]]),)</f>
        <v>0</v>
      </c>
      <c r="N17" s="556">
        <f>BOQ_2.1[[#This Row],[12=8*10]]+BOQ_2.1[[#This Row],[11=7*8]]</f>
        <v>0</v>
      </c>
      <c r="O17" s="556">
        <f>BOQ_2.1[[#This Row],[6]]*BOQ_2.1[[#This Row],[11=7*8]]</f>
        <v>0</v>
      </c>
      <c r="P17" s="556">
        <f>BOQ_2.1[[#This Row],[6]]*BOQ_2.1[[#This Row],[12=8*10]]</f>
        <v>0</v>
      </c>
      <c r="Q17" s="556">
        <f>BOQ_2.1[[#This Row],[13]]*BOQ_2.1[[#This Row],[6]]</f>
        <v>0</v>
      </c>
      <c r="R17" s="556">
        <f>BOQ_2.1[[#This Row],[14=11+12+13]]*BOQ_2.1[[#This Row],[6]]</f>
        <v>0</v>
      </c>
      <c r="S17" s="554" t="str">
        <f>VLOOKUP(BOQ_2.1[[#This Row],[3]],BOQ[[Шифр ЕР]:[Коэф. ФО KQ-2]],26,0)</f>
        <v>KQ-45-00</v>
      </c>
      <c r="T17" s="554" t="str">
        <f>VLOOKUP(BOQ_2.1[[#This Row],[3]],BOQ[[Шифр ЕР]:[Коэф. ФО KQ-1]],27,0)</f>
        <v>Кабельные лотки и стальные кабелепроводы, м</v>
      </c>
      <c r="U17" s="541">
        <f>BOQ_2.1[[#This Row],[6]]*BOQ_2.1[[#This Row],[7]]</f>
        <v>18.595499999999998</v>
      </c>
      <c r="V17" s="542">
        <f>BOQ_2.1[[#This Row],[6]]*BOQ_2.1[[#This Row],[8]]</f>
        <v>1.8270000000000002</v>
      </c>
      <c r="X17" s="296"/>
    </row>
    <row r="18" spans="1:25">
      <c r="A18" s="553">
        <f ca="1">CELL("строка",BOQ_2.1[[#This Row],[1]])-8</f>
        <v>10</v>
      </c>
      <c r="B18" s="553" t="s">
        <v>1126</v>
      </c>
      <c r="C18" s="554" t="s">
        <v>1098</v>
      </c>
      <c r="D18" s="555" t="s">
        <v>1099</v>
      </c>
      <c r="E18" s="554" t="s">
        <v>9</v>
      </c>
      <c r="F18" s="252">
        <f>SUMIF(BOQ!J:J,BOQ_2.1[[#This Row],[3]],BOQ!M:M)</f>
        <v>15</v>
      </c>
      <c r="G18" s="252">
        <f>IFERROR(IF(BOQ_2.1[[#This Row],[6]]=0,SUMIF(BOQ!J:J,BOQ_2.1[[#This Row],[3]],BOQ!P:P)/COUNTIF(BOQ!J:J,BOQ_2.1[[#This Row],[3]]),SUMIF(BOQ!J:J,BOQ_2.1[[#This Row],[3]],BOQ!Q:Q)/BOQ_2.1[[#This Row],[6]]),)</f>
        <v>0.17709999999999998</v>
      </c>
      <c r="H18" s="252">
        <f>IFERROR(IF(BOQ_2.1[[#This Row],[6]]=0,SUMIF(BOQ!J:J,BOQ_2.1[[#This Row],[3]],BOQ!R:R)/COUNTIF(BOQ!J:J,BOQ_2.1[[#This Row],[3]]),SUMIF(BOQ!J:J,BOQ_2.1[[#This Row],[3]],BOQ!S:S)/BOQ_2.1[[#This Row],[6]]),)</f>
        <v>1.9199999999999998E-2</v>
      </c>
      <c r="I18" s="252">
        <f>IFERROR(IF(BOQ_2.1[[#This Row],[6]]=0,SUMIF(BOQ!J:J,BOQ_2.1[[#This Row],[3]],BOQ!T:T)/COUNTIF(BOQ!J:J,BOQ_2.1[[#This Row],[3]]),SUMIF(BOQ!J:J,BOQ_2.1[[#This Row],[3]],BOQ!V:V)/BOQ_2.1[[#This Row],[17]]),)</f>
        <v>0</v>
      </c>
      <c r="J18" s="252">
        <f>IFERROR(IF(BOQ_2.1[[#This Row],[6]]=0,SUMIF(BOQ!J:J,BOQ_2.1[[#This Row],[3]],BOQ!W:W)/COUNTIF(BOQ!J:J,BOQ_2.1[[#This Row],[3]]),SUMIF(BOQ!J:J,BOQ_2.1[[#This Row],[3]],BOQ!Y:Y)/BOQ_2.1[[#This Row],[18]]),)</f>
        <v>0</v>
      </c>
      <c r="K18" s="556">
        <f>BOQ_2.1[[#This Row],[7]]*BOQ_2.1[[#This Row],[9]]</f>
        <v>0</v>
      </c>
      <c r="L18" s="556">
        <f>BOQ_2.1[[#This Row],[8]]*BOQ_2.1[[#This Row],[10]]</f>
        <v>0</v>
      </c>
      <c r="M18" s="252">
        <f>IFERROR(IF(BOQ_2.1[[#This Row],[6]]=0,SUMIF(BOQ!J:J,BOQ_2.1[[#This Row],[3]],BOQ!AB:AB)/COUNTIF(BOQ!J:J,BOQ_2.1[[#This Row],[3]]),SUMIF(BOQ!J:J,BOQ_2.1[[#This Row],[3]],BOQ!AC:AC)/BOQ_2.1[[#This Row],[6]]),)</f>
        <v>0</v>
      </c>
      <c r="N18" s="556">
        <f>BOQ_2.1[[#This Row],[12=8*10]]+BOQ_2.1[[#This Row],[11=7*8]]</f>
        <v>0</v>
      </c>
      <c r="O18" s="556">
        <f>BOQ_2.1[[#This Row],[6]]*BOQ_2.1[[#This Row],[11=7*8]]</f>
        <v>0</v>
      </c>
      <c r="P18" s="556">
        <f>BOQ_2.1[[#This Row],[6]]*BOQ_2.1[[#This Row],[12=8*10]]</f>
        <v>0</v>
      </c>
      <c r="Q18" s="556">
        <f>BOQ_2.1[[#This Row],[13]]*BOQ_2.1[[#This Row],[6]]</f>
        <v>0</v>
      </c>
      <c r="R18" s="556">
        <f>BOQ_2.1[[#This Row],[14=11+12+13]]*BOQ_2.1[[#This Row],[6]]</f>
        <v>0</v>
      </c>
      <c r="S18" s="554" t="str">
        <f>VLOOKUP(BOQ_2.1[[#This Row],[3]],BOQ[[Шифр ЕР]:[Коэф. ФО KQ-2]],26,0)</f>
        <v>KQ-45-00</v>
      </c>
      <c r="T18" s="554" t="str">
        <f>VLOOKUP(BOQ_2.1[[#This Row],[3]],BOQ[[Шифр ЕР]:[Коэф. ФО KQ-1]],27,0)</f>
        <v>Кабельные лотки и стальные кабелепроводы, м</v>
      </c>
      <c r="U18" s="541">
        <f>BOQ_2.1[[#This Row],[6]]*BOQ_2.1[[#This Row],[7]]</f>
        <v>2.6564999999999999</v>
      </c>
      <c r="V18" s="542">
        <f>BOQ_2.1[[#This Row],[6]]*BOQ_2.1[[#This Row],[8]]</f>
        <v>0.28799999999999998</v>
      </c>
      <c r="X18" s="296"/>
    </row>
    <row r="19" spans="1:25" ht="43.2">
      <c r="A19" s="553">
        <f ca="1">CELL("строка",BOQ_2.1[[#This Row],[1]])-8</f>
        <v>11</v>
      </c>
      <c r="B19" s="553" t="s">
        <v>1126</v>
      </c>
      <c r="C19" s="554" t="s">
        <v>1561</v>
      </c>
      <c r="D19" s="555" t="s">
        <v>1562</v>
      </c>
      <c r="E19" s="554" t="s">
        <v>10</v>
      </c>
      <c r="F19" s="252">
        <f>SUMIF(BOQ!J:J,BOQ_2.1[[#This Row],[3]],BOQ!M:M)</f>
        <v>5</v>
      </c>
      <c r="G19" s="252">
        <f>IFERROR(IF(BOQ_2.1[[#This Row],[6]]=0,SUMIF(BOQ!J:J,BOQ_2.1[[#This Row],[3]],BOQ!P:P)/COUNTIF(BOQ!J:J,BOQ_2.1[[#This Row],[3]]),SUMIF(BOQ!J:J,BOQ_2.1[[#This Row],[3]],BOQ!Q:Q)/BOQ_2.1[[#This Row],[6]]),)</f>
        <v>0.41789999999999994</v>
      </c>
      <c r="H19" s="252">
        <f>IFERROR(IF(BOQ_2.1[[#This Row],[6]]=0,SUMIF(BOQ!J:J,BOQ_2.1[[#This Row],[3]],BOQ!R:R)/COUNTIF(BOQ!J:J,BOQ_2.1[[#This Row],[3]]),SUMIF(BOQ!J:J,BOQ_2.1[[#This Row],[3]],BOQ!S:S)/BOQ_2.1[[#This Row],[6]]),)</f>
        <v>4.3800000000000006E-2</v>
      </c>
      <c r="I19" s="252">
        <f>IFERROR(IF(BOQ_2.1[[#This Row],[6]]=0,SUMIF(BOQ!J:J,BOQ_2.1[[#This Row],[3]],BOQ!T:T)/COUNTIF(BOQ!J:J,BOQ_2.1[[#This Row],[3]]),SUMIF(BOQ!J:J,BOQ_2.1[[#This Row],[3]],BOQ!V:V)/BOQ_2.1[[#This Row],[17]]),)</f>
        <v>0</v>
      </c>
      <c r="J19" s="252">
        <f>IFERROR(IF(BOQ_2.1[[#This Row],[6]]=0,SUMIF(BOQ!J:J,BOQ_2.1[[#This Row],[3]],BOQ!W:W)/COUNTIF(BOQ!J:J,BOQ_2.1[[#This Row],[3]]),SUMIF(BOQ!J:J,BOQ_2.1[[#This Row],[3]],BOQ!Y:Y)/BOQ_2.1[[#This Row],[18]]),)</f>
        <v>0</v>
      </c>
      <c r="K19" s="556">
        <f>BOQ_2.1[[#This Row],[7]]*BOQ_2.1[[#This Row],[9]]</f>
        <v>0</v>
      </c>
      <c r="L19" s="556">
        <f>BOQ_2.1[[#This Row],[8]]*BOQ_2.1[[#This Row],[10]]</f>
        <v>0</v>
      </c>
      <c r="M19" s="252">
        <f>IFERROR(IF(BOQ_2.1[[#This Row],[6]]=0,SUMIF(BOQ!J:J,BOQ_2.1[[#This Row],[3]],BOQ!AB:AB)/COUNTIF(BOQ!J:J,BOQ_2.1[[#This Row],[3]]),SUMIF(BOQ!J:J,BOQ_2.1[[#This Row],[3]],BOQ!AC:AC)/BOQ_2.1[[#This Row],[6]]),)</f>
        <v>0</v>
      </c>
      <c r="N19" s="556">
        <f>BOQ_2.1[[#This Row],[12=8*10]]+BOQ_2.1[[#This Row],[11=7*8]]</f>
        <v>0</v>
      </c>
      <c r="O19" s="556">
        <f>BOQ_2.1[[#This Row],[6]]*BOQ_2.1[[#This Row],[11=7*8]]</f>
        <v>0</v>
      </c>
      <c r="P19" s="556">
        <f>BOQ_2.1[[#This Row],[6]]*BOQ_2.1[[#This Row],[12=8*10]]</f>
        <v>0</v>
      </c>
      <c r="Q19" s="556">
        <f>BOQ_2.1[[#This Row],[13]]*BOQ_2.1[[#This Row],[6]]</f>
        <v>0</v>
      </c>
      <c r="R19" s="556">
        <f>BOQ_2.1[[#This Row],[14=11+12+13]]*BOQ_2.1[[#This Row],[6]]</f>
        <v>0</v>
      </c>
      <c r="S19" s="554" t="str">
        <f>VLOOKUP(BOQ_2.1[[#This Row],[3]],BOQ[[Шифр ЕР]:[Коэф. ФО KQ-2]],26,0)</f>
        <v>KQ-45-00</v>
      </c>
      <c r="T19" s="554" t="str">
        <f>VLOOKUP(BOQ_2.1[[#This Row],[3]],BOQ[[Шифр ЕР]:[Коэф. ФО KQ-1]],27,0)</f>
        <v>Кабельные лотки и стальные кабелепроводы, м</v>
      </c>
      <c r="U19" s="541">
        <f>BOQ_2.1[[#This Row],[6]]*BOQ_2.1[[#This Row],[7]]</f>
        <v>2.0894999999999997</v>
      </c>
      <c r="V19" s="542">
        <f>BOQ_2.1[[#This Row],[6]]*BOQ_2.1[[#This Row],[8]]</f>
        <v>0.21900000000000003</v>
      </c>
      <c r="X19" s="296"/>
    </row>
    <row r="20" spans="1:25">
      <c r="A20" s="553">
        <f ca="1">CELL("строка",BOQ_2.1[[#This Row],[1]])-8</f>
        <v>12</v>
      </c>
      <c r="B20" s="553" t="s">
        <v>1126</v>
      </c>
      <c r="C20" s="554" t="s">
        <v>1563</v>
      </c>
      <c r="D20" s="555" t="s">
        <v>1564</v>
      </c>
      <c r="E20" s="554" t="s">
        <v>10</v>
      </c>
      <c r="F20" s="252">
        <f>SUMIF(BOQ!J:J,BOQ_2.1[[#This Row],[3]],BOQ!M:M)</f>
        <v>5</v>
      </c>
      <c r="G20" s="252">
        <f>IFERROR(IF(BOQ_2.1[[#This Row],[6]]=0,SUMIF(BOQ!J:J,BOQ_2.1[[#This Row],[3]],BOQ!P:P)/COUNTIF(BOQ!J:J,BOQ_2.1[[#This Row],[3]]),SUMIF(BOQ!J:J,BOQ_2.1[[#This Row],[3]],BOQ!Q:Q)/BOQ_2.1[[#This Row],[6]]),)</f>
        <v>0.26879999999999998</v>
      </c>
      <c r="H20" s="252">
        <f>IFERROR(IF(BOQ_2.1[[#This Row],[6]]=0,SUMIF(BOQ!J:J,BOQ_2.1[[#This Row],[3]],BOQ!R:R)/COUNTIF(BOQ!J:J,BOQ_2.1[[#This Row],[3]]),SUMIF(BOQ!J:J,BOQ_2.1[[#This Row],[3]],BOQ!S:S)/BOQ_2.1[[#This Row],[6]]),)</f>
        <v>1.9199999999999998E-2</v>
      </c>
      <c r="I20" s="252">
        <f>IFERROR(IF(BOQ_2.1[[#This Row],[6]]=0,SUMIF(BOQ!J:J,BOQ_2.1[[#This Row],[3]],BOQ!T:T)/COUNTIF(BOQ!J:J,BOQ_2.1[[#This Row],[3]]),SUMIF(BOQ!J:J,BOQ_2.1[[#This Row],[3]],BOQ!V:V)/BOQ_2.1[[#This Row],[17]]),)</f>
        <v>0</v>
      </c>
      <c r="J20" s="252">
        <f>IFERROR(IF(BOQ_2.1[[#This Row],[6]]=0,SUMIF(BOQ!J:J,BOQ_2.1[[#This Row],[3]],BOQ!W:W)/COUNTIF(BOQ!J:J,BOQ_2.1[[#This Row],[3]]),SUMIF(BOQ!J:J,BOQ_2.1[[#This Row],[3]],BOQ!Y:Y)/BOQ_2.1[[#This Row],[18]]),)</f>
        <v>0</v>
      </c>
      <c r="K20" s="556">
        <f>BOQ_2.1[[#This Row],[7]]*BOQ_2.1[[#This Row],[9]]</f>
        <v>0</v>
      </c>
      <c r="L20" s="556">
        <f>BOQ_2.1[[#This Row],[8]]*BOQ_2.1[[#This Row],[10]]</f>
        <v>0</v>
      </c>
      <c r="M20" s="252">
        <f>IFERROR(IF(BOQ_2.1[[#This Row],[6]]=0,SUMIF(BOQ!J:J,BOQ_2.1[[#This Row],[3]],BOQ!AB:AB)/COUNTIF(BOQ!J:J,BOQ_2.1[[#This Row],[3]]),SUMIF(BOQ!J:J,BOQ_2.1[[#This Row],[3]],BOQ!AC:AC)/BOQ_2.1[[#This Row],[6]]),)</f>
        <v>0</v>
      </c>
      <c r="N20" s="556">
        <f>BOQ_2.1[[#This Row],[12=8*10]]+BOQ_2.1[[#This Row],[11=7*8]]</f>
        <v>0</v>
      </c>
      <c r="O20" s="556">
        <f>BOQ_2.1[[#This Row],[6]]*BOQ_2.1[[#This Row],[11=7*8]]</f>
        <v>0</v>
      </c>
      <c r="P20" s="556">
        <f>BOQ_2.1[[#This Row],[6]]*BOQ_2.1[[#This Row],[12=8*10]]</f>
        <v>0</v>
      </c>
      <c r="Q20" s="556">
        <f>BOQ_2.1[[#This Row],[13]]*BOQ_2.1[[#This Row],[6]]</f>
        <v>0</v>
      </c>
      <c r="R20" s="556">
        <f>BOQ_2.1[[#This Row],[14=11+12+13]]*BOQ_2.1[[#This Row],[6]]</f>
        <v>0</v>
      </c>
      <c r="S20" s="554" t="str">
        <f>VLOOKUP(BOQ_2.1[[#This Row],[3]],BOQ[[Шифр ЕР]:[Коэф. ФО KQ-2]],26,0)</f>
        <v>KQ-45-00</v>
      </c>
      <c r="T20" s="554" t="str">
        <f>VLOOKUP(BOQ_2.1[[#This Row],[3]],BOQ[[Шифр ЕР]:[Коэф. ФО KQ-1]],27,0)</f>
        <v>Кабельные лотки и стальные кабелепроводы, м</v>
      </c>
      <c r="U20" s="541">
        <f>BOQ_2.1[[#This Row],[6]]*BOQ_2.1[[#This Row],[7]]</f>
        <v>1.3439999999999999</v>
      </c>
      <c r="V20" s="542">
        <f>BOQ_2.1[[#This Row],[6]]*BOQ_2.1[[#This Row],[8]]</f>
        <v>9.5999999999999988E-2</v>
      </c>
      <c r="X20" s="296"/>
    </row>
    <row r="21" spans="1:25">
      <c r="A21" s="553">
        <f ca="1">CELL("строка",BOQ_2.1[[#This Row],[1]])-8</f>
        <v>13</v>
      </c>
      <c r="B21" s="553" t="s">
        <v>1208</v>
      </c>
      <c r="C21" s="554" t="s">
        <v>1100</v>
      </c>
      <c r="D21" s="555" t="s">
        <v>1101</v>
      </c>
      <c r="E21" s="554" t="s">
        <v>10</v>
      </c>
      <c r="F21" s="252">
        <f>SUMIF(BOQ!J:J,BOQ_2.1[[#This Row],[3]],BOQ!M:M)</f>
        <v>5</v>
      </c>
      <c r="G21" s="252">
        <f>IFERROR(IF(BOQ_2.1[[#This Row],[6]]=0,SUMIF(BOQ!J:J,BOQ_2.1[[#This Row],[3]],BOQ!P:P)/COUNTIF(BOQ!J:J,BOQ_2.1[[#This Row],[3]]),SUMIF(BOQ!J:J,BOQ_2.1[[#This Row],[3]],BOQ!Q:Q)/BOQ_2.1[[#This Row],[6]]),)</f>
        <v>2.1783999999999999</v>
      </c>
      <c r="H21" s="252">
        <f>IFERROR(IF(BOQ_2.1[[#This Row],[6]]=0,SUMIF(BOQ!J:J,BOQ_2.1[[#This Row],[3]],BOQ!R:R)/COUNTIF(BOQ!J:J,BOQ_2.1[[#This Row],[3]]),SUMIF(BOQ!J:J,BOQ_2.1[[#This Row],[3]],BOQ!S:S)/BOQ_2.1[[#This Row],[6]]),)</f>
        <v>0.15820000000000001</v>
      </c>
      <c r="I21" s="252">
        <f>IFERROR(IF(BOQ_2.1[[#This Row],[6]]=0,SUMIF(BOQ!J:J,BOQ_2.1[[#This Row],[3]],BOQ!T:T)/COUNTIF(BOQ!J:J,BOQ_2.1[[#This Row],[3]]),SUMIF(BOQ!J:J,BOQ_2.1[[#This Row],[3]],BOQ!V:V)/BOQ_2.1[[#This Row],[17]]),)</f>
        <v>0</v>
      </c>
      <c r="J21" s="252">
        <f>IFERROR(IF(BOQ_2.1[[#This Row],[6]]=0,SUMIF(BOQ!J:J,BOQ_2.1[[#This Row],[3]],BOQ!W:W)/COUNTIF(BOQ!J:J,BOQ_2.1[[#This Row],[3]]),SUMIF(BOQ!J:J,BOQ_2.1[[#This Row],[3]],BOQ!Y:Y)/BOQ_2.1[[#This Row],[18]]),)</f>
        <v>0</v>
      </c>
      <c r="K21" s="556">
        <f>BOQ_2.1[[#This Row],[7]]*BOQ_2.1[[#This Row],[9]]</f>
        <v>0</v>
      </c>
      <c r="L21" s="556">
        <f>BOQ_2.1[[#This Row],[8]]*BOQ_2.1[[#This Row],[10]]</f>
        <v>0</v>
      </c>
      <c r="M21" s="252">
        <f>IFERROR(IF(BOQ_2.1[[#This Row],[6]]=0,SUMIF(BOQ!J:J,BOQ_2.1[[#This Row],[3]],BOQ!AB:AB)/COUNTIF(BOQ!J:J,BOQ_2.1[[#This Row],[3]]),SUMIF(BOQ!J:J,BOQ_2.1[[#This Row],[3]],BOQ!AC:AC)/BOQ_2.1[[#This Row],[6]]),)</f>
        <v>0</v>
      </c>
      <c r="N21" s="556">
        <f>BOQ_2.1[[#This Row],[12=8*10]]+BOQ_2.1[[#This Row],[11=7*8]]</f>
        <v>0</v>
      </c>
      <c r="O21" s="556">
        <f>BOQ_2.1[[#This Row],[6]]*BOQ_2.1[[#This Row],[11=7*8]]</f>
        <v>0</v>
      </c>
      <c r="P21" s="556">
        <f>BOQ_2.1[[#This Row],[6]]*BOQ_2.1[[#This Row],[12=8*10]]</f>
        <v>0</v>
      </c>
      <c r="Q21" s="556">
        <f>BOQ_2.1[[#This Row],[13]]*BOQ_2.1[[#This Row],[6]]</f>
        <v>0</v>
      </c>
      <c r="R21" s="556">
        <f>BOQ_2.1[[#This Row],[14=11+12+13]]*BOQ_2.1[[#This Row],[6]]</f>
        <v>0</v>
      </c>
      <c r="S21" s="554" t="str">
        <f>VLOOKUP(BOQ_2.1[[#This Row],[3]],BOQ[[Шифр ЕР]:[Коэф. ФО KQ-2]],26,0)</f>
        <v>KQ-60-00</v>
      </c>
      <c r="T21" s="554" t="str">
        <f>VLOOKUP(BOQ_2.1[[#This Row],[3]],BOQ[[Шифр ЕР]:[Коэф. ФО KQ-1]],27,0)</f>
        <v>Оборудование и приборы КИПиА и слаботочных сетей, шт.</v>
      </c>
      <c r="U21" s="541">
        <f>BOQ_2.1[[#This Row],[6]]*BOQ_2.1[[#This Row],[7]]</f>
        <v>10.891999999999999</v>
      </c>
      <c r="V21" s="542">
        <f>BOQ_2.1[[#This Row],[6]]*BOQ_2.1[[#This Row],[8]]</f>
        <v>0.79100000000000004</v>
      </c>
      <c r="X21" s="296"/>
    </row>
    <row r="22" spans="1:25">
      <c r="A22" s="553">
        <f ca="1">CELL("строка",BOQ_2.1[[#This Row],[1]])-8</f>
        <v>14</v>
      </c>
      <c r="B22" s="553" t="s">
        <v>1245</v>
      </c>
      <c r="C22" s="554" t="s">
        <v>1102</v>
      </c>
      <c r="D22" s="555" t="s">
        <v>1103</v>
      </c>
      <c r="E22" s="554" t="s">
        <v>10</v>
      </c>
      <c r="F22" s="252">
        <f>SUMIF(BOQ!J:J,BOQ_2.1[[#This Row],[3]],BOQ!M:M)</f>
        <v>5</v>
      </c>
      <c r="G22" s="252">
        <f>IFERROR(IF(BOQ_2.1[[#This Row],[6]]=0,SUMIF(BOQ!J:J,BOQ_2.1[[#This Row],[3]],BOQ!P:P)/COUNTIF(BOQ!J:J,BOQ_2.1[[#This Row],[3]]),SUMIF(BOQ!J:J,BOQ_2.1[[#This Row],[3]],BOQ!Q:Q)/BOQ_2.1[[#This Row],[6]]),)</f>
        <v>0.76439999999999997</v>
      </c>
      <c r="H22" s="252">
        <f>IFERROR(IF(BOQ_2.1[[#This Row],[6]]=0,SUMIF(BOQ!J:J,BOQ_2.1[[#This Row],[3]],BOQ!R:R)/COUNTIF(BOQ!J:J,BOQ_2.1[[#This Row],[3]]),SUMIF(BOQ!J:J,BOQ_2.1[[#This Row],[3]],BOQ!S:S)/BOQ_2.1[[#This Row],[6]]),)</f>
        <v>1.7999999999999999E-2</v>
      </c>
      <c r="I22" s="252">
        <f>IFERROR(IF(BOQ_2.1[[#This Row],[6]]=0,SUMIF(BOQ!J:J,BOQ_2.1[[#This Row],[3]],BOQ!T:T)/COUNTIF(BOQ!J:J,BOQ_2.1[[#This Row],[3]]),SUMIF(BOQ!J:J,BOQ_2.1[[#This Row],[3]],BOQ!V:V)/BOQ_2.1[[#This Row],[17]]),)</f>
        <v>0</v>
      </c>
      <c r="J22" s="252">
        <f>IFERROR(IF(BOQ_2.1[[#This Row],[6]]=0,SUMIF(BOQ!J:J,BOQ_2.1[[#This Row],[3]],BOQ!W:W)/COUNTIF(BOQ!J:J,BOQ_2.1[[#This Row],[3]]),SUMIF(BOQ!J:J,BOQ_2.1[[#This Row],[3]],BOQ!Y:Y)/BOQ_2.1[[#This Row],[18]]),)</f>
        <v>0</v>
      </c>
      <c r="K22" s="556">
        <f>BOQ_2.1[[#This Row],[7]]*BOQ_2.1[[#This Row],[9]]</f>
        <v>0</v>
      </c>
      <c r="L22" s="556">
        <f>BOQ_2.1[[#This Row],[8]]*BOQ_2.1[[#This Row],[10]]</f>
        <v>0</v>
      </c>
      <c r="M22" s="252">
        <f>IFERROR(IF(BOQ_2.1[[#This Row],[6]]=0,SUMIF(BOQ!J:J,BOQ_2.1[[#This Row],[3]],BOQ!AB:AB)/COUNTIF(BOQ!J:J,BOQ_2.1[[#This Row],[3]]),SUMIF(BOQ!J:J,BOQ_2.1[[#This Row],[3]],BOQ!AC:AC)/BOQ_2.1[[#This Row],[6]]),)</f>
        <v>0</v>
      </c>
      <c r="N22" s="556">
        <f>BOQ_2.1[[#This Row],[12=8*10]]+BOQ_2.1[[#This Row],[11=7*8]]</f>
        <v>0</v>
      </c>
      <c r="O22" s="556">
        <f>BOQ_2.1[[#This Row],[6]]*BOQ_2.1[[#This Row],[11=7*8]]</f>
        <v>0</v>
      </c>
      <c r="P22" s="556">
        <f>BOQ_2.1[[#This Row],[6]]*BOQ_2.1[[#This Row],[12=8*10]]</f>
        <v>0</v>
      </c>
      <c r="Q22" s="556">
        <f>BOQ_2.1[[#This Row],[13]]*BOQ_2.1[[#This Row],[6]]</f>
        <v>0</v>
      </c>
      <c r="R22" s="556">
        <f>BOQ_2.1[[#This Row],[14=11+12+13]]*BOQ_2.1[[#This Row],[6]]</f>
        <v>0</v>
      </c>
      <c r="S22" s="554" t="str">
        <f>VLOOKUP(BOQ_2.1[[#This Row],[3]],BOQ[[Шифр ЕР]:[Коэф. ФО KQ-2]],26,0)</f>
        <v>KQ-59-00</v>
      </c>
      <c r="T22" s="554" t="str">
        <f>VLOOKUP(BOQ_2.1[[#This Row],[3]],BOQ[[Шифр ЕР]:[Коэф. ФО KQ-1]],27,0)</f>
        <v>Оконечные и распределительные устройства силовых и слаботочных сетей, шт.</v>
      </c>
      <c r="U22" s="541">
        <f>BOQ_2.1[[#This Row],[6]]*BOQ_2.1[[#This Row],[7]]</f>
        <v>3.8220000000000001</v>
      </c>
      <c r="V22" s="542">
        <f>BOQ_2.1[[#This Row],[6]]*BOQ_2.1[[#This Row],[8]]</f>
        <v>0.09</v>
      </c>
      <c r="X22" s="296"/>
    </row>
    <row r="23" spans="1:25">
      <c r="A23" s="553">
        <f ca="1">CELL("строка",BOQ_2.1[[#This Row],[1]])-8</f>
        <v>15</v>
      </c>
      <c r="B23" s="553" t="s">
        <v>1208</v>
      </c>
      <c r="C23" s="554" t="s">
        <v>1104</v>
      </c>
      <c r="D23" s="555" t="s">
        <v>1105</v>
      </c>
      <c r="E23" s="554" t="s">
        <v>10</v>
      </c>
      <c r="F23" s="252">
        <f>SUMIF(BOQ!J:J,BOQ_2.1[[#This Row],[3]],BOQ!M:M)</f>
        <v>1</v>
      </c>
      <c r="G23" s="252">
        <f>IFERROR(IF(BOQ_2.1[[#This Row],[6]]=0,SUMIF(BOQ!J:J,BOQ_2.1[[#This Row],[3]],BOQ!P:P)/COUNTIF(BOQ!J:J,BOQ_2.1[[#This Row],[3]]),SUMIF(BOQ!J:J,BOQ_2.1[[#This Row],[3]],BOQ!Q:Q)/BOQ_2.1[[#This Row],[6]]),)</f>
        <v>0.80719999999999992</v>
      </c>
      <c r="H23" s="252">
        <f>IFERROR(IF(BOQ_2.1[[#This Row],[6]]=0,SUMIF(BOQ!J:J,BOQ_2.1[[#This Row],[3]],BOQ!R:R)/COUNTIF(BOQ!J:J,BOQ_2.1[[#This Row],[3]]),SUMIF(BOQ!J:J,BOQ_2.1[[#This Row],[3]],BOQ!S:S)/BOQ_2.1[[#This Row],[6]]),)</f>
        <v>3.6400000000000002E-2</v>
      </c>
      <c r="I23" s="252">
        <f>IFERROR(IF(BOQ_2.1[[#This Row],[6]]=0,SUMIF(BOQ!J:J,BOQ_2.1[[#This Row],[3]],BOQ!T:T)/COUNTIF(BOQ!J:J,BOQ_2.1[[#This Row],[3]]),SUMIF(BOQ!J:J,BOQ_2.1[[#This Row],[3]],BOQ!V:V)/BOQ_2.1[[#This Row],[17]]),)</f>
        <v>0</v>
      </c>
      <c r="J23" s="252">
        <f>IFERROR(IF(BOQ_2.1[[#This Row],[6]]=0,SUMIF(BOQ!J:J,BOQ_2.1[[#This Row],[3]],BOQ!W:W)/COUNTIF(BOQ!J:J,BOQ_2.1[[#This Row],[3]]),SUMIF(BOQ!J:J,BOQ_2.1[[#This Row],[3]],BOQ!Y:Y)/BOQ_2.1[[#This Row],[18]]),)</f>
        <v>0</v>
      </c>
      <c r="K23" s="556">
        <f>BOQ_2.1[[#This Row],[7]]*BOQ_2.1[[#This Row],[9]]</f>
        <v>0</v>
      </c>
      <c r="L23" s="556">
        <f>BOQ_2.1[[#This Row],[8]]*BOQ_2.1[[#This Row],[10]]</f>
        <v>0</v>
      </c>
      <c r="M23" s="252">
        <f>IFERROR(IF(BOQ_2.1[[#This Row],[6]]=0,SUMIF(BOQ!J:J,BOQ_2.1[[#This Row],[3]],BOQ!AB:AB)/COUNTIF(BOQ!J:J,BOQ_2.1[[#This Row],[3]]),SUMIF(BOQ!J:J,BOQ_2.1[[#This Row],[3]],BOQ!AC:AC)/BOQ_2.1[[#This Row],[6]]),)</f>
        <v>0</v>
      </c>
      <c r="N23" s="556">
        <f>BOQ_2.1[[#This Row],[12=8*10]]+BOQ_2.1[[#This Row],[11=7*8]]</f>
        <v>0</v>
      </c>
      <c r="O23" s="556">
        <f>BOQ_2.1[[#This Row],[6]]*BOQ_2.1[[#This Row],[11=7*8]]</f>
        <v>0</v>
      </c>
      <c r="P23" s="556">
        <f>BOQ_2.1[[#This Row],[6]]*BOQ_2.1[[#This Row],[12=8*10]]</f>
        <v>0</v>
      </c>
      <c r="Q23" s="556">
        <f>BOQ_2.1[[#This Row],[13]]*BOQ_2.1[[#This Row],[6]]</f>
        <v>0</v>
      </c>
      <c r="R23" s="556">
        <f>BOQ_2.1[[#This Row],[14=11+12+13]]*BOQ_2.1[[#This Row],[6]]</f>
        <v>0</v>
      </c>
      <c r="S23" s="554" t="str">
        <f>VLOOKUP(BOQ_2.1[[#This Row],[3]],BOQ[[Шифр ЕР]:[Коэф. ФО KQ-2]],26,0)</f>
        <v>KQ-58-00</v>
      </c>
      <c r="T23" s="554" t="str">
        <f>VLOOKUP(BOQ_2.1[[#This Row],[3]],BOQ[[Шифр ЕР]:[Коэф. ФО KQ-1]],27,0)</f>
        <v>Щитовое оборудование КИПиА и слаботочных сетей, шт.</v>
      </c>
      <c r="U23" s="541">
        <f>BOQ_2.1[[#This Row],[6]]*BOQ_2.1[[#This Row],[7]]</f>
        <v>0.80719999999999992</v>
      </c>
      <c r="V23" s="542">
        <f>BOQ_2.1[[#This Row],[6]]*BOQ_2.1[[#This Row],[8]]</f>
        <v>3.6400000000000002E-2</v>
      </c>
      <c r="X23" s="296"/>
    </row>
    <row r="24" spans="1:25" ht="28.8">
      <c r="A24" s="553">
        <f ca="1">CELL("строка",BOQ_2.1[[#This Row],[1]])-8</f>
        <v>16</v>
      </c>
      <c r="B24" s="553" t="s">
        <v>1126</v>
      </c>
      <c r="C24" s="554" t="s">
        <v>1106</v>
      </c>
      <c r="D24" s="555" t="s">
        <v>1107</v>
      </c>
      <c r="E24" s="554" t="s">
        <v>10</v>
      </c>
      <c r="F24" s="252">
        <f>SUMIF(BOQ!J:J,BOQ_2.1[[#This Row],[3]],BOQ!M:M)</f>
        <v>5</v>
      </c>
      <c r="G24" s="252">
        <f>IFERROR(IF(BOQ_2.1[[#This Row],[6]]=0,SUMIF(BOQ!J:J,BOQ_2.1[[#This Row],[3]],BOQ!P:P)/COUNTIF(BOQ!J:J,BOQ_2.1[[#This Row],[3]]),SUMIF(BOQ!J:J,BOQ_2.1[[#This Row],[3]],BOQ!Q:Q)/BOQ_2.1[[#This Row],[6]]),)</f>
        <v>0.44029999999999997</v>
      </c>
      <c r="H24" s="252">
        <f>IFERROR(IF(BOQ_2.1[[#This Row],[6]]=0,SUMIF(BOQ!J:J,BOQ_2.1[[#This Row],[3]],BOQ!R:R)/COUNTIF(BOQ!J:J,BOQ_2.1[[#This Row],[3]]),SUMIF(BOQ!J:J,BOQ_2.1[[#This Row],[3]],BOQ!S:S)/BOQ_2.1[[#This Row],[6]]),)</f>
        <v>1.6199999999999999E-2</v>
      </c>
      <c r="I24" s="252">
        <f>IFERROR(IF(BOQ_2.1[[#This Row],[6]]=0,SUMIF(BOQ!J:J,BOQ_2.1[[#This Row],[3]],BOQ!T:T)/COUNTIF(BOQ!J:J,BOQ_2.1[[#This Row],[3]]),SUMIF(BOQ!J:J,BOQ_2.1[[#This Row],[3]],BOQ!V:V)/BOQ_2.1[[#This Row],[17]]),)</f>
        <v>0</v>
      </c>
      <c r="J24" s="252">
        <f>IFERROR(IF(BOQ_2.1[[#This Row],[6]]=0,SUMIF(BOQ!J:J,BOQ_2.1[[#This Row],[3]],BOQ!W:W)/COUNTIF(BOQ!J:J,BOQ_2.1[[#This Row],[3]]),SUMIF(BOQ!J:J,BOQ_2.1[[#This Row],[3]],BOQ!Y:Y)/BOQ_2.1[[#This Row],[18]]),)</f>
        <v>0</v>
      </c>
      <c r="K24" s="556">
        <f>BOQ_2.1[[#This Row],[7]]*BOQ_2.1[[#This Row],[9]]</f>
        <v>0</v>
      </c>
      <c r="L24" s="556">
        <f>BOQ_2.1[[#This Row],[8]]*BOQ_2.1[[#This Row],[10]]</f>
        <v>0</v>
      </c>
      <c r="M24" s="252">
        <f>IFERROR(IF(BOQ_2.1[[#This Row],[6]]=0,SUMIF(BOQ!J:J,BOQ_2.1[[#This Row],[3]],BOQ!AB:AB)/COUNTIF(BOQ!J:J,BOQ_2.1[[#This Row],[3]]),SUMIF(BOQ!J:J,BOQ_2.1[[#This Row],[3]],BOQ!AC:AC)/BOQ_2.1[[#This Row],[6]]),)</f>
        <v>0</v>
      </c>
      <c r="N24" s="556">
        <f>BOQ_2.1[[#This Row],[12=8*10]]+BOQ_2.1[[#This Row],[11=7*8]]</f>
        <v>0</v>
      </c>
      <c r="O24" s="556">
        <f>BOQ_2.1[[#This Row],[6]]*BOQ_2.1[[#This Row],[11=7*8]]</f>
        <v>0</v>
      </c>
      <c r="P24" s="556">
        <f>BOQ_2.1[[#This Row],[6]]*BOQ_2.1[[#This Row],[12=8*10]]</f>
        <v>0</v>
      </c>
      <c r="Q24" s="556">
        <f>BOQ_2.1[[#This Row],[13]]*BOQ_2.1[[#This Row],[6]]</f>
        <v>0</v>
      </c>
      <c r="R24" s="556">
        <f>BOQ_2.1[[#This Row],[14=11+12+13]]*BOQ_2.1[[#This Row],[6]]</f>
        <v>0</v>
      </c>
      <c r="S24" s="554" t="str">
        <f>VLOOKUP(BOQ_2.1[[#This Row],[3]],BOQ[[Шифр ЕР]:[Коэф. ФО KQ-2]],26,0)</f>
        <v>KQ-45-00</v>
      </c>
      <c r="T24" s="554" t="str">
        <f>VLOOKUP(BOQ_2.1[[#This Row],[3]],BOQ[[Шифр ЕР]:[Коэф. ФО KQ-1]],27,0)</f>
        <v>Кабельные лотки и стальные кабелепроводы, м</v>
      </c>
      <c r="U24" s="541">
        <f>BOQ_2.1[[#This Row],[6]]*BOQ_2.1[[#This Row],[7]]</f>
        <v>2.2014999999999998</v>
      </c>
      <c r="V24" s="542">
        <f>BOQ_2.1[[#This Row],[6]]*BOQ_2.1[[#This Row],[8]]</f>
        <v>8.0999999999999989E-2</v>
      </c>
      <c r="X24" s="296"/>
    </row>
    <row r="25" spans="1:25" ht="28.8">
      <c r="A25" s="553">
        <f ca="1">CELL("строка",BOQ_2.1[[#This Row],[1]])-8</f>
        <v>17</v>
      </c>
      <c r="B25" s="553" t="s">
        <v>1245</v>
      </c>
      <c r="C25" s="554" t="s">
        <v>1108</v>
      </c>
      <c r="D25" s="555" t="s">
        <v>1109</v>
      </c>
      <c r="E25" s="554" t="s">
        <v>9</v>
      </c>
      <c r="F25" s="252">
        <f>SUMIF(BOQ!J:J,BOQ_2.1[[#This Row],[3]],BOQ!M:M)</f>
        <v>1257.8430000000001</v>
      </c>
      <c r="G25" s="252">
        <f>IFERROR(IF(BOQ_2.1[[#This Row],[6]]=0,SUMIF(BOQ!J:J,BOQ_2.1[[#This Row],[3]],BOQ!P:P)/COUNTIF(BOQ!J:J,BOQ_2.1[[#This Row],[3]]),SUMIF(BOQ!J:J,BOQ_2.1[[#This Row],[3]],BOQ!Q:Q)/BOQ_2.1[[#This Row],[6]]),)</f>
        <v>0.21839999999999996</v>
      </c>
      <c r="H25" s="252">
        <f>IFERROR(IF(BOQ_2.1[[#This Row],[6]]=0,SUMIF(BOQ!J:J,BOQ_2.1[[#This Row],[3]],BOQ!R:R)/COUNTIF(BOQ!J:J,BOQ_2.1[[#This Row],[3]]),SUMIF(BOQ!J:J,BOQ_2.1[[#This Row],[3]],BOQ!S:S)/BOQ_2.1[[#This Row],[6]]),)</f>
        <v>2.3400000000000001E-2</v>
      </c>
      <c r="I25" s="252">
        <f>IFERROR(IF(BOQ_2.1[[#This Row],[6]]=0,SUMIF(BOQ!J:J,BOQ_2.1[[#This Row],[3]],BOQ!T:T)/COUNTIF(BOQ!J:J,BOQ_2.1[[#This Row],[3]]),SUMIF(BOQ!J:J,BOQ_2.1[[#This Row],[3]],BOQ!V:V)/BOQ_2.1[[#This Row],[17]]),)</f>
        <v>0</v>
      </c>
      <c r="J25" s="252">
        <f>IFERROR(IF(BOQ_2.1[[#This Row],[6]]=0,SUMIF(BOQ!J:J,BOQ_2.1[[#This Row],[3]],BOQ!W:W)/COUNTIF(BOQ!J:J,BOQ_2.1[[#This Row],[3]]),SUMIF(BOQ!J:J,BOQ_2.1[[#This Row],[3]],BOQ!Y:Y)/BOQ_2.1[[#This Row],[18]]),)</f>
        <v>0</v>
      </c>
      <c r="K25" s="556">
        <f>BOQ_2.1[[#This Row],[7]]*BOQ_2.1[[#This Row],[9]]</f>
        <v>0</v>
      </c>
      <c r="L25" s="556">
        <f>BOQ_2.1[[#This Row],[8]]*BOQ_2.1[[#This Row],[10]]</f>
        <v>0</v>
      </c>
      <c r="M25" s="252">
        <f>IFERROR(IF(BOQ_2.1[[#This Row],[6]]=0,SUMIF(BOQ!J:J,BOQ_2.1[[#This Row],[3]],BOQ!AB:AB)/COUNTIF(BOQ!J:J,BOQ_2.1[[#This Row],[3]]),SUMIF(BOQ!J:J,BOQ_2.1[[#This Row],[3]],BOQ!AC:AC)/BOQ_2.1[[#This Row],[6]]),)</f>
        <v>0</v>
      </c>
      <c r="N25" s="556">
        <f>BOQ_2.1[[#This Row],[12=8*10]]+BOQ_2.1[[#This Row],[11=7*8]]</f>
        <v>0</v>
      </c>
      <c r="O25" s="556">
        <f>BOQ_2.1[[#This Row],[6]]*BOQ_2.1[[#This Row],[11=7*8]]</f>
        <v>0</v>
      </c>
      <c r="P25" s="556">
        <f>BOQ_2.1[[#This Row],[6]]*BOQ_2.1[[#This Row],[12=8*10]]</f>
        <v>0</v>
      </c>
      <c r="Q25" s="556">
        <f>BOQ_2.1[[#This Row],[13]]*BOQ_2.1[[#This Row],[6]]</f>
        <v>0</v>
      </c>
      <c r="R25" s="556">
        <f>BOQ_2.1[[#This Row],[14=11+12+13]]*BOQ_2.1[[#This Row],[6]]</f>
        <v>0</v>
      </c>
      <c r="S25" s="554" t="str">
        <f>VLOOKUP(BOQ_2.1[[#This Row],[3]],BOQ[[Шифр ЕР]:[Коэф. ФО KQ-2]],26,0)</f>
        <v>KQ-49-00</v>
      </c>
      <c r="T25" s="554" t="str">
        <f>VLOOKUP(BOQ_2.1[[#This Row],[3]],BOQ[[Шифр ЕР]:[Коэф. ФО KQ-1]],27,0)</f>
        <v>Кабель силовой, м</v>
      </c>
      <c r="U25" s="541">
        <f>BOQ_2.1[[#This Row],[6]]*BOQ_2.1[[#This Row],[7]]</f>
        <v>274.71291119999995</v>
      </c>
      <c r="V25" s="542">
        <f>BOQ_2.1[[#This Row],[6]]*BOQ_2.1[[#This Row],[8]]</f>
        <v>29.433526200000003</v>
      </c>
      <c r="X25" s="296"/>
      <c r="Y25" s="296"/>
    </row>
    <row r="26" spans="1:25" ht="28.8">
      <c r="A26" s="553">
        <f ca="1">CELL("строка",BOQ_2.1[[#This Row],[1]])-8</f>
        <v>18</v>
      </c>
      <c r="B26" s="553" t="s">
        <v>1208</v>
      </c>
      <c r="C26" s="554" t="s">
        <v>1110</v>
      </c>
      <c r="D26" s="555" t="s">
        <v>1111</v>
      </c>
      <c r="E26" s="554" t="s">
        <v>9</v>
      </c>
      <c r="F26" s="252">
        <f>SUMIF(BOQ!J:J,BOQ_2.1[[#This Row],[3]],BOQ!M:M)</f>
        <v>1292</v>
      </c>
      <c r="G26" s="252">
        <f>IFERROR(IF(BOQ_2.1[[#This Row],[6]]=0,SUMIF(BOQ!J:J,BOQ_2.1[[#This Row],[3]],BOQ!P:P)/COUNTIF(BOQ!J:J,BOQ_2.1[[#This Row],[3]]),SUMIF(BOQ!J:J,BOQ_2.1[[#This Row],[3]],BOQ!Q:Q)/BOQ_2.1[[#This Row],[6]]),)</f>
        <v>0.20240000000000002</v>
      </c>
      <c r="H26" s="252">
        <f>IFERROR(IF(BOQ_2.1[[#This Row],[6]]=0,SUMIF(BOQ!J:J,BOQ_2.1[[#This Row],[3]],BOQ!R:R)/COUNTIF(BOQ!J:J,BOQ_2.1[[#This Row],[3]]),SUMIF(BOQ!J:J,BOQ_2.1[[#This Row],[3]],BOQ!S:S)/BOQ_2.1[[#This Row],[6]]),)</f>
        <v>5.740000000000002E-2</v>
      </c>
      <c r="I26" s="252">
        <f>IFERROR(IF(BOQ_2.1[[#This Row],[6]]=0,SUMIF(BOQ!J:J,BOQ_2.1[[#This Row],[3]],BOQ!T:T)/COUNTIF(BOQ!J:J,BOQ_2.1[[#This Row],[3]]),SUMIF(BOQ!J:J,BOQ_2.1[[#This Row],[3]],BOQ!V:V)/BOQ_2.1[[#This Row],[17]]),)</f>
        <v>0</v>
      </c>
      <c r="J26" s="252">
        <f>IFERROR(IF(BOQ_2.1[[#This Row],[6]]=0,SUMIF(BOQ!J:J,BOQ_2.1[[#This Row],[3]],BOQ!W:W)/COUNTIF(BOQ!J:J,BOQ_2.1[[#This Row],[3]]),SUMIF(BOQ!J:J,BOQ_2.1[[#This Row],[3]],BOQ!Y:Y)/BOQ_2.1[[#This Row],[18]]),)</f>
        <v>0</v>
      </c>
      <c r="K26" s="556">
        <f>BOQ_2.1[[#This Row],[7]]*BOQ_2.1[[#This Row],[9]]</f>
        <v>0</v>
      </c>
      <c r="L26" s="556">
        <f>BOQ_2.1[[#This Row],[8]]*BOQ_2.1[[#This Row],[10]]</f>
        <v>0</v>
      </c>
      <c r="M26" s="252">
        <f>IFERROR(IF(BOQ_2.1[[#This Row],[6]]=0,SUMIF(BOQ!J:J,BOQ_2.1[[#This Row],[3]],BOQ!AB:AB)/COUNTIF(BOQ!J:J,BOQ_2.1[[#This Row],[3]]),SUMIF(BOQ!J:J,BOQ_2.1[[#This Row],[3]],BOQ!AC:AC)/BOQ_2.1[[#This Row],[6]]),)</f>
        <v>0</v>
      </c>
      <c r="N26" s="556">
        <f>BOQ_2.1[[#This Row],[12=8*10]]+BOQ_2.1[[#This Row],[11=7*8]]</f>
        <v>0</v>
      </c>
      <c r="O26" s="556">
        <f>BOQ_2.1[[#This Row],[6]]*BOQ_2.1[[#This Row],[11=7*8]]</f>
        <v>0</v>
      </c>
      <c r="P26" s="556">
        <f>BOQ_2.1[[#This Row],[6]]*BOQ_2.1[[#This Row],[12=8*10]]</f>
        <v>0</v>
      </c>
      <c r="Q26" s="556">
        <f>BOQ_2.1[[#This Row],[13]]*BOQ_2.1[[#This Row],[6]]</f>
        <v>0</v>
      </c>
      <c r="R26" s="556">
        <f>BOQ_2.1[[#This Row],[14=11+12+13]]*BOQ_2.1[[#This Row],[6]]</f>
        <v>0</v>
      </c>
      <c r="S26" s="554" t="str">
        <f>VLOOKUP(BOQ_2.1[[#This Row],[3]],BOQ[[Шифр ЕР]:[Коэф. ФО KQ-2]],26,0)</f>
        <v>KQ-48-00</v>
      </c>
      <c r="T26" s="554" t="str">
        <f>VLOOKUP(BOQ_2.1[[#This Row],[3]],BOQ[[Шифр ЕР]:[Коэф. ФО KQ-1]],27,0)</f>
        <v>Кабель КИПиА, м</v>
      </c>
      <c r="U26" s="541">
        <f>BOQ_2.1[[#This Row],[6]]*BOQ_2.1[[#This Row],[7]]</f>
        <v>261.50080000000003</v>
      </c>
      <c r="V26" s="542">
        <f>BOQ_2.1[[#This Row],[6]]*BOQ_2.1[[#This Row],[8]]</f>
        <v>74.160800000000023</v>
      </c>
      <c r="X26" s="296"/>
      <c r="Y26" s="296"/>
    </row>
    <row r="27" spans="1:25">
      <c r="A27" s="553">
        <f ca="1">CELL("строка",BOQ_2.1[[#This Row],[1]])-8</f>
        <v>19</v>
      </c>
      <c r="B27" s="553" t="s">
        <v>1245</v>
      </c>
      <c r="C27" s="554" t="s">
        <v>1112</v>
      </c>
      <c r="D27" s="555" t="s">
        <v>1113</v>
      </c>
      <c r="E27" s="554" t="s">
        <v>9</v>
      </c>
      <c r="F27" s="252">
        <f>SUMIF(BOQ!J:J,BOQ_2.1[[#This Row],[3]],BOQ!M:M)</f>
        <v>187.34</v>
      </c>
      <c r="G27" s="252">
        <f>IFERROR(IF(BOQ_2.1[[#This Row],[6]]=0,SUMIF(BOQ!J:J,BOQ_2.1[[#This Row],[3]],BOQ!P:P)/COUNTIF(BOQ!J:J,BOQ_2.1[[#This Row],[3]]),SUMIF(BOQ!J:J,BOQ_2.1[[#This Row],[3]],BOQ!Q:Q)/BOQ_2.1[[#This Row],[6]]),)</f>
        <v>0.12809999999999999</v>
      </c>
      <c r="H27" s="252">
        <f>IFERROR(IF(BOQ_2.1[[#This Row],[6]]=0,SUMIF(BOQ!J:J,BOQ_2.1[[#This Row],[3]],BOQ!R:R)/COUNTIF(BOQ!J:J,BOQ_2.1[[#This Row],[3]]),SUMIF(BOQ!J:J,BOQ_2.1[[#This Row],[3]],BOQ!S:S)/BOQ_2.1[[#This Row],[6]]),)</f>
        <v>1.6799999999999995E-2</v>
      </c>
      <c r="I27" s="252">
        <f>IFERROR(IF(BOQ_2.1[[#This Row],[6]]=0,SUMIF(BOQ!J:J,BOQ_2.1[[#This Row],[3]],BOQ!T:T)/COUNTIF(BOQ!J:J,BOQ_2.1[[#This Row],[3]]),SUMIF(BOQ!J:J,BOQ_2.1[[#This Row],[3]],BOQ!V:V)/BOQ_2.1[[#This Row],[17]]),)</f>
        <v>0</v>
      </c>
      <c r="J27" s="252">
        <f>IFERROR(IF(BOQ_2.1[[#This Row],[6]]=0,SUMIF(BOQ!J:J,BOQ_2.1[[#This Row],[3]],BOQ!W:W)/COUNTIF(BOQ!J:J,BOQ_2.1[[#This Row],[3]]),SUMIF(BOQ!J:J,BOQ_2.1[[#This Row],[3]],BOQ!Y:Y)/BOQ_2.1[[#This Row],[18]]),)</f>
        <v>0</v>
      </c>
      <c r="K27" s="556">
        <f>BOQ_2.1[[#This Row],[7]]*BOQ_2.1[[#This Row],[9]]</f>
        <v>0</v>
      </c>
      <c r="L27" s="556">
        <f>BOQ_2.1[[#This Row],[8]]*BOQ_2.1[[#This Row],[10]]</f>
        <v>0</v>
      </c>
      <c r="M27" s="252">
        <f>IFERROR(IF(BOQ_2.1[[#This Row],[6]]=0,SUMIF(BOQ!J:J,BOQ_2.1[[#This Row],[3]],BOQ!AB:AB)/COUNTIF(BOQ!J:J,BOQ_2.1[[#This Row],[3]]),SUMIF(BOQ!J:J,BOQ_2.1[[#This Row],[3]],BOQ!AC:AC)/BOQ_2.1[[#This Row],[6]]),)</f>
        <v>0</v>
      </c>
      <c r="N27" s="556">
        <f>BOQ_2.1[[#This Row],[12=8*10]]+BOQ_2.1[[#This Row],[11=7*8]]</f>
        <v>0</v>
      </c>
      <c r="O27" s="556">
        <f>BOQ_2.1[[#This Row],[6]]*BOQ_2.1[[#This Row],[11=7*8]]</f>
        <v>0</v>
      </c>
      <c r="P27" s="556">
        <f>BOQ_2.1[[#This Row],[6]]*BOQ_2.1[[#This Row],[12=8*10]]</f>
        <v>0</v>
      </c>
      <c r="Q27" s="556">
        <f>BOQ_2.1[[#This Row],[13]]*BOQ_2.1[[#This Row],[6]]</f>
        <v>0</v>
      </c>
      <c r="R27" s="556">
        <f>BOQ_2.1[[#This Row],[14=11+12+13]]*BOQ_2.1[[#This Row],[6]]</f>
        <v>0</v>
      </c>
      <c r="S27" s="554" t="str">
        <f>VLOOKUP(BOQ_2.1[[#This Row],[3]],BOQ[[Шифр ЕР]:[Коэф. ФО KQ-2]],26,0)</f>
        <v>KQ-51-00</v>
      </c>
      <c r="T27" s="554" t="str">
        <f>VLOOKUP(BOQ_2.1[[#This Row],[3]],BOQ[[Шифр ЕР]:[Коэф. ФО KQ-1]],27,0)</f>
        <v>Заземление, молниезащита и электрохимзащиты, м</v>
      </c>
      <c r="U27" s="541">
        <f>BOQ_2.1[[#This Row],[6]]*BOQ_2.1[[#This Row],[7]]</f>
        <v>23.998253999999999</v>
      </c>
      <c r="V27" s="542">
        <f>BOQ_2.1[[#This Row],[6]]*BOQ_2.1[[#This Row],[8]]</f>
        <v>3.147311999999999</v>
      </c>
      <c r="X27" s="296"/>
      <c r="Y27" s="296"/>
    </row>
    <row r="28" spans="1:25">
      <c r="A28" s="553">
        <f ca="1">CELL("строка",BOQ_2.1[[#This Row],[1]])-8</f>
        <v>20</v>
      </c>
      <c r="B28" s="553" t="s">
        <v>1208</v>
      </c>
      <c r="C28" s="554" t="s">
        <v>1114</v>
      </c>
      <c r="D28" s="555" t="s">
        <v>1115</v>
      </c>
      <c r="E28" s="554" t="s">
        <v>10</v>
      </c>
      <c r="F28" s="252">
        <f>SUMIF(BOQ!J:J,BOQ_2.1[[#This Row],[3]],BOQ!M:M)</f>
        <v>2</v>
      </c>
      <c r="G28" s="252">
        <f>IFERROR(IF(BOQ_2.1[[#This Row],[6]]=0,SUMIF(BOQ!J:J,BOQ_2.1[[#This Row],[3]],BOQ!P:P)/COUNTIF(BOQ!J:J,BOQ_2.1[[#This Row],[3]]),SUMIF(BOQ!J:J,BOQ_2.1[[#This Row],[3]],BOQ!Q:Q)/BOQ_2.1[[#This Row],[6]]),)</f>
        <v>1.9800000000000002</v>
      </c>
      <c r="H28" s="252">
        <f>IFERROR(IF(BOQ_2.1[[#This Row],[6]]=0,SUMIF(BOQ!J:J,BOQ_2.1[[#This Row],[3]],BOQ!R:R)/COUNTIF(BOQ!J:J,BOQ_2.1[[#This Row],[3]]),SUMIF(BOQ!J:J,BOQ_2.1[[#This Row],[3]],BOQ!S:S)/BOQ_2.1[[#This Row],[6]]),)</f>
        <v>0.21360000000000001</v>
      </c>
      <c r="I28" s="252">
        <f>IFERROR(IF(BOQ_2.1[[#This Row],[6]]=0,SUMIF(BOQ!J:J,BOQ_2.1[[#This Row],[3]],BOQ!T:T)/COUNTIF(BOQ!J:J,BOQ_2.1[[#This Row],[3]]),SUMIF(BOQ!J:J,BOQ_2.1[[#This Row],[3]],BOQ!V:V)/BOQ_2.1[[#This Row],[17]]),)</f>
        <v>0</v>
      </c>
      <c r="J28" s="252">
        <f>IFERROR(IF(BOQ_2.1[[#This Row],[6]]=0,SUMIF(BOQ!J:J,BOQ_2.1[[#This Row],[3]],BOQ!W:W)/COUNTIF(BOQ!J:J,BOQ_2.1[[#This Row],[3]]),SUMIF(BOQ!J:J,BOQ_2.1[[#This Row],[3]],BOQ!Y:Y)/BOQ_2.1[[#This Row],[18]]),)</f>
        <v>0</v>
      </c>
      <c r="K28" s="556">
        <f>BOQ_2.1[[#This Row],[7]]*BOQ_2.1[[#This Row],[9]]</f>
        <v>0</v>
      </c>
      <c r="L28" s="556">
        <f>BOQ_2.1[[#This Row],[8]]*BOQ_2.1[[#This Row],[10]]</f>
        <v>0</v>
      </c>
      <c r="M28" s="252">
        <f>IFERROR(IF(BOQ_2.1[[#This Row],[6]]=0,SUMIF(BOQ!J:J,BOQ_2.1[[#This Row],[3]],BOQ!AB:AB)/COUNTIF(BOQ!J:J,BOQ_2.1[[#This Row],[3]]),SUMIF(BOQ!J:J,BOQ_2.1[[#This Row],[3]],BOQ!AC:AC)/BOQ_2.1[[#This Row],[6]]),)</f>
        <v>0</v>
      </c>
      <c r="N28" s="556">
        <f>BOQ_2.1[[#This Row],[12=8*10]]+BOQ_2.1[[#This Row],[11=7*8]]</f>
        <v>0</v>
      </c>
      <c r="O28" s="556">
        <f>BOQ_2.1[[#This Row],[6]]*BOQ_2.1[[#This Row],[11=7*8]]</f>
        <v>0</v>
      </c>
      <c r="P28" s="556">
        <f>BOQ_2.1[[#This Row],[6]]*BOQ_2.1[[#This Row],[12=8*10]]</f>
        <v>0</v>
      </c>
      <c r="Q28" s="556">
        <f>BOQ_2.1[[#This Row],[13]]*BOQ_2.1[[#This Row],[6]]</f>
        <v>0</v>
      </c>
      <c r="R28" s="556">
        <f>BOQ_2.1[[#This Row],[14=11+12+13]]*BOQ_2.1[[#This Row],[6]]</f>
        <v>0</v>
      </c>
      <c r="S28" s="554" t="str">
        <f>VLOOKUP(BOQ_2.1[[#This Row],[3]],BOQ[[Шифр ЕР]:[Коэф. ФО KQ-2]],26,0)</f>
        <v>KQ-58-00</v>
      </c>
      <c r="T28" s="554" t="str">
        <f>VLOOKUP(BOQ_2.1[[#This Row],[3]],BOQ[[Шифр ЕР]:[Коэф. ФО KQ-1]],27,0)</f>
        <v>Щитовое оборудование КИПиА и слаботочных сетей, шт.</v>
      </c>
      <c r="U28" s="541">
        <f>BOQ_2.1[[#This Row],[6]]*BOQ_2.1[[#This Row],[7]]</f>
        <v>3.9600000000000004</v>
      </c>
      <c r="V28" s="542">
        <f>BOQ_2.1[[#This Row],[6]]*BOQ_2.1[[#This Row],[8]]</f>
        <v>0.42720000000000002</v>
      </c>
      <c r="X28" s="296"/>
      <c r="Y28" s="296"/>
    </row>
    <row r="29" spans="1:25">
      <c r="A29" s="553">
        <f ca="1">CELL("строка",BOQ_2.1[[#This Row],[1]])-8</f>
        <v>21</v>
      </c>
      <c r="B29" s="553" t="s">
        <v>1245</v>
      </c>
      <c r="C29" s="554" t="s">
        <v>1116</v>
      </c>
      <c r="D29" s="555" t="s">
        <v>1117</v>
      </c>
      <c r="E29" s="554" t="s">
        <v>10</v>
      </c>
      <c r="F29" s="252">
        <f>SUMIF(BOQ!J:J,BOQ_2.1[[#This Row],[3]],BOQ!M:M)</f>
        <v>1</v>
      </c>
      <c r="G29" s="252">
        <f>IFERROR(IF(BOQ_2.1[[#This Row],[6]]=0,SUMIF(BOQ!J:J,BOQ_2.1[[#This Row],[3]],BOQ!P:P)/COUNTIF(BOQ!J:J,BOQ_2.1[[#This Row],[3]]),SUMIF(BOQ!J:J,BOQ_2.1[[#This Row],[3]],BOQ!Q:Q)/BOQ_2.1[[#This Row],[6]]),)</f>
        <v>2.2662</v>
      </c>
      <c r="H29" s="252">
        <f>IFERROR(IF(BOQ_2.1[[#This Row],[6]]=0,SUMIF(BOQ!J:J,BOQ_2.1[[#This Row],[3]],BOQ!R:R)/COUNTIF(BOQ!J:J,BOQ_2.1[[#This Row],[3]]),SUMIF(BOQ!J:J,BOQ_2.1[[#This Row],[3]],BOQ!S:S)/BOQ_2.1[[#This Row],[6]]),)</f>
        <v>0.40640000000000004</v>
      </c>
      <c r="I29" s="252">
        <f>IFERROR(IF(BOQ_2.1[[#This Row],[6]]=0,SUMIF(BOQ!J:J,BOQ_2.1[[#This Row],[3]],BOQ!T:T)/COUNTIF(BOQ!J:J,BOQ_2.1[[#This Row],[3]]),SUMIF(BOQ!J:J,BOQ_2.1[[#This Row],[3]],BOQ!V:V)/BOQ_2.1[[#This Row],[17]]),)</f>
        <v>0</v>
      </c>
      <c r="J29" s="252">
        <f>IFERROR(IF(BOQ_2.1[[#This Row],[6]]=0,SUMIF(BOQ!J:J,BOQ_2.1[[#This Row],[3]],BOQ!W:W)/COUNTIF(BOQ!J:J,BOQ_2.1[[#This Row],[3]]),SUMIF(BOQ!J:J,BOQ_2.1[[#This Row],[3]],BOQ!Y:Y)/BOQ_2.1[[#This Row],[18]]),)</f>
        <v>0</v>
      </c>
      <c r="K29" s="556">
        <f>BOQ_2.1[[#This Row],[7]]*BOQ_2.1[[#This Row],[9]]</f>
        <v>0</v>
      </c>
      <c r="L29" s="556">
        <f>BOQ_2.1[[#This Row],[8]]*BOQ_2.1[[#This Row],[10]]</f>
        <v>0</v>
      </c>
      <c r="M29" s="252">
        <f>IFERROR(IF(BOQ_2.1[[#This Row],[6]]=0,SUMIF(BOQ!J:J,BOQ_2.1[[#This Row],[3]],BOQ!AB:AB)/COUNTIF(BOQ!J:J,BOQ_2.1[[#This Row],[3]]),SUMIF(BOQ!J:J,BOQ_2.1[[#This Row],[3]],BOQ!AC:AC)/BOQ_2.1[[#This Row],[6]]),)</f>
        <v>0</v>
      </c>
      <c r="N29" s="556">
        <f>BOQ_2.1[[#This Row],[12=8*10]]+BOQ_2.1[[#This Row],[11=7*8]]</f>
        <v>0</v>
      </c>
      <c r="O29" s="556">
        <f>BOQ_2.1[[#This Row],[6]]*BOQ_2.1[[#This Row],[11=7*8]]</f>
        <v>0</v>
      </c>
      <c r="P29" s="556">
        <f>BOQ_2.1[[#This Row],[6]]*BOQ_2.1[[#This Row],[12=8*10]]</f>
        <v>0</v>
      </c>
      <c r="Q29" s="556">
        <f>BOQ_2.1[[#This Row],[13]]*BOQ_2.1[[#This Row],[6]]</f>
        <v>0</v>
      </c>
      <c r="R29" s="556">
        <f>BOQ_2.1[[#This Row],[14=11+12+13]]*BOQ_2.1[[#This Row],[6]]</f>
        <v>0</v>
      </c>
      <c r="S29" s="554" t="str">
        <f>VLOOKUP(BOQ_2.1[[#This Row],[3]],BOQ[[Шифр ЕР]:[Коэф. ФО KQ-2]],26,0)</f>
        <v>KQ-57-00</v>
      </c>
      <c r="T29" s="554" t="str">
        <f>VLOOKUP(BOQ_2.1[[#This Row],[3]],BOQ[[Шифр ЕР]:[Коэф. ФО KQ-1]],27,0)</f>
        <v>Щитовое оборудование до 1 кВ, шт.</v>
      </c>
      <c r="U29" s="541">
        <f>BOQ_2.1[[#This Row],[6]]*BOQ_2.1[[#This Row],[7]]</f>
        <v>2.2662</v>
      </c>
      <c r="V29" s="542">
        <f>BOQ_2.1[[#This Row],[6]]*BOQ_2.1[[#This Row],[8]]</f>
        <v>0.40640000000000004</v>
      </c>
      <c r="X29" s="296"/>
      <c r="Y29" s="296"/>
    </row>
    <row r="30" spans="1:25">
      <c r="A30" s="553">
        <f ca="1">CELL("строка",BOQ_2.1[[#This Row],[1]])-8</f>
        <v>22</v>
      </c>
      <c r="B30" s="553" t="s">
        <v>1126</v>
      </c>
      <c r="C30" s="554" t="s">
        <v>1118</v>
      </c>
      <c r="D30" s="555" t="s">
        <v>1119</v>
      </c>
      <c r="E30" s="554" t="s">
        <v>9</v>
      </c>
      <c r="F30" s="252">
        <f>SUMIF(BOQ!J:J,BOQ_2.1[[#This Row],[3]],BOQ!M:M)</f>
        <v>108</v>
      </c>
      <c r="G30" s="252">
        <f>IFERROR(IF(BOQ_2.1[[#This Row],[6]]=0,SUMIF(BOQ!J:J,BOQ_2.1[[#This Row],[3]],BOQ!P:P)/COUNTIF(BOQ!J:J,BOQ_2.1[[#This Row],[3]]),SUMIF(BOQ!J:J,BOQ_2.1[[#This Row],[3]],BOQ!Q:Q)/BOQ_2.1[[#This Row],[6]]),)</f>
        <v>0.14069999999999999</v>
      </c>
      <c r="H30" s="252">
        <f>IFERROR(IF(BOQ_2.1[[#This Row],[6]]=0,SUMIF(BOQ!J:J,BOQ_2.1[[#This Row],[3]],BOQ!R:R)/COUNTIF(BOQ!J:J,BOQ_2.1[[#This Row],[3]]),SUMIF(BOQ!J:J,BOQ_2.1[[#This Row],[3]],BOQ!S:S)/BOQ_2.1[[#This Row],[6]]),)</f>
        <v>1.1399999999999999E-2</v>
      </c>
      <c r="I30" s="252">
        <f>IFERROR(IF(BOQ_2.1[[#This Row],[6]]=0,SUMIF(BOQ!J:J,BOQ_2.1[[#This Row],[3]],BOQ!T:T)/COUNTIF(BOQ!J:J,BOQ_2.1[[#This Row],[3]]),SUMIF(BOQ!J:J,BOQ_2.1[[#This Row],[3]],BOQ!V:V)/BOQ_2.1[[#This Row],[17]]),)</f>
        <v>0</v>
      </c>
      <c r="J30" s="252">
        <f>IFERROR(IF(BOQ_2.1[[#This Row],[6]]=0,SUMIF(BOQ!J:J,BOQ_2.1[[#This Row],[3]],BOQ!W:W)/COUNTIF(BOQ!J:J,BOQ_2.1[[#This Row],[3]]),SUMIF(BOQ!J:J,BOQ_2.1[[#This Row],[3]],BOQ!Y:Y)/BOQ_2.1[[#This Row],[18]]),)</f>
        <v>0</v>
      </c>
      <c r="K30" s="556">
        <f>BOQ_2.1[[#This Row],[7]]*BOQ_2.1[[#This Row],[9]]</f>
        <v>0</v>
      </c>
      <c r="L30" s="556">
        <f>BOQ_2.1[[#This Row],[8]]*BOQ_2.1[[#This Row],[10]]</f>
        <v>0</v>
      </c>
      <c r="M30" s="252">
        <f>IFERROR(IF(BOQ_2.1[[#This Row],[6]]=0,SUMIF(BOQ!J:J,BOQ_2.1[[#This Row],[3]],BOQ!AB:AB)/COUNTIF(BOQ!J:J,BOQ_2.1[[#This Row],[3]]),SUMIF(BOQ!J:J,BOQ_2.1[[#This Row],[3]],BOQ!AC:AC)/BOQ_2.1[[#This Row],[6]]),)</f>
        <v>0</v>
      </c>
      <c r="N30" s="556">
        <f>BOQ_2.1[[#This Row],[12=8*10]]+BOQ_2.1[[#This Row],[11=7*8]]</f>
        <v>0</v>
      </c>
      <c r="O30" s="556">
        <f>BOQ_2.1[[#This Row],[6]]*BOQ_2.1[[#This Row],[11=7*8]]</f>
        <v>0</v>
      </c>
      <c r="P30" s="556">
        <f>BOQ_2.1[[#This Row],[6]]*BOQ_2.1[[#This Row],[12=8*10]]</f>
        <v>0</v>
      </c>
      <c r="Q30" s="556">
        <f>BOQ_2.1[[#This Row],[13]]*BOQ_2.1[[#This Row],[6]]</f>
        <v>0</v>
      </c>
      <c r="R30" s="556">
        <f>BOQ_2.1[[#This Row],[14=11+12+13]]*BOQ_2.1[[#This Row],[6]]</f>
        <v>0</v>
      </c>
      <c r="S30" s="554" t="str">
        <f>VLOOKUP(BOQ_2.1[[#This Row],[3]],BOQ[[Шифр ЕР]:[Коэф. ФО KQ-2]],26,0)</f>
        <v>KQ-46-00</v>
      </c>
      <c r="T30" s="554" t="str">
        <f>VLOOKUP(BOQ_2.1[[#This Row],[3]],BOQ[[Шифр ЕР]:[Коэф. ФО KQ-1]],27,0)</f>
        <v>Полимерные кабелепроводы и металлорукава, м</v>
      </c>
      <c r="U30" s="541">
        <f>BOQ_2.1[[#This Row],[6]]*BOQ_2.1[[#This Row],[7]]</f>
        <v>15.195599999999999</v>
      </c>
      <c r="V30" s="542">
        <f>BOQ_2.1[[#This Row],[6]]*BOQ_2.1[[#This Row],[8]]</f>
        <v>1.2311999999999999</v>
      </c>
      <c r="X30" s="296"/>
      <c r="Y30" s="296"/>
    </row>
    <row r="31" spans="1:25">
      <c r="A31" s="558"/>
      <c r="B31" s="558"/>
      <c r="C31" s="558"/>
      <c r="D31" s="559" t="s">
        <v>392</v>
      </c>
      <c r="E31" s="558"/>
      <c r="F31" s="153"/>
      <c r="G31" s="153"/>
      <c r="H31" s="154"/>
      <c r="I31" s="154"/>
      <c r="J31" s="154"/>
      <c r="K31" s="154"/>
      <c r="L31" s="154"/>
      <c r="M31" s="154"/>
      <c r="N31" s="153"/>
      <c r="O31" s="153">
        <f>SUM(BOQ_2.1[[#All],[15=6*11]])</f>
        <v>0</v>
      </c>
      <c r="P31" s="153">
        <f>SUM(BOQ_2.1[[#All],[16=6*12]])</f>
        <v>0</v>
      </c>
      <c r="Q31" s="153">
        <f>SUM(BOQ_2.1[[#All],[17=6*13]])</f>
        <v>0</v>
      </c>
      <c r="R31" s="153">
        <f>SUM(BOQ_2.1[[#All],[18=6*14]])</f>
        <v>0</v>
      </c>
      <c r="S31" s="154"/>
      <c r="T31" s="153"/>
      <c r="U31" s="153">
        <f>SUM(BOQ_2.1[[#All],[17]])</f>
        <v>841.06838319999997</v>
      </c>
      <c r="V31" s="153">
        <f>SUM(BOQ_2.1[[#All],[18]])</f>
        <v>133.4663122</v>
      </c>
    </row>
    <row r="38" spans="2:20">
      <c r="I38" s="308"/>
    </row>
    <row r="39" spans="2:20">
      <c r="D39" s="560" t="s">
        <v>377</v>
      </c>
      <c r="E39" s="560" t="s">
        <v>378</v>
      </c>
    </row>
    <row r="40" spans="2:20" ht="15.05">
      <c r="D40" s="561"/>
      <c r="E40" s="561"/>
    </row>
    <row r="41" spans="2:20" ht="15.05">
      <c r="D41" s="562"/>
      <c r="E41" s="562"/>
      <c r="T41"/>
    </row>
    <row r="42" spans="2:20" ht="15.05">
      <c r="D42" s="140" t="s">
        <v>379</v>
      </c>
      <c r="E42" s="140" t="s">
        <v>379</v>
      </c>
      <c r="T42"/>
    </row>
    <row r="43" spans="2:20">
      <c r="D43" s="141" t="s">
        <v>380</v>
      </c>
      <c r="E43" s="141" t="s">
        <v>380</v>
      </c>
      <c r="T43"/>
    </row>
    <row r="44" spans="2:20">
      <c r="D44" s="142"/>
      <c r="E44" s="142"/>
      <c r="T44"/>
    </row>
    <row r="45" spans="2:20">
      <c r="D45" s="142" t="s">
        <v>381</v>
      </c>
      <c r="E45" s="142" t="s">
        <v>381</v>
      </c>
      <c r="T45"/>
    </row>
    <row r="46" spans="2:20">
      <c r="T46"/>
    </row>
    <row r="47" spans="2:20">
      <c r="B47"/>
      <c r="T47"/>
    </row>
    <row r="48" spans="2:20">
      <c r="T48"/>
    </row>
    <row r="49" spans="19:20">
      <c r="T49"/>
    </row>
    <row r="50" spans="19:20">
      <c r="T50"/>
    </row>
    <row r="51" spans="19:20">
      <c r="S51"/>
      <c r="T51"/>
    </row>
    <row r="52" spans="19:20">
      <c r="S52"/>
      <c r="T52"/>
    </row>
    <row r="53" spans="19:20">
      <c r="S53"/>
      <c r="T53"/>
    </row>
    <row r="54" spans="19:20">
      <c r="S54"/>
      <c r="T54"/>
    </row>
    <row r="55" spans="19:20">
      <c r="S55"/>
      <c r="T55"/>
    </row>
    <row r="56" spans="19:20">
      <c r="S56"/>
      <c r="T56"/>
    </row>
    <row r="57" spans="19:20">
      <c r="S57"/>
      <c r="T57"/>
    </row>
    <row r="58" spans="19:20">
      <c r="S58"/>
      <c r="T58"/>
    </row>
    <row r="59" spans="19:20">
      <c r="S59"/>
      <c r="T59"/>
    </row>
    <row r="60" spans="19:20">
      <c r="T60"/>
    </row>
    <row r="61" spans="19:20">
      <c r="T61"/>
    </row>
    <row r="62" spans="19:20">
      <c r="T62"/>
    </row>
    <row r="63" spans="19:20">
      <c r="T63"/>
    </row>
    <row r="64" spans="19:20">
      <c r="T64"/>
    </row>
    <row r="65" spans="20:20">
      <c r="T65"/>
    </row>
    <row r="66" spans="20:20">
      <c r="T66"/>
    </row>
    <row r="67" spans="20:20">
      <c r="T67"/>
    </row>
    <row r="68" spans="20:20">
      <c r="T68"/>
    </row>
    <row r="69" spans="20:20">
      <c r="T69"/>
    </row>
    <row r="70" spans="20:20">
      <c r="T70"/>
    </row>
    <row r="71" spans="20:20">
      <c r="T71"/>
    </row>
    <row r="72" spans="20:20">
      <c r="T72"/>
    </row>
    <row r="73" spans="20:20">
      <c r="T73"/>
    </row>
    <row r="74" spans="20:20">
      <c r="T74"/>
    </row>
    <row r="75" spans="20:20">
      <c r="T75"/>
    </row>
    <row r="76" spans="20:20">
      <c r="T76"/>
    </row>
    <row r="77" spans="20:20">
      <c r="T77"/>
    </row>
    <row r="78" spans="20:20">
      <c r="T78"/>
    </row>
    <row r="79" spans="20:20">
      <c r="T79"/>
    </row>
    <row r="80" spans="20:20">
      <c r="T80"/>
    </row>
    <row r="81" spans="20:20">
      <c r="T81"/>
    </row>
  </sheetData>
  <sheetProtection algorithmName="SHA-512" hashValue="9BwFh3t4OApL9tuDnQl18RH0aRADu7H810AQyvJcpd2qcCpLK9aj4Ngar5NXPVSy48IvFDeSnlNPlJzeqoXewQ==" saltValue="xmGqM2PCeoorN7f2S7UGKA==" spinCount="100000" sheet="1" objects="1" scenarios="1"/>
  <mergeCells count="2">
    <mergeCell ref="A3:R3"/>
    <mergeCell ref="A4:R4"/>
  </mergeCells>
  <conditionalFormatting sqref="C1:C1048576">
    <cfRule type="duplicateValues" dxfId="180" priority="1"/>
  </conditionalFormatting>
  <pageMargins left="0.7" right="0.7" top="0.75" bottom="0.75" header="0.3" footer="0.3"/>
  <pageSetup paperSize="9" scale="3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2">
    <tabColor rgb="FFB2D2D8"/>
    <pageSetUpPr fitToPage="1"/>
  </sheetPr>
  <dimension ref="A1:D31"/>
  <sheetViews>
    <sheetView showGridLines="0" view="pageBreakPreview" zoomScaleNormal="100" zoomScaleSheetLayoutView="100" workbookViewId="0">
      <selection activeCell="A23" sqref="A23"/>
    </sheetView>
  </sheetViews>
  <sheetFormatPr defaultColWidth="9.109375" defaultRowHeight="12.55"/>
  <cols>
    <col min="1" max="1" width="6.88671875" style="123" customWidth="1"/>
    <col min="2" max="2" width="61.5546875" style="124" customWidth="1"/>
    <col min="3" max="3" width="21" style="143" customWidth="1"/>
    <col min="4" max="16384" width="9.109375" style="124"/>
  </cols>
  <sheetData>
    <row r="1" spans="1:4" s="122" customFormat="1" ht="15.05">
      <c r="A1" s="121"/>
      <c r="B1" s="121"/>
      <c r="C1" s="108" t="s">
        <v>365</v>
      </c>
    </row>
    <row r="2" spans="1:4" s="122" customFormat="1" ht="15.05">
      <c r="A2" s="121"/>
      <c r="B2" s="121"/>
      <c r="C2" s="108" t="s">
        <v>366</v>
      </c>
    </row>
    <row r="3" spans="1:4" s="122" customFormat="1" ht="15.05">
      <c r="A3" s="121"/>
      <c r="B3" s="121"/>
      <c r="C3" s="121"/>
    </row>
    <row r="4" spans="1:4">
      <c r="C4" s="125"/>
    </row>
    <row r="5" spans="1:4" ht="17.55">
      <c r="A5" s="646" t="s">
        <v>367</v>
      </c>
      <c r="B5" s="646"/>
      <c r="C5" s="646"/>
    </row>
    <row r="6" spans="1:4">
      <c r="C6" s="125"/>
    </row>
    <row r="7" spans="1:4">
      <c r="C7" s="125"/>
    </row>
    <row r="8" spans="1:4" ht="54.8" customHeight="1">
      <c r="A8" s="647" t="s">
        <v>0</v>
      </c>
      <c r="B8" s="649" t="s">
        <v>179</v>
      </c>
      <c r="C8" s="649" t="s">
        <v>368</v>
      </c>
      <c r="D8" s="131"/>
    </row>
    <row r="9" spans="1:4" s="126" customFormat="1" ht="24.75" customHeight="1">
      <c r="A9" s="648"/>
      <c r="B9" s="649"/>
      <c r="C9" s="649"/>
      <c r="D9" s="131"/>
    </row>
    <row r="10" spans="1:4">
      <c r="A10" s="127">
        <v>1</v>
      </c>
      <c r="B10" s="128" t="s">
        <v>73</v>
      </c>
      <c r="C10" s="129">
        <f>ROUND(SUMIFS('КОСВЕННЫЕ ЗАТРАТЫ'!G:G,'КОСВЕННЫЕ ЗАТРАТЫ'!K:K,'2.2 Косвенные затраты'!B10),2)</f>
        <v>0</v>
      </c>
      <c r="D10" s="131"/>
    </row>
    <row r="11" spans="1:4" hidden="1">
      <c r="A11" s="127">
        <v>2</v>
      </c>
      <c r="B11" s="128" t="s">
        <v>112</v>
      </c>
      <c r="C11" s="129">
        <f>ROUND(SUMIFS('КОСВЕННЫЕ ЗАТРАТЫ'!G:G,'КОСВЕННЫЕ ЗАТРАТЫ'!K:K,'2.2 Косвенные затраты'!B11),2)</f>
        <v>0</v>
      </c>
      <c r="D11" s="131"/>
    </row>
    <row r="12" spans="1:4" hidden="1">
      <c r="A12" s="127">
        <v>3</v>
      </c>
      <c r="B12" s="128" t="s">
        <v>123</v>
      </c>
      <c r="C12" s="129">
        <f>ROUND(SUMIFS('КОСВЕННЫЕ ЗАТРАТЫ'!G:G,'КОСВЕННЫЕ ЗАТРАТЫ'!K:K,'2.2 Косвенные затраты'!B12),2)</f>
        <v>0</v>
      </c>
      <c r="D12" s="131"/>
    </row>
    <row r="13" spans="1:4">
      <c r="A13" s="127">
        <v>2</v>
      </c>
      <c r="B13" s="128" t="s">
        <v>101</v>
      </c>
      <c r="C13" s="129">
        <f>ROUND(SUMIFS('КОСВЕННЫЕ ЗАТРАТЫ'!G:G,'КОСВЕННЫЕ ЗАТРАТЫ'!K:K,'2.2 Косвенные затраты'!B13),2)</f>
        <v>0</v>
      </c>
      <c r="D13" s="131"/>
    </row>
    <row r="14" spans="1:4">
      <c r="A14" s="127">
        <v>3</v>
      </c>
      <c r="B14" s="128" t="s">
        <v>369</v>
      </c>
      <c r="C14" s="129">
        <f>ROUND(SUMIFS('КОСВЕННЫЕ ЗАТРАТЫ'!G:G,'КОСВЕННЫЕ ЗАТРАТЫ'!K:K,'2.2 Косвенные затраты'!B14),2)</f>
        <v>0</v>
      </c>
      <c r="D14" s="131"/>
    </row>
    <row r="15" spans="1:4" s="130" customFormat="1" hidden="1">
      <c r="A15" s="127">
        <v>6</v>
      </c>
      <c r="B15" s="128" t="s">
        <v>370</v>
      </c>
      <c r="C15" s="129">
        <f>ROUND(SUMIFS('КОСВЕННЫЕ ЗАТРАТЫ'!G:G,'КОСВЕННЫЕ ЗАТРАТЫ'!K:K,'2.2 Косвенные затраты'!B15),2)</f>
        <v>0</v>
      </c>
      <c r="D15" s="131"/>
    </row>
    <row r="16" spans="1:4" hidden="1">
      <c r="A16" s="127">
        <v>7</v>
      </c>
      <c r="B16" s="128" t="s">
        <v>371</v>
      </c>
      <c r="C16" s="129">
        <f>ROUND(SUMIFS('КОСВЕННЫЕ ЗАТРАТЫ'!G:G,'КОСВЕННЫЕ ЗАТРАТЫ'!K:K,'2.2 Косвенные затраты'!B16),2)</f>
        <v>0</v>
      </c>
      <c r="D16" s="131"/>
    </row>
    <row r="17" spans="1:3" s="131" customFormat="1" hidden="1">
      <c r="A17" s="127">
        <v>8</v>
      </c>
      <c r="B17" s="128" t="s">
        <v>372</v>
      </c>
      <c r="C17" s="129">
        <f>ROUND(SUMIFS('КОСВЕННЫЕ ЗАТРАТЫ'!G:G,'КОСВЕННЫЕ ЗАТРАТЫ'!K:K,'2.2 Косвенные затраты'!B17),2)</f>
        <v>0</v>
      </c>
    </row>
    <row r="18" spans="1:3" s="131" customFormat="1" hidden="1">
      <c r="A18" s="127">
        <v>9</v>
      </c>
      <c r="B18" s="487" t="s">
        <v>373</v>
      </c>
      <c r="C18" s="129">
        <f>ROUND(SUMIFS('КОСВЕННЫЕ ЗАТРАТЫ'!G:G,'КОСВЕННЫЕ ЗАТРАТЫ'!K:K,'2.2 Косвенные затраты'!B18),2)</f>
        <v>0</v>
      </c>
    </row>
    <row r="19" spans="1:3" s="131" customFormat="1" hidden="1">
      <c r="A19" s="127">
        <v>10</v>
      </c>
      <c r="B19" s="128" t="s">
        <v>144</v>
      </c>
      <c r="C19" s="129">
        <f>ROUND(SUMIFS('КОСВЕННЫЕ ЗАТРАТЫ'!G:G,'КОСВЕННЫЕ ЗАТРАТЫ'!K:K,'2.2 Косвенные затраты'!B19),2)</f>
        <v>0</v>
      </c>
    </row>
    <row r="20" spans="1:3" s="131" customFormat="1" hidden="1">
      <c r="A20" s="269">
        <v>11</v>
      </c>
      <c r="B20" s="270" t="s">
        <v>162</v>
      </c>
      <c r="C20" s="271">
        <f>ROUND(SUMIFS('КОСВЕННЫЕ ЗАТРАТЫ'!G:G,'КОСВЕННЫЕ ЗАТРАТЫ'!K:K,'2.2 Косвенные затраты'!B20),2)</f>
        <v>0</v>
      </c>
    </row>
    <row r="21" spans="1:3" s="131" customFormat="1" ht="18" customHeight="1">
      <c r="A21" s="275"/>
      <c r="B21" s="276" t="s">
        <v>374</v>
      </c>
      <c r="C21" s="277">
        <f>SUM(C10:C20)</f>
        <v>0</v>
      </c>
    </row>
    <row r="22" spans="1:3" s="131" customFormat="1">
      <c r="A22" s="272">
        <v>4</v>
      </c>
      <c r="B22" s="273" t="s">
        <v>375</v>
      </c>
      <c r="C22" s="274">
        <f>СВОД!E299</f>
        <v>0</v>
      </c>
    </row>
    <row r="23" spans="1:3" s="131" customFormat="1" ht="18" customHeight="1">
      <c r="A23" s="127"/>
      <c r="B23" s="132" t="s">
        <v>376</v>
      </c>
      <c r="C23" s="133">
        <f>C21+C22</f>
        <v>0</v>
      </c>
    </row>
    <row r="24" spans="1:3" s="131" customFormat="1">
      <c r="A24" s="134"/>
      <c r="B24" s="135"/>
      <c r="C24" s="136"/>
    </row>
    <row r="25" spans="1:3" s="131" customFormat="1" ht="14.4">
      <c r="B25" s="137" t="s">
        <v>377</v>
      </c>
      <c r="C25" s="137" t="s">
        <v>378</v>
      </c>
    </row>
    <row r="26" spans="1:3" ht="15.05">
      <c r="A26" s="124"/>
      <c r="B26" s="138"/>
      <c r="C26" s="138"/>
    </row>
    <row r="27" spans="1:3" ht="15.05">
      <c r="A27" s="124"/>
      <c r="B27" s="139"/>
      <c r="C27" s="139"/>
    </row>
    <row r="28" spans="1:3" ht="15.05">
      <c r="B28" s="140" t="s">
        <v>379</v>
      </c>
      <c r="C28" s="140" t="s">
        <v>379</v>
      </c>
    </row>
    <row r="29" spans="1:3">
      <c r="B29" s="141" t="s">
        <v>380</v>
      </c>
      <c r="C29" s="141" t="s">
        <v>380</v>
      </c>
    </row>
    <row r="30" spans="1:3" ht="14.4">
      <c r="B30" s="142"/>
      <c r="C30" s="142"/>
    </row>
    <row r="31" spans="1:3" ht="14.4">
      <c r="B31" s="142" t="s">
        <v>381</v>
      </c>
      <c r="C31" s="142" t="s">
        <v>381</v>
      </c>
    </row>
  </sheetData>
  <sheetProtection algorithmName="SHA-512" hashValue="p+oOAva/W7jTdPzzWSsj7YNXR3AeR5sndR4bTWhoCvIKdi2H+C5K6OOBWIoFej+a+wxgzgo1WFiWQmLsETImwA==" saltValue="5+uYy/MMaoq2ZA7Yul/zqg==" spinCount="100000" sheet="1" objects="1" scenarios="1"/>
  <mergeCells count="4">
    <mergeCell ref="A5:C5"/>
    <mergeCell ref="A8:A9"/>
    <mergeCell ref="B8:B9"/>
    <mergeCell ref="C8:C9"/>
  </mergeCells>
  <printOptions horizontalCentered="1"/>
  <pageMargins left="0.19685039370078741" right="0.19685039370078741" top="0.19685039370078741" bottom="0.39370078740157483" header="0.31496062992125984" footer="0"/>
  <pageSetup paperSize="9" orientation="landscape" r:id="rId1"/>
  <headerFooter>
    <oddFooter>Страница  &amp;P из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" filterMode="1">
    <tabColor theme="5" tint="0.59999389629810485"/>
  </sheetPr>
  <dimension ref="B3:S934"/>
  <sheetViews>
    <sheetView showGridLines="0" zoomScale="85" zoomScaleNormal="85" workbookViewId="0">
      <pane xSplit="5" ySplit="6" topLeftCell="F279" activePane="bottomRight" state="frozen"/>
      <selection pane="topRight" activeCell="F1" sqref="F1"/>
      <selection pane="bottomLeft" activeCell="A9" sqref="A9"/>
      <selection pane="bottomRight" activeCell="C156" sqref="C156"/>
    </sheetView>
  </sheetViews>
  <sheetFormatPr defaultColWidth="8.88671875" defaultRowHeight="13.15"/>
  <cols>
    <col min="1" max="1" width="2.44140625" style="159" customWidth="1"/>
    <col min="2" max="2" width="10.88671875" style="159" customWidth="1"/>
    <col min="3" max="3" width="74.5546875" style="159" customWidth="1"/>
    <col min="4" max="4" width="16.44140625" style="159" customWidth="1"/>
    <col min="5" max="5" width="16" style="159" customWidth="1"/>
    <col min="6" max="6" width="13.44140625" style="159" customWidth="1"/>
    <col min="7" max="11" width="13" style="159" customWidth="1"/>
    <col min="12" max="12" width="4.109375" style="159" customWidth="1"/>
    <col min="13" max="13" width="15.5546875" style="159" customWidth="1"/>
    <col min="14" max="14" width="4.44140625" style="159" customWidth="1"/>
    <col min="15" max="15" width="15.5546875" style="159" customWidth="1"/>
    <col min="16" max="16" width="4.44140625" style="159" customWidth="1"/>
    <col min="17" max="17" width="15.5546875" style="159" customWidth="1"/>
    <col min="18" max="18" width="4.44140625" style="159" customWidth="1"/>
    <col min="19" max="19" width="15.5546875" style="159" customWidth="1"/>
    <col min="20" max="21" width="11.44140625" style="159" customWidth="1"/>
    <col min="22" max="22" width="3.88671875" style="159" customWidth="1"/>
    <col min="23" max="24" width="12.5546875" style="159" customWidth="1"/>
    <col min="25" max="25" width="2.109375" style="159" customWidth="1"/>
    <col min="26" max="27" width="12.5546875" style="159" customWidth="1"/>
    <col min="28" max="16384" width="8.88671875" style="159"/>
  </cols>
  <sheetData>
    <row r="3" spans="2:19">
      <c r="B3" s="658"/>
      <c r="C3" s="658"/>
      <c r="D3" s="658"/>
    </row>
    <row r="4" spans="2:19"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1"/>
      <c r="Q4" s="161"/>
    </row>
    <row r="5" spans="2:19" ht="52.6">
      <c r="B5" s="436" t="s">
        <v>21</v>
      </c>
      <c r="C5" s="436" t="s">
        <v>4</v>
      </c>
      <c r="D5" s="436" t="s">
        <v>22</v>
      </c>
      <c r="E5" s="436" t="s">
        <v>5</v>
      </c>
      <c r="F5" s="162" t="s">
        <v>26</v>
      </c>
      <c r="G5" s="162" t="s">
        <v>27</v>
      </c>
      <c r="H5" s="162" t="s">
        <v>313</v>
      </c>
      <c r="I5" s="162" t="s">
        <v>314</v>
      </c>
      <c r="J5" s="162" t="s">
        <v>315</v>
      </c>
      <c r="K5" s="162" t="s">
        <v>316</v>
      </c>
      <c r="M5" s="163" t="s">
        <v>23</v>
      </c>
      <c r="N5" s="164"/>
      <c r="O5" s="163" t="s">
        <v>24</v>
      </c>
      <c r="P5" s="164"/>
      <c r="Q5" s="163" t="s">
        <v>25</v>
      </c>
      <c r="R5" s="164"/>
      <c r="S5" s="163" t="s">
        <v>332</v>
      </c>
    </row>
    <row r="6" spans="2:19" ht="13.8" thickBot="1">
      <c r="B6" s="165"/>
      <c r="C6" s="165"/>
      <c r="D6" s="165"/>
      <c r="E6" s="165"/>
      <c r="F6" s="166" t="s">
        <v>29</v>
      </c>
      <c r="G6" s="166" t="s">
        <v>29</v>
      </c>
      <c r="H6" s="166" t="s">
        <v>29</v>
      </c>
      <c r="I6" s="166" t="s">
        <v>29</v>
      </c>
      <c r="J6" s="166" t="s">
        <v>29</v>
      </c>
      <c r="K6" s="166" t="s">
        <v>29</v>
      </c>
      <c r="M6" s="167" t="s">
        <v>30</v>
      </c>
      <c r="N6" s="164"/>
      <c r="O6" s="167" t="s">
        <v>29</v>
      </c>
      <c r="P6" s="164"/>
      <c r="Q6" s="167" t="s">
        <v>31</v>
      </c>
      <c r="R6" s="164"/>
      <c r="S6" s="167" t="s">
        <v>29</v>
      </c>
    </row>
    <row r="7" spans="2:19" hidden="1">
      <c r="B7" s="171" t="s">
        <v>488</v>
      </c>
      <c r="C7" s="169" t="s">
        <v>489</v>
      </c>
      <c r="D7" s="282" t="s">
        <v>6</v>
      </c>
      <c r="E7" s="170">
        <f>IF(SUMIF(BOQ!AI:AI,СВОД!B7,BOQ!AL:AL)=0,SUMIF(BOQ!AM:AM,СВОД!B7,BOQ!AP:AP),SUMIF(BOQ!AI:AI,СВОД!B7,BOQ!AL:AL))</f>
        <v>0</v>
      </c>
      <c r="F7" s="324">
        <f t="shared" ref="F7" si="0">IFERROR(G7/E7,0)</f>
        <v>0</v>
      </c>
      <c r="G7" s="325">
        <f>SUMIFS(BOQ!AE:AE,BOQ!AH:AH,СВОД!$B7)</f>
        <v>0</v>
      </c>
      <c r="H7" s="324">
        <f>IFERROR(I7/E7,0)</f>
        <v>0</v>
      </c>
      <c r="I7" s="325">
        <f>SUMIFS(BOQ!AC:AC,BOQ!AH:AH,СВОД!$B7)</f>
        <v>0</v>
      </c>
      <c r="J7" s="324">
        <f>IFERROR(K7/E7,0)</f>
        <v>0</v>
      </c>
      <c r="K7" s="325">
        <f>SUMIFS(BOQ!AG:AG,BOQ!AH:AH,СВОД!$B7)</f>
        <v>0</v>
      </c>
      <c r="L7" s="172"/>
      <c r="M7" s="326">
        <f>IFERROR(SUMIFS(BOQ!Q:Q,BOQ!AH:AH,СВОД!$B7)/E7,0)</f>
        <v>0</v>
      </c>
      <c r="N7" s="327"/>
      <c r="O7" s="326">
        <f>IFERROR(SUMIFS(BOQ!V:V,BOQ!AH:AH,СВОД!$B7)/SUMIFS(BOQ!Q:Q,BOQ!AH:AH,СВОД!$B7),0)</f>
        <v>0</v>
      </c>
      <c r="P7" s="327"/>
      <c r="Q7" s="326">
        <f>IFERROR(SUMIFS(BOQ!S:S,BOQ!AH:AH,СВОД!$B7)/E7,0)</f>
        <v>0</v>
      </c>
      <c r="R7" s="327"/>
      <c r="S7" s="326">
        <f>IFERROR(SUMIFS(BOQ!Y:Y,BOQ!AH:AH,СВОД!$B7)/SUMIFS(BOQ!S:S,BOQ!AH:AH,СВОД!$B7),0)</f>
        <v>0</v>
      </c>
    </row>
    <row r="8" spans="2:19" hidden="1">
      <c r="B8" s="437" t="s">
        <v>637</v>
      </c>
      <c r="C8" s="438" t="s">
        <v>825</v>
      </c>
      <c r="D8" s="439" t="s">
        <v>9</v>
      </c>
      <c r="E8" s="440">
        <f>IF(SUMIF(BOQ!AI:AI,СВОД!B8,BOQ!AL:AL)=0,SUMIF(BOQ!AM:AM,СВОД!B8,BOQ!AP:AP),SUMIF(BOQ!AI:AI,СВОД!B8,BOQ!AL:AL))</f>
        <v>0</v>
      </c>
      <c r="F8" s="431">
        <f t="shared" ref="F8:F74" si="1">IFERROR(G8/E8,0)</f>
        <v>0</v>
      </c>
      <c r="G8" s="432">
        <f>SUMIFS(BOQ!AE:AE,BOQ!AH:AH,СВОД!$B8)</f>
        <v>0</v>
      </c>
      <c r="H8" s="431">
        <f t="shared" ref="H8:H74" si="2">IFERROR(I8/E8,0)</f>
        <v>0</v>
      </c>
      <c r="I8" s="432">
        <f>SUMIFS(BOQ!AC:AC,BOQ!AH:AH,СВОД!$B8)</f>
        <v>0</v>
      </c>
      <c r="J8" s="431">
        <f t="shared" ref="J8:J74" si="3">IFERROR(K8/E8,0)</f>
        <v>0</v>
      </c>
      <c r="K8" s="432">
        <f>SUMIFS(BOQ!AG:AG,BOQ!AH:AH,СВОД!$B8)</f>
        <v>0</v>
      </c>
      <c r="L8" s="433"/>
      <c r="M8" s="434">
        <f>IFERROR(SUMIFS(BOQ!Q:Q,BOQ!AH:AH,СВОД!$B8)/E8,0)</f>
        <v>0</v>
      </c>
      <c r="N8" s="435"/>
      <c r="O8" s="434">
        <f>IFERROR(SUMIFS(BOQ!V:V,BOQ!AH:AH,СВОД!$B8)/SUMIFS(BOQ!Q:Q,BOQ!AH:AH,СВОД!$B8),0)</f>
        <v>0</v>
      </c>
      <c r="P8" s="435"/>
      <c r="Q8" s="434">
        <f>IFERROR(SUMIFS(BOQ!S:S,BOQ!AH:AH,СВОД!$B8)/E8,0)</f>
        <v>0</v>
      </c>
      <c r="R8" s="435"/>
      <c r="S8" s="434">
        <f>IFERROR(SUMIFS(BOQ!Y:Y,BOQ!AH:AH,СВОД!$B8)/SUMIFS(BOQ!S:S,BOQ!AH:AH,СВОД!$B8),0)</f>
        <v>0</v>
      </c>
    </row>
    <row r="9" spans="2:19" hidden="1">
      <c r="B9" s="437" t="s">
        <v>1022</v>
      </c>
      <c r="C9" s="438" t="s">
        <v>1023</v>
      </c>
      <c r="D9" s="439" t="s">
        <v>6</v>
      </c>
      <c r="E9" s="440">
        <f>IF(SUMIF(BOQ!AI:AI,СВОД!B9,BOQ!AL:AL)=0,SUMIF(BOQ!AM:AM,СВОД!B9,BOQ!AP:AP),SUMIF(BOQ!AI:AI,СВОД!B9,BOQ!AL:AL))</f>
        <v>0</v>
      </c>
      <c r="F9" s="431">
        <f t="shared" ref="F9" si="4">IFERROR(G9/E9,0)</f>
        <v>0</v>
      </c>
      <c r="G9" s="432">
        <f>SUMIFS(BOQ!AE:AE,BOQ!AH:AH,СВОД!$B9)</f>
        <v>0</v>
      </c>
      <c r="H9" s="431">
        <f t="shared" ref="H9" si="5">IFERROR(I9/E9,0)</f>
        <v>0</v>
      </c>
      <c r="I9" s="432">
        <f>SUMIFS(BOQ!AC:AC,BOQ!AH:AH,СВОД!$B9)</f>
        <v>0</v>
      </c>
      <c r="J9" s="431">
        <f t="shared" ref="J9" si="6">IFERROR(K9/E9,0)</f>
        <v>0</v>
      </c>
      <c r="K9" s="432">
        <f>SUMIFS(BOQ!AG:AG,BOQ!AH:AH,СВОД!$B9)</f>
        <v>0</v>
      </c>
      <c r="L9" s="433"/>
      <c r="M9" s="434">
        <f>IFERROR(SUMIFS(BOQ!Q:Q,BOQ!AH:AH,СВОД!$B9)/E9,0)</f>
        <v>0</v>
      </c>
      <c r="N9" s="435"/>
      <c r="O9" s="434">
        <f>IFERROR(SUMIFS(BOQ!V:V,BOQ!AH:AH,СВОД!$B9)/SUMIFS(BOQ!Q:Q,BOQ!AH:AH,СВОД!$B9),0)</f>
        <v>0</v>
      </c>
      <c r="P9" s="435"/>
      <c r="Q9" s="434">
        <f>IFERROR(SUMIFS(BOQ!S:S,BOQ!AH:AH,СВОД!$B9)/E9,0)</f>
        <v>0</v>
      </c>
      <c r="R9" s="435"/>
      <c r="S9" s="434">
        <f>IFERROR(SUMIFS(BOQ!Y:Y,BOQ!AH:AH,СВОД!$B9)/SUMIFS(BOQ!S:S,BOQ!AH:AH,СВОД!$B9),0)</f>
        <v>0</v>
      </c>
    </row>
    <row r="10" spans="2:19" hidden="1">
      <c r="B10" s="168" t="s">
        <v>638</v>
      </c>
      <c r="C10" s="169" t="s">
        <v>826</v>
      </c>
      <c r="D10" s="282" t="s">
        <v>6</v>
      </c>
      <c r="E10" s="170">
        <f>IF(SUMIF(BOQ!AI:AI,СВОД!B10,BOQ!AL:AL)=0,SUMIF(BOQ!AM:AM,СВОД!B10,BOQ!AP:AP),SUMIF(BOQ!AI:AI,СВОД!B10,BOQ!AL:AL))</f>
        <v>0</v>
      </c>
      <c r="F10" s="324">
        <f t="shared" si="1"/>
        <v>0</v>
      </c>
      <c r="G10" s="325">
        <f>SUMIFS(BOQ!AE:AE,BOQ!AH:AH,СВОД!$B10)</f>
        <v>0</v>
      </c>
      <c r="H10" s="324">
        <f t="shared" si="2"/>
        <v>0</v>
      </c>
      <c r="I10" s="325">
        <f>SUMIFS(BOQ!AC:AC,BOQ!AH:AH,СВОД!$B10)</f>
        <v>0</v>
      </c>
      <c r="J10" s="324">
        <f t="shared" si="3"/>
        <v>0</v>
      </c>
      <c r="K10" s="325">
        <f>SUMIFS(BOQ!AG:AG,BOQ!AH:AH,СВОД!$B10)</f>
        <v>0</v>
      </c>
      <c r="L10" s="172"/>
      <c r="M10" s="326">
        <f>IFERROR(SUMIFS(BOQ!Q:Q,BOQ!AH:AH,СВОД!$B10)/E10,0)</f>
        <v>0</v>
      </c>
      <c r="N10" s="327"/>
      <c r="O10" s="326">
        <f>IFERROR(SUMIFS(BOQ!V:V,BOQ!AH:AH,СВОД!$B10)/SUMIFS(BOQ!Q:Q,BOQ!AH:AH,СВОД!$B10),0)</f>
        <v>0</v>
      </c>
      <c r="P10" s="327"/>
      <c r="Q10" s="326">
        <f>IFERROR(SUMIFS(BOQ!S:S,BOQ!AH:AH,СВОД!$B10)/E10,0)</f>
        <v>0</v>
      </c>
      <c r="R10" s="327"/>
      <c r="S10" s="326">
        <f>IFERROR(SUMIFS(BOQ!Y:Y,BOQ!AH:AH,СВОД!$B10)/SUMIFS(BOQ!S:S,BOQ!AH:AH,СВОД!$B10),0)</f>
        <v>0</v>
      </c>
    </row>
    <row r="11" spans="2:19" hidden="1">
      <c r="B11" s="437" t="s">
        <v>639</v>
      </c>
      <c r="C11" s="438" t="s">
        <v>827</v>
      </c>
      <c r="D11" s="439" t="s">
        <v>6</v>
      </c>
      <c r="E11" s="440">
        <f>IF(SUMIF(BOQ!AI:AI,СВОД!B11,BOQ!AL:AL)=0,SUMIF(BOQ!AM:AM,СВОД!B11,BOQ!AP:AP),SUMIF(BOQ!AI:AI,СВОД!B11,BOQ!AL:AL))</f>
        <v>0</v>
      </c>
      <c r="F11" s="431">
        <f t="shared" si="1"/>
        <v>0</v>
      </c>
      <c r="G11" s="432">
        <f>SUMIFS(BOQ!AE:AE,BOQ!AH:AH,СВОД!$B11)</f>
        <v>0</v>
      </c>
      <c r="H11" s="431">
        <f t="shared" si="2"/>
        <v>0</v>
      </c>
      <c r="I11" s="432">
        <f>SUMIFS(BOQ!AC:AC,BOQ!AH:AH,СВОД!$B11)</f>
        <v>0</v>
      </c>
      <c r="J11" s="431">
        <f t="shared" si="3"/>
        <v>0</v>
      </c>
      <c r="K11" s="432">
        <f>SUMIFS(BOQ!AG:AG,BOQ!AH:AH,СВОД!$B11)</f>
        <v>0</v>
      </c>
      <c r="L11" s="433"/>
      <c r="M11" s="434">
        <f>IFERROR(SUMIFS(BOQ!Q:Q,BOQ!AH:AH,СВОД!$B11)/E11,0)</f>
        <v>0</v>
      </c>
      <c r="N11" s="435"/>
      <c r="O11" s="434">
        <f>IFERROR(SUMIFS(BOQ!V:V,BOQ!AH:AH,СВОД!$B11)/SUMIFS(BOQ!Q:Q,BOQ!AH:AH,СВОД!$B11),0)</f>
        <v>0</v>
      </c>
      <c r="P11" s="435"/>
      <c r="Q11" s="434">
        <f>IFERROR(SUMIFS(BOQ!S:S,BOQ!AH:AH,СВОД!$B11)/E11,0)</f>
        <v>0</v>
      </c>
      <c r="R11" s="435"/>
      <c r="S11" s="434">
        <f>IFERROR(SUMIFS(BOQ!Y:Y,BOQ!AH:AH,СВОД!$B11)/SUMIFS(BOQ!S:S,BOQ!AH:AH,СВОД!$B11),0)</f>
        <v>0</v>
      </c>
    </row>
    <row r="12" spans="2:19" hidden="1">
      <c r="B12" s="437" t="s">
        <v>640</v>
      </c>
      <c r="C12" s="438" t="s">
        <v>828</v>
      </c>
      <c r="D12" s="439" t="s">
        <v>285</v>
      </c>
      <c r="E12" s="440">
        <f>IF(SUMIF(BOQ!AI:AI,СВОД!B12,BOQ!AL:AL)=0,SUMIF(BOQ!AM:AM,СВОД!B12,BOQ!AP:AP),SUMIF(BOQ!AI:AI,СВОД!B12,BOQ!AL:AL))</f>
        <v>0</v>
      </c>
      <c r="F12" s="431">
        <f t="shared" si="1"/>
        <v>0</v>
      </c>
      <c r="G12" s="432">
        <f>SUMIFS(BOQ!AE:AE,BOQ!AH:AH,СВОД!$B12)</f>
        <v>0</v>
      </c>
      <c r="H12" s="431">
        <f t="shared" si="2"/>
        <v>0</v>
      </c>
      <c r="I12" s="432">
        <f>SUMIFS(BOQ!AC:AC,BOQ!AH:AH,СВОД!$B12)</f>
        <v>0</v>
      </c>
      <c r="J12" s="431">
        <f t="shared" si="3"/>
        <v>0</v>
      </c>
      <c r="K12" s="432">
        <f>SUMIFS(BOQ!AG:AG,BOQ!AH:AH,СВОД!$B12)</f>
        <v>0</v>
      </c>
      <c r="L12" s="433"/>
      <c r="M12" s="434">
        <f>IFERROR(SUMIFS(BOQ!Q:Q,BOQ!AH:AH,СВОД!$B12)/E12,0)</f>
        <v>0</v>
      </c>
      <c r="N12" s="435"/>
      <c r="O12" s="434">
        <f>IFERROR(SUMIFS(BOQ!V:V,BOQ!AH:AH,СВОД!$B12)/SUMIFS(BOQ!Q:Q,BOQ!AH:AH,СВОД!$B12),0)</f>
        <v>0</v>
      </c>
      <c r="P12" s="435"/>
      <c r="Q12" s="434">
        <f>IFERROR(SUMIFS(BOQ!S:S,BOQ!AH:AH,СВОД!$B12)/E12,0)</f>
        <v>0</v>
      </c>
      <c r="R12" s="435"/>
      <c r="S12" s="434">
        <f>IFERROR(SUMIFS(BOQ!Y:Y,BOQ!AH:AH,СВОД!$B12)/SUMIFS(BOQ!S:S,BOQ!AH:AH,СВОД!$B12),0)</f>
        <v>0</v>
      </c>
    </row>
    <row r="13" spans="2:19" hidden="1">
      <c r="B13" s="437" t="s">
        <v>492</v>
      </c>
      <c r="C13" s="438" t="s">
        <v>493</v>
      </c>
      <c r="D13" s="439" t="s">
        <v>6</v>
      </c>
      <c r="E13" s="440">
        <f>IF(SUMIF(BOQ!AI:AI,СВОД!B13,BOQ!AL:AL)=0,SUMIF(BOQ!AM:AM,СВОД!B13,BOQ!AP:AP),SUMIF(BOQ!AI:AI,СВОД!B13,BOQ!AL:AL))</f>
        <v>0</v>
      </c>
      <c r="F13" s="431">
        <f t="shared" si="1"/>
        <v>0</v>
      </c>
      <c r="G13" s="432">
        <f>SUMIFS(BOQ!AE:AE,BOQ!AH:AH,СВОД!$B13)</f>
        <v>0</v>
      </c>
      <c r="H13" s="431">
        <f t="shared" si="2"/>
        <v>0</v>
      </c>
      <c r="I13" s="432">
        <f>SUMIFS(BOQ!AC:AC,BOQ!AH:AH,СВОД!$B13)</f>
        <v>0</v>
      </c>
      <c r="J13" s="431">
        <f t="shared" si="3"/>
        <v>0</v>
      </c>
      <c r="K13" s="432">
        <f>SUMIFS(BOQ!AG:AG,BOQ!AH:AH,СВОД!$B13)</f>
        <v>0</v>
      </c>
      <c r="L13" s="433"/>
      <c r="M13" s="434">
        <f>IFERROR(SUMIFS(BOQ!Q:Q,BOQ!AH:AH,СВОД!$B13)/E13,0)</f>
        <v>0</v>
      </c>
      <c r="N13" s="435"/>
      <c r="O13" s="434">
        <f>IFERROR(SUMIFS(BOQ!V:V,BOQ!AH:AH,СВОД!$B13)/SUMIFS(BOQ!Q:Q,BOQ!AH:AH,СВОД!$B13),0)</f>
        <v>0</v>
      </c>
      <c r="P13" s="435"/>
      <c r="Q13" s="434">
        <f>IFERROR(SUMIFS(BOQ!S:S,BOQ!AH:AH,СВОД!$B13)/E13,0)</f>
        <v>0</v>
      </c>
      <c r="R13" s="435"/>
      <c r="S13" s="434">
        <f>IFERROR(SUMIFS(BOQ!Y:Y,BOQ!AH:AH,СВОД!$B13)/SUMIFS(BOQ!S:S,BOQ!AH:AH,СВОД!$B13),0)</f>
        <v>0</v>
      </c>
    </row>
    <row r="14" spans="2:19" hidden="1">
      <c r="B14" s="168" t="s">
        <v>641</v>
      </c>
      <c r="C14" s="169" t="s">
        <v>829</v>
      </c>
      <c r="D14" s="282" t="s">
        <v>7</v>
      </c>
      <c r="E14" s="170">
        <f>IF(SUMIF(BOQ!AI:AI,СВОД!B14,BOQ!AL:AL)=0,SUMIF(BOQ!AM:AM,СВОД!B14,BOQ!AP:AP),SUMIF(BOQ!AI:AI,СВОД!B14,BOQ!AL:AL))</f>
        <v>0</v>
      </c>
      <c r="F14" s="324">
        <f t="shared" si="1"/>
        <v>0</v>
      </c>
      <c r="G14" s="325">
        <f>SUMIFS(BOQ!AE:AE,BOQ!AH:AH,СВОД!$B14)</f>
        <v>0</v>
      </c>
      <c r="H14" s="324">
        <f t="shared" si="2"/>
        <v>0</v>
      </c>
      <c r="I14" s="325">
        <f>SUMIFS(BOQ!AC:AC,BOQ!AH:AH,СВОД!$B14)</f>
        <v>0</v>
      </c>
      <c r="J14" s="324">
        <f t="shared" si="3"/>
        <v>0</v>
      </c>
      <c r="K14" s="325">
        <f>SUMIFS(BOQ!AG:AG,BOQ!AH:AH,СВОД!$B14)</f>
        <v>0</v>
      </c>
      <c r="L14" s="172"/>
      <c r="M14" s="326">
        <f>IFERROR(SUMIFS(BOQ!Q:Q,BOQ!AH:AH,СВОД!$B14)/E14,0)</f>
        <v>0</v>
      </c>
      <c r="N14" s="327"/>
      <c r="O14" s="326">
        <f>IFERROR(SUMIFS(BOQ!V:V,BOQ!AH:AH,СВОД!$B14)/SUMIFS(BOQ!Q:Q,BOQ!AH:AH,СВОД!$B14),0)</f>
        <v>0</v>
      </c>
      <c r="P14" s="327"/>
      <c r="Q14" s="326">
        <f>IFERROR(SUMIFS(BOQ!S:S,BOQ!AH:AH,СВОД!$B14)/E14,0)</f>
        <v>0</v>
      </c>
      <c r="R14" s="327"/>
      <c r="S14" s="326">
        <f>IFERROR(SUMIFS(BOQ!Y:Y,BOQ!AH:AH,СВОД!$B14)/SUMIFS(BOQ!S:S,BOQ!AH:AH,СВОД!$B14),0)</f>
        <v>0</v>
      </c>
    </row>
    <row r="15" spans="2:19" hidden="1">
      <c r="B15" s="168" t="s">
        <v>490</v>
      </c>
      <c r="C15" s="169" t="s">
        <v>491</v>
      </c>
      <c r="D15" s="282" t="s">
        <v>7</v>
      </c>
      <c r="E15" s="170">
        <f>IF(SUMIF(BOQ!AI:AI,СВОД!B15,BOQ!AL:AL)=0,SUMIF(BOQ!AM:AM,СВОД!B15,BOQ!AP:AP),SUMIF(BOQ!AI:AI,СВОД!B15,BOQ!AL:AL))</f>
        <v>0</v>
      </c>
      <c r="F15" s="324">
        <f t="shared" si="1"/>
        <v>0</v>
      </c>
      <c r="G15" s="325">
        <f>SUMIFS(BOQ!AE:AE,BOQ!AH:AH,СВОД!$B15)</f>
        <v>0</v>
      </c>
      <c r="H15" s="324">
        <f t="shared" si="2"/>
        <v>0</v>
      </c>
      <c r="I15" s="325">
        <f>SUMIFS(BOQ!AC:AC,BOQ!AH:AH,СВОД!$B15)</f>
        <v>0</v>
      </c>
      <c r="J15" s="324">
        <f t="shared" si="3"/>
        <v>0</v>
      </c>
      <c r="K15" s="325">
        <f>SUMIFS(BOQ!AG:AG,BOQ!AH:AH,СВОД!$B15)</f>
        <v>0</v>
      </c>
      <c r="L15" s="172"/>
      <c r="M15" s="326">
        <f>IFERROR(SUMIFS(BOQ!Q:Q,BOQ!AH:AH,СВОД!$B15)/E15,0)</f>
        <v>0</v>
      </c>
      <c r="N15" s="327"/>
      <c r="O15" s="326">
        <f>IFERROR(SUMIFS(BOQ!V:V,BOQ!AH:AH,СВОД!$B15)/SUMIFS(BOQ!Q:Q,BOQ!AH:AH,СВОД!$B15),0)</f>
        <v>0</v>
      </c>
      <c r="P15" s="327"/>
      <c r="Q15" s="326">
        <f>IFERROR(SUMIFS(BOQ!S:S,BOQ!AH:AH,СВОД!$B15)/E15,0)</f>
        <v>0</v>
      </c>
      <c r="R15" s="327"/>
      <c r="S15" s="326">
        <f>IFERROR(SUMIFS(BOQ!Y:Y,BOQ!AH:AH,СВОД!$B15)/SUMIFS(BOQ!S:S,BOQ!AH:AH,СВОД!$B15),0)</f>
        <v>0</v>
      </c>
    </row>
    <row r="16" spans="2:19" hidden="1">
      <c r="B16" s="168" t="s">
        <v>496</v>
      </c>
      <c r="C16" s="169" t="s">
        <v>497</v>
      </c>
      <c r="D16" s="282" t="s">
        <v>7</v>
      </c>
      <c r="E16" s="170">
        <f>IF(SUMIF(BOQ!AI:AI,СВОД!B16,BOQ!AL:AL)=0,SUMIF(BOQ!AM:AM,СВОД!B16,BOQ!AP:AP),SUMIF(BOQ!AI:AI,СВОД!B16,BOQ!AL:AL))</f>
        <v>0</v>
      </c>
      <c r="F16" s="324">
        <f t="shared" si="1"/>
        <v>0</v>
      </c>
      <c r="G16" s="325">
        <f>SUMIFS(BOQ!AE:AE,BOQ!AH:AH,СВОД!$B16)</f>
        <v>0</v>
      </c>
      <c r="H16" s="324">
        <f t="shared" si="2"/>
        <v>0</v>
      </c>
      <c r="I16" s="325">
        <f>SUMIFS(BOQ!AC:AC,BOQ!AH:AH,СВОД!$B16)</f>
        <v>0</v>
      </c>
      <c r="J16" s="324">
        <f t="shared" si="3"/>
        <v>0</v>
      </c>
      <c r="K16" s="325">
        <f>SUMIFS(BOQ!AG:AG,BOQ!AH:AH,СВОД!$B16)</f>
        <v>0</v>
      </c>
      <c r="L16" s="172"/>
      <c r="M16" s="326">
        <f>IFERROR(SUMIFS(BOQ!Q:Q,BOQ!AH:AH,СВОД!$B16)/E16,0)</f>
        <v>0</v>
      </c>
      <c r="N16" s="327"/>
      <c r="O16" s="326">
        <f>IFERROR(SUMIFS(BOQ!V:V,BOQ!AH:AH,СВОД!$B16)/SUMIFS(BOQ!Q:Q,BOQ!AH:AH,СВОД!$B16),0)</f>
        <v>0</v>
      </c>
      <c r="P16" s="327"/>
      <c r="Q16" s="326">
        <f>IFERROR(SUMIFS(BOQ!S:S,BOQ!AH:AH,СВОД!$B16)/E16,0)</f>
        <v>0</v>
      </c>
      <c r="R16" s="327"/>
      <c r="S16" s="326">
        <f>IFERROR(SUMIFS(BOQ!Y:Y,BOQ!AH:AH,СВОД!$B16)/SUMIFS(BOQ!S:S,BOQ!AH:AH,СВОД!$B16),0)</f>
        <v>0</v>
      </c>
    </row>
    <row r="17" spans="2:19" hidden="1">
      <c r="B17" s="168" t="s">
        <v>642</v>
      </c>
      <c r="C17" s="169" t="s">
        <v>830</v>
      </c>
      <c r="D17" s="282" t="s">
        <v>6</v>
      </c>
      <c r="E17" s="170">
        <f>IF(SUMIF(BOQ!AI:AI,СВОД!B17,BOQ!AL:AL)=0,SUMIF(BOQ!AM:AM,СВОД!B17,BOQ!AP:AP),SUMIF(BOQ!AI:AI,СВОД!B17,BOQ!AL:AL))</f>
        <v>0</v>
      </c>
      <c r="F17" s="324">
        <f t="shared" si="1"/>
        <v>0</v>
      </c>
      <c r="G17" s="325">
        <f>SUMIFS(BOQ!AE:AE,BOQ!AH:AH,СВОД!$B17)</f>
        <v>0</v>
      </c>
      <c r="H17" s="324">
        <f t="shared" si="2"/>
        <v>0</v>
      </c>
      <c r="I17" s="325">
        <f>SUMIFS(BOQ!AC:AC,BOQ!AH:AH,СВОД!$B17)</f>
        <v>0</v>
      </c>
      <c r="J17" s="324">
        <f t="shared" si="3"/>
        <v>0</v>
      </c>
      <c r="K17" s="325">
        <f>SUMIFS(BOQ!AG:AG,BOQ!AH:AH,СВОД!$B17)</f>
        <v>0</v>
      </c>
      <c r="L17" s="172"/>
      <c r="M17" s="326">
        <f>IFERROR(SUMIFS(BOQ!Q:Q,BOQ!AH:AH,СВОД!$B17)/E17,0)</f>
        <v>0</v>
      </c>
      <c r="N17" s="327"/>
      <c r="O17" s="326">
        <f>IFERROR(SUMIFS(BOQ!V:V,BOQ!AH:AH,СВОД!$B17)/SUMIFS(BOQ!Q:Q,BOQ!AH:AH,СВОД!$B17),0)</f>
        <v>0</v>
      </c>
      <c r="P17" s="327"/>
      <c r="Q17" s="326">
        <f>IFERROR(SUMIFS(BOQ!S:S,BOQ!AH:AH,СВОД!$B17)/E17,0)</f>
        <v>0</v>
      </c>
      <c r="R17" s="327"/>
      <c r="S17" s="326">
        <f>IFERROR(SUMIFS(BOQ!Y:Y,BOQ!AH:AH,СВОД!$B17)/SUMIFS(BOQ!S:S,BOQ!AH:AH,СВОД!$B17),0)</f>
        <v>0</v>
      </c>
    </row>
    <row r="18" spans="2:19" hidden="1">
      <c r="B18" s="168" t="s">
        <v>486</v>
      </c>
      <c r="C18" s="169" t="s">
        <v>487</v>
      </c>
      <c r="D18" s="282" t="s">
        <v>7</v>
      </c>
      <c r="E18" s="170">
        <f>IF(SUMIF(BOQ!AI:AI,СВОД!B18,BOQ!AL:AL)=0,SUMIF(BOQ!AM:AM,СВОД!B18,BOQ!AP:AP),SUMIF(BOQ!AI:AI,СВОД!B18,BOQ!AL:AL))</f>
        <v>0</v>
      </c>
      <c r="F18" s="324">
        <f t="shared" si="1"/>
        <v>0</v>
      </c>
      <c r="G18" s="325">
        <f>SUMIFS(BOQ!AE:AE,BOQ!AH:AH,СВОД!$B18)</f>
        <v>0</v>
      </c>
      <c r="H18" s="324">
        <f t="shared" si="2"/>
        <v>0</v>
      </c>
      <c r="I18" s="325">
        <f>SUMIFS(BOQ!AC:AC,BOQ!AH:AH,СВОД!$B18)</f>
        <v>0</v>
      </c>
      <c r="J18" s="324">
        <f t="shared" si="3"/>
        <v>0</v>
      </c>
      <c r="K18" s="325">
        <f>SUMIFS(BOQ!AG:AG,BOQ!AH:AH,СВОД!$B18)</f>
        <v>0</v>
      </c>
      <c r="L18" s="172"/>
      <c r="M18" s="326">
        <f>IFERROR(SUMIFS(BOQ!Q:Q,BOQ!AH:AH,СВОД!$B18)/E18,0)</f>
        <v>0</v>
      </c>
      <c r="N18" s="327"/>
      <c r="O18" s="326">
        <f>IFERROR(SUMIFS(BOQ!V:V,BOQ!AH:AH,СВОД!$B18)/SUMIFS(BOQ!Q:Q,BOQ!AH:AH,СВОД!$B18),0)</f>
        <v>0</v>
      </c>
      <c r="P18" s="327"/>
      <c r="Q18" s="326">
        <f>IFERROR(SUMIFS(BOQ!S:S,BOQ!AH:AH,СВОД!$B18)/E18,0)</f>
        <v>0</v>
      </c>
      <c r="R18" s="327"/>
      <c r="S18" s="326">
        <f>IFERROR(SUMIFS(BOQ!Y:Y,BOQ!AH:AH,СВОД!$B18)/SUMIFS(BOQ!S:S,BOQ!AH:AH,СВОД!$B18),0)</f>
        <v>0</v>
      </c>
    </row>
    <row r="19" spans="2:19" hidden="1">
      <c r="B19" s="168" t="s">
        <v>494</v>
      </c>
      <c r="C19" s="169" t="s">
        <v>495</v>
      </c>
      <c r="D19" s="282" t="s">
        <v>7</v>
      </c>
      <c r="E19" s="170">
        <f>IF(SUMIF(BOQ!AI:AI,СВОД!B19,BOQ!AL:AL)=0,SUMIF(BOQ!AM:AM,СВОД!B19,BOQ!AP:AP),SUMIF(BOQ!AI:AI,СВОД!B19,BOQ!AL:AL))</f>
        <v>0</v>
      </c>
      <c r="F19" s="324">
        <f t="shared" si="1"/>
        <v>0</v>
      </c>
      <c r="G19" s="325">
        <f>SUMIFS(BOQ!AE:AE,BOQ!AH:AH,СВОД!$B19)</f>
        <v>0</v>
      </c>
      <c r="H19" s="324">
        <f t="shared" si="2"/>
        <v>0</v>
      </c>
      <c r="I19" s="325">
        <f>SUMIFS(BOQ!AC:AC,BOQ!AH:AH,СВОД!$B19)</f>
        <v>0</v>
      </c>
      <c r="J19" s="324">
        <f t="shared" si="3"/>
        <v>0</v>
      </c>
      <c r="K19" s="325">
        <f>SUMIFS(BOQ!AG:AG,BOQ!AH:AH,СВОД!$B19)</f>
        <v>0</v>
      </c>
      <c r="L19" s="172"/>
      <c r="M19" s="326">
        <f>IFERROR(SUMIFS(BOQ!Q:Q,BOQ!AH:AH,СВОД!$B19)/E19,0)</f>
        <v>0</v>
      </c>
      <c r="N19" s="327"/>
      <c r="O19" s="326">
        <f>IFERROR(SUMIFS(BOQ!V:V,BOQ!AH:AH,СВОД!$B19)/SUMIFS(BOQ!Q:Q,BOQ!AH:AH,СВОД!$B19),0)</f>
        <v>0</v>
      </c>
      <c r="P19" s="327"/>
      <c r="Q19" s="326">
        <f>IFERROR(SUMIFS(BOQ!S:S,BOQ!AH:AH,СВОД!$B19)/E19,0)</f>
        <v>0</v>
      </c>
      <c r="R19" s="327"/>
      <c r="S19" s="326">
        <f>IFERROR(SUMIFS(BOQ!Y:Y,BOQ!AH:AH,СВОД!$B19)/SUMIFS(BOQ!S:S,BOQ!AH:AH,СВОД!$B19),0)</f>
        <v>0</v>
      </c>
    </row>
    <row r="20" spans="2:19" hidden="1">
      <c r="B20" s="437" t="s">
        <v>503</v>
      </c>
      <c r="C20" s="438" t="s">
        <v>504</v>
      </c>
      <c r="D20" s="439" t="s">
        <v>285</v>
      </c>
      <c r="E20" s="440">
        <f>IF(SUMIF(BOQ!AI:AI,СВОД!B20,BOQ!AL:AL)=0,SUMIF(BOQ!AM:AM,СВОД!B20,BOQ!AP:AP),SUMIF(BOQ!AI:AI,СВОД!B20,BOQ!AL:AL))</f>
        <v>0.12000000000000001</v>
      </c>
      <c r="F20" s="431">
        <f t="shared" si="1"/>
        <v>0</v>
      </c>
      <c r="G20" s="432">
        <f>SUMIFS(BOQ!AE:AE,BOQ!AH:AH,СВОД!$B20)</f>
        <v>0</v>
      </c>
      <c r="H20" s="431">
        <f t="shared" si="2"/>
        <v>0</v>
      </c>
      <c r="I20" s="432">
        <f>SUMIFS(BOQ!AC:AC,BOQ!AH:AH,СВОД!$B20)</f>
        <v>0</v>
      </c>
      <c r="J20" s="431">
        <f t="shared" si="3"/>
        <v>0</v>
      </c>
      <c r="K20" s="432">
        <f>SUMIFS(BOQ!AG:AG,BOQ!AH:AH,СВОД!$B20)</f>
        <v>0</v>
      </c>
      <c r="L20" s="433"/>
      <c r="M20" s="434">
        <f>IFERROR(SUMIFS(BOQ!Q:Q,BOQ!AH:AH,СВОД!$B20)/E20,0)</f>
        <v>50.361383333333329</v>
      </c>
      <c r="N20" s="435"/>
      <c r="O20" s="434">
        <f>IFERROR(SUMIFS(BOQ!V:V,BOQ!AH:AH,СВОД!$B20)/SUMIFS(BOQ!Q:Q,BOQ!AH:AH,СВОД!$B20),0)</f>
        <v>0</v>
      </c>
      <c r="P20" s="435"/>
      <c r="Q20" s="434">
        <f>IFERROR(SUMIFS(BOQ!S:S,BOQ!AH:AH,СВОД!$B20)/E20,0)</f>
        <v>3.3751500000000005</v>
      </c>
      <c r="R20" s="435"/>
      <c r="S20" s="434">
        <f>IFERROR(SUMIFS(BOQ!Y:Y,BOQ!AH:AH,СВОД!$B20)/SUMIFS(BOQ!S:S,BOQ!AH:AH,СВОД!$B20),0)</f>
        <v>0</v>
      </c>
    </row>
    <row r="21" spans="2:19" hidden="1">
      <c r="B21" s="437" t="s">
        <v>1024</v>
      </c>
      <c r="C21" s="438" t="s">
        <v>1025</v>
      </c>
      <c r="D21" s="439" t="s">
        <v>285</v>
      </c>
      <c r="E21" s="440">
        <f>IF(SUMIF(BOQ!AI:AI,СВОД!B21,BOQ!AL:AL)=0,SUMIF(BOQ!AM:AM,СВОД!B21,BOQ!AP:AP),SUMIF(BOQ!AI:AI,СВОД!B21,BOQ!AL:AL))</f>
        <v>0</v>
      </c>
      <c r="F21" s="431">
        <f t="shared" ref="F21" si="7">IFERROR(G21/E21,0)</f>
        <v>0</v>
      </c>
      <c r="G21" s="432">
        <f>SUMIFS(BOQ!AE:AE,BOQ!AH:AH,СВОД!$B21)</f>
        <v>0</v>
      </c>
      <c r="H21" s="431">
        <f t="shared" ref="H21" si="8">IFERROR(I21/E21,0)</f>
        <v>0</v>
      </c>
      <c r="I21" s="432">
        <f>SUMIFS(BOQ!AC:AC,BOQ!AH:AH,СВОД!$B21)</f>
        <v>0</v>
      </c>
      <c r="J21" s="431">
        <f t="shared" ref="J21" si="9">IFERROR(K21/E21,0)</f>
        <v>0</v>
      </c>
      <c r="K21" s="432">
        <f>SUMIFS(BOQ!AG:AG,BOQ!AH:AH,СВОД!$B21)</f>
        <v>0</v>
      </c>
      <c r="L21" s="433"/>
      <c r="M21" s="434">
        <f>IFERROR(SUMIFS(BOQ!Q:Q,BOQ!AH:AH,СВОД!$B21)/E21,0)</f>
        <v>0</v>
      </c>
      <c r="N21" s="435"/>
      <c r="O21" s="434">
        <f>IFERROR(SUMIFS(BOQ!V:V,BOQ!AH:AH,СВОД!$B21)/SUMIFS(BOQ!Q:Q,BOQ!AH:AH,СВОД!$B21),0)</f>
        <v>0</v>
      </c>
      <c r="P21" s="435"/>
      <c r="Q21" s="434">
        <f>IFERROR(SUMIFS(BOQ!S:S,BOQ!AH:AH,СВОД!$B21)/E21,0)</f>
        <v>0</v>
      </c>
      <c r="R21" s="435"/>
      <c r="S21" s="434">
        <f>IFERROR(SUMIFS(BOQ!Y:Y,BOQ!AH:AH,СВОД!$B21)/SUMIFS(BOQ!S:S,BOQ!AH:AH,СВОД!$B21),0)</f>
        <v>0</v>
      </c>
    </row>
    <row r="22" spans="2:19" hidden="1">
      <c r="B22" s="168" t="s">
        <v>514</v>
      </c>
      <c r="C22" s="169" t="s">
        <v>515</v>
      </c>
      <c r="D22" s="282" t="s">
        <v>10</v>
      </c>
      <c r="E22" s="170">
        <f>IF(SUMIF(BOQ!AI:AI,СВОД!B22,BOQ!AL:AL)=0,SUMIF(BOQ!AM:AM,СВОД!B22,BOQ!AP:AP),SUMIF(BOQ!AI:AI,СВОД!B22,BOQ!AL:AL))</f>
        <v>0</v>
      </c>
      <c r="F22" s="324">
        <f t="shared" si="1"/>
        <v>0</v>
      </c>
      <c r="G22" s="325">
        <f>SUMIFS(BOQ!AE:AE,BOQ!AH:AH,СВОД!$B22)</f>
        <v>0</v>
      </c>
      <c r="H22" s="324">
        <f t="shared" si="2"/>
        <v>0</v>
      </c>
      <c r="I22" s="325">
        <f>SUMIFS(BOQ!AC:AC,BOQ!AH:AH,СВОД!$B22)</f>
        <v>0</v>
      </c>
      <c r="J22" s="324">
        <f t="shared" si="3"/>
        <v>0</v>
      </c>
      <c r="K22" s="325">
        <f>SUMIFS(BOQ!AG:AG,BOQ!AH:AH,СВОД!$B22)</f>
        <v>0</v>
      </c>
      <c r="L22" s="172"/>
      <c r="M22" s="326">
        <f>IFERROR(SUMIFS(BOQ!Q:Q,BOQ!AH:AH,СВОД!$B22)/E22,0)</f>
        <v>0</v>
      </c>
      <c r="N22" s="327"/>
      <c r="O22" s="326">
        <f>IFERROR(SUMIFS(BOQ!V:V,BOQ!AH:AH,СВОД!$B22)/SUMIFS(BOQ!Q:Q,BOQ!AH:AH,СВОД!$B22),0)</f>
        <v>0</v>
      </c>
      <c r="P22" s="327"/>
      <c r="Q22" s="326">
        <f>IFERROR(SUMIFS(BOQ!S:S,BOQ!AH:AH,СВОД!$B22)/E22,0)</f>
        <v>0</v>
      </c>
      <c r="R22" s="327"/>
      <c r="S22" s="326">
        <f>IFERROR(SUMIFS(BOQ!Y:Y,BOQ!AH:AH,СВОД!$B22)/SUMIFS(BOQ!S:S,BOQ!AH:AH,СВОД!$B22),0)</f>
        <v>0</v>
      </c>
    </row>
    <row r="23" spans="2:19" hidden="1">
      <c r="B23" s="437" t="s">
        <v>501</v>
      </c>
      <c r="C23" s="438" t="s">
        <v>502</v>
      </c>
      <c r="D23" s="439" t="s">
        <v>9</v>
      </c>
      <c r="E23" s="440">
        <f>IF(SUMIF(BOQ!AI:AI,СВОД!B23,BOQ!AL:AL)=0,SUMIF(BOQ!AM:AM,СВОД!B23,BOQ!AP:AP),SUMIF(BOQ!AI:AI,СВОД!B23,BOQ!AL:AL))</f>
        <v>0</v>
      </c>
      <c r="F23" s="431">
        <f t="shared" si="1"/>
        <v>0</v>
      </c>
      <c r="G23" s="432">
        <f>SUMIFS(BOQ!AE:AE,BOQ!AH:AH,СВОД!$B23)</f>
        <v>0</v>
      </c>
      <c r="H23" s="431">
        <f t="shared" si="2"/>
        <v>0</v>
      </c>
      <c r="I23" s="432">
        <f>SUMIFS(BOQ!AC:AC,BOQ!AH:AH,СВОД!$B23)</f>
        <v>0</v>
      </c>
      <c r="J23" s="431">
        <f t="shared" si="3"/>
        <v>0</v>
      </c>
      <c r="K23" s="432">
        <f>SUMIFS(BOQ!AG:AG,BOQ!AH:AH,СВОД!$B23)</f>
        <v>0</v>
      </c>
      <c r="L23" s="433"/>
      <c r="M23" s="434">
        <f>IFERROR(SUMIFS(BOQ!Q:Q,BOQ!AH:AH,СВОД!$B23)/E23,0)</f>
        <v>0</v>
      </c>
      <c r="N23" s="435"/>
      <c r="O23" s="434">
        <f>IFERROR(SUMIFS(BOQ!V:V,BOQ!AH:AH,СВОД!$B23)/SUMIFS(BOQ!Q:Q,BOQ!AH:AH,СВОД!$B23),0)</f>
        <v>0</v>
      </c>
      <c r="P23" s="435"/>
      <c r="Q23" s="434">
        <f>IFERROR(SUMIFS(BOQ!S:S,BOQ!AH:AH,СВОД!$B23)/E23,0)</f>
        <v>0</v>
      </c>
      <c r="R23" s="435"/>
      <c r="S23" s="434">
        <f>IFERROR(SUMIFS(BOQ!Y:Y,BOQ!AH:AH,СВОД!$B23)/SUMIFS(BOQ!S:S,BOQ!AH:AH,СВОД!$B23),0)</f>
        <v>0</v>
      </c>
    </row>
    <row r="24" spans="2:19" hidden="1">
      <c r="B24" s="168" t="s">
        <v>516</v>
      </c>
      <c r="C24" s="169" t="s">
        <v>517</v>
      </c>
      <c r="D24" s="282" t="s">
        <v>10</v>
      </c>
      <c r="E24" s="170">
        <f>IF(SUMIF(BOQ!AI:AI,СВОД!B24,BOQ!AL:AL)=0,SUMIF(BOQ!AM:AM,СВОД!B24,BOQ!AP:AP),SUMIF(BOQ!AI:AI,СВОД!B24,BOQ!AL:AL))</f>
        <v>0</v>
      </c>
      <c r="F24" s="324">
        <f t="shared" si="1"/>
        <v>0</v>
      </c>
      <c r="G24" s="325">
        <f>SUMIFS(BOQ!AE:AE,BOQ!AH:AH,СВОД!$B24)</f>
        <v>0</v>
      </c>
      <c r="H24" s="324">
        <f t="shared" si="2"/>
        <v>0</v>
      </c>
      <c r="I24" s="325">
        <f>SUMIFS(BOQ!AC:AC,BOQ!AH:AH,СВОД!$B24)</f>
        <v>0</v>
      </c>
      <c r="J24" s="324">
        <f t="shared" si="3"/>
        <v>0</v>
      </c>
      <c r="K24" s="325">
        <f>SUMIFS(BOQ!AG:AG,BOQ!AH:AH,СВОД!$B24)</f>
        <v>0</v>
      </c>
      <c r="L24" s="172"/>
      <c r="M24" s="326">
        <f>IFERROR(SUMIFS(BOQ!Q:Q,BOQ!AH:AH,СВОД!$B24)/E24,0)</f>
        <v>0</v>
      </c>
      <c r="N24" s="327"/>
      <c r="O24" s="326">
        <f>IFERROR(SUMIFS(BOQ!V:V,BOQ!AH:AH,СВОД!$B24)/SUMIFS(BOQ!Q:Q,BOQ!AH:AH,СВОД!$B24),0)</f>
        <v>0</v>
      </c>
      <c r="P24" s="327"/>
      <c r="Q24" s="326">
        <f>IFERROR(SUMIFS(BOQ!S:S,BOQ!AH:AH,СВОД!$B24)/E24,0)</f>
        <v>0</v>
      </c>
      <c r="R24" s="327"/>
      <c r="S24" s="326">
        <f>IFERROR(SUMIFS(BOQ!Y:Y,BOQ!AH:AH,СВОД!$B24)/SUMIFS(BOQ!S:S,BOQ!AH:AH,СВОД!$B24),0)</f>
        <v>0</v>
      </c>
    </row>
    <row r="25" spans="2:19" hidden="1">
      <c r="B25" s="437" t="s">
        <v>508</v>
      </c>
      <c r="C25" s="438" t="s">
        <v>509</v>
      </c>
      <c r="D25" s="439" t="s">
        <v>10</v>
      </c>
      <c r="E25" s="440">
        <f>IF(SUMIF(BOQ!AI:AI,СВОД!B25,BOQ!AL:AL)=0,SUMIF(BOQ!AM:AM,СВОД!B25,BOQ!AP:AP),SUMIF(BOQ!AI:AI,СВОД!B25,BOQ!AL:AL))</f>
        <v>0</v>
      </c>
      <c r="F25" s="431">
        <f t="shared" si="1"/>
        <v>0</v>
      </c>
      <c r="G25" s="432">
        <f>SUMIFS(BOQ!AE:AE,BOQ!AH:AH,СВОД!$B25)</f>
        <v>0</v>
      </c>
      <c r="H25" s="431">
        <f t="shared" si="2"/>
        <v>0</v>
      </c>
      <c r="I25" s="432">
        <f>SUMIFS(BOQ!AC:AC,BOQ!AH:AH,СВОД!$B25)</f>
        <v>0</v>
      </c>
      <c r="J25" s="431">
        <f t="shared" si="3"/>
        <v>0</v>
      </c>
      <c r="K25" s="432">
        <f>SUMIFS(BOQ!AG:AG,BOQ!AH:AH,СВОД!$B25)</f>
        <v>0</v>
      </c>
      <c r="L25" s="433"/>
      <c r="M25" s="434">
        <f>IFERROR(SUMIFS(BOQ!Q:Q,BOQ!AH:AH,СВОД!$B25)/E25,0)</f>
        <v>0</v>
      </c>
      <c r="N25" s="435"/>
      <c r="O25" s="434">
        <f>IFERROR(SUMIFS(BOQ!V:V,BOQ!AH:AH,СВОД!$B25)/SUMIFS(BOQ!Q:Q,BOQ!AH:AH,СВОД!$B25),0)</f>
        <v>0</v>
      </c>
      <c r="P25" s="435"/>
      <c r="Q25" s="434">
        <f>IFERROR(SUMIFS(BOQ!S:S,BOQ!AH:AH,СВОД!$B25)/E25,0)</f>
        <v>0</v>
      </c>
      <c r="R25" s="435"/>
      <c r="S25" s="434">
        <f>IFERROR(SUMIFS(BOQ!Y:Y,BOQ!AH:AH,СВОД!$B25)/SUMIFS(BOQ!S:S,BOQ!AH:AH,СВОД!$B25),0)</f>
        <v>0</v>
      </c>
    </row>
    <row r="26" spans="2:19" hidden="1">
      <c r="B26" s="168" t="s">
        <v>510</v>
      </c>
      <c r="C26" s="169" t="s">
        <v>511</v>
      </c>
      <c r="D26" s="282" t="s">
        <v>10</v>
      </c>
      <c r="E26" s="170">
        <f>IF(SUMIF(BOQ!AI:AI,СВОД!B26,BOQ!AL:AL)=0,SUMIF(BOQ!AM:AM,СВОД!B26,BOQ!AP:AP),SUMIF(BOQ!AI:AI,СВОД!B26,BOQ!AL:AL))</f>
        <v>0</v>
      </c>
      <c r="F26" s="324">
        <f t="shared" si="1"/>
        <v>0</v>
      </c>
      <c r="G26" s="325">
        <f>SUMIFS(BOQ!AE:AE,BOQ!AH:AH,СВОД!$B26)</f>
        <v>0</v>
      </c>
      <c r="H26" s="324">
        <f t="shared" si="2"/>
        <v>0</v>
      </c>
      <c r="I26" s="325">
        <f>SUMIFS(BOQ!AC:AC,BOQ!AH:AH,СВОД!$B26)</f>
        <v>0</v>
      </c>
      <c r="J26" s="324">
        <f t="shared" si="3"/>
        <v>0</v>
      </c>
      <c r="K26" s="325">
        <f>SUMIFS(BOQ!AG:AG,BOQ!AH:AH,СВОД!$B26)</f>
        <v>0</v>
      </c>
      <c r="L26" s="172"/>
      <c r="M26" s="326">
        <f>IFERROR(SUMIFS(BOQ!Q:Q,BOQ!AH:AH,СВОД!$B26)/E26,0)</f>
        <v>0</v>
      </c>
      <c r="N26" s="327"/>
      <c r="O26" s="326">
        <f>IFERROR(SUMIFS(BOQ!V:V,BOQ!AH:AH,СВОД!$B26)/SUMIFS(BOQ!Q:Q,BOQ!AH:AH,СВОД!$B26),0)</f>
        <v>0</v>
      </c>
      <c r="P26" s="327"/>
      <c r="Q26" s="326">
        <f>IFERROR(SUMIFS(BOQ!S:S,BOQ!AH:AH,СВОД!$B26)/E26,0)</f>
        <v>0</v>
      </c>
      <c r="R26" s="327"/>
      <c r="S26" s="326">
        <f>IFERROR(SUMIFS(BOQ!Y:Y,BOQ!AH:AH,СВОД!$B26)/SUMIFS(BOQ!S:S,BOQ!AH:AH,СВОД!$B26),0)</f>
        <v>0</v>
      </c>
    </row>
    <row r="27" spans="2:19">
      <c r="B27" s="437" t="s">
        <v>498</v>
      </c>
      <c r="C27" s="438" t="s">
        <v>499</v>
      </c>
      <c r="D27" s="439" t="s">
        <v>10</v>
      </c>
      <c r="E27" s="440">
        <f>IF(SUMIF(BOQ!AI:AI,СВОД!B27,BOQ!AL:AL)=0,SUMIF(BOQ!AM:AM,СВОД!B27,BOQ!AP:AP),SUMIF(BOQ!AI:AI,СВОД!B27,BOQ!AL:AL))</f>
        <v>24</v>
      </c>
      <c r="F27" s="431">
        <f t="shared" si="1"/>
        <v>0</v>
      </c>
      <c r="G27" s="432">
        <f>SUMIFS(BOQ!AE:AE,BOQ!AH:AH,СВОД!$B27)</f>
        <v>0</v>
      </c>
      <c r="H27" s="431">
        <f t="shared" si="2"/>
        <v>0</v>
      </c>
      <c r="I27" s="432">
        <f>SUMIFS(BOQ!AC:AC,BOQ!AH:AH,СВОД!$B27)</f>
        <v>0</v>
      </c>
      <c r="J27" s="431">
        <f t="shared" si="3"/>
        <v>0</v>
      </c>
      <c r="K27" s="432">
        <f>SUMIFS(BOQ!AG:AG,BOQ!AH:AH,СВОД!$B27)</f>
        <v>0</v>
      </c>
      <c r="L27" s="433"/>
      <c r="M27" s="434">
        <f>IFERROR(SUMIFS(BOQ!Q:Q,BOQ!AH:AH,СВОД!$B27)/E27,0)</f>
        <v>0.16905000000000001</v>
      </c>
      <c r="N27" s="435"/>
      <c r="O27" s="434">
        <f>IFERROR(SUMIFS(BOQ!V:V,BOQ!AH:AH,СВОД!$B27)/SUMIFS(BOQ!Q:Q,BOQ!AH:AH,СВОД!$B27),0)</f>
        <v>0</v>
      </c>
      <c r="P27" s="435"/>
      <c r="Q27" s="434">
        <f>IFERROR(SUMIFS(BOQ!S:S,BOQ!AH:AH,СВОД!$B27)/E27,0)</f>
        <v>1.3499999999999999E-3</v>
      </c>
      <c r="R27" s="435"/>
      <c r="S27" s="434">
        <f>IFERROR(SUMIFS(BOQ!Y:Y,BOQ!AH:AH,СВОД!$B27)/SUMIFS(BOQ!S:S,BOQ!AH:AH,СВОД!$B27),0)</f>
        <v>0</v>
      </c>
    </row>
    <row r="28" spans="2:19" hidden="1">
      <c r="B28" s="168" t="s">
        <v>643</v>
      </c>
      <c r="C28" s="169" t="s">
        <v>831</v>
      </c>
      <c r="D28" s="282" t="s">
        <v>9</v>
      </c>
      <c r="E28" s="170">
        <f>IF(SUMIF(BOQ!AI:AI,СВОД!B28,BOQ!AL:AL)=0,SUMIF(BOQ!AM:AM,СВОД!B28,BOQ!AP:AP),SUMIF(BOQ!AI:AI,СВОД!B28,BOQ!AL:AL))</f>
        <v>0</v>
      </c>
      <c r="F28" s="324">
        <f t="shared" si="1"/>
        <v>0</v>
      </c>
      <c r="G28" s="325">
        <f>SUMIFS(BOQ!AE:AE,BOQ!AH:AH,СВОД!$B28)</f>
        <v>0</v>
      </c>
      <c r="H28" s="324">
        <f t="shared" si="2"/>
        <v>0</v>
      </c>
      <c r="I28" s="325">
        <f>SUMIFS(BOQ!AC:AC,BOQ!AH:AH,СВОД!$B28)</f>
        <v>0</v>
      </c>
      <c r="J28" s="324">
        <f t="shared" si="3"/>
        <v>0</v>
      </c>
      <c r="K28" s="325">
        <f>SUMIFS(BOQ!AG:AG,BOQ!AH:AH,СВОД!$B28)</f>
        <v>0</v>
      </c>
      <c r="L28" s="172"/>
      <c r="M28" s="326">
        <f>IFERROR(SUMIFS(BOQ!Q:Q,BOQ!AH:AH,СВОД!$B28)/E28,0)</f>
        <v>0</v>
      </c>
      <c r="N28" s="327"/>
      <c r="O28" s="326">
        <f>IFERROR(SUMIFS(BOQ!V:V,BOQ!AH:AH,СВОД!$B28)/SUMIFS(BOQ!Q:Q,BOQ!AH:AH,СВОД!$B28),0)</f>
        <v>0</v>
      </c>
      <c r="P28" s="327"/>
      <c r="Q28" s="326">
        <f>IFERROR(SUMIFS(BOQ!S:S,BOQ!AH:AH,СВОД!$B28)/E28,0)</f>
        <v>0</v>
      </c>
      <c r="R28" s="327"/>
      <c r="S28" s="326">
        <f>IFERROR(SUMIFS(BOQ!Y:Y,BOQ!AH:AH,СВОД!$B28)/SUMIFS(BOQ!S:S,BOQ!AH:AH,СВОД!$B28),0)</f>
        <v>0</v>
      </c>
    </row>
    <row r="29" spans="2:19" hidden="1">
      <c r="B29" s="437" t="s">
        <v>1028</v>
      </c>
      <c r="C29" s="438" t="s">
        <v>1029</v>
      </c>
      <c r="D29" s="439" t="s">
        <v>6</v>
      </c>
      <c r="E29" s="440">
        <f>IF(SUMIF(BOQ!AI:AI,СВОД!B29,BOQ!AL:AL)=0,SUMIF(BOQ!AM:AM,СВОД!B29,BOQ!AP:AP),SUMIF(BOQ!AI:AI,СВОД!B29,BOQ!AL:AL))</f>
        <v>0</v>
      </c>
      <c r="F29" s="431">
        <f t="shared" ref="F29" si="10">IFERROR(G29/E29,0)</f>
        <v>0</v>
      </c>
      <c r="G29" s="432">
        <f>SUMIFS(BOQ!AE:AE,BOQ!AH:AH,СВОД!$B29)</f>
        <v>0</v>
      </c>
      <c r="H29" s="431">
        <f t="shared" ref="H29" si="11">IFERROR(I29/E29,0)</f>
        <v>0</v>
      </c>
      <c r="I29" s="432">
        <f>SUMIFS(BOQ!AC:AC,BOQ!AH:AH,СВОД!$B29)</f>
        <v>0</v>
      </c>
      <c r="J29" s="431">
        <f t="shared" ref="J29" si="12">IFERROR(K29/E29,0)</f>
        <v>0</v>
      </c>
      <c r="K29" s="432">
        <f>SUMIFS(BOQ!AG:AG,BOQ!AH:AH,СВОД!$B29)</f>
        <v>0</v>
      </c>
      <c r="L29" s="433"/>
      <c r="M29" s="434">
        <f>IFERROR(SUMIFS(BOQ!Q:Q,BOQ!AH:AH,СВОД!$B29)/E29,0)</f>
        <v>0</v>
      </c>
      <c r="N29" s="435"/>
      <c r="O29" s="434">
        <f>IFERROR(SUMIFS(BOQ!V:V,BOQ!AH:AH,СВОД!$B29)/SUMIFS(BOQ!Q:Q,BOQ!AH:AH,СВОД!$B29),0)</f>
        <v>0</v>
      </c>
      <c r="P29" s="435"/>
      <c r="Q29" s="434">
        <f>IFERROR(SUMIFS(BOQ!S:S,BOQ!AH:AH,СВОД!$B29)/E29,0)</f>
        <v>0</v>
      </c>
      <c r="R29" s="435"/>
      <c r="S29" s="434">
        <f>IFERROR(SUMIFS(BOQ!Y:Y,BOQ!AH:AH,СВОД!$B29)/SUMIFS(BOQ!S:S,BOQ!AH:AH,СВОД!$B29),0)</f>
        <v>0</v>
      </c>
    </row>
    <row r="30" spans="2:19">
      <c r="B30" s="437" t="s">
        <v>644</v>
      </c>
      <c r="C30" s="438" t="s">
        <v>832</v>
      </c>
      <c r="D30" s="439" t="s">
        <v>833</v>
      </c>
      <c r="E30" s="440">
        <f>IF(SUMIF(BOQ!AI:AI,СВОД!B30,BOQ!AL:AL)=0,SUMIF(BOQ!AM:AM,СВОД!B30,BOQ!AP:AP),SUMIF(BOQ!AI:AI,СВОД!B30,BOQ!AL:AL))</f>
        <v>0.68</v>
      </c>
      <c r="F30" s="431">
        <f t="shared" si="1"/>
        <v>0</v>
      </c>
      <c r="G30" s="432">
        <f>SUMIFS(BOQ!AE:AE,BOQ!AH:AH,СВОД!$B30)</f>
        <v>0</v>
      </c>
      <c r="H30" s="431">
        <f t="shared" si="2"/>
        <v>0</v>
      </c>
      <c r="I30" s="432">
        <f>SUMIFS(BOQ!AC:AC,BOQ!AH:AH,СВОД!$B30)</f>
        <v>0</v>
      </c>
      <c r="J30" s="431">
        <f t="shared" si="3"/>
        <v>0</v>
      </c>
      <c r="K30" s="432">
        <f>SUMIFS(BOQ!AG:AG,BOQ!AH:AH,СВОД!$B30)</f>
        <v>0</v>
      </c>
      <c r="L30" s="433"/>
      <c r="M30" s="434">
        <f>IFERROR(SUMIFS(BOQ!Q:Q,BOQ!AH:AH,СВОД!$B30)/E30,0)</f>
        <v>0</v>
      </c>
      <c r="N30" s="435"/>
      <c r="O30" s="434">
        <f>IFERROR(SUMIFS(BOQ!V:V,BOQ!AH:AH,СВОД!$B30)/SUMIFS(BOQ!Q:Q,BOQ!AH:AH,СВОД!$B30),0)</f>
        <v>0</v>
      </c>
      <c r="P30" s="435"/>
      <c r="Q30" s="434">
        <f>IFERROR(SUMIFS(BOQ!S:S,BOQ!AH:AH,СВОД!$B30)/E30,0)</f>
        <v>1.0799999999999999E-2</v>
      </c>
      <c r="R30" s="435"/>
      <c r="S30" s="434">
        <f>IFERROR(SUMIFS(BOQ!Y:Y,BOQ!AH:AH,СВОД!$B30)/SUMIFS(BOQ!S:S,BOQ!AH:AH,СВОД!$B30),0)</f>
        <v>0</v>
      </c>
    </row>
    <row r="31" spans="2:19" hidden="1">
      <c r="B31" s="168" t="s">
        <v>645</v>
      </c>
      <c r="C31" s="169" t="s">
        <v>834</v>
      </c>
      <c r="D31" s="282" t="s">
        <v>833</v>
      </c>
      <c r="E31" s="170">
        <f>IF(SUMIF(BOQ!AI:AI,СВОД!B31,BOQ!AL:AL)=0,SUMIF(BOQ!AM:AM,СВОД!B31,BOQ!AP:AP),SUMIF(BOQ!AI:AI,СВОД!B31,BOQ!AL:AL))</f>
        <v>0</v>
      </c>
      <c r="F31" s="324">
        <f t="shared" si="1"/>
        <v>0</v>
      </c>
      <c r="G31" s="325">
        <f>SUMIFS(BOQ!AE:AE,BOQ!AH:AH,СВОД!$B31)</f>
        <v>0</v>
      </c>
      <c r="H31" s="324">
        <f t="shared" si="2"/>
        <v>0</v>
      </c>
      <c r="I31" s="325">
        <f>SUMIFS(BOQ!AC:AC,BOQ!AH:AH,СВОД!$B31)</f>
        <v>0</v>
      </c>
      <c r="J31" s="324">
        <f t="shared" si="3"/>
        <v>0</v>
      </c>
      <c r="K31" s="325">
        <f>SUMIFS(BOQ!AG:AG,BOQ!AH:AH,СВОД!$B31)</f>
        <v>0</v>
      </c>
      <c r="L31" s="172"/>
      <c r="M31" s="326">
        <f>IFERROR(SUMIFS(BOQ!Q:Q,BOQ!AH:AH,СВОД!$B31)/E31,0)</f>
        <v>0</v>
      </c>
      <c r="N31" s="327"/>
      <c r="O31" s="326">
        <f>IFERROR(SUMIFS(BOQ!V:V,BOQ!AH:AH,СВОД!$B31)/SUMIFS(BOQ!Q:Q,BOQ!AH:AH,СВОД!$B31),0)</f>
        <v>0</v>
      </c>
      <c r="P31" s="327"/>
      <c r="Q31" s="326">
        <f>IFERROR(SUMIFS(BOQ!S:S,BOQ!AH:AH,СВОД!$B31)/E31,0)</f>
        <v>0</v>
      </c>
      <c r="R31" s="327"/>
      <c r="S31" s="326">
        <f>IFERROR(SUMIFS(BOQ!Y:Y,BOQ!AH:AH,СВОД!$B31)/SUMIFS(BOQ!S:S,BOQ!AH:AH,СВОД!$B31),0)</f>
        <v>0</v>
      </c>
    </row>
    <row r="32" spans="2:19" hidden="1">
      <c r="B32" s="437" t="s">
        <v>646</v>
      </c>
      <c r="C32" s="438" t="s">
        <v>835</v>
      </c>
      <c r="D32" s="439" t="s">
        <v>7</v>
      </c>
      <c r="E32" s="440">
        <f>IF(SUMIF(BOQ!AI:AI,СВОД!B32,BOQ!AL:AL)=0,SUMIF(BOQ!AM:AM,СВОД!B32,BOQ!AP:AP),SUMIF(BOQ!AI:AI,СВОД!B32,BOQ!AL:AL))</f>
        <v>0</v>
      </c>
      <c r="F32" s="431">
        <f t="shared" si="1"/>
        <v>0</v>
      </c>
      <c r="G32" s="432">
        <f>SUMIFS(BOQ!AE:AE,BOQ!AH:AH,СВОД!$B32)</f>
        <v>0</v>
      </c>
      <c r="H32" s="431">
        <f>IFERROR(I32/E32,0)</f>
        <v>0</v>
      </c>
      <c r="I32" s="432">
        <f>SUMIFS(BOQ!AC:AC,BOQ!AH:AH,СВОД!$B32)</f>
        <v>0</v>
      </c>
      <c r="J32" s="431">
        <f t="shared" si="3"/>
        <v>0</v>
      </c>
      <c r="K32" s="432">
        <f>SUMIFS(BOQ!AG:AG,BOQ!AH:AH,СВОД!$B32)</f>
        <v>0</v>
      </c>
      <c r="L32" s="433"/>
      <c r="M32" s="434">
        <f>IFERROR(SUMIFS(BOQ!Q:Q,BOQ!AH:AH,СВОД!$B32)/E32,0)</f>
        <v>0</v>
      </c>
      <c r="N32" s="435"/>
      <c r="O32" s="434">
        <f>IFERROR(SUMIFS(BOQ!V:V,BOQ!AH:AH,СВОД!$B32)/SUMIFS(BOQ!Q:Q,BOQ!AH:AH,СВОД!$B32),0)</f>
        <v>0</v>
      </c>
      <c r="P32" s="435"/>
      <c r="Q32" s="434">
        <f>IFERROR(SUMIFS(BOQ!S:S,BOQ!AH:AH,СВОД!$B32)/E32,0)</f>
        <v>0</v>
      </c>
      <c r="R32" s="435"/>
      <c r="S32" s="434">
        <f>IFERROR(SUMIFS(BOQ!Y:Y,BOQ!AH:AH,СВОД!$B32)/SUMIFS(BOQ!S:S,BOQ!AH:AH,СВОД!$B32),0)</f>
        <v>0</v>
      </c>
    </row>
    <row r="33" spans="2:19" hidden="1">
      <c r="B33" s="168" t="s">
        <v>647</v>
      </c>
      <c r="C33" s="169" t="s">
        <v>836</v>
      </c>
      <c r="D33" s="282" t="s">
        <v>9</v>
      </c>
      <c r="E33" s="170">
        <f>IF(SUMIF(BOQ!AI:AI,СВОД!B33,BOQ!AL:AL)=0,SUMIF(BOQ!AM:AM,СВОД!B33,BOQ!AP:AP),SUMIF(BOQ!AI:AI,СВОД!B33,BOQ!AL:AL))</f>
        <v>0</v>
      </c>
      <c r="F33" s="324">
        <f t="shared" si="1"/>
        <v>0</v>
      </c>
      <c r="G33" s="325">
        <f>SUMIFS(BOQ!AE:AE,BOQ!AH:AH,СВОД!$B33)</f>
        <v>0</v>
      </c>
      <c r="H33" s="324">
        <f t="shared" si="2"/>
        <v>0</v>
      </c>
      <c r="I33" s="325">
        <f>SUMIFS(BOQ!AC:AC,BOQ!AH:AH,СВОД!$B33)</f>
        <v>0</v>
      </c>
      <c r="J33" s="324">
        <f t="shared" si="3"/>
        <v>0</v>
      </c>
      <c r="K33" s="325">
        <f>SUMIFS(BOQ!AG:AG,BOQ!AH:AH,СВОД!$B33)</f>
        <v>0</v>
      </c>
      <c r="L33" s="172"/>
      <c r="M33" s="326">
        <f>IFERROR(SUMIFS(BOQ!Q:Q,BOQ!AH:AH,СВОД!$B33)/E33,0)</f>
        <v>0</v>
      </c>
      <c r="N33" s="327"/>
      <c r="O33" s="326">
        <f>IFERROR(SUMIFS(BOQ!V:V,BOQ!AH:AH,СВОД!$B33)/SUMIFS(BOQ!Q:Q,BOQ!AH:AH,СВОД!$B33),0)</f>
        <v>0</v>
      </c>
      <c r="P33" s="327"/>
      <c r="Q33" s="326">
        <f>IFERROR(SUMIFS(BOQ!S:S,BOQ!AH:AH,СВОД!$B33)/E33,0)</f>
        <v>0</v>
      </c>
      <c r="R33" s="327"/>
      <c r="S33" s="326">
        <f>IFERROR(SUMIFS(BOQ!Y:Y,BOQ!AH:AH,СВОД!$B33)/SUMIFS(BOQ!S:S,BOQ!AH:AH,СВОД!$B33),0)</f>
        <v>0</v>
      </c>
    </row>
    <row r="34" spans="2:19" hidden="1">
      <c r="B34" s="168" t="s">
        <v>648</v>
      </c>
      <c r="C34" s="169" t="s">
        <v>837</v>
      </c>
      <c r="D34" s="282" t="s">
        <v>6</v>
      </c>
      <c r="E34" s="170">
        <f>IF(SUMIF(BOQ!AI:AI,СВОД!B34,BOQ!AL:AL)=0,SUMIF(BOQ!AM:AM,СВОД!B34,BOQ!AP:AP),SUMIF(BOQ!AI:AI,СВОД!B34,BOQ!AL:AL))</f>
        <v>0</v>
      </c>
      <c r="F34" s="324">
        <f t="shared" si="1"/>
        <v>0</v>
      </c>
      <c r="G34" s="325">
        <f>SUMIFS(BOQ!AE:AE,BOQ!AH:AH,СВОД!$B34)</f>
        <v>0</v>
      </c>
      <c r="H34" s="324">
        <f t="shared" si="2"/>
        <v>0</v>
      </c>
      <c r="I34" s="325">
        <f>SUMIFS(BOQ!AC:AC,BOQ!AH:AH,СВОД!$B34)</f>
        <v>0</v>
      </c>
      <c r="J34" s="324">
        <f t="shared" si="3"/>
        <v>0</v>
      </c>
      <c r="K34" s="325">
        <f>SUMIFS(BOQ!AG:AG,BOQ!AH:AH,СВОД!$B34)</f>
        <v>0</v>
      </c>
      <c r="L34" s="172"/>
      <c r="M34" s="326">
        <f>IFERROR(SUMIFS(BOQ!Q:Q,BOQ!AH:AH,СВОД!$B34)/E34,0)</f>
        <v>0</v>
      </c>
      <c r="N34" s="327"/>
      <c r="O34" s="326">
        <f>IFERROR(SUMIFS(BOQ!V:V,BOQ!AH:AH,СВОД!$B34)/SUMIFS(BOQ!Q:Q,BOQ!AH:AH,СВОД!$B34),0)</f>
        <v>0</v>
      </c>
      <c r="P34" s="327"/>
      <c r="Q34" s="326">
        <f>IFERROR(SUMIFS(BOQ!S:S,BOQ!AH:AH,СВОД!$B34)/E34,0)</f>
        <v>0</v>
      </c>
      <c r="R34" s="327"/>
      <c r="S34" s="326">
        <f>IFERROR(SUMIFS(BOQ!Y:Y,BOQ!AH:AH,СВОД!$B34)/SUMIFS(BOQ!S:S,BOQ!AH:AH,СВОД!$B34),0)</f>
        <v>0</v>
      </c>
    </row>
    <row r="35" spans="2:19" hidden="1">
      <c r="B35" s="168" t="s">
        <v>649</v>
      </c>
      <c r="C35" s="169" t="s">
        <v>838</v>
      </c>
      <c r="D35" s="282" t="s">
        <v>285</v>
      </c>
      <c r="E35" s="170">
        <f>IF(SUMIF(BOQ!AI:AI,СВОД!B35,BOQ!AL:AL)=0,SUMIF(BOQ!AM:AM,СВОД!B35,BOQ!AP:AP),SUMIF(BOQ!AI:AI,СВОД!B35,BOQ!AL:AL))</f>
        <v>0</v>
      </c>
      <c r="F35" s="324">
        <f t="shared" si="1"/>
        <v>0</v>
      </c>
      <c r="G35" s="325">
        <f>SUMIFS(BOQ!AE:AE,BOQ!AH:AH,СВОД!$B35)</f>
        <v>0</v>
      </c>
      <c r="H35" s="324">
        <f t="shared" si="2"/>
        <v>0</v>
      </c>
      <c r="I35" s="325">
        <f>SUMIFS(BOQ!AC:AC,BOQ!AH:AH,СВОД!$B35)</f>
        <v>0</v>
      </c>
      <c r="J35" s="324">
        <f t="shared" si="3"/>
        <v>0</v>
      </c>
      <c r="K35" s="325">
        <f>SUMIFS(BOQ!AG:AG,BOQ!AH:AH,СВОД!$B35)</f>
        <v>0</v>
      </c>
      <c r="L35" s="172"/>
      <c r="M35" s="326">
        <f>IFERROR(SUMIFS(BOQ!Q:Q,BOQ!AH:AH,СВОД!$B35)/E35,0)</f>
        <v>0</v>
      </c>
      <c r="N35" s="327"/>
      <c r="O35" s="326">
        <f>IFERROR(SUMIFS(BOQ!V:V,BOQ!AH:AH,СВОД!$B35)/SUMIFS(BOQ!Q:Q,BOQ!AH:AH,СВОД!$B35),0)</f>
        <v>0</v>
      </c>
      <c r="P35" s="327"/>
      <c r="Q35" s="326">
        <f>IFERROR(SUMIFS(BOQ!S:S,BOQ!AH:AH,СВОД!$B35)/E35,0)</f>
        <v>0</v>
      </c>
      <c r="R35" s="327"/>
      <c r="S35" s="326">
        <f>IFERROR(SUMIFS(BOQ!Y:Y,BOQ!AH:AH,СВОД!$B35)/SUMIFS(BOQ!S:S,BOQ!AH:AH,СВОД!$B35),0)</f>
        <v>0</v>
      </c>
    </row>
    <row r="36" spans="2:19" hidden="1">
      <c r="B36" s="168" t="s">
        <v>650</v>
      </c>
      <c r="C36" s="169" t="s">
        <v>839</v>
      </c>
      <c r="D36" s="282" t="s">
        <v>7</v>
      </c>
      <c r="E36" s="170">
        <f>IF(SUMIF(BOQ!AI:AI,СВОД!B36,BOQ!AL:AL)=0,SUMIF(BOQ!AM:AM,СВОД!B36,BOQ!AP:AP),SUMIF(BOQ!AI:AI,СВОД!B36,BOQ!AL:AL))</f>
        <v>0</v>
      </c>
      <c r="F36" s="324">
        <f t="shared" si="1"/>
        <v>0</v>
      </c>
      <c r="G36" s="325">
        <f>SUMIFS(BOQ!AE:AE,BOQ!AH:AH,СВОД!$B36)</f>
        <v>0</v>
      </c>
      <c r="H36" s="324">
        <f t="shared" si="2"/>
        <v>0</v>
      </c>
      <c r="I36" s="325">
        <f>SUMIFS(BOQ!AC:AC,BOQ!AH:AH,СВОД!$B36)</f>
        <v>0</v>
      </c>
      <c r="J36" s="324">
        <f t="shared" si="3"/>
        <v>0</v>
      </c>
      <c r="K36" s="325">
        <f>SUMIFS(BOQ!AG:AG,BOQ!AH:AH,СВОД!$B36)</f>
        <v>0</v>
      </c>
      <c r="L36" s="172"/>
      <c r="M36" s="326">
        <f>IFERROR(SUMIFS(BOQ!Q:Q,BOQ!AH:AH,СВОД!$B36)/E36,0)</f>
        <v>0</v>
      </c>
      <c r="N36" s="327"/>
      <c r="O36" s="326">
        <f>IFERROR(SUMIFS(BOQ!V:V,BOQ!AH:AH,СВОД!$B36)/SUMIFS(BOQ!Q:Q,BOQ!AH:AH,СВОД!$B36),0)</f>
        <v>0</v>
      </c>
      <c r="P36" s="327"/>
      <c r="Q36" s="326">
        <f>IFERROR(SUMIFS(BOQ!S:S,BOQ!AH:AH,СВОД!$B36)/E36,0)</f>
        <v>0</v>
      </c>
      <c r="R36" s="327"/>
      <c r="S36" s="326">
        <f>IFERROR(SUMIFS(BOQ!Y:Y,BOQ!AH:AH,СВОД!$B36)/SUMIFS(BOQ!S:S,BOQ!AH:AH,СВОД!$B36),0)</f>
        <v>0</v>
      </c>
    </row>
    <row r="37" spans="2:19" hidden="1">
      <c r="B37" s="437" t="s">
        <v>651</v>
      </c>
      <c r="C37" s="438" t="s">
        <v>840</v>
      </c>
      <c r="D37" s="439" t="s">
        <v>6</v>
      </c>
      <c r="E37" s="440">
        <f>IF(SUMIF(BOQ!AI:AI,СВОД!B37,BOQ!AL:AL)=0,SUMIF(BOQ!AM:AM,СВОД!B37,BOQ!AP:AP),SUMIF(BOQ!AI:AI,СВОД!B37,BOQ!AL:AL))</f>
        <v>0</v>
      </c>
      <c r="F37" s="431">
        <f t="shared" si="1"/>
        <v>0</v>
      </c>
      <c r="G37" s="432">
        <f>SUMIFS(BOQ!AE:AE,BOQ!AH:AH,СВОД!$B37)</f>
        <v>0</v>
      </c>
      <c r="H37" s="431">
        <f t="shared" si="2"/>
        <v>0</v>
      </c>
      <c r="I37" s="432">
        <f>SUMIFS(BOQ!AC:AC,BOQ!AH:AH,СВОД!$B37)</f>
        <v>0</v>
      </c>
      <c r="J37" s="431">
        <f t="shared" si="3"/>
        <v>0</v>
      </c>
      <c r="K37" s="432">
        <f>SUMIFS(BOQ!AG:AG,BOQ!AH:AH,СВОД!$B37)</f>
        <v>0</v>
      </c>
      <c r="L37" s="433"/>
      <c r="M37" s="434">
        <f>IFERROR(SUMIFS(BOQ!Q:Q,BOQ!AH:AH,СВОД!$B37)/E37,0)</f>
        <v>0</v>
      </c>
      <c r="N37" s="435"/>
      <c r="O37" s="434">
        <f>IFERROR(SUMIFS(BOQ!V:V,BOQ!AH:AH,СВОД!$B37)/SUMIFS(BOQ!Q:Q,BOQ!AH:AH,СВОД!$B37),0)</f>
        <v>0</v>
      </c>
      <c r="P37" s="435"/>
      <c r="Q37" s="434">
        <f>IFERROR(SUMIFS(BOQ!S:S,BOQ!AH:AH,СВОД!$B37)/E37,0)</f>
        <v>0</v>
      </c>
      <c r="R37" s="435"/>
      <c r="S37" s="434">
        <f>IFERROR(SUMIFS(BOQ!Y:Y,BOQ!AH:AH,СВОД!$B37)/SUMIFS(BOQ!S:S,BOQ!AH:AH,СВОД!$B37),0)</f>
        <v>0</v>
      </c>
    </row>
    <row r="38" spans="2:19" hidden="1">
      <c r="B38" s="168" t="s">
        <v>652</v>
      </c>
      <c r="C38" s="169" t="s">
        <v>841</v>
      </c>
      <c r="D38" s="282" t="s">
        <v>9</v>
      </c>
      <c r="E38" s="170">
        <f>IF(SUMIF(BOQ!AI:AI,СВОД!B38,BOQ!AL:AL)=0,SUMIF(BOQ!AM:AM,СВОД!B38,BOQ!AP:AP),SUMIF(BOQ!AI:AI,СВОД!B38,BOQ!AL:AL))</f>
        <v>0</v>
      </c>
      <c r="F38" s="324">
        <f t="shared" si="1"/>
        <v>0</v>
      </c>
      <c r="G38" s="325">
        <f>SUMIFS(BOQ!AE:AE,BOQ!AH:AH,СВОД!$B38)</f>
        <v>0</v>
      </c>
      <c r="H38" s="324">
        <f t="shared" si="2"/>
        <v>0</v>
      </c>
      <c r="I38" s="325">
        <f>SUMIFS(BOQ!AC:AC,BOQ!AH:AH,СВОД!$B38)</f>
        <v>0</v>
      </c>
      <c r="J38" s="324">
        <f t="shared" si="3"/>
        <v>0</v>
      </c>
      <c r="K38" s="325">
        <f>SUMIFS(BOQ!AG:AG,BOQ!AH:AH,СВОД!$B38)</f>
        <v>0</v>
      </c>
      <c r="L38" s="172"/>
      <c r="M38" s="326">
        <f>IFERROR(SUMIFS(BOQ!Q:Q,BOQ!AH:AH,СВОД!$B38)/E38,0)</f>
        <v>0</v>
      </c>
      <c r="N38" s="327"/>
      <c r="O38" s="326">
        <f>IFERROR(SUMIFS(BOQ!V:V,BOQ!AH:AH,СВОД!$B38)/SUMIFS(BOQ!Q:Q,BOQ!AH:AH,СВОД!$B38),0)</f>
        <v>0</v>
      </c>
      <c r="P38" s="327"/>
      <c r="Q38" s="326">
        <f>IFERROR(SUMIFS(BOQ!S:S,BOQ!AH:AH,СВОД!$B38)/E38,0)</f>
        <v>0</v>
      </c>
      <c r="R38" s="327"/>
      <c r="S38" s="326">
        <f>IFERROR(SUMIFS(BOQ!Y:Y,BOQ!AH:AH,СВОД!$B38)/SUMIFS(BOQ!S:S,BOQ!AH:AH,СВОД!$B38),0)</f>
        <v>0</v>
      </c>
    </row>
    <row r="39" spans="2:19" hidden="1">
      <c r="B39" s="168" t="s">
        <v>653</v>
      </c>
      <c r="C39" s="169" t="s">
        <v>842</v>
      </c>
      <c r="D39" s="282" t="s">
        <v>9</v>
      </c>
      <c r="E39" s="170">
        <f>IF(SUMIF(BOQ!AI:AI,СВОД!B39,BOQ!AL:AL)=0,SUMIF(BOQ!AM:AM,СВОД!B39,BOQ!AP:AP),SUMIF(BOQ!AI:AI,СВОД!B39,BOQ!AL:AL))</f>
        <v>0</v>
      </c>
      <c r="F39" s="324">
        <f t="shared" si="1"/>
        <v>0</v>
      </c>
      <c r="G39" s="325">
        <f>SUMIFS(BOQ!AE:AE,BOQ!AH:AH,СВОД!$B39)</f>
        <v>0</v>
      </c>
      <c r="H39" s="324">
        <f t="shared" si="2"/>
        <v>0</v>
      </c>
      <c r="I39" s="325">
        <f>SUMIFS(BOQ!AC:AC,BOQ!AH:AH,СВОД!$B39)</f>
        <v>0</v>
      </c>
      <c r="J39" s="324">
        <f t="shared" si="3"/>
        <v>0</v>
      </c>
      <c r="K39" s="325">
        <f>SUMIFS(BOQ!AG:AG,BOQ!AH:AH,СВОД!$B39)</f>
        <v>0</v>
      </c>
      <c r="L39" s="172"/>
      <c r="M39" s="326">
        <f>IFERROR(SUMIFS(BOQ!Q:Q,BOQ!AH:AH,СВОД!$B39)/E39,0)</f>
        <v>0</v>
      </c>
      <c r="N39" s="327"/>
      <c r="O39" s="326">
        <f>IFERROR(SUMIFS(BOQ!V:V,BOQ!AH:AH,СВОД!$B39)/SUMIFS(BOQ!Q:Q,BOQ!AH:AH,СВОД!$B39),0)</f>
        <v>0</v>
      </c>
      <c r="P39" s="327"/>
      <c r="Q39" s="326">
        <f>IFERROR(SUMIFS(BOQ!S:S,BOQ!AH:AH,СВОД!$B39)/E39,0)</f>
        <v>0</v>
      </c>
      <c r="R39" s="327"/>
      <c r="S39" s="326">
        <f>IFERROR(SUMIFS(BOQ!Y:Y,BOQ!AH:AH,СВОД!$B39)/SUMIFS(BOQ!S:S,BOQ!AH:AH,СВОД!$B39),0)</f>
        <v>0</v>
      </c>
    </row>
    <row r="40" spans="2:19" hidden="1">
      <c r="B40" s="168" t="s">
        <v>654</v>
      </c>
      <c r="C40" s="169" t="s">
        <v>843</v>
      </c>
      <c r="D40" s="282" t="s">
        <v>9</v>
      </c>
      <c r="E40" s="170">
        <f>IF(SUMIF(BOQ!AI:AI,СВОД!B40,BOQ!AL:AL)=0,SUMIF(BOQ!AM:AM,СВОД!B40,BOQ!AP:AP),SUMIF(BOQ!AI:AI,СВОД!B40,BOQ!AL:AL))</f>
        <v>0</v>
      </c>
      <c r="F40" s="324">
        <f t="shared" si="1"/>
        <v>0</v>
      </c>
      <c r="G40" s="325">
        <f>SUMIFS(BOQ!AE:AE,BOQ!AH:AH,СВОД!$B40)</f>
        <v>0</v>
      </c>
      <c r="H40" s="324">
        <f t="shared" si="2"/>
        <v>0</v>
      </c>
      <c r="I40" s="325">
        <f>SUMIFS(BOQ!AC:AC,BOQ!AH:AH,СВОД!$B40)</f>
        <v>0</v>
      </c>
      <c r="J40" s="324">
        <f t="shared" si="3"/>
        <v>0</v>
      </c>
      <c r="K40" s="325">
        <f>SUMIFS(BOQ!AG:AG,BOQ!AH:AH,СВОД!$B40)</f>
        <v>0</v>
      </c>
      <c r="L40" s="172"/>
      <c r="M40" s="326">
        <f>IFERROR(SUMIFS(BOQ!Q:Q,BOQ!AH:AH,СВОД!$B40)/E40,0)</f>
        <v>0</v>
      </c>
      <c r="N40" s="327"/>
      <c r="O40" s="326">
        <f>IFERROR(SUMIFS(BOQ!V:V,BOQ!AH:AH,СВОД!$B40)/SUMIFS(BOQ!Q:Q,BOQ!AH:AH,СВОД!$B40),0)</f>
        <v>0</v>
      </c>
      <c r="P40" s="327"/>
      <c r="Q40" s="326">
        <f>IFERROR(SUMIFS(BOQ!S:S,BOQ!AH:AH,СВОД!$B40)/E40,0)</f>
        <v>0</v>
      </c>
      <c r="R40" s="327"/>
      <c r="S40" s="326">
        <f>IFERROR(SUMIFS(BOQ!Y:Y,BOQ!AH:AH,СВОД!$B40)/SUMIFS(BOQ!S:S,BOQ!AH:AH,СВОД!$B40),0)</f>
        <v>0</v>
      </c>
    </row>
    <row r="41" spans="2:19" hidden="1">
      <c r="B41" s="168" t="s">
        <v>655</v>
      </c>
      <c r="C41" s="169" t="s">
        <v>844</v>
      </c>
      <c r="D41" s="282" t="s">
        <v>9</v>
      </c>
      <c r="E41" s="170">
        <f>IF(SUMIF(BOQ!AI:AI,СВОД!B41,BOQ!AL:AL)=0,SUMIF(BOQ!AM:AM,СВОД!B41,BOQ!AP:AP),SUMIF(BOQ!AI:AI,СВОД!B41,BOQ!AL:AL))</f>
        <v>0</v>
      </c>
      <c r="F41" s="324">
        <f t="shared" si="1"/>
        <v>0</v>
      </c>
      <c r="G41" s="325">
        <f>SUMIFS(BOQ!AE:AE,BOQ!AH:AH,СВОД!$B41)</f>
        <v>0</v>
      </c>
      <c r="H41" s="324">
        <f t="shared" si="2"/>
        <v>0</v>
      </c>
      <c r="I41" s="325">
        <f>SUMIFS(BOQ!AC:AC,BOQ!AH:AH,СВОД!$B41)</f>
        <v>0</v>
      </c>
      <c r="J41" s="324">
        <f t="shared" si="3"/>
        <v>0</v>
      </c>
      <c r="K41" s="325">
        <f>SUMIFS(BOQ!AG:AG,BOQ!AH:AH,СВОД!$B41)</f>
        <v>0</v>
      </c>
      <c r="L41" s="172"/>
      <c r="M41" s="326">
        <f>IFERROR(SUMIFS(BOQ!Q:Q,BOQ!AH:AH,СВОД!$B41)/E41,0)</f>
        <v>0</v>
      </c>
      <c r="N41" s="327"/>
      <c r="O41" s="326">
        <f>IFERROR(SUMIFS(BOQ!V:V,BOQ!AH:AH,СВОД!$B41)/SUMIFS(BOQ!Q:Q,BOQ!AH:AH,СВОД!$B41),0)</f>
        <v>0</v>
      </c>
      <c r="P41" s="327"/>
      <c r="Q41" s="326">
        <f>IFERROR(SUMIFS(BOQ!S:S,BOQ!AH:AH,СВОД!$B41)/E41,0)</f>
        <v>0</v>
      </c>
      <c r="R41" s="327"/>
      <c r="S41" s="326">
        <f>IFERROR(SUMIFS(BOQ!Y:Y,BOQ!AH:AH,СВОД!$B41)/SUMIFS(BOQ!S:S,BOQ!AH:AH,СВОД!$B41),0)</f>
        <v>0</v>
      </c>
    </row>
    <row r="42" spans="2:19" hidden="1">
      <c r="B42" s="168" t="s">
        <v>656</v>
      </c>
      <c r="C42" s="169" t="s">
        <v>845</v>
      </c>
      <c r="D42" s="282" t="s">
        <v>10</v>
      </c>
      <c r="E42" s="170">
        <f>IF(SUMIF(BOQ!AI:AI,СВОД!B42,BOQ!AL:AL)=0,SUMIF(BOQ!AM:AM,СВОД!B42,BOQ!AP:AP),SUMIF(BOQ!AI:AI,СВОД!B42,BOQ!AL:AL))</f>
        <v>0</v>
      </c>
      <c r="F42" s="324">
        <f t="shared" si="1"/>
        <v>0</v>
      </c>
      <c r="G42" s="325">
        <f>SUMIFS(BOQ!AE:AE,BOQ!AH:AH,СВОД!$B42)</f>
        <v>0</v>
      </c>
      <c r="H42" s="324">
        <f t="shared" si="2"/>
        <v>0</v>
      </c>
      <c r="I42" s="325">
        <f>SUMIFS(BOQ!AC:AC,BOQ!AH:AH,СВОД!$B42)</f>
        <v>0</v>
      </c>
      <c r="J42" s="324">
        <f t="shared" si="3"/>
        <v>0</v>
      </c>
      <c r="K42" s="325">
        <f>SUMIFS(BOQ!AG:AG,BOQ!AH:AH,СВОД!$B42)</f>
        <v>0</v>
      </c>
      <c r="L42" s="172"/>
      <c r="M42" s="326">
        <f>IFERROR(SUMIFS(BOQ!Q:Q,BOQ!AH:AH,СВОД!$B42)/E42,0)</f>
        <v>0</v>
      </c>
      <c r="N42" s="327"/>
      <c r="O42" s="326">
        <f>IFERROR(SUMIFS(BOQ!V:V,BOQ!AH:AH,СВОД!$B42)/SUMIFS(BOQ!Q:Q,BOQ!AH:AH,СВОД!$B42),0)</f>
        <v>0</v>
      </c>
      <c r="P42" s="327"/>
      <c r="Q42" s="326">
        <f>IFERROR(SUMIFS(BOQ!S:S,BOQ!AH:AH,СВОД!$B42)/E42,0)</f>
        <v>0</v>
      </c>
      <c r="R42" s="327"/>
      <c r="S42" s="326">
        <f>IFERROR(SUMIFS(BOQ!Y:Y,BOQ!AH:AH,СВОД!$B42)/SUMIFS(BOQ!S:S,BOQ!AH:AH,СВОД!$B42),0)</f>
        <v>0</v>
      </c>
    </row>
    <row r="43" spans="2:19" hidden="1">
      <c r="B43" s="168" t="s">
        <v>657</v>
      </c>
      <c r="C43" s="169" t="s">
        <v>846</v>
      </c>
      <c r="D43" s="282" t="s">
        <v>6</v>
      </c>
      <c r="E43" s="170">
        <f>IF(SUMIF(BOQ!AI:AI,СВОД!B43,BOQ!AL:AL)=0,SUMIF(BOQ!AM:AM,СВОД!B43,BOQ!AP:AP),SUMIF(BOQ!AI:AI,СВОД!B43,BOQ!AL:AL))</f>
        <v>0</v>
      </c>
      <c r="F43" s="324">
        <f t="shared" si="1"/>
        <v>0</v>
      </c>
      <c r="G43" s="325">
        <f>SUMIFS(BOQ!AE:AE,BOQ!AH:AH,СВОД!$B43)</f>
        <v>0</v>
      </c>
      <c r="H43" s="324">
        <f t="shared" si="2"/>
        <v>0</v>
      </c>
      <c r="I43" s="325">
        <f>SUMIFS(BOQ!AC:AC,BOQ!AH:AH,СВОД!$B43)</f>
        <v>0</v>
      </c>
      <c r="J43" s="324">
        <f t="shared" si="3"/>
        <v>0</v>
      </c>
      <c r="K43" s="325">
        <f>SUMIFS(BOQ!AG:AG,BOQ!AH:AH,СВОД!$B43)</f>
        <v>0</v>
      </c>
      <c r="L43" s="172"/>
      <c r="M43" s="326">
        <f>IFERROR(SUMIFS(BOQ!Q:Q,BOQ!AH:AH,СВОД!$B43)/E43,0)</f>
        <v>0</v>
      </c>
      <c r="N43" s="327"/>
      <c r="O43" s="326">
        <f>IFERROR(SUMIFS(BOQ!V:V,BOQ!AH:AH,СВОД!$B43)/SUMIFS(BOQ!Q:Q,BOQ!AH:AH,СВОД!$B43),0)</f>
        <v>0</v>
      </c>
      <c r="P43" s="327"/>
      <c r="Q43" s="326">
        <f>IFERROR(SUMIFS(BOQ!S:S,BOQ!AH:AH,СВОД!$B43)/E43,0)</f>
        <v>0</v>
      </c>
      <c r="R43" s="327"/>
      <c r="S43" s="326">
        <f>IFERROR(SUMIFS(BOQ!Y:Y,BOQ!AH:AH,СВОД!$B43)/SUMIFS(BOQ!S:S,BOQ!AH:AH,СВОД!$B43),0)</f>
        <v>0</v>
      </c>
    </row>
    <row r="44" spans="2:19" hidden="1">
      <c r="B44" s="168" t="s">
        <v>658</v>
      </c>
      <c r="C44" s="169" t="s">
        <v>847</v>
      </c>
      <c r="D44" s="282" t="s">
        <v>6</v>
      </c>
      <c r="E44" s="170">
        <f>IF(SUMIF(BOQ!AI:AI,СВОД!B44,BOQ!AL:AL)=0,SUMIF(BOQ!AM:AM,СВОД!B44,BOQ!AP:AP),SUMIF(BOQ!AI:AI,СВОД!B44,BOQ!AL:AL))</f>
        <v>0</v>
      </c>
      <c r="F44" s="324">
        <f t="shared" si="1"/>
        <v>0</v>
      </c>
      <c r="G44" s="325">
        <f>SUMIFS(BOQ!AE:AE,BOQ!AH:AH,СВОД!$B44)</f>
        <v>0</v>
      </c>
      <c r="H44" s="324">
        <f t="shared" si="2"/>
        <v>0</v>
      </c>
      <c r="I44" s="325">
        <f>SUMIFS(BOQ!AC:AC,BOQ!AH:AH,СВОД!$B44)</f>
        <v>0</v>
      </c>
      <c r="J44" s="324">
        <f t="shared" si="3"/>
        <v>0</v>
      </c>
      <c r="K44" s="325">
        <f>SUMIFS(BOQ!AG:AG,BOQ!AH:AH,СВОД!$B44)</f>
        <v>0</v>
      </c>
      <c r="L44" s="172"/>
      <c r="M44" s="326">
        <f>IFERROR(SUMIFS(BOQ!Q:Q,BOQ!AH:AH,СВОД!$B44)/E44,0)</f>
        <v>0</v>
      </c>
      <c r="N44" s="327"/>
      <c r="O44" s="326">
        <f>IFERROR(SUMIFS(BOQ!V:V,BOQ!AH:AH,СВОД!$B44)/SUMIFS(BOQ!Q:Q,BOQ!AH:AH,СВОД!$B44),0)</f>
        <v>0</v>
      </c>
      <c r="P44" s="327"/>
      <c r="Q44" s="326">
        <f>IFERROR(SUMIFS(BOQ!S:S,BOQ!AH:AH,СВОД!$B44)/E44,0)</f>
        <v>0</v>
      </c>
      <c r="R44" s="327"/>
      <c r="S44" s="326">
        <f>IFERROR(SUMIFS(BOQ!Y:Y,BOQ!AH:AH,СВОД!$B44)/SUMIFS(BOQ!S:S,BOQ!AH:AH,СВОД!$B44),0)</f>
        <v>0</v>
      </c>
    </row>
    <row r="45" spans="2:19" hidden="1">
      <c r="B45" s="168" t="s">
        <v>659</v>
      </c>
      <c r="C45" s="169" t="s">
        <v>848</v>
      </c>
      <c r="D45" s="282" t="s">
        <v>6</v>
      </c>
      <c r="E45" s="170">
        <f>IF(SUMIF(BOQ!AI:AI,СВОД!B45,BOQ!AL:AL)=0,SUMIF(BOQ!AM:AM,СВОД!B45,BOQ!AP:AP),SUMIF(BOQ!AI:AI,СВОД!B45,BOQ!AL:AL))</f>
        <v>0</v>
      </c>
      <c r="F45" s="324">
        <f t="shared" si="1"/>
        <v>0</v>
      </c>
      <c r="G45" s="325">
        <f>SUMIFS(BOQ!AE:AE,BOQ!AH:AH,СВОД!$B45)</f>
        <v>0</v>
      </c>
      <c r="H45" s="324">
        <f t="shared" si="2"/>
        <v>0</v>
      </c>
      <c r="I45" s="325">
        <f>SUMIFS(BOQ!AC:AC,BOQ!AH:AH,СВОД!$B45)</f>
        <v>0</v>
      </c>
      <c r="J45" s="324">
        <f t="shared" si="3"/>
        <v>0</v>
      </c>
      <c r="K45" s="325">
        <f>SUMIFS(BOQ!AG:AG,BOQ!AH:AH,СВОД!$B45)</f>
        <v>0</v>
      </c>
      <c r="L45" s="172"/>
      <c r="M45" s="326">
        <f>IFERROR(SUMIFS(BOQ!Q:Q,BOQ!AH:AH,СВОД!$B45)/E45,0)</f>
        <v>0</v>
      </c>
      <c r="N45" s="327"/>
      <c r="O45" s="326">
        <f>IFERROR(SUMIFS(BOQ!V:V,BOQ!AH:AH,СВОД!$B45)/SUMIFS(BOQ!Q:Q,BOQ!AH:AH,СВОД!$B45),0)</f>
        <v>0</v>
      </c>
      <c r="P45" s="327"/>
      <c r="Q45" s="326">
        <f>IFERROR(SUMIFS(BOQ!S:S,BOQ!AH:AH,СВОД!$B45)/E45,0)</f>
        <v>0</v>
      </c>
      <c r="R45" s="327"/>
      <c r="S45" s="326">
        <f>IFERROR(SUMIFS(BOQ!Y:Y,BOQ!AH:AH,СВОД!$B45)/SUMIFS(BOQ!S:S,BOQ!AH:AH,СВОД!$B45),0)</f>
        <v>0</v>
      </c>
    </row>
    <row r="46" spans="2:19" hidden="1">
      <c r="B46" s="168" t="s">
        <v>660</v>
      </c>
      <c r="C46" s="169" t="s">
        <v>849</v>
      </c>
      <c r="D46" s="282" t="s">
        <v>6</v>
      </c>
      <c r="E46" s="170">
        <f>IF(SUMIF(BOQ!AI:AI,СВОД!B46,BOQ!AL:AL)=0,SUMIF(BOQ!AM:AM,СВОД!B46,BOQ!AP:AP),SUMIF(BOQ!AI:AI,СВОД!B46,BOQ!AL:AL))</f>
        <v>0</v>
      </c>
      <c r="F46" s="324">
        <f t="shared" si="1"/>
        <v>0</v>
      </c>
      <c r="G46" s="325">
        <f>SUMIFS(BOQ!AE:AE,BOQ!AH:AH,СВОД!$B46)</f>
        <v>0</v>
      </c>
      <c r="H46" s="324">
        <f t="shared" si="2"/>
        <v>0</v>
      </c>
      <c r="I46" s="325">
        <f>SUMIFS(BOQ!AC:AC,BOQ!AH:AH,СВОД!$B46)</f>
        <v>0</v>
      </c>
      <c r="J46" s="324">
        <f t="shared" si="3"/>
        <v>0</v>
      </c>
      <c r="K46" s="325">
        <f>SUMIFS(BOQ!AG:AG,BOQ!AH:AH,СВОД!$B46)</f>
        <v>0</v>
      </c>
      <c r="L46" s="172"/>
      <c r="M46" s="326">
        <f>IFERROR(SUMIFS(BOQ!Q:Q,BOQ!AH:AH,СВОД!$B46)/E46,0)</f>
        <v>0</v>
      </c>
      <c r="N46" s="327"/>
      <c r="O46" s="326">
        <f>IFERROR(SUMIFS(BOQ!V:V,BOQ!AH:AH,СВОД!$B46)/SUMIFS(BOQ!Q:Q,BOQ!AH:AH,СВОД!$B46),0)</f>
        <v>0</v>
      </c>
      <c r="P46" s="327"/>
      <c r="Q46" s="326">
        <f>IFERROR(SUMIFS(BOQ!S:S,BOQ!AH:AH,СВОД!$B46)/E46,0)</f>
        <v>0</v>
      </c>
      <c r="R46" s="327"/>
      <c r="S46" s="326">
        <f>IFERROR(SUMIFS(BOQ!Y:Y,BOQ!AH:AH,СВОД!$B46)/SUMIFS(BOQ!S:S,BOQ!AH:AH,СВОД!$B46),0)</f>
        <v>0</v>
      </c>
    </row>
    <row r="47" spans="2:19" hidden="1">
      <c r="B47" s="168" t="s">
        <v>661</v>
      </c>
      <c r="C47" s="169" t="s">
        <v>850</v>
      </c>
      <c r="D47" s="282" t="s">
        <v>6</v>
      </c>
      <c r="E47" s="170">
        <f>IF(SUMIF(BOQ!AI:AI,СВОД!B47,BOQ!AL:AL)=0,SUMIF(BOQ!AM:AM,СВОД!B47,BOQ!AP:AP),SUMIF(BOQ!AI:AI,СВОД!B47,BOQ!AL:AL))</f>
        <v>0</v>
      </c>
      <c r="F47" s="324">
        <f t="shared" si="1"/>
        <v>0</v>
      </c>
      <c r="G47" s="325">
        <f>SUMIFS(BOQ!AE:AE,BOQ!AH:AH,СВОД!$B47)</f>
        <v>0</v>
      </c>
      <c r="H47" s="324">
        <f t="shared" si="2"/>
        <v>0</v>
      </c>
      <c r="I47" s="325">
        <f>SUMIFS(BOQ!AC:AC,BOQ!AH:AH,СВОД!$B47)</f>
        <v>0</v>
      </c>
      <c r="J47" s="324">
        <f t="shared" si="3"/>
        <v>0</v>
      </c>
      <c r="K47" s="325">
        <f>SUMIFS(BOQ!AG:AG,BOQ!AH:AH,СВОД!$B47)</f>
        <v>0</v>
      </c>
      <c r="L47" s="172"/>
      <c r="M47" s="326">
        <f>IFERROR(SUMIFS(BOQ!Q:Q,BOQ!AH:AH,СВОД!$B47)/E47,0)</f>
        <v>0</v>
      </c>
      <c r="N47" s="327"/>
      <c r="O47" s="326">
        <f>IFERROR(SUMIFS(BOQ!V:V,BOQ!AH:AH,СВОД!$B47)/SUMIFS(BOQ!Q:Q,BOQ!AH:AH,СВОД!$B47),0)</f>
        <v>0</v>
      </c>
      <c r="P47" s="327"/>
      <c r="Q47" s="326">
        <f>IFERROR(SUMIFS(BOQ!S:S,BOQ!AH:AH,СВОД!$B47)/E47,0)</f>
        <v>0</v>
      </c>
      <c r="R47" s="327"/>
      <c r="S47" s="326">
        <f>IFERROR(SUMIFS(BOQ!Y:Y,BOQ!AH:AH,СВОД!$B47)/SUMIFS(BOQ!S:S,BOQ!AH:AH,СВОД!$B47),0)</f>
        <v>0</v>
      </c>
    </row>
    <row r="48" spans="2:19" hidden="1">
      <c r="B48" s="168" t="s">
        <v>662</v>
      </c>
      <c r="C48" s="169" t="s">
        <v>851</v>
      </c>
      <c r="D48" s="282" t="s">
        <v>6</v>
      </c>
      <c r="E48" s="170">
        <f>IF(SUMIF(BOQ!AI:AI,СВОД!B48,BOQ!AL:AL)=0,SUMIF(BOQ!AM:AM,СВОД!B48,BOQ!AP:AP),SUMIF(BOQ!AI:AI,СВОД!B48,BOQ!AL:AL))</f>
        <v>0</v>
      </c>
      <c r="F48" s="324">
        <f t="shared" si="1"/>
        <v>0</v>
      </c>
      <c r="G48" s="325">
        <f>SUMIFS(BOQ!AE:AE,BOQ!AH:AH,СВОД!$B48)</f>
        <v>0</v>
      </c>
      <c r="H48" s="324">
        <f t="shared" si="2"/>
        <v>0</v>
      </c>
      <c r="I48" s="325">
        <f>SUMIFS(BOQ!AC:AC,BOQ!AH:AH,СВОД!$B48)</f>
        <v>0</v>
      </c>
      <c r="J48" s="324">
        <f t="shared" si="3"/>
        <v>0</v>
      </c>
      <c r="K48" s="325">
        <f>SUMIFS(BOQ!AG:AG,BOQ!AH:AH,СВОД!$B48)</f>
        <v>0</v>
      </c>
      <c r="L48" s="172"/>
      <c r="M48" s="326">
        <f>IFERROR(SUMIFS(BOQ!Q:Q,BOQ!AH:AH,СВОД!$B48)/E48,0)</f>
        <v>0</v>
      </c>
      <c r="N48" s="327"/>
      <c r="O48" s="326">
        <f>IFERROR(SUMIFS(BOQ!V:V,BOQ!AH:AH,СВОД!$B48)/SUMIFS(BOQ!Q:Q,BOQ!AH:AH,СВОД!$B48),0)</f>
        <v>0</v>
      </c>
      <c r="P48" s="327"/>
      <c r="Q48" s="326">
        <f>IFERROR(SUMIFS(BOQ!S:S,BOQ!AH:AH,СВОД!$B48)/E48,0)</f>
        <v>0</v>
      </c>
      <c r="R48" s="327"/>
      <c r="S48" s="326">
        <f>IFERROR(SUMIFS(BOQ!Y:Y,BOQ!AH:AH,СВОД!$B48)/SUMIFS(BOQ!S:S,BOQ!AH:AH,СВОД!$B48),0)</f>
        <v>0</v>
      </c>
    </row>
    <row r="49" spans="2:19" hidden="1">
      <c r="B49" s="168" t="s">
        <v>663</v>
      </c>
      <c r="C49" s="169" t="s">
        <v>852</v>
      </c>
      <c r="D49" s="282" t="s">
        <v>6</v>
      </c>
      <c r="E49" s="170">
        <f>IF(SUMIF(BOQ!AI:AI,СВОД!B49,BOQ!AL:AL)=0,SUMIF(BOQ!AM:AM,СВОД!B49,BOQ!AP:AP),SUMIF(BOQ!AI:AI,СВОД!B49,BOQ!AL:AL))</f>
        <v>0</v>
      </c>
      <c r="F49" s="324">
        <f t="shared" si="1"/>
        <v>0</v>
      </c>
      <c r="G49" s="325">
        <f>SUMIFS(BOQ!AE:AE,BOQ!AH:AH,СВОД!$B49)</f>
        <v>0</v>
      </c>
      <c r="H49" s="324">
        <f t="shared" si="2"/>
        <v>0</v>
      </c>
      <c r="I49" s="325">
        <f>SUMIFS(BOQ!AC:AC,BOQ!AH:AH,СВОД!$B49)</f>
        <v>0</v>
      </c>
      <c r="J49" s="324">
        <f t="shared" si="3"/>
        <v>0</v>
      </c>
      <c r="K49" s="325">
        <f>SUMIFS(BOQ!AG:AG,BOQ!AH:AH,СВОД!$B49)</f>
        <v>0</v>
      </c>
      <c r="L49" s="172"/>
      <c r="M49" s="326">
        <f>IFERROR(SUMIFS(BOQ!Q:Q,BOQ!AH:AH,СВОД!$B49)/E49,0)</f>
        <v>0</v>
      </c>
      <c r="N49" s="327"/>
      <c r="O49" s="326">
        <f>IFERROR(SUMIFS(BOQ!V:V,BOQ!AH:AH,СВОД!$B49)/SUMIFS(BOQ!Q:Q,BOQ!AH:AH,СВОД!$B49),0)</f>
        <v>0</v>
      </c>
      <c r="P49" s="327"/>
      <c r="Q49" s="326">
        <f>IFERROR(SUMIFS(BOQ!S:S,BOQ!AH:AH,СВОД!$B49)/E49,0)</f>
        <v>0</v>
      </c>
      <c r="R49" s="327"/>
      <c r="S49" s="326">
        <f>IFERROR(SUMIFS(BOQ!Y:Y,BOQ!AH:AH,СВОД!$B49)/SUMIFS(BOQ!S:S,BOQ!AH:AH,СВОД!$B49),0)</f>
        <v>0</v>
      </c>
    </row>
    <row r="50" spans="2:19" hidden="1">
      <c r="B50" s="168" t="s">
        <v>664</v>
      </c>
      <c r="C50" s="169" t="s">
        <v>853</v>
      </c>
      <c r="D50" s="282" t="s">
        <v>6</v>
      </c>
      <c r="E50" s="170">
        <f>IF(SUMIF(BOQ!AI:AI,СВОД!B50,BOQ!AL:AL)=0,SUMIF(BOQ!AM:AM,СВОД!B50,BOQ!AP:AP),SUMIF(BOQ!AI:AI,СВОД!B50,BOQ!AL:AL))</f>
        <v>0</v>
      </c>
      <c r="F50" s="324">
        <f t="shared" si="1"/>
        <v>0</v>
      </c>
      <c r="G50" s="325">
        <f>SUMIFS(BOQ!AE:AE,BOQ!AH:AH,СВОД!$B50)</f>
        <v>0</v>
      </c>
      <c r="H50" s="324">
        <f t="shared" si="2"/>
        <v>0</v>
      </c>
      <c r="I50" s="325">
        <f>SUMIFS(BOQ!AC:AC,BOQ!AH:AH,СВОД!$B50)</f>
        <v>0</v>
      </c>
      <c r="J50" s="324">
        <f t="shared" si="3"/>
        <v>0</v>
      </c>
      <c r="K50" s="325">
        <f>SUMIFS(BOQ!AG:AG,BOQ!AH:AH,СВОД!$B50)</f>
        <v>0</v>
      </c>
      <c r="L50" s="172"/>
      <c r="M50" s="326">
        <f>IFERROR(SUMIFS(BOQ!Q:Q,BOQ!AH:AH,СВОД!$B50)/E50,0)</f>
        <v>0</v>
      </c>
      <c r="N50" s="327"/>
      <c r="O50" s="326">
        <f>IFERROR(SUMIFS(BOQ!V:V,BOQ!AH:AH,СВОД!$B50)/SUMIFS(BOQ!Q:Q,BOQ!AH:AH,СВОД!$B50),0)</f>
        <v>0</v>
      </c>
      <c r="P50" s="327"/>
      <c r="Q50" s="326">
        <f>IFERROR(SUMIFS(BOQ!S:S,BOQ!AH:AH,СВОД!$B50)/E50,0)</f>
        <v>0</v>
      </c>
      <c r="R50" s="327"/>
      <c r="S50" s="326">
        <f>IFERROR(SUMIFS(BOQ!Y:Y,BOQ!AH:AH,СВОД!$B50)/SUMIFS(BOQ!S:S,BOQ!AH:AH,СВОД!$B50),0)</f>
        <v>0</v>
      </c>
    </row>
    <row r="51" spans="2:19" hidden="1">
      <c r="B51" s="168" t="s">
        <v>665</v>
      </c>
      <c r="C51" s="169" t="s">
        <v>854</v>
      </c>
      <c r="D51" s="282" t="s">
        <v>10</v>
      </c>
      <c r="E51" s="170">
        <f>IF(SUMIF(BOQ!AI:AI,СВОД!B51,BOQ!AL:AL)=0,SUMIF(BOQ!AM:AM,СВОД!B51,BOQ!AP:AP),SUMIF(BOQ!AI:AI,СВОД!B51,BOQ!AL:AL))</f>
        <v>0</v>
      </c>
      <c r="F51" s="324">
        <f t="shared" si="1"/>
        <v>0</v>
      </c>
      <c r="G51" s="325">
        <f>SUMIFS(BOQ!AE:AE,BOQ!AH:AH,СВОД!$B51)</f>
        <v>0</v>
      </c>
      <c r="H51" s="324">
        <f t="shared" si="2"/>
        <v>0</v>
      </c>
      <c r="I51" s="325">
        <f>SUMIFS(BOQ!AC:AC,BOQ!AH:AH,СВОД!$B51)</f>
        <v>0</v>
      </c>
      <c r="J51" s="324">
        <f t="shared" si="3"/>
        <v>0</v>
      </c>
      <c r="K51" s="325">
        <f>SUMIFS(BOQ!AG:AG,BOQ!AH:AH,СВОД!$B51)</f>
        <v>0</v>
      </c>
      <c r="L51" s="172"/>
      <c r="M51" s="326">
        <f>IFERROR(SUMIFS(BOQ!Q:Q,BOQ!AH:AH,СВОД!$B51)/E51,0)</f>
        <v>0</v>
      </c>
      <c r="N51" s="327"/>
      <c r="O51" s="326">
        <f>IFERROR(SUMIFS(BOQ!V:V,BOQ!AH:AH,СВОД!$B51)/SUMIFS(BOQ!Q:Q,BOQ!AH:AH,СВОД!$B51),0)</f>
        <v>0</v>
      </c>
      <c r="P51" s="327"/>
      <c r="Q51" s="326">
        <f>IFERROR(SUMIFS(BOQ!S:S,BOQ!AH:AH,СВОД!$B51)/E51,0)</f>
        <v>0</v>
      </c>
      <c r="R51" s="327"/>
      <c r="S51" s="326">
        <f>IFERROR(SUMIFS(BOQ!Y:Y,BOQ!AH:AH,СВОД!$B51)/SUMIFS(BOQ!S:S,BOQ!AH:AH,СВОД!$B51),0)</f>
        <v>0</v>
      </c>
    </row>
    <row r="52" spans="2:19" hidden="1">
      <c r="B52" s="168" t="s">
        <v>666</v>
      </c>
      <c r="C52" s="169" t="s">
        <v>855</v>
      </c>
      <c r="D52" s="282" t="s">
        <v>6</v>
      </c>
      <c r="E52" s="170">
        <f>IF(SUMIF(BOQ!AI:AI,СВОД!B52,BOQ!AL:AL)=0,SUMIF(BOQ!AM:AM,СВОД!B52,BOQ!AP:AP),SUMIF(BOQ!AI:AI,СВОД!B52,BOQ!AL:AL))</f>
        <v>0</v>
      </c>
      <c r="F52" s="324">
        <f t="shared" si="1"/>
        <v>0</v>
      </c>
      <c r="G52" s="325">
        <f>SUMIFS(BOQ!AE:AE,BOQ!AH:AH,СВОД!$B52)</f>
        <v>0</v>
      </c>
      <c r="H52" s="324">
        <f t="shared" si="2"/>
        <v>0</v>
      </c>
      <c r="I52" s="325">
        <f>SUMIFS(BOQ!AC:AC,BOQ!AH:AH,СВОД!$B52)</f>
        <v>0</v>
      </c>
      <c r="J52" s="324">
        <f t="shared" si="3"/>
        <v>0</v>
      </c>
      <c r="K52" s="325">
        <f>SUMIFS(BOQ!AG:AG,BOQ!AH:AH,СВОД!$B52)</f>
        <v>0</v>
      </c>
      <c r="L52" s="172"/>
      <c r="M52" s="326">
        <f>IFERROR(SUMIFS(BOQ!Q:Q,BOQ!AH:AH,СВОД!$B52)/E52,0)</f>
        <v>0</v>
      </c>
      <c r="N52" s="327"/>
      <c r="O52" s="326">
        <f>IFERROR(SUMIFS(BOQ!V:V,BOQ!AH:AH,СВОД!$B52)/SUMIFS(BOQ!Q:Q,BOQ!AH:AH,СВОД!$B52),0)</f>
        <v>0</v>
      </c>
      <c r="P52" s="327"/>
      <c r="Q52" s="326">
        <f>IFERROR(SUMIFS(BOQ!S:S,BOQ!AH:AH,СВОД!$B52)/E52,0)</f>
        <v>0</v>
      </c>
      <c r="R52" s="327"/>
      <c r="S52" s="326">
        <f>IFERROR(SUMIFS(BOQ!Y:Y,BOQ!AH:AH,СВОД!$B52)/SUMIFS(BOQ!S:S,BOQ!AH:AH,СВОД!$B52),0)</f>
        <v>0</v>
      </c>
    </row>
    <row r="53" spans="2:19" hidden="1">
      <c r="B53" s="168" t="s">
        <v>667</v>
      </c>
      <c r="C53" s="169" t="s">
        <v>856</v>
      </c>
      <c r="D53" s="282" t="s">
        <v>6</v>
      </c>
      <c r="E53" s="170">
        <f>IF(SUMIF(BOQ!AI:AI,СВОД!B53,BOQ!AL:AL)=0,SUMIF(BOQ!AM:AM,СВОД!B53,BOQ!AP:AP),SUMIF(BOQ!AI:AI,СВОД!B53,BOQ!AL:AL))</f>
        <v>0</v>
      </c>
      <c r="F53" s="324">
        <f t="shared" si="1"/>
        <v>0</v>
      </c>
      <c r="G53" s="325">
        <f>SUMIFS(BOQ!AE:AE,BOQ!AH:AH,СВОД!$B53)</f>
        <v>0</v>
      </c>
      <c r="H53" s="324">
        <f t="shared" si="2"/>
        <v>0</v>
      </c>
      <c r="I53" s="325">
        <f>SUMIFS(BOQ!AC:AC,BOQ!AH:AH,СВОД!$B53)</f>
        <v>0</v>
      </c>
      <c r="J53" s="324">
        <f t="shared" si="3"/>
        <v>0</v>
      </c>
      <c r="K53" s="325">
        <f>SUMIFS(BOQ!AG:AG,BOQ!AH:AH,СВОД!$B53)</f>
        <v>0</v>
      </c>
      <c r="L53" s="172"/>
      <c r="M53" s="326">
        <f>IFERROR(SUMIFS(BOQ!Q:Q,BOQ!AH:AH,СВОД!$B53)/E53,0)</f>
        <v>0</v>
      </c>
      <c r="N53" s="327"/>
      <c r="O53" s="326">
        <f>IFERROR(SUMIFS(BOQ!V:V,BOQ!AH:AH,СВОД!$B53)/SUMIFS(BOQ!Q:Q,BOQ!AH:AH,СВОД!$B53),0)</f>
        <v>0</v>
      </c>
      <c r="P53" s="327"/>
      <c r="Q53" s="326">
        <f>IFERROR(SUMIFS(BOQ!S:S,BOQ!AH:AH,СВОД!$B53)/E53,0)</f>
        <v>0</v>
      </c>
      <c r="R53" s="327"/>
      <c r="S53" s="326">
        <f>IFERROR(SUMIFS(BOQ!Y:Y,BOQ!AH:AH,СВОД!$B53)/SUMIFS(BOQ!S:S,BOQ!AH:AH,СВОД!$B53),0)</f>
        <v>0</v>
      </c>
    </row>
    <row r="54" spans="2:19" hidden="1">
      <c r="B54" s="168" t="s">
        <v>668</v>
      </c>
      <c r="C54" s="169" t="s">
        <v>857</v>
      </c>
      <c r="D54" s="282" t="s">
        <v>285</v>
      </c>
      <c r="E54" s="170">
        <f>IF(SUMIF(BOQ!AI:AI,СВОД!B54,BOQ!AL:AL)=0,SUMIF(BOQ!AM:AM,СВОД!B54,BOQ!AP:AP),SUMIF(BOQ!AI:AI,СВОД!B54,BOQ!AL:AL))</f>
        <v>0</v>
      </c>
      <c r="F54" s="324">
        <f t="shared" si="1"/>
        <v>0</v>
      </c>
      <c r="G54" s="325">
        <f>SUMIFS(BOQ!AE:AE,BOQ!AH:AH,СВОД!$B54)</f>
        <v>0</v>
      </c>
      <c r="H54" s="324">
        <f t="shared" si="2"/>
        <v>0</v>
      </c>
      <c r="I54" s="325">
        <f>SUMIFS(BOQ!AC:AC,BOQ!AH:AH,СВОД!$B54)</f>
        <v>0</v>
      </c>
      <c r="J54" s="324">
        <f t="shared" si="3"/>
        <v>0</v>
      </c>
      <c r="K54" s="325">
        <f>SUMIFS(BOQ!AG:AG,BOQ!AH:AH,СВОД!$B54)</f>
        <v>0</v>
      </c>
      <c r="L54" s="172"/>
      <c r="M54" s="326">
        <f>IFERROR(SUMIFS(BOQ!Q:Q,BOQ!AH:AH,СВОД!$B54)/E54,0)</f>
        <v>0</v>
      </c>
      <c r="N54" s="327"/>
      <c r="O54" s="326">
        <f>IFERROR(SUMIFS(BOQ!V:V,BOQ!AH:AH,СВОД!$B54)/SUMIFS(BOQ!Q:Q,BOQ!AH:AH,СВОД!$B54),0)</f>
        <v>0</v>
      </c>
      <c r="P54" s="327"/>
      <c r="Q54" s="326">
        <f>IFERROR(SUMIFS(BOQ!S:S,BOQ!AH:AH,СВОД!$B54)/E54,0)</f>
        <v>0</v>
      </c>
      <c r="R54" s="327"/>
      <c r="S54" s="326">
        <f>IFERROR(SUMIFS(BOQ!Y:Y,BOQ!AH:AH,СВОД!$B54)/SUMIFS(BOQ!S:S,BOQ!AH:AH,СВОД!$B54),0)</f>
        <v>0</v>
      </c>
    </row>
    <row r="55" spans="2:19" hidden="1">
      <c r="B55" s="168" t="s">
        <v>669</v>
      </c>
      <c r="C55" s="169" t="s">
        <v>858</v>
      </c>
      <c r="D55" s="282" t="s">
        <v>10</v>
      </c>
      <c r="E55" s="170">
        <f>IF(SUMIF(BOQ!AI:AI,СВОД!B55,BOQ!AL:AL)=0,SUMIF(BOQ!AM:AM,СВОД!B55,BOQ!AP:AP),SUMIF(BOQ!AI:AI,СВОД!B55,BOQ!AL:AL))</f>
        <v>0</v>
      </c>
      <c r="F55" s="324">
        <f t="shared" si="1"/>
        <v>0</v>
      </c>
      <c r="G55" s="325">
        <f>SUMIFS(BOQ!AE:AE,BOQ!AH:AH,СВОД!$B55)</f>
        <v>0</v>
      </c>
      <c r="H55" s="324">
        <f t="shared" si="2"/>
        <v>0</v>
      </c>
      <c r="I55" s="325">
        <f>SUMIFS(BOQ!AC:AC,BOQ!AH:AH,СВОД!$B55)</f>
        <v>0</v>
      </c>
      <c r="J55" s="324">
        <f t="shared" si="3"/>
        <v>0</v>
      </c>
      <c r="K55" s="325">
        <f>SUMIFS(BOQ!AG:AG,BOQ!AH:AH,СВОД!$B55)</f>
        <v>0</v>
      </c>
      <c r="L55" s="172"/>
      <c r="M55" s="326">
        <f>IFERROR(SUMIFS(BOQ!Q:Q,BOQ!AH:AH,СВОД!$B55)/E55,0)</f>
        <v>0</v>
      </c>
      <c r="N55" s="327"/>
      <c r="O55" s="326">
        <f>IFERROR(SUMIFS(BOQ!V:V,BOQ!AH:AH,СВОД!$B55)/SUMIFS(BOQ!Q:Q,BOQ!AH:AH,СВОД!$B55),0)</f>
        <v>0</v>
      </c>
      <c r="P55" s="327"/>
      <c r="Q55" s="326">
        <f>IFERROR(SUMIFS(BOQ!S:S,BOQ!AH:AH,СВОД!$B55)/E55,0)</f>
        <v>0</v>
      </c>
      <c r="R55" s="327"/>
      <c r="S55" s="326">
        <f>IFERROR(SUMIFS(BOQ!Y:Y,BOQ!AH:AH,СВОД!$B55)/SUMIFS(BOQ!S:S,BOQ!AH:AH,СВОД!$B55),0)</f>
        <v>0</v>
      </c>
    </row>
    <row r="56" spans="2:19" hidden="1">
      <c r="B56" s="168" t="s">
        <v>604</v>
      </c>
      <c r="C56" s="169" t="s">
        <v>605</v>
      </c>
      <c r="D56" s="282" t="s">
        <v>10</v>
      </c>
      <c r="E56" s="170">
        <f>IF(SUMIF(BOQ!AI:AI,СВОД!B56,BOQ!AL:AL)=0,SUMIF(BOQ!AM:AM,СВОД!B56,BOQ!AP:AP),SUMIF(BOQ!AI:AI,СВОД!B56,BOQ!AL:AL))</f>
        <v>0</v>
      </c>
      <c r="F56" s="324">
        <f t="shared" si="1"/>
        <v>0</v>
      </c>
      <c r="G56" s="325">
        <f>SUMIFS(BOQ!AE:AE,BOQ!AH:AH,СВОД!$B56)</f>
        <v>0</v>
      </c>
      <c r="H56" s="324">
        <f t="shared" si="2"/>
        <v>0</v>
      </c>
      <c r="I56" s="325">
        <f>SUMIFS(BOQ!AC:AC,BOQ!AH:AH,СВОД!$B56)</f>
        <v>0</v>
      </c>
      <c r="J56" s="324">
        <f t="shared" si="3"/>
        <v>0</v>
      </c>
      <c r="K56" s="325">
        <f>SUMIFS(BOQ!AG:AG,BOQ!AH:AH,СВОД!$B56)</f>
        <v>0</v>
      </c>
      <c r="L56" s="172"/>
      <c r="M56" s="326">
        <f>IFERROR(SUMIFS(BOQ!Q:Q,BOQ!AH:AH,СВОД!$B56)/E56,0)</f>
        <v>0</v>
      </c>
      <c r="N56" s="327"/>
      <c r="O56" s="326">
        <f>IFERROR(SUMIFS(BOQ!V:V,BOQ!AH:AH,СВОД!$B56)/SUMIFS(BOQ!Q:Q,BOQ!AH:AH,СВОД!$B56),0)</f>
        <v>0</v>
      </c>
      <c r="P56" s="327"/>
      <c r="Q56" s="326">
        <f>IFERROR(SUMIFS(BOQ!S:S,BOQ!AH:AH,СВОД!$B56)/E56,0)</f>
        <v>0</v>
      </c>
      <c r="R56" s="327"/>
      <c r="S56" s="326">
        <f>IFERROR(SUMIFS(BOQ!Y:Y,BOQ!AH:AH,СВОД!$B56)/SUMIFS(BOQ!S:S,BOQ!AH:AH,СВОД!$B56),0)</f>
        <v>0</v>
      </c>
    </row>
    <row r="57" spans="2:19" hidden="1">
      <c r="B57" s="168" t="s">
        <v>670</v>
      </c>
      <c r="C57" s="169" t="s">
        <v>859</v>
      </c>
      <c r="D57" s="282" t="s">
        <v>6</v>
      </c>
      <c r="E57" s="170">
        <f>IF(SUMIF(BOQ!AI:AI,СВОД!B57,BOQ!AL:AL)=0,SUMIF(BOQ!AM:AM,СВОД!B57,BOQ!AP:AP),SUMIF(BOQ!AI:AI,СВОД!B57,BOQ!AL:AL))</f>
        <v>0</v>
      </c>
      <c r="F57" s="324">
        <f t="shared" si="1"/>
        <v>0</v>
      </c>
      <c r="G57" s="325">
        <f>SUMIFS(BOQ!AE:AE,BOQ!AH:AH,СВОД!$B57)</f>
        <v>0</v>
      </c>
      <c r="H57" s="324">
        <f t="shared" si="2"/>
        <v>0</v>
      </c>
      <c r="I57" s="325">
        <f>SUMIFS(BOQ!AC:AC,BOQ!AH:AH,СВОД!$B57)</f>
        <v>0</v>
      </c>
      <c r="J57" s="324">
        <f t="shared" si="3"/>
        <v>0</v>
      </c>
      <c r="K57" s="325">
        <f>SUMIFS(BOQ!AG:AG,BOQ!AH:AH,СВОД!$B57)</f>
        <v>0</v>
      </c>
      <c r="L57" s="172"/>
      <c r="M57" s="326">
        <f>IFERROR(SUMIFS(BOQ!Q:Q,BOQ!AH:AH,СВОД!$B57)/E57,0)</f>
        <v>0</v>
      </c>
      <c r="N57" s="327"/>
      <c r="O57" s="326">
        <f>IFERROR(SUMIFS(BOQ!V:V,BOQ!AH:AH,СВОД!$B57)/SUMIFS(BOQ!Q:Q,BOQ!AH:AH,СВОД!$B57),0)</f>
        <v>0</v>
      </c>
      <c r="P57" s="327"/>
      <c r="Q57" s="326">
        <f>IFERROR(SUMIFS(BOQ!S:S,BOQ!AH:AH,СВОД!$B57)/E57,0)</f>
        <v>0</v>
      </c>
      <c r="R57" s="327"/>
      <c r="S57" s="326">
        <f>IFERROR(SUMIFS(BOQ!Y:Y,BOQ!AH:AH,СВОД!$B57)/SUMIFS(BOQ!S:S,BOQ!AH:AH,СВОД!$B57),0)</f>
        <v>0</v>
      </c>
    </row>
    <row r="58" spans="2:19" hidden="1">
      <c r="B58" s="168" t="s">
        <v>671</v>
      </c>
      <c r="C58" s="169" t="s">
        <v>860</v>
      </c>
      <c r="D58" s="282" t="s">
        <v>9</v>
      </c>
      <c r="E58" s="170">
        <f>IF(SUMIF(BOQ!AI:AI,СВОД!B58,BOQ!AL:AL)=0,SUMIF(BOQ!AM:AM,СВОД!B58,BOQ!AP:AP),SUMIF(BOQ!AI:AI,СВОД!B58,BOQ!AL:AL))</f>
        <v>0</v>
      </c>
      <c r="F58" s="324">
        <f t="shared" si="1"/>
        <v>0</v>
      </c>
      <c r="G58" s="325">
        <f>SUMIFS(BOQ!AE:AE,BOQ!AH:AH,СВОД!$B58)</f>
        <v>0</v>
      </c>
      <c r="H58" s="324">
        <f t="shared" si="2"/>
        <v>0</v>
      </c>
      <c r="I58" s="325">
        <f>SUMIFS(BOQ!AC:AC,BOQ!AH:AH,СВОД!$B58)</f>
        <v>0</v>
      </c>
      <c r="J58" s="324">
        <f t="shared" si="3"/>
        <v>0</v>
      </c>
      <c r="K58" s="325">
        <f>SUMIFS(BOQ!AG:AG,BOQ!AH:AH,СВОД!$B58)</f>
        <v>0</v>
      </c>
      <c r="L58" s="172"/>
      <c r="M58" s="326">
        <f>IFERROR(SUMIFS(BOQ!Q:Q,BOQ!AH:AH,СВОД!$B58)/E58,0)</f>
        <v>0</v>
      </c>
      <c r="N58" s="327"/>
      <c r="O58" s="326">
        <f>IFERROR(SUMIFS(BOQ!V:V,BOQ!AH:AH,СВОД!$B58)/SUMIFS(BOQ!Q:Q,BOQ!AH:AH,СВОД!$B58),0)</f>
        <v>0</v>
      </c>
      <c r="P58" s="327"/>
      <c r="Q58" s="326">
        <f>IFERROR(SUMIFS(BOQ!S:S,BOQ!AH:AH,СВОД!$B58)/E58,0)</f>
        <v>0</v>
      </c>
      <c r="R58" s="327"/>
      <c r="S58" s="326">
        <f>IFERROR(SUMIFS(BOQ!Y:Y,BOQ!AH:AH,СВОД!$B58)/SUMIFS(BOQ!S:S,BOQ!AH:AH,СВОД!$B58),0)</f>
        <v>0</v>
      </c>
    </row>
    <row r="59" spans="2:19" hidden="1">
      <c r="B59" s="168" t="s">
        <v>672</v>
      </c>
      <c r="C59" s="169" t="s">
        <v>861</v>
      </c>
      <c r="D59" s="282" t="s">
        <v>9</v>
      </c>
      <c r="E59" s="170">
        <f>IF(SUMIF(BOQ!AI:AI,СВОД!B59,BOQ!AL:AL)=0,SUMIF(BOQ!AM:AM,СВОД!B59,BOQ!AP:AP),SUMIF(BOQ!AI:AI,СВОД!B59,BOQ!AL:AL))</f>
        <v>0</v>
      </c>
      <c r="F59" s="324">
        <f t="shared" si="1"/>
        <v>0</v>
      </c>
      <c r="G59" s="325">
        <f>SUMIFS(BOQ!AE:AE,BOQ!AH:AH,СВОД!$B59)</f>
        <v>0</v>
      </c>
      <c r="H59" s="324">
        <f t="shared" si="2"/>
        <v>0</v>
      </c>
      <c r="I59" s="325">
        <f>SUMIFS(BOQ!AC:AC,BOQ!AH:AH,СВОД!$B59)</f>
        <v>0</v>
      </c>
      <c r="J59" s="324">
        <f t="shared" si="3"/>
        <v>0</v>
      </c>
      <c r="K59" s="325">
        <f>SUMIFS(BOQ!AG:AG,BOQ!AH:AH,СВОД!$B59)</f>
        <v>0</v>
      </c>
      <c r="L59" s="172"/>
      <c r="M59" s="326">
        <f>IFERROR(SUMIFS(BOQ!Q:Q,BOQ!AH:AH,СВОД!$B59)/E59,0)</f>
        <v>0</v>
      </c>
      <c r="N59" s="327"/>
      <c r="O59" s="326">
        <f>IFERROR(SUMIFS(BOQ!V:V,BOQ!AH:AH,СВОД!$B59)/SUMIFS(BOQ!Q:Q,BOQ!AH:AH,СВОД!$B59),0)</f>
        <v>0</v>
      </c>
      <c r="P59" s="327"/>
      <c r="Q59" s="326">
        <f>IFERROR(SUMIFS(BOQ!S:S,BOQ!AH:AH,СВОД!$B59)/E59,0)</f>
        <v>0</v>
      </c>
      <c r="R59" s="327"/>
      <c r="S59" s="326">
        <f>IFERROR(SUMIFS(BOQ!Y:Y,BOQ!AH:AH,СВОД!$B59)/SUMIFS(BOQ!S:S,BOQ!AH:AH,СВОД!$B59),0)</f>
        <v>0</v>
      </c>
    </row>
    <row r="60" spans="2:19" hidden="1">
      <c r="B60" s="168" t="s">
        <v>673</v>
      </c>
      <c r="C60" s="169" t="s">
        <v>862</v>
      </c>
      <c r="D60" s="282" t="s">
        <v>9</v>
      </c>
      <c r="E60" s="170">
        <f>IF(SUMIF(BOQ!AI:AI,СВОД!B60,BOQ!AL:AL)=0,SUMIF(BOQ!AM:AM,СВОД!B60,BOQ!AP:AP),SUMIF(BOQ!AI:AI,СВОД!B60,BOQ!AL:AL))</f>
        <v>0</v>
      </c>
      <c r="F60" s="324">
        <f t="shared" si="1"/>
        <v>0</v>
      </c>
      <c r="G60" s="325">
        <f>SUMIFS(BOQ!AE:AE,BOQ!AH:AH,СВОД!$B60)</f>
        <v>0</v>
      </c>
      <c r="H60" s="324">
        <f t="shared" si="2"/>
        <v>0</v>
      </c>
      <c r="I60" s="325">
        <f>SUMIFS(BOQ!AC:AC,BOQ!AH:AH,СВОД!$B60)</f>
        <v>0</v>
      </c>
      <c r="J60" s="324">
        <f t="shared" si="3"/>
        <v>0</v>
      </c>
      <c r="K60" s="325">
        <f>SUMIFS(BOQ!AG:AG,BOQ!AH:AH,СВОД!$B60)</f>
        <v>0</v>
      </c>
      <c r="L60" s="172"/>
      <c r="M60" s="326">
        <f>IFERROR(SUMIFS(BOQ!Q:Q,BOQ!AH:AH,СВОД!$B60)/E60,0)</f>
        <v>0</v>
      </c>
      <c r="N60" s="327"/>
      <c r="O60" s="326">
        <f>IFERROR(SUMIFS(BOQ!V:V,BOQ!AH:AH,СВОД!$B60)/SUMIFS(BOQ!Q:Q,BOQ!AH:AH,СВОД!$B60),0)</f>
        <v>0</v>
      </c>
      <c r="P60" s="327"/>
      <c r="Q60" s="326">
        <f>IFERROR(SUMIFS(BOQ!S:S,BOQ!AH:AH,СВОД!$B60)/E60,0)</f>
        <v>0</v>
      </c>
      <c r="R60" s="327"/>
      <c r="S60" s="326">
        <f>IFERROR(SUMIFS(BOQ!Y:Y,BOQ!AH:AH,СВОД!$B60)/SUMIFS(BOQ!S:S,BOQ!AH:AH,СВОД!$B60),0)</f>
        <v>0</v>
      </c>
    </row>
    <row r="61" spans="2:19" hidden="1">
      <c r="B61" s="168" t="s">
        <v>674</v>
      </c>
      <c r="C61" s="169" t="s">
        <v>863</v>
      </c>
      <c r="D61" s="282" t="s">
        <v>9</v>
      </c>
      <c r="E61" s="170">
        <f>IF(SUMIF(BOQ!AI:AI,СВОД!B61,BOQ!AL:AL)=0,SUMIF(BOQ!AM:AM,СВОД!B61,BOQ!AP:AP),SUMIF(BOQ!AI:AI,СВОД!B61,BOQ!AL:AL))</f>
        <v>0</v>
      </c>
      <c r="F61" s="324">
        <f t="shared" si="1"/>
        <v>0</v>
      </c>
      <c r="G61" s="325">
        <f>SUMIFS(BOQ!AE:AE,BOQ!AH:AH,СВОД!$B61)</f>
        <v>0</v>
      </c>
      <c r="H61" s="324">
        <f t="shared" si="2"/>
        <v>0</v>
      </c>
      <c r="I61" s="325">
        <f>SUMIFS(BOQ!AC:AC,BOQ!AH:AH,СВОД!$B61)</f>
        <v>0</v>
      </c>
      <c r="J61" s="324">
        <f t="shared" si="3"/>
        <v>0</v>
      </c>
      <c r="K61" s="325">
        <f>SUMIFS(BOQ!AG:AG,BOQ!AH:AH,СВОД!$B61)</f>
        <v>0</v>
      </c>
      <c r="L61" s="172"/>
      <c r="M61" s="326">
        <f>IFERROR(SUMIFS(BOQ!Q:Q,BOQ!AH:AH,СВОД!$B61)/E61,0)</f>
        <v>0</v>
      </c>
      <c r="N61" s="327"/>
      <c r="O61" s="326">
        <f>IFERROR(SUMIFS(BOQ!V:V,BOQ!AH:AH,СВОД!$B61)/SUMIFS(BOQ!Q:Q,BOQ!AH:AH,СВОД!$B61),0)</f>
        <v>0</v>
      </c>
      <c r="P61" s="327"/>
      <c r="Q61" s="326">
        <f>IFERROR(SUMIFS(BOQ!S:S,BOQ!AH:AH,СВОД!$B61)/E61,0)</f>
        <v>0</v>
      </c>
      <c r="R61" s="327"/>
      <c r="S61" s="326">
        <f>IFERROR(SUMIFS(BOQ!Y:Y,BOQ!AH:AH,СВОД!$B61)/SUMIFS(BOQ!S:S,BOQ!AH:AH,СВОД!$B61),0)</f>
        <v>0</v>
      </c>
    </row>
    <row r="62" spans="2:19" hidden="1">
      <c r="B62" s="168" t="s">
        <v>675</v>
      </c>
      <c r="C62" s="169" t="s">
        <v>864</v>
      </c>
      <c r="D62" s="282" t="s">
        <v>10</v>
      </c>
      <c r="E62" s="170">
        <f>IF(SUMIF(BOQ!AI:AI,СВОД!B62,BOQ!AL:AL)=0,SUMIF(BOQ!AM:AM,СВОД!B62,BOQ!AP:AP),SUMIF(BOQ!AI:AI,СВОД!B62,BOQ!AL:AL))</f>
        <v>0</v>
      </c>
      <c r="F62" s="324">
        <f t="shared" si="1"/>
        <v>0</v>
      </c>
      <c r="G62" s="325">
        <f>SUMIFS(BOQ!AE:AE,BOQ!AH:AH,СВОД!$B62)</f>
        <v>0</v>
      </c>
      <c r="H62" s="324">
        <f t="shared" si="2"/>
        <v>0</v>
      </c>
      <c r="I62" s="325">
        <f>SUMIFS(BOQ!AC:AC,BOQ!AH:AH,СВОД!$B62)</f>
        <v>0</v>
      </c>
      <c r="J62" s="324">
        <f t="shared" si="3"/>
        <v>0</v>
      </c>
      <c r="K62" s="325">
        <f>SUMIFS(BOQ!AG:AG,BOQ!AH:AH,СВОД!$B62)</f>
        <v>0</v>
      </c>
      <c r="L62" s="172"/>
      <c r="M62" s="326">
        <f>IFERROR(SUMIFS(BOQ!Q:Q,BOQ!AH:AH,СВОД!$B62)/E62,0)</f>
        <v>0</v>
      </c>
      <c r="N62" s="327"/>
      <c r="O62" s="326">
        <f>IFERROR(SUMIFS(BOQ!V:V,BOQ!AH:AH,СВОД!$B62)/SUMIFS(BOQ!Q:Q,BOQ!AH:AH,СВОД!$B62),0)</f>
        <v>0</v>
      </c>
      <c r="P62" s="327"/>
      <c r="Q62" s="326">
        <f>IFERROR(SUMIFS(BOQ!S:S,BOQ!AH:AH,СВОД!$B62)/E62,0)</f>
        <v>0</v>
      </c>
      <c r="R62" s="327"/>
      <c r="S62" s="326">
        <f>IFERROR(SUMIFS(BOQ!Y:Y,BOQ!AH:AH,СВОД!$B62)/SUMIFS(BOQ!S:S,BOQ!AH:AH,СВОД!$B62),0)</f>
        <v>0</v>
      </c>
    </row>
    <row r="63" spans="2:19" hidden="1">
      <c r="B63" s="168" t="s">
        <v>676</v>
      </c>
      <c r="C63" s="169" t="s">
        <v>865</v>
      </c>
      <c r="D63" s="282" t="s">
        <v>9</v>
      </c>
      <c r="E63" s="170">
        <f>IF(SUMIF(BOQ!AI:AI,СВОД!B63,BOQ!AL:AL)=0,SUMIF(BOQ!AM:AM,СВОД!B63,BOQ!AP:AP),SUMIF(BOQ!AI:AI,СВОД!B63,BOQ!AL:AL))</f>
        <v>0</v>
      </c>
      <c r="F63" s="324">
        <f t="shared" si="1"/>
        <v>0</v>
      </c>
      <c r="G63" s="325">
        <f>SUMIFS(BOQ!AE:AE,BOQ!AH:AH,СВОД!$B63)</f>
        <v>0</v>
      </c>
      <c r="H63" s="324">
        <f t="shared" si="2"/>
        <v>0</v>
      </c>
      <c r="I63" s="325">
        <f>SUMIFS(BOQ!AC:AC,BOQ!AH:AH,СВОД!$B63)</f>
        <v>0</v>
      </c>
      <c r="J63" s="324">
        <f t="shared" si="3"/>
        <v>0</v>
      </c>
      <c r="K63" s="325">
        <f>SUMIFS(BOQ!AG:AG,BOQ!AH:AH,СВОД!$B63)</f>
        <v>0</v>
      </c>
      <c r="L63" s="172"/>
      <c r="M63" s="326">
        <f>IFERROR(SUMIFS(BOQ!Q:Q,BOQ!AH:AH,СВОД!$B63)/E63,0)</f>
        <v>0</v>
      </c>
      <c r="N63" s="327"/>
      <c r="O63" s="326">
        <f>IFERROR(SUMIFS(BOQ!V:V,BOQ!AH:AH,СВОД!$B63)/SUMIFS(BOQ!Q:Q,BOQ!AH:AH,СВОД!$B63),0)</f>
        <v>0</v>
      </c>
      <c r="P63" s="327"/>
      <c r="Q63" s="326">
        <f>IFERROR(SUMIFS(BOQ!S:S,BOQ!AH:AH,СВОД!$B63)/E63,0)</f>
        <v>0</v>
      </c>
      <c r="R63" s="327"/>
      <c r="S63" s="326">
        <f>IFERROR(SUMIFS(BOQ!Y:Y,BOQ!AH:AH,СВОД!$B63)/SUMIFS(BOQ!S:S,BOQ!AH:AH,СВОД!$B63),0)</f>
        <v>0</v>
      </c>
    </row>
    <row r="64" spans="2:19" hidden="1">
      <c r="B64" s="168" t="s">
        <v>677</v>
      </c>
      <c r="C64" s="169" t="s">
        <v>866</v>
      </c>
      <c r="D64" s="282" t="s">
        <v>9</v>
      </c>
      <c r="E64" s="170">
        <f>IF(SUMIF(BOQ!AI:AI,СВОД!B64,BOQ!AL:AL)=0,SUMIF(BOQ!AM:AM,СВОД!B64,BOQ!AP:AP),SUMIF(BOQ!AI:AI,СВОД!B64,BOQ!AL:AL))</f>
        <v>0</v>
      </c>
      <c r="F64" s="324">
        <f t="shared" si="1"/>
        <v>0</v>
      </c>
      <c r="G64" s="325">
        <f>SUMIFS(BOQ!AE:AE,BOQ!AH:AH,СВОД!$B64)</f>
        <v>0</v>
      </c>
      <c r="H64" s="324">
        <f t="shared" si="2"/>
        <v>0</v>
      </c>
      <c r="I64" s="325">
        <f>SUMIFS(BOQ!AC:AC,BOQ!AH:AH,СВОД!$B64)</f>
        <v>0</v>
      </c>
      <c r="J64" s="324">
        <f t="shared" si="3"/>
        <v>0</v>
      </c>
      <c r="K64" s="325">
        <f>SUMIFS(BOQ!AG:AG,BOQ!AH:AH,СВОД!$B64)</f>
        <v>0</v>
      </c>
      <c r="L64" s="172"/>
      <c r="M64" s="326">
        <f>IFERROR(SUMIFS(BOQ!Q:Q,BOQ!AH:AH,СВОД!$B64)/E64,0)</f>
        <v>0</v>
      </c>
      <c r="N64" s="327"/>
      <c r="O64" s="326">
        <f>IFERROR(SUMIFS(BOQ!V:V,BOQ!AH:AH,СВОД!$B64)/SUMIFS(BOQ!Q:Q,BOQ!AH:AH,СВОД!$B64),0)</f>
        <v>0</v>
      </c>
      <c r="P64" s="327"/>
      <c r="Q64" s="326">
        <f>IFERROR(SUMIFS(BOQ!S:S,BOQ!AH:AH,СВОД!$B64)/E64,0)</f>
        <v>0</v>
      </c>
      <c r="R64" s="327"/>
      <c r="S64" s="326">
        <f>IFERROR(SUMIFS(BOQ!Y:Y,BOQ!AH:AH,СВОД!$B64)/SUMIFS(BOQ!S:S,BOQ!AH:AH,СВОД!$B64),0)</f>
        <v>0</v>
      </c>
    </row>
    <row r="65" spans="2:19" hidden="1">
      <c r="B65" s="168" t="s">
        <v>678</v>
      </c>
      <c r="C65" s="169" t="s">
        <v>867</v>
      </c>
      <c r="D65" s="282" t="s">
        <v>9</v>
      </c>
      <c r="E65" s="170">
        <f>IF(SUMIF(BOQ!AI:AI,СВОД!B65,BOQ!AL:AL)=0,SUMIF(BOQ!AM:AM,СВОД!B65,BOQ!AP:AP),SUMIF(BOQ!AI:AI,СВОД!B65,BOQ!AL:AL))</f>
        <v>0</v>
      </c>
      <c r="F65" s="324">
        <f t="shared" si="1"/>
        <v>0</v>
      </c>
      <c r="G65" s="325">
        <f>SUMIFS(BOQ!AE:AE,BOQ!AH:AH,СВОД!$B65)</f>
        <v>0</v>
      </c>
      <c r="H65" s="324">
        <f t="shared" si="2"/>
        <v>0</v>
      </c>
      <c r="I65" s="325">
        <f>SUMIFS(BOQ!AC:AC,BOQ!AH:AH,СВОД!$B65)</f>
        <v>0</v>
      </c>
      <c r="J65" s="324">
        <f t="shared" si="3"/>
        <v>0</v>
      </c>
      <c r="K65" s="325">
        <f>SUMIFS(BOQ!AG:AG,BOQ!AH:AH,СВОД!$B65)</f>
        <v>0</v>
      </c>
      <c r="L65" s="172"/>
      <c r="M65" s="326">
        <f>IFERROR(SUMIFS(BOQ!Q:Q,BOQ!AH:AH,СВОД!$B65)/E65,0)</f>
        <v>0</v>
      </c>
      <c r="N65" s="327"/>
      <c r="O65" s="326">
        <f>IFERROR(SUMIFS(BOQ!V:V,BOQ!AH:AH,СВОД!$B65)/SUMIFS(BOQ!Q:Q,BOQ!AH:AH,СВОД!$B65),0)</f>
        <v>0</v>
      </c>
      <c r="P65" s="327"/>
      <c r="Q65" s="326">
        <f>IFERROR(SUMIFS(BOQ!S:S,BOQ!AH:AH,СВОД!$B65)/E65,0)</f>
        <v>0</v>
      </c>
      <c r="R65" s="327"/>
      <c r="S65" s="326">
        <f>IFERROR(SUMIFS(BOQ!Y:Y,BOQ!AH:AH,СВОД!$B65)/SUMIFS(BOQ!S:S,BOQ!AH:AH,СВОД!$B65),0)</f>
        <v>0</v>
      </c>
    </row>
    <row r="66" spans="2:19" hidden="1">
      <c r="B66" s="168" t="s">
        <v>679</v>
      </c>
      <c r="C66" s="169" t="s">
        <v>868</v>
      </c>
      <c r="D66" s="282" t="s">
        <v>465</v>
      </c>
      <c r="E66" s="170">
        <f>IF(SUMIF(BOQ!AI:AI,СВОД!B66,BOQ!AL:AL)=0,SUMIF(BOQ!AM:AM,СВОД!B66,BOQ!AP:AP),SUMIF(BOQ!AI:AI,СВОД!B66,BOQ!AL:AL))</f>
        <v>0</v>
      </c>
      <c r="F66" s="324">
        <f t="shared" si="1"/>
        <v>0</v>
      </c>
      <c r="G66" s="325">
        <f>SUMIFS(BOQ!AE:AE,BOQ!AH:AH,СВОД!$B66)</f>
        <v>0</v>
      </c>
      <c r="H66" s="324">
        <f t="shared" si="2"/>
        <v>0</v>
      </c>
      <c r="I66" s="325">
        <f>SUMIFS(BOQ!AC:AC,BOQ!AH:AH,СВОД!$B66)</f>
        <v>0</v>
      </c>
      <c r="J66" s="324">
        <f t="shared" si="3"/>
        <v>0</v>
      </c>
      <c r="K66" s="325">
        <f>SUMIFS(BOQ!AG:AG,BOQ!AH:AH,СВОД!$B66)</f>
        <v>0</v>
      </c>
      <c r="L66" s="172"/>
      <c r="M66" s="326">
        <f>IFERROR(SUMIFS(BOQ!Q:Q,BOQ!AH:AH,СВОД!$B66)/E66,0)</f>
        <v>0</v>
      </c>
      <c r="N66" s="327"/>
      <c r="O66" s="326">
        <f>IFERROR(SUMIFS(BOQ!V:V,BOQ!AH:AH,СВОД!$B66)/SUMIFS(BOQ!Q:Q,BOQ!AH:AH,СВОД!$B66),0)</f>
        <v>0</v>
      </c>
      <c r="P66" s="327"/>
      <c r="Q66" s="326">
        <f>IFERROR(SUMIFS(BOQ!S:S,BOQ!AH:AH,СВОД!$B66)/E66,0)</f>
        <v>0</v>
      </c>
      <c r="R66" s="327"/>
      <c r="S66" s="326">
        <f>IFERROR(SUMIFS(BOQ!Y:Y,BOQ!AH:AH,СВОД!$B66)/SUMIFS(BOQ!S:S,BOQ!AH:AH,СВОД!$B66),0)</f>
        <v>0</v>
      </c>
    </row>
    <row r="67" spans="2:19" hidden="1">
      <c r="B67" s="168" t="s">
        <v>680</v>
      </c>
      <c r="C67" s="169" t="s">
        <v>869</v>
      </c>
      <c r="D67" s="282" t="s">
        <v>285</v>
      </c>
      <c r="E67" s="170">
        <f>IF(SUMIF(BOQ!AI:AI,СВОД!B67,BOQ!AL:AL)=0,SUMIF(BOQ!AM:AM,СВОД!B67,BOQ!AP:AP),SUMIF(BOQ!AI:AI,СВОД!B67,BOQ!AL:AL))</f>
        <v>0</v>
      </c>
      <c r="F67" s="324">
        <f t="shared" si="1"/>
        <v>0</v>
      </c>
      <c r="G67" s="325">
        <f>SUMIFS(BOQ!AE:AE,BOQ!AH:AH,СВОД!$B67)</f>
        <v>0</v>
      </c>
      <c r="H67" s="324">
        <f t="shared" si="2"/>
        <v>0</v>
      </c>
      <c r="I67" s="325">
        <f>SUMIFS(BOQ!AC:AC,BOQ!AH:AH,СВОД!$B67)</f>
        <v>0</v>
      </c>
      <c r="J67" s="324">
        <f t="shared" si="3"/>
        <v>0</v>
      </c>
      <c r="K67" s="325">
        <f>SUMIFS(BOQ!AG:AG,BOQ!AH:AH,СВОД!$B67)</f>
        <v>0</v>
      </c>
      <c r="L67" s="172"/>
      <c r="M67" s="326">
        <f>IFERROR(SUMIFS(BOQ!Q:Q,BOQ!AH:AH,СВОД!$B67)/E67,0)</f>
        <v>0</v>
      </c>
      <c r="N67" s="327"/>
      <c r="O67" s="326">
        <f>IFERROR(SUMIFS(BOQ!V:V,BOQ!AH:AH,СВОД!$B67)/SUMIFS(BOQ!Q:Q,BOQ!AH:AH,СВОД!$B67),0)</f>
        <v>0</v>
      </c>
      <c r="P67" s="327"/>
      <c r="Q67" s="326">
        <f>IFERROR(SUMIFS(BOQ!S:S,BOQ!AH:AH,СВОД!$B67)/E67,0)</f>
        <v>0</v>
      </c>
      <c r="R67" s="327"/>
      <c r="S67" s="326">
        <f>IFERROR(SUMIFS(BOQ!Y:Y,BOQ!AH:AH,СВОД!$B67)/SUMIFS(BOQ!S:S,BOQ!AH:AH,СВОД!$B67),0)</f>
        <v>0</v>
      </c>
    </row>
    <row r="68" spans="2:19" hidden="1">
      <c r="B68" s="168" t="s">
        <v>681</v>
      </c>
      <c r="C68" s="169" t="s">
        <v>870</v>
      </c>
      <c r="D68" s="282" t="s">
        <v>285</v>
      </c>
      <c r="E68" s="170">
        <f>IF(SUMIF(BOQ!AI:AI,СВОД!B68,BOQ!AL:AL)=0,SUMIF(BOQ!AM:AM,СВОД!B68,BOQ!AP:AP),SUMIF(BOQ!AI:AI,СВОД!B68,BOQ!AL:AL))</f>
        <v>0</v>
      </c>
      <c r="F68" s="324">
        <f t="shared" si="1"/>
        <v>0</v>
      </c>
      <c r="G68" s="325">
        <f>SUMIFS(BOQ!AE:AE,BOQ!AH:AH,СВОД!$B68)</f>
        <v>0</v>
      </c>
      <c r="H68" s="324">
        <f t="shared" si="2"/>
        <v>0</v>
      </c>
      <c r="I68" s="325">
        <f>SUMIFS(BOQ!AC:AC,BOQ!AH:AH,СВОД!$B68)</f>
        <v>0</v>
      </c>
      <c r="J68" s="324">
        <f t="shared" si="3"/>
        <v>0</v>
      </c>
      <c r="K68" s="325">
        <f>SUMIFS(BOQ!AG:AG,BOQ!AH:AH,СВОД!$B68)</f>
        <v>0</v>
      </c>
      <c r="L68" s="172"/>
      <c r="M68" s="326">
        <f>IFERROR(SUMIFS(BOQ!Q:Q,BOQ!AH:AH,СВОД!$B68)/E68,0)</f>
        <v>0</v>
      </c>
      <c r="N68" s="327"/>
      <c r="O68" s="326">
        <f>IFERROR(SUMIFS(BOQ!V:V,BOQ!AH:AH,СВОД!$B68)/SUMIFS(BOQ!Q:Q,BOQ!AH:AH,СВОД!$B68),0)</f>
        <v>0</v>
      </c>
      <c r="P68" s="327"/>
      <c r="Q68" s="326">
        <f>IFERROR(SUMIFS(BOQ!S:S,BOQ!AH:AH,СВОД!$B68)/E68,0)</f>
        <v>0</v>
      </c>
      <c r="R68" s="327"/>
      <c r="S68" s="326">
        <f>IFERROR(SUMIFS(BOQ!Y:Y,BOQ!AH:AH,СВОД!$B68)/SUMIFS(BOQ!S:S,BOQ!AH:AH,СВОД!$B68),0)</f>
        <v>0</v>
      </c>
    </row>
    <row r="69" spans="2:19" hidden="1">
      <c r="B69" s="168" t="s">
        <v>682</v>
      </c>
      <c r="C69" s="169" t="s">
        <v>871</v>
      </c>
      <c r="D69" s="282" t="s">
        <v>285</v>
      </c>
      <c r="E69" s="170">
        <f>IF(SUMIF(BOQ!AI:AI,СВОД!B69,BOQ!AL:AL)=0,SUMIF(BOQ!AM:AM,СВОД!B69,BOQ!AP:AP),SUMIF(BOQ!AI:AI,СВОД!B69,BOQ!AL:AL))</f>
        <v>0</v>
      </c>
      <c r="F69" s="324">
        <f t="shared" si="1"/>
        <v>0</v>
      </c>
      <c r="G69" s="325">
        <f>SUMIFS(BOQ!AE:AE,BOQ!AH:AH,СВОД!$B69)</f>
        <v>0</v>
      </c>
      <c r="H69" s="324">
        <f t="shared" si="2"/>
        <v>0</v>
      </c>
      <c r="I69" s="325">
        <f>SUMIFS(BOQ!AC:AC,BOQ!AH:AH,СВОД!$B69)</f>
        <v>0</v>
      </c>
      <c r="J69" s="324">
        <f t="shared" si="3"/>
        <v>0</v>
      </c>
      <c r="K69" s="325">
        <f>SUMIFS(BOQ!AG:AG,BOQ!AH:AH,СВОД!$B69)</f>
        <v>0</v>
      </c>
      <c r="L69" s="172"/>
      <c r="M69" s="326">
        <f>IFERROR(SUMIFS(BOQ!Q:Q,BOQ!AH:AH,СВОД!$B69)/E69,0)</f>
        <v>0</v>
      </c>
      <c r="N69" s="327"/>
      <c r="O69" s="326">
        <f>IFERROR(SUMIFS(BOQ!V:V,BOQ!AH:AH,СВОД!$B69)/SUMIFS(BOQ!Q:Q,BOQ!AH:AH,СВОД!$B69),0)</f>
        <v>0</v>
      </c>
      <c r="P69" s="327"/>
      <c r="Q69" s="326">
        <f>IFERROR(SUMIFS(BOQ!S:S,BOQ!AH:AH,СВОД!$B69)/E69,0)</f>
        <v>0</v>
      </c>
      <c r="R69" s="327"/>
      <c r="S69" s="326">
        <f>IFERROR(SUMIFS(BOQ!Y:Y,BOQ!AH:AH,СВОД!$B69)/SUMIFS(BOQ!S:S,BOQ!AH:AH,СВОД!$B69),0)</f>
        <v>0</v>
      </c>
    </row>
    <row r="70" spans="2:19" hidden="1">
      <c r="B70" s="168" t="s">
        <v>683</v>
      </c>
      <c r="C70" s="169" t="s">
        <v>872</v>
      </c>
      <c r="D70" s="282" t="s">
        <v>285</v>
      </c>
      <c r="E70" s="170">
        <f>IF(SUMIF(BOQ!AI:AI,СВОД!B70,BOQ!AL:AL)=0,SUMIF(BOQ!AM:AM,СВОД!B70,BOQ!AP:AP),SUMIF(BOQ!AI:AI,СВОД!B70,BOQ!AL:AL))</f>
        <v>0</v>
      </c>
      <c r="F70" s="324">
        <f t="shared" si="1"/>
        <v>0</v>
      </c>
      <c r="G70" s="325">
        <f>SUMIFS(BOQ!AE:AE,BOQ!AH:AH,СВОД!$B70)</f>
        <v>0</v>
      </c>
      <c r="H70" s="324">
        <f t="shared" si="2"/>
        <v>0</v>
      </c>
      <c r="I70" s="325">
        <f>SUMIFS(BOQ!AC:AC,BOQ!AH:AH,СВОД!$B70)</f>
        <v>0</v>
      </c>
      <c r="J70" s="324">
        <f t="shared" si="3"/>
        <v>0</v>
      </c>
      <c r="K70" s="325">
        <f>SUMIFS(BOQ!AG:AG,BOQ!AH:AH,СВОД!$B70)</f>
        <v>0</v>
      </c>
      <c r="L70" s="172"/>
      <c r="M70" s="326">
        <f>IFERROR(SUMIFS(BOQ!Q:Q,BOQ!AH:AH,СВОД!$B70)/E70,0)</f>
        <v>0</v>
      </c>
      <c r="N70" s="327"/>
      <c r="O70" s="326">
        <f>IFERROR(SUMIFS(BOQ!V:V,BOQ!AH:AH,СВОД!$B70)/SUMIFS(BOQ!Q:Q,BOQ!AH:AH,СВОД!$B70),0)</f>
        <v>0</v>
      </c>
      <c r="P70" s="327"/>
      <c r="Q70" s="326">
        <f>IFERROR(SUMIFS(BOQ!S:S,BOQ!AH:AH,СВОД!$B70)/E70,0)</f>
        <v>0</v>
      </c>
      <c r="R70" s="327"/>
      <c r="S70" s="326">
        <f>IFERROR(SUMIFS(BOQ!Y:Y,BOQ!AH:AH,СВОД!$B70)/SUMIFS(BOQ!S:S,BOQ!AH:AH,СВОД!$B70),0)</f>
        <v>0</v>
      </c>
    </row>
    <row r="71" spans="2:19" hidden="1">
      <c r="B71" s="168" t="s">
        <v>684</v>
      </c>
      <c r="C71" s="169" t="s">
        <v>873</v>
      </c>
      <c r="D71" s="282" t="s">
        <v>285</v>
      </c>
      <c r="E71" s="170">
        <f>IF(SUMIF(BOQ!AI:AI,СВОД!B71,BOQ!AL:AL)=0,SUMIF(BOQ!AM:AM,СВОД!B71,BOQ!AP:AP),SUMIF(BOQ!AI:AI,СВОД!B71,BOQ!AL:AL))</f>
        <v>0</v>
      </c>
      <c r="F71" s="324">
        <f t="shared" si="1"/>
        <v>0</v>
      </c>
      <c r="G71" s="325">
        <f>SUMIFS(BOQ!AE:AE,BOQ!AH:AH,СВОД!$B71)</f>
        <v>0</v>
      </c>
      <c r="H71" s="324">
        <f t="shared" si="2"/>
        <v>0</v>
      </c>
      <c r="I71" s="325">
        <f>SUMIFS(BOQ!AC:AC,BOQ!AH:AH,СВОД!$B71)</f>
        <v>0</v>
      </c>
      <c r="J71" s="324">
        <f t="shared" si="3"/>
        <v>0</v>
      </c>
      <c r="K71" s="325">
        <f>SUMIFS(BOQ!AG:AG,BOQ!AH:AH,СВОД!$B71)</f>
        <v>0</v>
      </c>
      <c r="L71" s="172"/>
      <c r="M71" s="326">
        <f>IFERROR(SUMIFS(BOQ!Q:Q,BOQ!AH:AH,СВОД!$B71)/E71,0)</f>
        <v>0</v>
      </c>
      <c r="N71" s="327"/>
      <c r="O71" s="326">
        <f>IFERROR(SUMIFS(BOQ!V:V,BOQ!AH:AH,СВОД!$B71)/SUMIFS(BOQ!Q:Q,BOQ!AH:AH,СВОД!$B71),0)</f>
        <v>0</v>
      </c>
      <c r="P71" s="327"/>
      <c r="Q71" s="326">
        <f>IFERROR(SUMIFS(BOQ!S:S,BOQ!AH:AH,СВОД!$B71)/E71,0)</f>
        <v>0</v>
      </c>
      <c r="R71" s="327"/>
      <c r="S71" s="326">
        <f>IFERROR(SUMIFS(BOQ!Y:Y,BOQ!AH:AH,СВОД!$B71)/SUMIFS(BOQ!S:S,BOQ!AH:AH,СВОД!$B71),0)</f>
        <v>0</v>
      </c>
    </row>
    <row r="72" spans="2:19" hidden="1">
      <c r="B72" s="168" t="s">
        <v>580</v>
      </c>
      <c r="C72" s="169" t="s">
        <v>581</v>
      </c>
      <c r="D72" s="282" t="s">
        <v>285</v>
      </c>
      <c r="E72" s="170">
        <f>IF(SUMIF(BOQ!AI:AI,СВОД!B72,BOQ!AL:AL)=0,SUMIF(BOQ!AM:AM,СВОД!B72,BOQ!AP:AP),SUMIF(BOQ!AI:AI,СВОД!B72,BOQ!AL:AL))</f>
        <v>0</v>
      </c>
      <c r="F72" s="324">
        <f t="shared" si="1"/>
        <v>0</v>
      </c>
      <c r="G72" s="325">
        <f>SUMIFS(BOQ!AE:AE,BOQ!AH:AH,СВОД!$B72)</f>
        <v>0</v>
      </c>
      <c r="H72" s="324">
        <f t="shared" si="2"/>
        <v>0</v>
      </c>
      <c r="I72" s="325">
        <f>SUMIFS(BOQ!AC:AC,BOQ!AH:AH,СВОД!$B72)</f>
        <v>0</v>
      </c>
      <c r="J72" s="324">
        <f t="shared" si="3"/>
        <v>0</v>
      </c>
      <c r="K72" s="325">
        <f>SUMIFS(BOQ!AG:AG,BOQ!AH:AH,СВОД!$B72)</f>
        <v>0</v>
      </c>
      <c r="L72" s="172"/>
      <c r="M72" s="326">
        <f>IFERROR(SUMIFS(BOQ!Q:Q,BOQ!AH:AH,СВОД!$B72)/E72,0)</f>
        <v>0</v>
      </c>
      <c r="N72" s="327"/>
      <c r="O72" s="326">
        <f>IFERROR(SUMIFS(BOQ!V:V,BOQ!AH:AH,СВОД!$B72)/SUMIFS(BOQ!Q:Q,BOQ!AH:AH,СВОД!$B72),0)</f>
        <v>0</v>
      </c>
      <c r="P72" s="327"/>
      <c r="Q72" s="326">
        <f>IFERROR(SUMIFS(BOQ!S:S,BOQ!AH:AH,СВОД!$B72)/E72,0)</f>
        <v>0</v>
      </c>
      <c r="R72" s="327"/>
      <c r="S72" s="326">
        <f>IFERROR(SUMIFS(BOQ!Y:Y,BOQ!AH:AH,СВОД!$B72)/SUMIFS(BOQ!S:S,BOQ!AH:AH,СВОД!$B72),0)</f>
        <v>0</v>
      </c>
    </row>
    <row r="73" spans="2:19" hidden="1">
      <c r="B73" s="168" t="s">
        <v>685</v>
      </c>
      <c r="C73" s="169" t="s">
        <v>874</v>
      </c>
      <c r="D73" s="282" t="s">
        <v>7</v>
      </c>
      <c r="E73" s="170">
        <f>IF(SUMIF(BOQ!AI:AI,СВОД!B73,BOQ!AL:AL)=0,SUMIF(BOQ!AM:AM,СВОД!B73,BOQ!AP:AP),SUMIF(BOQ!AI:AI,СВОД!B73,BOQ!AL:AL))</f>
        <v>0</v>
      </c>
      <c r="F73" s="324">
        <f t="shared" si="1"/>
        <v>0</v>
      </c>
      <c r="G73" s="325">
        <f>SUMIFS(BOQ!AE:AE,BOQ!AH:AH,СВОД!$B73)</f>
        <v>0</v>
      </c>
      <c r="H73" s="324">
        <f t="shared" si="2"/>
        <v>0</v>
      </c>
      <c r="I73" s="325">
        <f>SUMIFS(BOQ!AC:AC,BOQ!AH:AH,СВОД!$B73)</f>
        <v>0</v>
      </c>
      <c r="J73" s="324">
        <f t="shared" si="3"/>
        <v>0</v>
      </c>
      <c r="K73" s="325">
        <f>SUMIFS(BOQ!AG:AG,BOQ!AH:AH,СВОД!$B73)</f>
        <v>0</v>
      </c>
      <c r="L73" s="172"/>
      <c r="M73" s="326">
        <f>IFERROR(SUMIFS(BOQ!Q:Q,BOQ!AH:AH,СВОД!$B73)/E73,0)</f>
        <v>0</v>
      </c>
      <c r="N73" s="327"/>
      <c r="O73" s="326">
        <f>IFERROR(SUMIFS(BOQ!V:V,BOQ!AH:AH,СВОД!$B73)/SUMIFS(BOQ!Q:Q,BOQ!AH:AH,СВОД!$B73),0)</f>
        <v>0</v>
      </c>
      <c r="P73" s="327"/>
      <c r="Q73" s="326">
        <f>IFERROR(SUMIFS(BOQ!S:S,BOQ!AH:AH,СВОД!$B73)/E73,0)</f>
        <v>0</v>
      </c>
      <c r="R73" s="327"/>
      <c r="S73" s="326">
        <f>IFERROR(SUMIFS(BOQ!Y:Y,BOQ!AH:AH,СВОД!$B73)/SUMIFS(BOQ!S:S,BOQ!AH:AH,СВОД!$B73),0)</f>
        <v>0</v>
      </c>
    </row>
    <row r="74" spans="2:19" hidden="1">
      <c r="B74" s="168" t="s">
        <v>686</v>
      </c>
      <c r="C74" s="169" t="s">
        <v>875</v>
      </c>
      <c r="D74" s="282" t="s">
        <v>7</v>
      </c>
      <c r="E74" s="170">
        <f>IF(SUMIF(BOQ!AI:AI,СВОД!B74,BOQ!AL:AL)=0,SUMIF(BOQ!AM:AM,СВОД!B74,BOQ!AP:AP),SUMIF(BOQ!AI:AI,СВОД!B74,BOQ!AL:AL))</f>
        <v>0</v>
      </c>
      <c r="F74" s="324">
        <f t="shared" si="1"/>
        <v>0</v>
      </c>
      <c r="G74" s="325">
        <f>SUMIFS(BOQ!AE:AE,BOQ!AH:AH,СВОД!$B74)</f>
        <v>0</v>
      </c>
      <c r="H74" s="324">
        <f t="shared" si="2"/>
        <v>0</v>
      </c>
      <c r="I74" s="325">
        <f>SUMIFS(BOQ!AC:AC,BOQ!AH:AH,СВОД!$B74)</f>
        <v>0</v>
      </c>
      <c r="J74" s="324">
        <f t="shared" si="3"/>
        <v>0</v>
      </c>
      <c r="K74" s="325">
        <f>SUMIFS(BOQ!AG:AG,BOQ!AH:AH,СВОД!$B74)</f>
        <v>0</v>
      </c>
      <c r="L74" s="172"/>
      <c r="M74" s="326">
        <f>IFERROR(SUMIFS(BOQ!Q:Q,BOQ!AH:AH,СВОД!$B74)/E74,0)</f>
        <v>0</v>
      </c>
      <c r="N74" s="327"/>
      <c r="O74" s="326">
        <f>IFERROR(SUMIFS(BOQ!V:V,BOQ!AH:AH,СВОД!$B74)/SUMIFS(BOQ!Q:Q,BOQ!AH:AH,СВОД!$B74),0)</f>
        <v>0</v>
      </c>
      <c r="P74" s="327"/>
      <c r="Q74" s="326">
        <f>IFERROR(SUMIFS(BOQ!S:S,BOQ!AH:AH,СВОД!$B74)/E74,0)</f>
        <v>0</v>
      </c>
      <c r="R74" s="327"/>
      <c r="S74" s="326">
        <f>IFERROR(SUMIFS(BOQ!Y:Y,BOQ!AH:AH,СВОД!$B74)/SUMIFS(BOQ!S:S,BOQ!AH:AH,СВОД!$B74),0)</f>
        <v>0</v>
      </c>
    </row>
    <row r="75" spans="2:19" hidden="1">
      <c r="B75" s="168" t="s">
        <v>687</v>
      </c>
      <c r="C75" s="169" t="s">
        <v>876</v>
      </c>
      <c r="D75" s="282" t="s">
        <v>7</v>
      </c>
      <c r="E75" s="170">
        <f>IF(SUMIF(BOQ!AI:AI,СВОД!B75,BOQ!AL:AL)=0,SUMIF(BOQ!AM:AM,СВОД!B75,BOQ!AP:AP),SUMIF(BOQ!AI:AI,СВОД!B75,BOQ!AL:AL))</f>
        <v>0</v>
      </c>
      <c r="F75" s="324">
        <f t="shared" ref="F75:F138" si="13">IFERROR(G75/E75,0)</f>
        <v>0</v>
      </c>
      <c r="G75" s="325">
        <f>SUMIFS(BOQ!AE:AE,BOQ!AH:AH,СВОД!$B75)</f>
        <v>0</v>
      </c>
      <c r="H75" s="324">
        <f t="shared" ref="H75:H138" si="14">IFERROR(I75/E75,0)</f>
        <v>0</v>
      </c>
      <c r="I75" s="325">
        <f>SUMIFS(BOQ!AC:AC,BOQ!AH:AH,СВОД!$B75)</f>
        <v>0</v>
      </c>
      <c r="J75" s="324">
        <f t="shared" ref="J75:J138" si="15">IFERROR(K75/E75,0)</f>
        <v>0</v>
      </c>
      <c r="K75" s="325">
        <f>SUMIFS(BOQ!AG:AG,BOQ!AH:AH,СВОД!$B75)</f>
        <v>0</v>
      </c>
      <c r="L75" s="172"/>
      <c r="M75" s="326">
        <f>IFERROR(SUMIFS(BOQ!Q:Q,BOQ!AH:AH,СВОД!$B75)/E75,0)</f>
        <v>0</v>
      </c>
      <c r="N75" s="327"/>
      <c r="O75" s="326">
        <f>IFERROR(SUMIFS(BOQ!V:V,BOQ!AH:AH,СВОД!$B75)/SUMIFS(BOQ!Q:Q,BOQ!AH:AH,СВОД!$B75),0)</f>
        <v>0</v>
      </c>
      <c r="P75" s="327"/>
      <c r="Q75" s="326">
        <f>IFERROR(SUMIFS(BOQ!S:S,BOQ!AH:AH,СВОД!$B75)/E75,0)</f>
        <v>0</v>
      </c>
      <c r="R75" s="327"/>
      <c r="S75" s="326">
        <f>IFERROR(SUMIFS(BOQ!Y:Y,BOQ!AH:AH,СВОД!$B75)/SUMIFS(BOQ!S:S,BOQ!AH:AH,СВОД!$B75),0)</f>
        <v>0</v>
      </c>
    </row>
    <row r="76" spans="2:19" hidden="1">
      <c r="B76" s="168" t="s">
        <v>688</v>
      </c>
      <c r="C76" s="169" t="s">
        <v>877</v>
      </c>
      <c r="D76" s="282" t="s">
        <v>285</v>
      </c>
      <c r="E76" s="170">
        <f>IF(SUMIF(BOQ!AI:AI,СВОД!B76,BOQ!AL:AL)=0,SUMIF(BOQ!AM:AM,СВОД!B76,BOQ!AP:AP),SUMIF(BOQ!AI:AI,СВОД!B76,BOQ!AL:AL))</f>
        <v>0</v>
      </c>
      <c r="F76" s="324">
        <f t="shared" si="13"/>
        <v>0</v>
      </c>
      <c r="G76" s="325">
        <f>SUMIFS(BOQ!AE:AE,BOQ!AH:AH,СВОД!$B76)</f>
        <v>0</v>
      </c>
      <c r="H76" s="324">
        <f t="shared" si="14"/>
        <v>0</v>
      </c>
      <c r="I76" s="325">
        <f>SUMIFS(BOQ!AC:AC,BOQ!AH:AH,СВОД!$B76)</f>
        <v>0</v>
      </c>
      <c r="J76" s="324">
        <f t="shared" si="15"/>
        <v>0</v>
      </c>
      <c r="K76" s="325">
        <f>SUMIFS(BOQ!AG:AG,BOQ!AH:AH,СВОД!$B76)</f>
        <v>0</v>
      </c>
      <c r="L76" s="172"/>
      <c r="M76" s="326">
        <f>IFERROR(SUMIFS(BOQ!Q:Q,BOQ!AH:AH,СВОД!$B76)/E76,0)</f>
        <v>0</v>
      </c>
      <c r="N76" s="327"/>
      <c r="O76" s="326">
        <f>IFERROR(SUMIFS(BOQ!V:V,BOQ!AH:AH,СВОД!$B76)/SUMIFS(BOQ!Q:Q,BOQ!AH:AH,СВОД!$B76),0)</f>
        <v>0</v>
      </c>
      <c r="P76" s="327"/>
      <c r="Q76" s="326">
        <f>IFERROR(SUMIFS(BOQ!S:S,BOQ!AH:AH,СВОД!$B76)/E76,0)</f>
        <v>0</v>
      </c>
      <c r="R76" s="327"/>
      <c r="S76" s="326">
        <f>IFERROR(SUMIFS(BOQ!Y:Y,BOQ!AH:AH,СВОД!$B76)/SUMIFS(BOQ!S:S,BOQ!AH:AH,СВОД!$B76),0)</f>
        <v>0</v>
      </c>
    </row>
    <row r="77" spans="2:19" hidden="1">
      <c r="B77" s="168" t="s">
        <v>689</v>
      </c>
      <c r="C77" s="169" t="s">
        <v>878</v>
      </c>
      <c r="D77" s="282" t="s">
        <v>285</v>
      </c>
      <c r="E77" s="170">
        <f>IF(SUMIF(BOQ!AI:AI,СВОД!B77,BOQ!AL:AL)=0,SUMIF(BOQ!AM:AM,СВОД!B77,BOQ!AP:AP),SUMIF(BOQ!AI:AI,СВОД!B77,BOQ!AL:AL))</f>
        <v>0</v>
      </c>
      <c r="F77" s="324">
        <f t="shared" si="13"/>
        <v>0</v>
      </c>
      <c r="G77" s="325">
        <f>SUMIFS(BOQ!AE:AE,BOQ!AH:AH,СВОД!$B77)</f>
        <v>0</v>
      </c>
      <c r="H77" s="324">
        <f t="shared" si="14"/>
        <v>0</v>
      </c>
      <c r="I77" s="325">
        <f>SUMIFS(BOQ!AC:AC,BOQ!AH:AH,СВОД!$B77)</f>
        <v>0</v>
      </c>
      <c r="J77" s="324">
        <f t="shared" si="15"/>
        <v>0</v>
      </c>
      <c r="K77" s="325">
        <f>SUMIFS(BOQ!AG:AG,BOQ!AH:AH,СВОД!$B77)</f>
        <v>0</v>
      </c>
      <c r="L77" s="172"/>
      <c r="M77" s="326">
        <f>IFERROR(SUMIFS(BOQ!Q:Q,BOQ!AH:AH,СВОД!$B77)/E77,0)</f>
        <v>0</v>
      </c>
      <c r="N77" s="327"/>
      <c r="O77" s="326">
        <f>IFERROR(SUMIFS(BOQ!V:V,BOQ!AH:AH,СВОД!$B77)/SUMIFS(BOQ!Q:Q,BOQ!AH:AH,СВОД!$B77),0)</f>
        <v>0</v>
      </c>
      <c r="P77" s="327"/>
      <c r="Q77" s="326">
        <f>IFERROR(SUMIFS(BOQ!S:S,BOQ!AH:AH,СВОД!$B77)/E77,0)</f>
        <v>0</v>
      </c>
      <c r="R77" s="327"/>
      <c r="S77" s="326">
        <f>IFERROR(SUMIFS(BOQ!Y:Y,BOQ!AH:AH,СВОД!$B77)/SUMIFS(BOQ!S:S,BOQ!AH:AH,СВОД!$B77),0)</f>
        <v>0</v>
      </c>
    </row>
    <row r="78" spans="2:19" hidden="1">
      <c r="B78" s="168" t="s">
        <v>690</v>
      </c>
      <c r="C78" s="169" t="s">
        <v>879</v>
      </c>
      <c r="D78" s="282" t="s">
        <v>285</v>
      </c>
      <c r="E78" s="170">
        <f>IF(SUMIF(BOQ!AI:AI,СВОД!B78,BOQ!AL:AL)=0,SUMIF(BOQ!AM:AM,СВОД!B78,BOQ!AP:AP),SUMIF(BOQ!AI:AI,СВОД!B78,BOQ!AL:AL))</f>
        <v>0</v>
      </c>
      <c r="F78" s="324">
        <f t="shared" si="13"/>
        <v>0</v>
      </c>
      <c r="G78" s="325">
        <f>SUMIFS(BOQ!AE:AE,BOQ!AH:AH,СВОД!$B78)</f>
        <v>0</v>
      </c>
      <c r="H78" s="324">
        <f t="shared" si="14"/>
        <v>0</v>
      </c>
      <c r="I78" s="325">
        <f>SUMIFS(BOQ!AC:AC,BOQ!AH:AH,СВОД!$B78)</f>
        <v>0</v>
      </c>
      <c r="J78" s="324">
        <f t="shared" si="15"/>
        <v>0</v>
      </c>
      <c r="K78" s="325">
        <f>SUMIFS(BOQ!AG:AG,BOQ!AH:AH,СВОД!$B78)</f>
        <v>0</v>
      </c>
      <c r="L78" s="172"/>
      <c r="M78" s="326">
        <f>IFERROR(SUMIFS(BOQ!Q:Q,BOQ!AH:AH,СВОД!$B78)/E78,0)</f>
        <v>0</v>
      </c>
      <c r="N78" s="327"/>
      <c r="O78" s="326">
        <f>IFERROR(SUMIFS(BOQ!V:V,BOQ!AH:AH,СВОД!$B78)/SUMIFS(BOQ!Q:Q,BOQ!AH:AH,СВОД!$B78),0)</f>
        <v>0</v>
      </c>
      <c r="P78" s="327"/>
      <c r="Q78" s="326">
        <f>IFERROR(SUMIFS(BOQ!S:S,BOQ!AH:AH,СВОД!$B78)/E78,0)</f>
        <v>0</v>
      </c>
      <c r="R78" s="327"/>
      <c r="S78" s="326">
        <f>IFERROR(SUMIFS(BOQ!Y:Y,BOQ!AH:AH,СВОД!$B78)/SUMIFS(BOQ!S:S,BOQ!AH:AH,СВОД!$B78),0)</f>
        <v>0</v>
      </c>
    </row>
    <row r="79" spans="2:19" hidden="1">
      <c r="B79" s="168" t="s">
        <v>691</v>
      </c>
      <c r="C79" s="169" t="s">
        <v>880</v>
      </c>
      <c r="D79" s="282" t="s">
        <v>285</v>
      </c>
      <c r="E79" s="170">
        <f>IF(SUMIF(BOQ!AI:AI,СВОД!B79,BOQ!AL:AL)=0,SUMIF(BOQ!AM:AM,СВОД!B79,BOQ!AP:AP),SUMIF(BOQ!AI:AI,СВОД!B79,BOQ!AL:AL))</f>
        <v>0</v>
      </c>
      <c r="F79" s="324">
        <f t="shared" si="13"/>
        <v>0</v>
      </c>
      <c r="G79" s="325">
        <f>SUMIFS(BOQ!AE:AE,BOQ!AH:AH,СВОД!$B79)</f>
        <v>0</v>
      </c>
      <c r="H79" s="324">
        <f t="shared" si="14"/>
        <v>0</v>
      </c>
      <c r="I79" s="325">
        <f>SUMIFS(BOQ!AC:AC,BOQ!AH:AH,СВОД!$B79)</f>
        <v>0</v>
      </c>
      <c r="J79" s="324">
        <f t="shared" si="15"/>
        <v>0</v>
      </c>
      <c r="K79" s="325">
        <f>SUMIFS(BOQ!AG:AG,BOQ!AH:AH,СВОД!$B79)</f>
        <v>0</v>
      </c>
      <c r="L79" s="172"/>
      <c r="M79" s="326">
        <f>IFERROR(SUMIFS(BOQ!Q:Q,BOQ!AH:AH,СВОД!$B79)/E79,0)</f>
        <v>0</v>
      </c>
      <c r="N79" s="327"/>
      <c r="O79" s="326">
        <f>IFERROR(SUMIFS(BOQ!V:V,BOQ!AH:AH,СВОД!$B79)/SUMIFS(BOQ!Q:Q,BOQ!AH:AH,СВОД!$B79),0)</f>
        <v>0</v>
      </c>
      <c r="P79" s="327"/>
      <c r="Q79" s="326">
        <f>IFERROR(SUMIFS(BOQ!S:S,BOQ!AH:AH,СВОД!$B79)/E79,0)</f>
        <v>0</v>
      </c>
      <c r="R79" s="327"/>
      <c r="S79" s="326">
        <f>IFERROR(SUMIFS(BOQ!Y:Y,BOQ!AH:AH,СВОД!$B79)/SUMIFS(BOQ!S:S,BOQ!AH:AH,СВОД!$B79),0)</f>
        <v>0</v>
      </c>
    </row>
    <row r="80" spans="2:19" hidden="1">
      <c r="B80" s="168" t="s">
        <v>692</v>
      </c>
      <c r="C80" s="169" t="s">
        <v>881</v>
      </c>
      <c r="D80" s="282" t="s">
        <v>285</v>
      </c>
      <c r="E80" s="170">
        <f>IF(SUMIF(BOQ!AI:AI,СВОД!B80,BOQ!AL:AL)=0,SUMIF(BOQ!AM:AM,СВОД!B80,BOQ!AP:AP),SUMIF(BOQ!AI:AI,СВОД!B80,BOQ!AL:AL))</f>
        <v>0</v>
      </c>
      <c r="F80" s="324">
        <f t="shared" si="13"/>
        <v>0</v>
      </c>
      <c r="G80" s="325">
        <f>SUMIFS(BOQ!AE:AE,BOQ!AH:AH,СВОД!$B80)</f>
        <v>0</v>
      </c>
      <c r="H80" s="324">
        <f t="shared" si="14"/>
        <v>0</v>
      </c>
      <c r="I80" s="325">
        <f>SUMIFS(BOQ!AC:AC,BOQ!AH:AH,СВОД!$B80)</f>
        <v>0</v>
      </c>
      <c r="J80" s="324">
        <f t="shared" si="15"/>
        <v>0</v>
      </c>
      <c r="K80" s="325">
        <f>SUMIFS(BOQ!AG:AG,BOQ!AH:AH,СВОД!$B80)</f>
        <v>0</v>
      </c>
      <c r="L80" s="172"/>
      <c r="M80" s="326">
        <f>IFERROR(SUMIFS(BOQ!Q:Q,BOQ!AH:AH,СВОД!$B80)/E80,0)</f>
        <v>0</v>
      </c>
      <c r="N80" s="327"/>
      <c r="O80" s="326">
        <f>IFERROR(SUMIFS(BOQ!V:V,BOQ!AH:AH,СВОД!$B80)/SUMIFS(BOQ!Q:Q,BOQ!AH:AH,СВОД!$B80),0)</f>
        <v>0</v>
      </c>
      <c r="P80" s="327"/>
      <c r="Q80" s="326">
        <f>IFERROR(SUMIFS(BOQ!S:S,BOQ!AH:AH,СВОД!$B80)/E80,0)</f>
        <v>0</v>
      </c>
      <c r="R80" s="327"/>
      <c r="S80" s="326">
        <f>IFERROR(SUMIFS(BOQ!Y:Y,BOQ!AH:AH,СВОД!$B80)/SUMIFS(BOQ!S:S,BOQ!AH:AH,СВОД!$B80),0)</f>
        <v>0</v>
      </c>
    </row>
    <row r="81" spans="2:19" hidden="1">
      <c r="B81" s="168" t="s">
        <v>693</v>
      </c>
      <c r="C81" s="169" t="s">
        <v>882</v>
      </c>
      <c r="D81" s="282" t="s">
        <v>285</v>
      </c>
      <c r="E81" s="170">
        <f>IF(SUMIF(BOQ!AI:AI,СВОД!B81,BOQ!AL:AL)=0,SUMIF(BOQ!AM:AM,СВОД!B81,BOQ!AP:AP),SUMIF(BOQ!AI:AI,СВОД!B81,BOQ!AL:AL))</f>
        <v>0</v>
      </c>
      <c r="F81" s="324">
        <f t="shared" si="13"/>
        <v>0</v>
      </c>
      <c r="G81" s="325">
        <f>SUMIFS(BOQ!AE:AE,BOQ!AH:AH,СВОД!$B81)</f>
        <v>0</v>
      </c>
      <c r="H81" s="324">
        <f t="shared" si="14"/>
        <v>0</v>
      </c>
      <c r="I81" s="325">
        <f>SUMIFS(BOQ!AC:AC,BOQ!AH:AH,СВОД!$B81)</f>
        <v>0</v>
      </c>
      <c r="J81" s="324">
        <f t="shared" si="15"/>
        <v>0</v>
      </c>
      <c r="K81" s="325">
        <f>SUMIFS(BOQ!AG:AG,BOQ!AH:AH,СВОД!$B81)</f>
        <v>0</v>
      </c>
      <c r="L81" s="172"/>
      <c r="M81" s="326">
        <f>IFERROR(SUMIFS(BOQ!Q:Q,BOQ!AH:AH,СВОД!$B81)/E81,0)</f>
        <v>0</v>
      </c>
      <c r="N81" s="327"/>
      <c r="O81" s="326">
        <f>IFERROR(SUMIFS(BOQ!V:V,BOQ!AH:AH,СВОД!$B81)/SUMIFS(BOQ!Q:Q,BOQ!AH:AH,СВОД!$B81),0)</f>
        <v>0</v>
      </c>
      <c r="P81" s="327"/>
      <c r="Q81" s="326">
        <f>IFERROR(SUMIFS(BOQ!S:S,BOQ!AH:AH,СВОД!$B81)/E81,0)</f>
        <v>0</v>
      </c>
      <c r="R81" s="327"/>
      <c r="S81" s="326">
        <f>IFERROR(SUMIFS(BOQ!Y:Y,BOQ!AH:AH,СВОД!$B81)/SUMIFS(BOQ!S:S,BOQ!AH:AH,СВОД!$B81),0)</f>
        <v>0</v>
      </c>
    </row>
    <row r="82" spans="2:19" hidden="1">
      <c r="B82" s="168" t="s">
        <v>694</v>
      </c>
      <c r="C82" s="169" t="s">
        <v>883</v>
      </c>
      <c r="D82" s="282" t="s">
        <v>285</v>
      </c>
      <c r="E82" s="170">
        <f>IF(SUMIF(BOQ!AI:AI,СВОД!B82,BOQ!AL:AL)=0,SUMIF(BOQ!AM:AM,СВОД!B82,BOQ!AP:AP),SUMIF(BOQ!AI:AI,СВОД!B82,BOQ!AL:AL))</f>
        <v>0</v>
      </c>
      <c r="F82" s="324">
        <f t="shared" si="13"/>
        <v>0</v>
      </c>
      <c r="G82" s="325">
        <f>SUMIFS(BOQ!AE:AE,BOQ!AH:AH,СВОД!$B82)</f>
        <v>0</v>
      </c>
      <c r="H82" s="324">
        <f t="shared" si="14"/>
        <v>0</v>
      </c>
      <c r="I82" s="325">
        <f>SUMIFS(BOQ!AC:AC,BOQ!AH:AH,СВОД!$B82)</f>
        <v>0</v>
      </c>
      <c r="J82" s="324">
        <f t="shared" si="15"/>
        <v>0</v>
      </c>
      <c r="K82" s="325">
        <f>SUMIFS(BOQ!AG:AG,BOQ!AH:AH,СВОД!$B82)</f>
        <v>0</v>
      </c>
      <c r="L82" s="172"/>
      <c r="M82" s="326">
        <f>IFERROR(SUMIFS(BOQ!Q:Q,BOQ!AH:AH,СВОД!$B82)/E82,0)</f>
        <v>0</v>
      </c>
      <c r="N82" s="327"/>
      <c r="O82" s="326">
        <f>IFERROR(SUMIFS(BOQ!V:V,BOQ!AH:AH,СВОД!$B82)/SUMIFS(BOQ!Q:Q,BOQ!AH:AH,СВОД!$B82),0)</f>
        <v>0</v>
      </c>
      <c r="P82" s="327"/>
      <c r="Q82" s="326">
        <f>IFERROR(SUMIFS(BOQ!S:S,BOQ!AH:AH,СВОД!$B82)/E82,0)</f>
        <v>0</v>
      </c>
      <c r="R82" s="327"/>
      <c r="S82" s="326">
        <f>IFERROR(SUMIFS(BOQ!Y:Y,BOQ!AH:AH,СВОД!$B82)/SUMIFS(BOQ!S:S,BOQ!AH:AH,СВОД!$B82),0)</f>
        <v>0</v>
      </c>
    </row>
    <row r="83" spans="2:19" hidden="1">
      <c r="B83" s="168" t="s">
        <v>695</v>
      </c>
      <c r="C83" s="169" t="s">
        <v>884</v>
      </c>
      <c r="D83" s="282" t="s">
        <v>285</v>
      </c>
      <c r="E83" s="170">
        <f>IF(SUMIF(BOQ!AI:AI,СВОД!B83,BOQ!AL:AL)=0,SUMIF(BOQ!AM:AM,СВОД!B83,BOQ!AP:AP),SUMIF(BOQ!AI:AI,СВОД!B83,BOQ!AL:AL))</f>
        <v>0</v>
      </c>
      <c r="F83" s="324">
        <f t="shared" si="13"/>
        <v>0</v>
      </c>
      <c r="G83" s="325">
        <f>SUMIFS(BOQ!AE:AE,BOQ!AH:AH,СВОД!$B83)</f>
        <v>0</v>
      </c>
      <c r="H83" s="324">
        <f t="shared" si="14"/>
        <v>0</v>
      </c>
      <c r="I83" s="325">
        <f>SUMIFS(BOQ!AC:AC,BOQ!AH:AH,СВОД!$B83)</f>
        <v>0</v>
      </c>
      <c r="J83" s="324">
        <f t="shared" si="15"/>
        <v>0</v>
      </c>
      <c r="K83" s="325">
        <f>SUMIFS(BOQ!AG:AG,BOQ!AH:AH,СВОД!$B83)</f>
        <v>0</v>
      </c>
      <c r="L83" s="172"/>
      <c r="M83" s="326">
        <f>IFERROR(SUMIFS(BOQ!Q:Q,BOQ!AH:AH,СВОД!$B83)/E83,0)</f>
        <v>0</v>
      </c>
      <c r="N83" s="327"/>
      <c r="O83" s="326">
        <f>IFERROR(SUMIFS(BOQ!V:V,BOQ!AH:AH,СВОД!$B83)/SUMIFS(BOQ!Q:Q,BOQ!AH:AH,СВОД!$B83),0)</f>
        <v>0</v>
      </c>
      <c r="P83" s="327"/>
      <c r="Q83" s="326">
        <f>IFERROR(SUMIFS(BOQ!S:S,BOQ!AH:AH,СВОД!$B83)/E83,0)</f>
        <v>0</v>
      </c>
      <c r="R83" s="327"/>
      <c r="S83" s="326">
        <f>IFERROR(SUMIFS(BOQ!Y:Y,BOQ!AH:AH,СВОД!$B83)/SUMIFS(BOQ!S:S,BOQ!AH:AH,СВОД!$B83),0)</f>
        <v>0</v>
      </c>
    </row>
    <row r="84" spans="2:19" hidden="1">
      <c r="B84" s="168" t="s">
        <v>696</v>
      </c>
      <c r="C84" s="169" t="s">
        <v>885</v>
      </c>
      <c r="D84" s="282" t="s">
        <v>285</v>
      </c>
      <c r="E84" s="170">
        <f>IF(SUMIF(BOQ!AI:AI,СВОД!B84,BOQ!AL:AL)=0,SUMIF(BOQ!AM:AM,СВОД!B84,BOQ!AP:AP),SUMIF(BOQ!AI:AI,СВОД!B84,BOQ!AL:AL))</f>
        <v>0</v>
      </c>
      <c r="F84" s="324">
        <f t="shared" si="13"/>
        <v>0</v>
      </c>
      <c r="G84" s="325">
        <f>SUMIFS(BOQ!AE:AE,BOQ!AH:AH,СВОД!$B84)</f>
        <v>0</v>
      </c>
      <c r="H84" s="324">
        <f t="shared" si="14"/>
        <v>0</v>
      </c>
      <c r="I84" s="325">
        <f>SUMIFS(BOQ!AC:AC,BOQ!AH:AH,СВОД!$B84)</f>
        <v>0</v>
      </c>
      <c r="J84" s="324">
        <f t="shared" si="15"/>
        <v>0</v>
      </c>
      <c r="K84" s="325">
        <f>SUMIFS(BOQ!AG:AG,BOQ!AH:AH,СВОД!$B84)</f>
        <v>0</v>
      </c>
      <c r="L84" s="172"/>
      <c r="M84" s="326">
        <f>IFERROR(SUMIFS(BOQ!Q:Q,BOQ!AH:AH,СВОД!$B84)/E84,0)</f>
        <v>0</v>
      </c>
      <c r="N84" s="327"/>
      <c r="O84" s="326">
        <f>IFERROR(SUMIFS(BOQ!V:V,BOQ!AH:AH,СВОД!$B84)/SUMIFS(BOQ!Q:Q,BOQ!AH:AH,СВОД!$B84),0)</f>
        <v>0</v>
      </c>
      <c r="P84" s="327"/>
      <c r="Q84" s="326">
        <f>IFERROR(SUMIFS(BOQ!S:S,BOQ!AH:AH,СВОД!$B84)/E84,0)</f>
        <v>0</v>
      </c>
      <c r="R84" s="327"/>
      <c r="S84" s="326">
        <f>IFERROR(SUMIFS(BOQ!Y:Y,BOQ!AH:AH,СВОД!$B84)/SUMIFS(BOQ!S:S,BOQ!AH:AH,СВОД!$B84),0)</f>
        <v>0</v>
      </c>
    </row>
    <row r="85" spans="2:19" hidden="1">
      <c r="B85" s="168" t="s">
        <v>697</v>
      </c>
      <c r="C85" s="169" t="s">
        <v>886</v>
      </c>
      <c r="D85" s="282" t="s">
        <v>285</v>
      </c>
      <c r="E85" s="170">
        <f>IF(SUMIF(BOQ!AI:AI,СВОД!B85,BOQ!AL:AL)=0,SUMIF(BOQ!AM:AM,СВОД!B85,BOQ!AP:AP),SUMIF(BOQ!AI:AI,СВОД!B85,BOQ!AL:AL))</f>
        <v>0</v>
      </c>
      <c r="F85" s="324">
        <f t="shared" si="13"/>
        <v>0</v>
      </c>
      <c r="G85" s="325">
        <f>SUMIFS(BOQ!AE:AE,BOQ!AH:AH,СВОД!$B85)</f>
        <v>0</v>
      </c>
      <c r="H85" s="324">
        <f t="shared" si="14"/>
        <v>0</v>
      </c>
      <c r="I85" s="325">
        <f>SUMIFS(BOQ!AC:AC,BOQ!AH:AH,СВОД!$B85)</f>
        <v>0</v>
      </c>
      <c r="J85" s="324">
        <f t="shared" si="15"/>
        <v>0</v>
      </c>
      <c r="K85" s="325">
        <f>SUMIFS(BOQ!AG:AG,BOQ!AH:AH,СВОД!$B85)</f>
        <v>0</v>
      </c>
      <c r="L85" s="172"/>
      <c r="M85" s="326">
        <f>IFERROR(SUMIFS(BOQ!Q:Q,BOQ!AH:AH,СВОД!$B85)/E85,0)</f>
        <v>0</v>
      </c>
      <c r="N85" s="327"/>
      <c r="O85" s="326">
        <f>IFERROR(SUMIFS(BOQ!V:V,BOQ!AH:AH,СВОД!$B85)/SUMIFS(BOQ!Q:Q,BOQ!AH:AH,СВОД!$B85),0)</f>
        <v>0</v>
      </c>
      <c r="P85" s="327"/>
      <c r="Q85" s="326">
        <f>IFERROR(SUMIFS(BOQ!S:S,BOQ!AH:AH,СВОД!$B85)/E85,0)</f>
        <v>0</v>
      </c>
      <c r="R85" s="327"/>
      <c r="S85" s="326">
        <f>IFERROR(SUMIFS(BOQ!Y:Y,BOQ!AH:AH,СВОД!$B85)/SUMIFS(BOQ!S:S,BOQ!AH:AH,СВОД!$B85),0)</f>
        <v>0</v>
      </c>
    </row>
    <row r="86" spans="2:19" hidden="1">
      <c r="B86" s="168" t="s">
        <v>698</v>
      </c>
      <c r="C86" s="169" t="s">
        <v>887</v>
      </c>
      <c r="D86" s="282" t="s">
        <v>285</v>
      </c>
      <c r="E86" s="170">
        <f>IF(SUMIF(BOQ!AI:AI,СВОД!B86,BOQ!AL:AL)=0,SUMIF(BOQ!AM:AM,СВОД!B86,BOQ!AP:AP),SUMIF(BOQ!AI:AI,СВОД!B86,BOQ!AL:AL))</f>
        <v>0</v>
      </c>
      <c r="F86" s="324">
        <f t="shared" si="13"/>
        <v>0</v>
      </c>
      <c r="G86" s="325">
        <f>SUMIFS(BOQ!AE:AE,BOQ!AH:AH,СВОД!$B86)</f>
        <v>0</v>
      </c>
      <c r="H86" s="324">
        <f t="shared" si="14"/>
        <v>0</v>
      </c>
      <c r="I86" s="325">
        <f>SUMIFS(BOQ!AC:AC,BOQ!AH:AH,СВОД!$B86)</f>
        <v>0</v>
      </c>
      <c r="J86" s="324">
        <f t="shared" si="15"/>
        <v>0</v>
      </c>
      <c r="K86" s="325">
        <f>SUMIFS(BOQ!AG:AG,BOQ!AH:AH,СВОД!$B86)</f>
        <v>0</v>
      </c>
      <c r="L86" s="172"/>
      <c r="M86" s="326">
        <f>IFERROR(SUMIFS(BOQ!Q:Q,BOQ!AH:AH,СВОД!$B86)/E86,0)</f>
        <v>0</v>
      </c>
      <c r="N86" s="327"/>
      <c r="O86" s="326">
        <f>IFERROR(SUMIFS(BOQ!V:V,BOQ!AH:AH,СВОД!$B86)/SUMIFS(BOQ!Q:Q,BOQ!AH:AH,СВОД!$B86),0)</f>
        <v>0</v>
      </c>
      <c r="P86" s="327"/>
      <c r="Q86" s="326">
        <f>IFERROR(SUMIFS(BOQ!S:S,BOQ!AH:AH,СВОД!$B86)/E86,0)</f>
        <v>0</v>
      </c>
      <c r="R86" s="327"/>
      <c r="S86" s="326">
        <f>IFERROR(SUMIFS(BOQ!Y:Y,BOQ!AH:AH,СВОД!$B86)/SUMIFS(BOQ!S:S,BOQ!AH:AH,СВОД!$B86),0)</f>
        <v>0</v>
      </c>
    </row>
    <row r="87" spans="2:19" hidden="1">
      <c r="B87" s="168" t="s">
        <v>699</v>
      </c>
      <c r="C87" s="169" t="s">
        <v>888</v>
      </c>
      <c r="D87" s="282" t="s">
        <v>285</v>
      </c>
      <c r="E87" s="170">
        <f>IF(SUMIF(BOQ!AI:AI,СВОД!B87,BOQ!AL:AL)=0,SUMIF(BOQ!AM:AM,СВОД!B87,BOQ!AP:AP),SUMIF(BOQ!AI:AI,СВОД!B87,BOQ!AL:AL))</f>
        <v>0</v>
      </c>
      <c r="F87" s="324">
        <f t="shared" si="13"/>
        <v>0</v>
      </c>
      <c r="G87" s="325">
        <f>SUMIFS(BOQ!AE:AE,BOQ!AH:AH,СВОД!$B87)</f>
        <v>0</v>
      </c>
      <c r="H87" s="324">
        <f t="shared" si="14"/>
        <v>0</v>
      </c>
      <c r="I87" s="325">
        <f>SUMIFS(BOQ!AC:AC,BOQ!AH:AH,СВОД!$B87)</f>
        <v>0</v>
      </c>
      <c r="J87" s="324">
        <f t="shared" si="15"/>
        <v>0</v>
      </c>
      <c r="K87" s="325">
        <f>SUMIFS(BOQ!AG:AG,BOQ!AH:AH,СВОД!$B87)</f>
        <v>0</v>
      </c>
      <c r="L87" s="172"/>
      <c r="M87" s="326">
        <f>IFERROR(SUMIFS(BOQ!Q:Q,BOQ!AH:AH,СВОД!$B87)/E87,0)</f>
        <v>0</v>
      </c>
      <c r="N87" s="327"/>
      <c r="O87" s="326">
        <f>IFERROR(SUMIFS(BOQ!V:V,BOQ!AH:AH,СВОД!$B87)/SUMIFS(BOQ!Q:Q,BOQ!AH:AH,СВОД!$B87),0)</f>
        <v>0</v>
      </c>
      <c r="P87" s="327"/>
      <c r="Q87" s="326">
        <f>IFERROR(SUMIFS(BOQ!S:S,BOQ!AH:AH,СВОД!$B87)/E87,0)</f>
        <v>0</v>
      </c>
      <c r="R87" s="327"/>
      <c r="S87" s="326">
        <f>IFERROR(SUMIFS(BOQ!Y:Y,BOQ!AH:AH,СВОД!$B87)/SUMIFS(BOQ!S:S,BOQ!AH:AH,СВОД!$B87),0)</f>
        <v>0</v>
      </c>
    </row>
    <row r="88" spans="2:19" hidden="1">
      <c r="B88" s="168" t="s">
        <v>700</v>
      </c>
      <c r="C88" s="169" t="s">
        <v>889</v>
      </c>
      <c r="D88" s="282" t="s">
        <v>285</v>
      </c>
      <c r="E88" s="170">
        <f>IF(SUMIF(BOQ!AI:AI,СВОД!B88,BOQ!AL:AL)=0,SUMIF(BOQ!AM:AM,СВОД!B88,BOQ!AP:AP),SUMIF(BOQ!AI:AI,СВОД!B88,BOQ!AL:AL))</f>
        <v>0</v>
      </c>
      <c r="F88" s="324">
        <f t="shared" si="13"/>
        <v>0</v>
      </c>
      <c r="G88" s="325">
        <f>SUMIFS(BOQ!AE:AE,BOQ!AH:AH,СВОД!$B88)</f>
        <v>0</v>
      </c>
      <c r="H88" s="324">
        <f t="shared" si="14"/>
        <v>0</v>
      </c>
      <c r="I88" s="325">
        <f>SUMIFS(BOQ!AC:AC,BOQ!AH:AH,СВОД!$B88)</f>
        <v>0</v>
      </c>
      <c r="J88" s="324">
        <f t="shared" si="15"/>
        <v>0</v>
      </c>
      <c r="K88" s="325">
        <f>SUMIFS(BOQ!AG:AG,BOQ!AH:AH,СВОД!$B88)</f>
        <v>0</v>
      </c>
      <c r="L88" s="172"/>
      <c r="M88" s="326">
        <f>IFERROR(SUMIFS(BOQ!Q:Q,BOQ!AH:AH,СВОД!$B88)/E88,0)</f>
        <v>0</v>
      </c>
      <c r="N88" s="327"/>
      <c r="O88" s="326">
        <f>IFERROR(SUMIFS(BOQ!V:V,BOQ!AH:AH,СВОД!$B88)/SUMIFS(BOQ!Q:Q,BOQ!AH:AH,СВОД!$B88),0)</f>
        <v>0</v>
      </c>
      <c r="P88" s="327"/>
      <c r="Q88" s="326">
        <f>IFERROR(SUMIFS(BOQ!S:S,BOQ!AH:AH,СВОД!$B88)/E88,0)</f>
        <v>0</v>
      </c>
      <c r="R88" s="327"/>
      <c r="S88" s="326">
        <f>IFERROR(SUMIFS(BOQ!Y:Y,BOQ!AH:AH,СВОД!$B88)/SUMIFS(BOQ!S:S,BOQ!AH:AH,СВОД!$B88),0)</f>
        <v>0</v>
      </c>
    </row>
    <row r="89" spans="2:19" hidden="1">
      <c r="B89" s="168" t="s">
        <v>701</v>
      </c>
      <c r="C89" s="169" t="s">
        <v>890</v>
      </c>
      <c r="D89" s="282" t="s">
        <v>285</v>
      </c>
      <c r="E89" s="170">
        <f>IF(SUMIF(BOQ!AI:AI,СВОД!B89,BOQ!AL:AL)=0,SUMIF(BOQ!AM:AM,СВОД!B89,BOQ!AP:AP),SUMIF(BOQ!AI:AI,СВОД!B89,BOQ!AL:AL))</f>
        <v>0</v>
      </c>
      <c r="F89" s="324">
        <f t="shared" si="13"/>
        <v>0</v>
      </c>
      <c r="G89" s="325">
        <f>SUMIFS(BOQ!AE:AE,BOQ!AH:AH,СВОД!$B89)</f>
        <v>0</v>
      </c>
      <c r="H89" s="324">
        <f t="shared" si="14"/>
        <v>0</v>
      </c>
      <c r="I89" s="325">
        <f>SUMIFS(BOQ!AC:AC,BOQ!AH:AH,СВОД!$B89)</f>
        <v>0</v>
      </c>
      <c r="J89" s="324">
        <f t="shared" si="15"/>
        <v>0</v>
      </c>
      <c r="K89" s="325">
        <f>SUMIFS(BOQ!AG:AG,BOQ!AH:AH,СВОД!$B89)</f>
        <v>0</v>
      </c>
      <c r="L89" s="172"/>
      <c r="M89" s="326">
        <f>IFERROR(SUMIFS(BOQ!Q:Q,BOQ!AH:AH,СВОД!$B89)/E89,0)</f>
        <v>0</v>
      </c>
      <c r="N89" s="327"/>
      <c r="O89" s="326">
        <f>IFERROR(SUMIFS(BOQ!V:V,BOQ!AH:AH,СВОД!$B89)/SUMIFS(BOQ!Q:Q,BOQ!AH:AH,СВОД!$B89),0)</f>
        <v>0</v>
      </c>
      <c r="P89" s="327"/>
      <c r="Q89" s="326">
        <f>IFERROR(SUMIFS(BOQ!S:S,BOQ!AH:AH,СВОД!$B89)/E89,0)</f>
        <v>0</v>
      </c>
      <c r="R89" s="327"/>
      <c r="S89" s="326">
        <f>IFERROR(SUMIFS(BOQ!Y:Y,BOQ!AH:AH,СВОД!$B89)/SUMIFS(BOQ!S:S,BOQ!AH:AH,СВОД!$B89),0)</f>
        <v>0</v>
      </c>
    </row>
    <row r="90" spans="2:19" hidden="1">
      <c r="B90" s="168" t="s">
        <v>702</v>
      </c>
      <c r="C90" s="169" t="s">
        <v>891</v>
      </c>
      <c r="D90" s="282" t="s">
        <v>285</v>
      </c>
      <c r="E90" s="170">
        <f>IF(SUMIF(BOQ!AI:AI,СВОД!B90,BOQ!AL:AL)=0,SUMIF(BOQ!AM:AM,СВОД!B90,BOQ!AP:AP),SUMIF(BOQ!AI:AI,СВОД!B90,BOQ!AL:AL))</f>
        <v>0</v>
      </c>
      <c r="F90" s="324">
        <f t="shared" si="13"/>
        <v>0</v>
      </c>
      <c r="G90" s="325">
        <f>SUMIFS(BOQ!AE:AE,BOQ!AH:AH,СВОД!$B90)</f>
        <v>0</v>
      </c>
      <c r="H90" s="324">
        <f t="shared" si="14"/>
        <v>0</v>
      </c>
      <c r="I90" s="325">
        <f>SUMIFS(BOQ!AC:AC,BOQ!AH:AH,СВОД!$B90)</f>
        <v>0</v>
      </c>
      <c r="J90" s="324">
        <f t="shared" si="15"/>
        <v>0</v>
      </c>
      <c r="K90" s="325">
        <f>SUMIFS(BOQ!AG:AG,BOQ!AH:AH,СВОД!$B90)</f>
        <v>0</v>
      </c>
      <c r="L90" s="172"/>
      <c r="M90" s="326">
        <f>IFERROR(SUMIFS(BOQ!Q:Q,BOQ!AH:AH,СВОД!$B90)/E90,0)</f>
        <v>0</v>
      </c>
      <c r="N90" s="327"/>
      <c r="O90" s="326">
        <f>IFERROR(SUMIFS(BOQ!V:V,BOQ!AH:AH,СВОД!$B90)/SUMIFS(BOQ!Q:Q,BOQ!AH:AH,СВОД!$B90),0)</f>
        <v>0</v>
      </c>
      <c r="P90" s="327"/>
      <c r="Q90" s="326">
        <f>IFERROR(SUMIFS(BOQ!S:S,BOQ!AH:AH,СВОД!$B90)/E90,0)</f>
        <v>0</v>
      </c>
      <c r="R90" s="327"/>
      <c r="S90" s="326">
        <f>IFERROR(SUMIFS(BOQ!Y:Y,BOQ!AH:AH,СВОД!$B90)/SUMIFS(BOQ!S:S,BOQ!AH:AH,СВОД!$B90),0)</f>
        <v>0</v>
      </c>
    </row>
    <row r="91" spans="2:19" hidden="1">
      <c r="B91" s="168" t="s">
        <v>703</v>
      </c>
      <c r="C91" s="169" t="s">
        <v>892</v>
      </c>
      <c r="D91" s="282" t="s">
        <v>285</v>
      </c>
      <c r="E91" s="170">
        <f>IF(SUMIF(BOQ!AI:AI,СВОД!B91,BOQ!AL:AL)=0,SUMIF(BOQ!AM:AM,СВОД!B91,BOQ!AP:AP),SUMIF(BOQ!AI:AI,СВОД!B91,BOQ!AL:AL))</f>
        <v>0</v>
      </c>
      <c r="F91" s="324">
        <f t="shared" si="13"/>
        <v>0</v>
      </c>
      <c r="G91" s="325">
        <f>SUMIFS(BOQ!AE:AE,BOQ!AH:AH,СВОД!$B91)</f>
        <v>0</v>
      </c>
      <c r="H91" s="324">
        <f t="shared" si="14"/>
        <v>0</v>
      </c>
      <c r="I91" s="325">
        <f>SUMIFS(BOQ!AC:AC,BOQ!AH:AH,СВОД!$B91)</f>
        <v>0</v>
      </c>
      <c r="J91" s="324">
        <f t="shared" si="15"/>
        <v>0</v>
      </c>
      <c r="K91" s="325">
        <f>SUMIFS(BOQ!AG:AG,BOQ!AH:AH,СВОД!$B91)</f>
        <v>0</v>
      </c>
      <c r="L91" s="172"/>
      <c r="M91" s="326">
        <f>IFERROR(SUMIFS(BOQ!Q:Q,BOQ!AH:AH,СВОД!$B91)/E91,0)</f>
        <v>0</v>
      </c>
      <c r="N91" s="327"/>
      <c r="O91" s="326">
        <f>IFERROR(SUMIFS(BOQ!V:V,BOQ!AH:AH,СВОД!$B91)/SUMIFS(BOQ!Q:Q,BOQ!AH:AH,СВОД!$B91),0)</f>
        <v>0</v>
      </c>
      <c r="P91" s="327"/>
      <c r="Q91" s="326">
        <f>IFERROR(SUMIFS(BOQ!S:S,BOQ!AH:AH,СВОД!$B91)/E91,0)</f>
        <v>0</v>
      </c>
      <c r="R91" s="327"/>
      <c r="S91" s="326">
        <f>IFERROR(SUMIFS(BOQ!Y:Y,BOQ!AH:AH,СВОД!$B91)/SUMIFS(BOQ!S:S,BOQ!AH:AH,СВОД!$B91),0)</f>
        <v>0</v>
      </c>
    </row>
    <row r="92" spans="2:19" hidden="1">
      <c r="B92" s="168" t="s">
        <v>704</v>
      </c>
      <c r="C92" s="169" t="s">
        <v>893</v>
      </c>
      <c r="D92" s="282" t="s">
        <v>285</v>
      </c>
      <c r="E92" s="170">
        <f>IF(SUMIF(BOQ!AI:AI,СВОД!B92,BOQ!AL:AL)=0,SUMIF(BOQ!AM:AM,СВОД!B92,BOQ!AP:AP),SUMIF(BOQ!AI:AI,СВОД!B92,BOQ!AL:AL))</f>
        <v>0</v>
      </c>
      <c r="F92" s="324">
        <f t="shared" si="13"/>
        <v>0</v>
      </c>
      <c r="G92" s="325">
        <f>SUMIFS(BOQ!AE:AE,BOQ!AH:AH,СВОД!$B92)</f>
        <v>0</v>
      </c>
      <c r="H92" s="324">
        <f t="shared" si="14"/>
        <v>0</v>
      </c>
      <c r="I92" s="325">
        <f>SUMIFS(BOQ!AC:AC,BOQ!AH:AH,СВОД!$B92)</f>
        <v>0</v>
      </c>
      <c r="J92" s="324">
        <f t="shared" si="15"/>
        <v>0</v>
      </c>
      <c r="K92" s="325">
        <f>SUMIFS(BOQ!AG:AG,BOQ!AH:AH,СВОД!$B92)</f>
        <v>0</v>
      </c>
      <c r="L92" s="172"/>
      <c r="M92" s="326">
        <f>IFERROR(SUMIFS(BOQ!Q:Q,BOQ!AH:AH,СВОД!$B92)/E92,0)</f>
        <v>0</v>
      </c>
      <c r="N92" s="327"/>
      <c r="O92" s="326">
        <f>IFERROR(SUMIFS(BOQ!V:V,BOQ!AH:AH,СВОД!$B92)/SUMIFS(BOQ!Q:Q,BOQ!AH:AH,СВОД!$B92),0)</f>
        <v>0</v>
      </c>
      <c r="P92" s="327"/>
      <c r="Q92" s="326">
        <f>IFERROR(SUMIFS(BOQ!S:S,BOQ!AH:AH,СВОД!$B92)/E92,0)</f>
        <v>0</v>
      </c>
      <c r="R92" s="327"/>
      <c r="S92" s="326">
        <f>IFERROR(SUMIFS(BOQ!Y:Y,BOQ!AH:AH,СВОД!$B92)/SUMIFS(BOQ!S:S,BOQ!AH:AH,СВОД!$B92),0)</f>
        <v>0</v>
      </c>
    </row>
    <row r="93" spans="2:19" hidden="1">
      <c r="B93" s="168" t="s">
        <v>705</v>
      </c>
      <c r="C93" s="169" t="s">
        <v>894</v>
      </c>
      <c r="D93" s="282" t="s">
        <v>285</v>
      </c>
      <c r="E93" s="170">
        <f>IF(SUMIF(BOQ!AI:AI,СВОД!B93,BOQ!AL:AL)=0,SUMIF(BOQ!AM:AM,СВОД!B93,BOQ!AP:AP),SUMIF(BOQ!AI:AI,СВОД!B93,BOQ!AL:AL))</f>
        <v>0</v>
      </c>
      <c r="F93" s="324">
        <f t="shared" si="13"/>
        <v>0</v>
      </c>
      <c r="G93" s="325">
        <f>SUMIFS(BOQ!AE:AE,BOQ!AH:AH,СВОД!$B93)</f>
        <v>0</v>
      </c>
      <c r="H93" s="324">
        <f t="shared" si="14"/>
        <v>0</v>
      </c>
      <c r="I93" s="325">
        <f>SUMIFS(BOQ!AC:AC,BOQ!AH:AH,СВОД!$B93)</f>
        <v>0</v>
      </c>
      <c r="J93" s="324">
        <f t="shared" si="15"/>
        <v>0</v>
      </c>
      <c r="K93" s="325">
        <f>SUMIFS(BOQ!AG:AG,BOQ!AH:AH,СВОД!$B93)</f>
        <v>0</v>
      </c>
      <c r="L93" s="172"/>
      <c r="M93" s="326">
        <f>IFERROR(SUMIFS(BOQ!Q:Q,BOQ!AH:AH,СВОД!$B93)/E93,0)</f>
        <v>0</v>
      </c>
      <c r="N93" s="327"/>
      <c r="O93" s="326">
        <f>IFERROR(SUMIFS(BOQ!V:V,BOQ!AH:AH,СВОД!$B93)/SUMIFS(BOQ!Q:Q,BOQ!AH:AH,СВОД!$B93),0)</f>
        <v>0</v>
      </c>
      <c r="P93" s="327"/>
      <c r="Q93" s="326">
        <f>IFERROR(SUMIFS(BOQ!S:S,BOQ!AH:AH,СВОД!$B93)/E93,0)</f>
        <v>0</v>
      </c>
      <c r="R93" s="327"/>
      <c r="S93" s="326">
        <f>IFERROR(SUMIFS(BOQ!Y:Y,BOQ!AH:AH,СВОД!$B93)/SUMIFS(BOQ!S:S,BOQ!AH:AH,СВОД!$B93),0)</f>
        <v>0</v>
      </c>
    </row>
    <row r="94" spans="2:19" hidden="1">
      <c r="B94" s="168" t="s">
        <v>706</v>
      </c>
      <c r="C94" s="169" t="s">
        <v>895</v>
      </c>
      <c r="D94" s="282" t="s">
        <v>285</v>
      </c>
      <c r="E94" s="170">
        <f>IF(SUMIF(BOQ!AI:AI,СВОД!B94,BOQ!AL:AL)=0,SUMIF(BOQ!AM:AM,СВОД!B94,BOQ!AP:AP),SUMIF(BOQ!AI:AI,СВОД!B94,BOQ!AL:AL))</f>
        <v>0</v>
      </c>
      <c r="F94" s="324">
        <f t="shared" si="13"/>
        <v>0</v>
      </c>
      <c r="G94" s="325">
        <f>SUMIFS(BOQ!AE:AE,BOQ!AH:AH,СВОД!$B94)</f>
        <v>0</v>
      </c>
      <c r="H94" s="324">
        <f t="shared" si="14"/>
        <v>0</v>
      </c>
      <c r="I94" s="325">
        <f>SUMIFS(BOQ!AC:AC,BOQ!AH:AH,СВОД!$B94)</f>
        <v>0</v>
      </c>
      <c r="J94" s="324">
        <f t="shared" si="15"/>
        <v>0</v>
      </c>
      <c r="K94" s="325">
        <f>SUMIFS(BOQ!AG:AG,BOQ!AH:AH,СВОД!$B94)</f>
        <v>0</v>
      </c>
      <c r="L94" s="172"/>
      <c r="M94" s="326">
        <f>IFERROR(SUMIFS(BOQ!Q:Q,BOQ!AH:AH,СВОД!$B94)/E94,0)</f>
        <v>0</v>
      </c>
      <c r="N94" s="327"/>
      <c r="O94" s="326">
        <f>IFERROR(SUMIFS(BOQ!V:V,BOQ!AH:AH,СВОД!$B94)/SUMIFS(BOQ!Q:Q,BOQ!AH:AH,СВОД!$B94),0)</f>
        <v>0</v>
      </c>
      <c r="P94" s="327"/>
      <c r="Q94" s="326">
        <f>IFERROR(SUMIFS(BOQ!S:S,BOQ!AH:AH,СВОД!$B94)/E94,0)</f>
        <v>0</v>
      </c>
      <c r="R94" s="327"/>
      <c r="S94" s="326">
        <f>IFERROR(SUMIFS(BOQ!Y:Y,BOQ!AH:AH,СВОД!$B94)/SUMIFS(BOQ!S:S,BOQ!AH:AH,СВОД!$B94),0)</f>
        <v>0</v>
      </c>
    </row>
    <row r="95" spans="2:19" hidden="1">
      <c r="B95" s="168" t="s">
        <v>707</v>
      </c>
      <c r="C95" s="169" t="s">
        <v>896</v>
      </c>
      <c r="D95" s="282" t="s">
        <v>6</v>
      </c>
      <c r="E95" s="170">
        <f>IF(SUMIF(BOQ!AI:AI,СВОД!B95,BOQ!AL:AL)=0,SUMIF(BOQ!AM:AM,СВОД!B95,BOQ!AP:AP),SUMIF(BOQ!AI:AI,СВОД!B95,BOQ!AL:AL))</f>
        <v>0</v>
      </c>
      <c r="F95" s="324">
        <f t="shared" si="13"/>
        <v>0</v>
      </c>
      <c r="G95" s="325">
        <f>SUMIFS(BOQ!AE:AE,BOQ!AH:AH,СВОД!$B95)</f>
        <v>0</v>
      </c>
      <c r="H95" s="324">
        <f t="shared" si="14"/>
        <v>0</v>
      </c>
      <c r="I95" s="325">
        <f>SUMIFS(BOQ!AC:AC,BOQ!AH:AH,СВОД!$B95)</f>
        <v>0</v>
      </c>
      <c r="J95" s="324">
        <f t="shared" si="15"/>
        <v>0</v>
      </c>
      <c r="K95" s="325">
        <f>SUMIFS(BOQ!AG:AG,BOQ!AH:AH,СВОД!$B95)</f>
        <v>0</v>
      </c>
      <c r="L95" s="172"/>
      <c r="M95" s="326">
        <f>IFERROR(SUMIFS(BOQ!Q:Q,BOQ!AH:AH,СВОД!$B95)/E95,0)</f>
        <v>0</v>
      </c>
      <c r="N95" s="327"/>
      <c r="O95" s="326">
        <f>IFERROR(SUMIFS(BOQ!V:V,BOQ!AH:AH,СВОД!$B95)/SUMIFS(BOQ!Q:Q,BOQ!AH:AH,СВОД!$B95),0)</f>
        <v>0</v>
      </c>
      <c r="P95" s="327"/>
      <c r="Q95" s="326">
        <f>IFERROR(SUMIFS(BOQ!S:S,BOQ!AH:AH,СВОД!$B95)/E95,0)</f>
        <v>0</v>
      </c>
      <c r="R95" s="327"/>
      <c r="S95" s="326">
        <f>IFERROR(SUMIFS(BOQ!Y:Y,BOQ!AH:AH,СВОД!$B95)/SUMIFS(BOQ!S:S,BOQ!AH:AH,СВОД!$B95),0)</f>
        <v>0</v>
      </c>
    </row>
    <row r="96" spans="2:19" hidden="1">
      <c r="B96" s="168" t="s">
        <v>708</v>
      </c>
      <c r="C96" s="169" t="s">
        <v>897</v>
      </c>
      <c r="D96" s="282" t="s">
        <v>10</v>
      </c>
      <c r="E96" s="170">
        <f>IF(SUMIF(BOQ!AI:AI,СВОД!B96,BOQ!AL:AL)=0,SUMIF(BOQ!AM:AM,СВОД!B96,BOQ!AP:AP),SUMIF(BOQ!AI:AI,СВОД!B96,BOQ!AL:AL))</f>
        <v>0</v>
      </c>
      <c r="F96" s="324">
        <f t="shared" si="13"/>
        <v>0</v>
      </c>
      <c r="G96" s="325">
        <f>SUMIFS(BOQ!AE:AE,BOQ!AH:AH,СВОД!$B96)</f>
        <v>0</v>
      </c>
      <c r="H96" s="324">
        <f t="shared" si="14"/>
        <v>0</v>
      </c>
      <c r="I96" s="325">
        <f>SUMIFS(BOQ!AC:AC,BOQ!AH:AH,СВОД!$B96)</f>
        <v>0</v>
      </c>
      <c r="J96" s="324">
        <f t="shared" si="15"/>
        <v>0</v>
      </c>
      <c r="K96" s="325">
        <f>SUMIFS(BOQ!AG:AG,BOQ!AH:AH,СВОД!$B96)</f>
        <v>0</v>
      </c>
      <c r="L96" s="172"/>
      <c r="M96" s="326">
        <f>IFERROR(SUMIFS(BOQ!Q:Q,BOQ!AH:AH,СВОД!$B96)/E96,0)</f>
        <v>0</v>
      </c>
      <c r="N96" s="327"/>
      <c r="O96" s="326">
        <f>IFERROR(SUMIFS(BOQ!V:V,BOQ!AH:AH,СВОД!$B96)/SUMIFS(BOQ!Q:Q,BOQ!AH:AH,СВОД!$B96),0)</f>
        <v>0</v>
      </c>
      <c r="P96" s="327"/>
      <c r="Q96" s="326">
        <f>IFERROR(SUMIFS(BOQ!S:S,BOQ!AH:AH,СВОД!$B96)/E96,0)</f>
        <v>0</v>
      </c>
      <c r="R96" s="327"/>
      <c r="S96" s="326">
        <f>IFERROR(SUMIFS(BOQ!Y:Y,BOQ!AH:AH,СВОД!$B96)/SUMIFS(BOQ!S:S,BOQ!AH:AH,СВОД!$B96),0)</f>
        <v>0</v>
      </c>
    </row>
    <row r="97" spans="2:19" hidden="1">
      <c r="B97" s="168" t="s">
        <v>709</v>
      </c>
      <c r="C97" s="169" t="s">
        <v>898</v>
      </c>
      <c r="D97" s="282" t="s">
        <v>10</v>
      </c>
      <c r="E97" s="170">
        <f>IF(SUMIF(BOQ!AI:AI,СВОД!B97,BOQ!AL:AL)=0,SUMIF(BOQ!AM:AM,СВОД!B97,BOQ!AP:AP),SUMIF(BOQ!AI:AI,СВОД!B97,BOQ!AL:AL))</f>
        <v>0</v>
      </c>
      <c r="F97" s="324">
        <f t="shared" si="13"/>
        <v>0</v>
      </c>
      <c r="G97" s="325">
        <f>SUMIFS(BOQ!AE:AE,BOQ!AH:AH,СВОД!$B97)</f>
        <v>0</v>
      </c>
      <c r="H97" s="324">
        <f t="shared" si="14"/>
        <v>0</v>
      </c>
      <c r="I97" s="325">
        <f>SUMIFS(BOQ!AC:AC,BOQ!AH:AH,СВОД!$B97)</f>
        <v>0</v>
      </c>
      <c r="J97" s="324">
        <f t="shared" si="15"/>
        <v>0</v>
      </c>
      <c r="K97" s="325">
        <f>SUMIFS(BOQ!AG:AG,BOQ!AH:AH,СВОД!$B97)</f>
        <v>0</v>
      </c>
      <c r="L97" s="172"/>
      <c r="M97" s="326">
        <f>IFERROR(SUMIFS(BOQ!Q:Q,BOQ!AH:AH,СВОД!$B97)/E97,0)</f>
        <v>0</v>
      </c>
      <c r="N97" s="327"/>
      <c r="O97" s="326">
        <f>IFERROR(SUMIFS(BOQ!V:V,BOQ!AH:AH,СВОД!$B97)/SUMIFS(BOQ!Q:Q,BOQ!AH:AH,СВОД!$B97),0)</f>
        <v>0</v>
      </c>
      <c r="P97" s="327"/>
      <c r="Q97" s="326">
        <f>IFERROR(SUMIFS(BOQ!S:S,BOQ!AH:AH,СВОД!$B97)/E97,0)</f>
        <v>0</v>
      </c>
      <c r="R97" s="327"/>
      <c r="S97" s="326">
        <f>IFERROR(SUMIFS(BOQ!Y:Y,BOQ!AH:AH,СВОД!$B97)/SUMIFS(BOQ!S:S,BOQ!AH:AH,СВОД!$B97),0)</f>
        <v>0</v>
      </c>
    </row>
    <row r="98" spans="2:19" hidden="1">
      <c r="B98" s="168" t="s">
        <v>710</v>
      </c>
      <c r="C98" s="169" t="s">
        <v>899</v>
      </c>
      <c r="D98" s="282" t="s">
        <v>10</v>
      </c>
      <c r="E98" s="170">
        <f>IF(SUMIF(BOQ!AI:AI,СВОД!B98,BOQ!AL:AL)=0,SUMIF(BOQ!AM:AM,СВОД!B98,BOQ!AP:AP),SUMIF(BOQ!AI:AI,СВОД!B98,BOQ!AL:AL))</f>
        <v>0</v>
      </c>
      <c r="F98" s="324">
        <f t="shared" si="13"/>
        <v>0</v>
      </c>
      <c r="G98" s="325">
        <f>SUMIFS(BOQ!AE:AE,BOQ!AH:AH,СВОД!$B98)</f>
        <v>0</v>
      </c>
      <c r="H98" s="324">
        <f t="shared" si="14"/>
        <v>0</v>
      </c>
      <c r="I98" s="325">
        <f>SUMIFS(BOQ!AC:AC,BOQ!AH:AH,СВОД!$B98)</f>
        <v>0</v>
      </c>
      <c r="J98" s="324">
        <f t="shared" si="15"/>
        <v>0</v>
      </c>
      <c r="K98" s="325">
        <f>SUMIFS(BOQ!AG:AG,BOQ!AH:AH,СВОД!$B98)</f>
        <v>0</v>
      </c>
      <c r="L98" s="172"/>
      <c r="M98" s="326">
        <f>IFERROR(SUMIFS(BOQ!Q:Q,BOQ!AH:AH,СВОД!$B98)/E98,0)</f>
        <v>0</v>
      </c>
      <c r="N98" s="327"/>
      <c r="O98" s="326">
        <f>IFERROR(SUMIFS(BOQ!V:V,BOQ!AH:AH,СВОД!$B98)/SUMIFS(BOQ!Q:Q,BOQ!AH:AH,СВОД!$B98),0)</f>
        <v>0</v>
      </c>
      <c r="P98" s="327"/>
      <c r="Q98" s="326">
        <f>IFERROR(SUMIFS(BOQ!S:S,BOQ!AH:AH,СВОД!$B98)/E98,0)</f>
        <v>0</v>
      </c>
      <c r="R98" s="327"/>
      <c r="S98" s="326">
        <f>IFERROR(SUMIFS(BOQ!Y:Y,BOQ!AH:AH,СВОД!$B98)/SUMIFS(BOQ!S:S,BOQ!AH:AH,СВОД!$B98),0)</f>
        <v>0</v>
      </c>
    </row>
    <row r="99" spans="2:19" hidden="1">
      <c r="B99" s="168" t="s">
        <v>711</v>
      </c>
      <c r="C99" s="169" t="s">
        <v>900</v>
      </c>
      <c r="D99" s="282" t="s">
        <v>9</v>
      </c>
      <c r="E99" s="170">
        <f>IF(SUMIF(BOQ!AI:AI,СВОД!B99,BOQ!AL:AL)=0,SUMIF(BOQ!AM:AM,СВОД!B99,BOQ!AP:AP),SUMIF(BOQ!AI:AI,СВОД!B99,BOQ!AL:AL))</f>
        <v>0</v>
      </c>
      <c r="F99" s="324">
        <f t="shared" si="13"/>
        <v>0</v>
      </c>
      <c r="G99" s="325">
        <f>SUMIFS(BOQ!AE:AE,BOQ!AH:AH,СВОД!$B99)</f>
        <v>0</v>
      </c>
      <c r="H99" s="324">
        <f t="shared" si="14"/>
        <v>0</v>
      </c>
      <c r="I99" s="325">
        <f>SUMIFS(BOQ!AC:AC,BOQ!AH:AH,СВОД!$B99)</f>
        <v>0</v>
      </c>
      <c r="J99" s="324">
        <f t="shared" si="15"/>
        <v>0</v>
      </c>
      <c r="K99" s="325">
        <f>SUMIFS(BOQ!AG:AG,BOQ!AH:AH,СВОД!$B99)</f>
        <v>0</v>
      </c>
      <c r="L99" s="172"/>
      <c r="M99" s="326">
        <f>IFERROR(SUMIFS(BOQ!Q:Q,BOQ!AH:AH,СВОД!$B99)/E99,0)</f>
        <v>0</v>
      </c>
      <c r="N99" s="327"/>
      <c r="O99" s="326">
        <f>IFERROR(SUMIFS(BOQ!V:V,BOQ!AH:AH,СВОД!$B99)/SUMIFS(BOQ!Q:Q,BOQ!AH:AH,СВОД!$B99),0)</f>
        <v>0</v>
      </c>
      <c r="P99" s="327"/>
      <c r="Q99" s="326">
        <f>IFERROR(SUMIFS(BOQ!S:S,BOQ!AH:AH,СВОД!$B99)/E99,0)</f>
        <v>0</v>
      </c>
      <c r="R99" s="327"/>
      <c r="S99" s="326">
        <f>IFERROR(SUMIFS(BOQ!Y:Y,BOQ!AH:AH,СВОД!$B99)/SUMIFS(BOQ!S:S,BOQ!AH:AH,СВОД!$B99),0)</f>
        <v>0</v>
      </c>
    </row>
    <row r="100" spans="2:19" hidden="1">
      <c r="B100" s="168" t="s">
        <v>712</v>
      </c>
      <c r="C100" s="169" t="s">
        <v>901</v>
      </c>
      <c r="D100" s="282" t="s">
        <v>902</v>
      </c>
      <c r="E100" s="170">
        <f>IF(SUMIF(BOQ!AI:AI,СВОД!B100,BOQ!AL:AL)=0,SUMIF(BOQ!AM:AM,СВОД!B100,BOQ!AP:AP),SUMIF(BOQ!AI:AI,СВОД!B100,BOQ!AL:AL))</f>
        <v>0</v>
      </c>
      <c r="F100" s="324">
        <f t="shared" si="13"/>
        <v>0</v>
      </c>
      <c r="G100" s="325">
        <f>SUMIFS(BOQ!AE:AE,BOQ!AH:AH,СВОД!$B100)</f>
        <v>0</v>
      </c>
      <c r="H100" s="324">
        <f t="shared" si="14"/>
        <v>0</v>
      </c>
      <c r="I100" s="325">
        <f>SUMIFS(BOQ!AC:AC,BOQ!AH:AH,СВОД!$B100)</f>
        <v>0</v>
      </c>
      <c r="J100" s="324">
        <f t="shared" si="15"/>
        <v>0</v>
      </c>
      <c r="K100" s="325">
        <f>SUMIFS(BOQ!AG:AG,BOQ!AH:AH,СВОД!$B100)</f>
        <v>0</v>
      </c>
      <c r="L100" s="172"/>
      <c r="M100" s="326">
        <f>IFERROR(SUMIFS(BOQ!Q:Q,BOQ!AH:AH,СВОД!$B100)/E100,0)</f>
        <v>0</v>
      </c>
      <c r="N100" s="327"/>
      <c r="O100" s="326">
        <f>IFERROR(SUMIFS(BOQ!V:V,BOQ!AH:AH,СВОД!$B100)/SUMIFS(BOQ!Q:Q,BOQ!AH:AH,СВОД!$B100),0)</f>
        <v>0</v>
      </c>
      <c r="P100" s="327"/>
      <c r="Q100" s="326">
        <f>IFERROR(SUMIFS(BOQ!S:S,BOQ!AH:AH,СВОД!$B100)/E100,0)</f>
        <v>0</v>
      </c>
      <c r="R100" s="327"/>
      <c r="S100" s="326">
        <f>IFERROR(SUMIFS(BOQ!Y:Y,BOQ!AH:AH,СВОД!$B100)/SUMIFS(BOQ!S:S,BOQ!AH:AH,СВОД!$B100),0)</f>
        <v>0</v>
      </c>
    </row>
    <row r="101" spans="2:19" hidden="1">
      <c r="B101" s="168" t="s">
        <v>713</v>
      </c>
      <c r="C101" s="169" t="s">
        <v>903</v>
      </c>
      <c r="D101" s="282" t="s">
        <v>902</v>
      </c>
      <c r="E101" s="170">
        <f>IF(SUMIF(BOQ!AI:AI,СВОД!B101,BOQ!AL:AL)=0,SUMIF(BOQ!AM:AM,СВОД!B101,BOQ!AP:AP),SUMIF(BOQ!AI:AI,СВОД!B101,BOQ!AL:AL))</f>
        <v>0</v>
      </c>
      <c r="F101" s="324">
        <f t="shared" si="13"/>
        <v>0</v>
      </c>
      <c r="G101" s="325">
        <f>SUMIFS(BOQ!AE:AE,BOQ!AH:AH,СВОД!$B101)</f>
        <v>0</v>
      </c>
      <c r="H101" s="324">
        <f t="shared" si="14"/>
        <v>0</v>
      </c>
      <c r="I101" s="325">
        <f>SUMIFS(BOQ!AC:AC,BOQ!AH:AH,СВОД!$B101)</f>
        <v>0</v>
      </c>
      <c r="J101" s="324">
        <f t="shared" si="15"/>
        <v>0</v>
      </c>
      <c r="K101" s="325">
        <f>SUMIFS(BOQ!AG:AG,BOQ!AH:AH,СВОД!$B101)</f>
        <v>0</v>
      </c>
      <c r="L101" s="172"/>
      <c r="M101" s="326">
        <f>IFERROR(SUMIFS(BOQ!Q:Q,BOQ!AH:AH,СВОД!$B101)/E101,0)</f>
        <v>0</v>
      </c>
      <c r="N101" s="327"/>
      <c r="O101" s="326">
        <f>IFERROR(SUMIFS(BOQ!V:V,BOQ!AH:AH,СВОД!$B101)/SUMIFS(BOQ!Q:Q,BOQ!AH:AH,СВОД!$B101),0)</f>
        <v>0</v>
      </c>
      <c r="P101" s="327"/>
      <c r="Q101" s="326">
        <f>IFERROR(SUMIFS(BOQ!S:S,BOQ!AH:AH,СВОД!$B101)/E101,0)</f>
        <v>0</v>
      </c>
      <c r="R101" s="327"/>
      <c r="S101" s="326">
        <f>IFERROR(SUMIFS(BOQ!Y:Y,BOQ!AH:AH,СВОД!$B101)/SUMIFS(BOQ!S:S,BOQ!AH:AH,СВОД!$B101),0)</f>
        <v>0</v>
      </c>
    </row>
    <row r="102" spans="2:19" hidden="1">
      <c r="B102" s="168" t="s">
        <v>714</v>
      </c>
      <c r="C102" s="169" t="s">
        <v>904</v>
      </c>
      <c r="D102" s="282" t="s">
        <v>902</v>
      </c>
      <c r="E102" s="170">
        <f>IF(SUMIF(BOQ!AI:AI,СВОД!B102,BOQ!AL:AL)=0,SUMIF(BOQ!AM:AM,СВОД!B102,BOQ!AP:AP),SUMIF(BOQ!AI:AI,СВОД!B102,BOQ!AL:AL))</f>
        <v>0</v>
      </c>
      <c r="F102" s="324">
        <f t="shared" si="13"/>
        <v>0</v>
      </c>
      <c r="G102" s="325">
        <f>SUMIFS(BOQ!AE:AE,BOQ!AH:AH,СВОД!$B102)</f>
        <v>0</v>
      </c>
      <c r="H102" s="324">
        <f t="shared" si="14"/>
        <v>0</v>
      </c>
      <c r="I102" s="325">
        <f>SUMIFS(BOQ!AC:AC,BOQ!AH:AH,СВОД!$B102)</f>
        <v>0</v>
      </c>
      <c r="J102" s="324">
        <f t="shared" si="15"/>
        <v>0</v>
      </c>
      <c r="K102" s="325">
        <f>SUMIFS(BOQ!AG:AG,BOQ!AH:AH,СВОД!$B102)</f>
        <v>0</v>
      </c>
      <c r="L102" s="172"/>
      <c r="M102" s="326">
        <f>IFERROR(SUMIFS(BOQ!Q:Q,BOQ!AH:AH,СВОД!$B102)/E102,0)</f>
        <v>0</v>
      </c>
      <c r="N102" s="327"/>
      <c r="O102" s="326">
        <f>IFERROR(SUMIFS(BOQ!V:V,BOQ!AH:AH,СВОД!$B102)/SUMIFS(BOQ!Q:Q,BOQ!AH:AH,СВОД!$B102),0)</f>
        <v>0</v>
      </c>
      <c r="P102" s="327"/>
      <c r="Q102" s="326">
        <f>IFERROR(SUMIFS(BOQ!S:S,BOQ!AH:AH,СВОД!$B102)/E102,0)</f>
        <v>0</v>
      </c>
      <c r="R102" s="327"/>
      <c r="S102" s="326">
        <f>IFERROR(SUMIFS(BOQ!Y:Y,BOQ!AH:AH,СВОД!$B102)/SUMIFS(BOQ!S:S,BOQ!AH:AH,СВОД!$B102),0)</f>
        <v>0</v>
      </c>
    </row>
    <row r="103" spans="2:19" hidden="1">
      <c r="B103" s="168" t="s">
        <v>715</v>
      </c>
      <c r="C103" s="169" t="s">
        <v>905</v>
      </c>
      <c r="D103" s="282" t="s">
        <v>906</v>
      </c>
      <c r="E103" s="170">
        <f>IF(SUMIF(BOQ!AI:AI,СВОД!B103,BOQ!AL:AL)=0,SUMIF(BOQ!AM:AM,СВОД!B103,BOQ!AP:AP),SUMIF(BOQ!AI:AI,СВОД!B103,BOQ!AL:AL))</f>
        <v>0</v>
      </c>
      <c r="F103" s="324">
        <f t="shared" si="13"/>
        <v>0</v>
      </c>
      <c r="G103" s="325">
        <f>SUMIFS(BOQ!AE:AE,BOQ!AH:AH,СВОД!$B103)</f>
        <v>0</v>
      </c>
      <c r="H103" s="324">
        <f t="shared" si="14"/>
        <v>0</v>
      </c>
      <c r="I103" s="325">
        <f>SUMIFS(BOQ!AC:AC,BOQ!AH:AH,СВОД!$B103)</f>
        <v>0</v>
      </c>
      <c r="J103" s="324">
        <f t="shared" si="15"/>
        <v>0</v>
      </c>
      <c r="K103" s="325">
        <f>SUMIFS(BOQ!AG:AG,BOQ!AH:AH,СВОД!$B103)</f>
        <v>0</v>
      </c>
      <c r="L103" s="172"/>
      <c r="M103" s="326">
        <f>IFERROR(SUMIFS(BOQ!Q:Q,BOQ!AH:AH,СВОД!$B103)/E103,0)</f>
        <v>0</v>
      </c>
      <c r="N103" s="327"/>
      <c r="O103" s="326">
        <f>IFERROR(SUMIFS(BOQ!V:V,BOQ!AH:AH,СВОД!$B103)/SUMIFS(BOQ!Q:Q,BOQ!AH:AH,СВОД!$B103),0)</f>
        <v>0</v>
      </c>
      <c r="P103" s="327"/>
      <c r="Q103" s="326">
        <f>IFERROR(SUMIFS(BOQ!S:S,BOQ!AH:AH,СВОД!$B103)/E103,0)</f>
        <v>0</v>
      </c>
      <c r="R103" s="327"/>
      <c r="S103" s="326">
        <f>IFERROR(SUMIFS(BOQ!Y:Y,BOQ!AH:AH,СВОД!$B103)/SUMIFS(BOQ!S:S,BOQ!AH:AH,СВОД!$B103),0)</f>
        <v>0</v>
      </c>
    </row>
    <row r="104" spans="2:19" hidden="1">
      <c r="B104" s="168" t="s">
        <v>716</v>
      </c>
      <c r="C104" s="169" t="s">
        <v>907</v>
      </c>
      <c r="D104" s="282" t="s">
        <v>9</v>
      </c>
      <c r="E104" s="170">
        <f>IF(SUMIF(BOQ!AI:AI,СВОД!B104,BOQ!AL:AL)=0,SUMIF(BOQ!AM:AM,СВОД!B104,BOQ!AP:AP),SUMIF(BOQ!AI:AI,СВОД!B104,BOQ!AL:AL))</f>
        <v>0</v>
      </c>
      <c r="F104" s="324">
        <f t="shared" si="13"/>
        <v>0</v>
      </c>
      <c r="G104" s="325">
        <f>SUMIFS(BOQ!AE:AE,BOQ!AH:AH,СВОД!$B104)</f>
        <v>0</v>
      </c>
      <c r="H104" s="324">
        <f t="shared" si="14"/>
        <v>0</v>
      </c>
      <c r="I104" s="325">
        <f>SUMIFS(BOQ!AC:AC,BOQ!AH:AH,СВОД!$B104)</f>
        <v>0</v>
      </c>
      <c r="J104" s="324">
        <f t="shared" si="15"/>
        <v>0</v>
      </c>
      <c r="K104" s="325">
        <f>SUMIFS(BOQ!AG:AG,BOQ!AH:AH,СВОД!$B104)</f>
        <v>0</v>
      </c>
      <c r="L104" s="172"/>
      <c r="M104" s="326">
        <f>IFERROR(SUMIFS(BOQ!Q:Q,BOQ!AH:AH,СВОД!$B104)/E104,0)</f>
        <v>0</v>
      </c>
      <c r="N104" s="327"/>
      <c r="O104" s="326">
        <f>IFERROR(SUMIFS(BOQ!V:V,BOQ!AH:AH,СВОД!$B104)/SUMIFS(BOQ!Q:Q,BOQ!AH:AH,СВОД!$B104),0)</f>
        <v>0</v>
      </c>
      <c r="P104" s="327"/>
      <c r="Q104" s="326">
        <f>IFERROR(SUMIFS(BOQ!S:S,BOQ!AH:AH,СВОД!$B104)/E104,0)</f>
        <v>0</v>
      </c>
      <c r="R104" s="327"/>
      <c r="S104" s="326">
        <f>IFERROR(SUMIFS(BOQ!Y:Y,BOQ!AH:AH,СВОД!$B104)/SUMIFS(BOQ!S:S,BOQ!AH:AH,СВОД!$B104),0)</f>
        <v>0</v>
      </c>
    </row>
    <row r="105" spans="2:19" hidden="1">
      <c r="B105" s="168" t="s">
        <v>717</v>
      </c>
      <c r="C105" s="169" t="s">
        <v>908</v>
      </c>
      <c r="D105" s="282" t="s">
        <v>9</v>
      </c>
      <c r="E105" s="170">
        <f>IF(SUMIF(BOQ!AI:AI,СВОД!B105,BOQ!AL:AL)=0,SUMIF(BOQ!AM:AM,СВОД!B105,BOQ!AP:AP),SUMIF(BOQ!AI:AI,СВОД!B105,BOQ!AL:AL))</f>
        <v>0</v>
      </c>
      <c r="F105" s="324">
        <f t="shared" si="13"/>
        <v>0</v>
      </c>
      <c r="G105" s="325">
        <f>SUMIFS(BOQ!AE:AE,BOQ!AH:AH,СВОД!$B105)</f>
        <v>0</v>
      </c>
      <c r="H105" s="324">
        <f t="shared" si="14"/>
        <v>0</v>
      </c>
      <c r="I105" s="325">
        <f>SUMIFS(BOQ!AC:AC,BOQ!AH:AH,СВОД!$B105)</f>
        <v>0</v>
      </c>
      <c r="J105" s="324">
        <f t="shared" si="15"/>
        <v>0</v>
      </c>
      <c r="K105" s="325">
        <f>SUMIFS(BOQ!AG:AG,BOQ!AH:AH,СВОД!$B105)</f>
        <v>0</v>
      </c>
      <c r="L105" s="172"/>
      <c r="M105" s="326">
        <f>IFERROR(SUMIFS(BOQ!Q:Q,BOQ!AH:AH,СВОД!$B105)/E105,0)</f>
        <v>0</v>
      </c>
      <c r="N105" s="327"/>
      <c r="O105" s="326">
        <f>IFERROR(SUMIFS(BOQ!V:V,BOQ!AH:AH,СВОД!$B105)/SUMIFS(BOQ!Q:Q,BOQ!AH:AH,СВОД!$B105),0)</f>
        <v>0</v>
      </c>
      <c r="P105" s="327"/>
      <c r="Q105" s="326">
        <f>IFERROR(SUMIFS(BOQ!S:S,BOQ!AH:AH,СВОД!$B105)/E105,0)</f>
        <v>0</v>
      </c>
      <c r="R105" s="327"/>
      <c r="S105" s="326">
        <f>IFERROR(SUMIFS(BOQ!Y:Y,BOQ!AH:AH,СВОД!$B105)/SUMIFS(BOQ!S:S,BOQ!AH:AH,СВОД!$B105),0)</f>
        <v>0</v>
      </c>
    </row>
    <row r="106" spans="2:19" hidden="1">
      <c r="B106" s="168" t="s">
        <v>718</v>
      </c>
      <c r="C106" s="169" t="s">
        <v>909</v>
      </c>
      <c r="D106" s="282" t="s">
        <v>9</v>
      </c>
      <c r="E106" s="170">
        <f>IF(SUMIF(BOQ!AI:AI,СВОД!B106,BOQ!AL:AL)=0,SUMIF(BOQ!AM:AM,СВОД!B106,BOQ!AP:AP),SUMIF(BOQ!AI:AI,СВОД!B106,BOQ!AL:AL))</f>
        <v>0</v>
      </c>
      <c r="F106" s="324">
        <f t="shared" si="13"/>
        <v>0</v>
      </c>
      <c r="G106" s="325">
        <f>SUMIFS(BOQ!AE:AE,BOQ!AH:AH,СВОД!$B106)</f>
        <v>0</v>
      </c>
      <c r="H106" s="324">
        <f t="shared" si="14"/>
        <v>0</v>
      </c>
      <c r="I106" s="325">
        <f>SUMIFS(BOQ!AC:AC,BOQ!AH:AH,СВОД!$B106)</f>
        <v>0</v>
      </c>
      <c r="J106" s="324">
        <f t="shared" si="15"/>
        <v>0</v>
      </c>
      <c r="K106" s="325">
        <f>SUMIFS(BOQ!AG:AG,BOQ!AH:AH,СВОД!$B106)</f>
        <v>0</v>
      </c>
      <c r="L106" s="172"/>
      <c r="M106" s="326">
        <f>IFERROR(SUMIFS(BOQ!Q:Q,BOQ!AH:AH,СВОД!$B106)/E106,0)</f>
        <v>0</v>
      </c>
      <c r="N106" s="327"/>
      <c r="O106" s="326">
        <f>IFERROR(SUMIFS(BOQ!V:V,BOQ!AH:AH,СВОД!$B106)/SUMIFS(BOQ!Q:Q,BOQ!AH:AH,СВОД!$B106),0)</f>
        <v>0</v>
      </c>
      <c r="P106" s="327"/>
      <c r="Q106" s="326">
        <f>IFERROR(SUMIFS(BOQ!S:S,BOQ!AH:AH,СВОД!$B106)/E106,0)</f>
        <v>0</v>
      </c>
      <c r="R106" s="327"/>
      <c r="S106" s="326">
        <f>IFERROR(SUMIFS(BOQ!Y:Y,BOQ!AH:AH,СВОД!$B106)/SUMIFS(BOQ!S:S,BOQ!AH:AH,СВОД!$B106),0)</f>
        <v>0</v>
      </c>
    </row>
    <row r="107" spans="2:19" hidden="1">
      <c r="B107" s="168" t="s">
        <v>719</v>
      </c>
      <c r="C107" s="169" t="s">
        <v>910</v>
      </c>
      <c r="D107" s="282" t="s">
        <v>285</v>
      </c>
      <c r="E107" s="170">
        <f>IF(SUMIF(BOQ!AI:AI,СВОД!B107,BOQ!AL:AL)=0,SUMIF(BOQ!AM:AM,СВОД!B107,BOQ!AP:AP),SUMIF(BOQ!AI:AI,СВОД!B107,BOQ!AL:AL))</f>
        <v>0</v>
      </c>
      <c r="F107" s="324">
        <f t="shared" si="13"/>
        <v>0</v>
      </c>
      <c r="G107" s="325">
        <f>SUMIFS(BOQ!AE:AE,BOQ!AH:AH,СВОД!$B107)</f>
        <v>0</v>
      </c>
      <c r="H107" s="324">
        <f t="shared" si="14"/>
        <v>0</v>
      </c>
      <c r="I107" s="325">
        <f>SUMIFS(BOQ!AC:AC,BOQ!AH:AH,СВОД!$B107)</f>
        <v>0</v>
      </c>
      <c r="J107" s="324">
        <f t="shared" si="15"/>
        <v>0</v>
      </c>
      <c r="K107" s="325">
        <f>SUMIFS(BOQ!AG:AG,BOQ!AH:AH,СВОД!$B107)</f>
        <v>0</v>
      </c>
      <c r="L107" s="172"/>
      <c r="M107" s="326">
        <f>IFERROR(SUMIFS(BOQ!Q:Q,BOQ!AH:AH,СВОД!$B107)/E107,0)</f>
        <v>0</v>
      </c>
      <c r="N107" s="327"/>
      <c r="O107" s="326">
        <f>IFERROR(SUMIFS(BOQ!V:V,BOQ!AH:AH,СВОД!$B107)/SUMIFS(BOQ!Q:Q,BOQ!AH:AH,СВОД!$B107),0)</f>
        <v>0</v>
      </c>
      <c r="P107" s="327"/>
      <c r="Q107" s="326">
        <f>IFERROR(SUMIFS(BOQ!S:S,BOQ!AH:AH,СВОД!$B107)/E107,0)</f>
        <v>0</v>
      </c>
      <c r="R107" s="327"/>
      <c r="S107" s="326">
        <f>IFERROR(SUMIFS(BOQ!Y:Y,BOQ!AH:AH,СВОД!$B107)/SUMIFS(BOQ!S:S,BOQ!AH:AH,СВОД!$B107),0)</f>
        <v>0</v>
      </c>
    </row>
    <row r="108" spans="2:19" hidden="1">
      <c r="B108" s="168" t="s">
        <v>720</v>
      </c>
      <c r="C108" s="169" t="s">
        <v>911</v>
      </c>
      <c r="D108" s="282" t="s">
        <v>285</v>
      </c>
      <c r="E108" s="170">
        <f>IF(SUMIF(BOQ!AI:AI,СВОД!B108,BOQ!AL:AL)=0,SUMIF(BOQ!AM:AM,СВОД!B108,BOQ!AP:AP),SUMIF(BOQ!AI:AI,СВОД!B108,BOQ!AL:AL))</f>
        <v>0</v>
      </c>
      <c r="F108" s="324">
        <f t="shared" si="13"/>
        <v>0</v>
      </c>
      <c r="G108" s="325">
        <f>SUMIFS(BOQ!AE:AE,BOQ!AH:AH,СВОД!$B108)</f>
        <v>0</v>
      </c>
      <c r="H108" s="324">
        <f t="shared" si="14"/>
        <v>0</v>
      </c>
      <c r="I108" s="325">
        <f>SUMIFS(BOQ!AC:AC,BOQ!AH:AH,СВОД!$B108)</f>
        <v>0</v>
      </c>
      <c r="J108" s="324">
        <f t="shared" si="15"/>
        <v>0</v>
      </c>
      <c r="K108" s="325">
        <f>SUMIFS(BOQ!AG:AG,BOQ!AH:AH,СВОД!$B108)</f>
        <v>0</v>
      </c>
      <c r="L108" s="172"/>
      <c r="M108" s="326">
        <f>IFERROR(SUMIFS(BOQ!Q:Q,BOQ!AH:AH,СВОД!$B108)/E108,0)</f>
        <v>0</v>
      </c>
      <c r="N108" s="327"/>
      <c r="O108" s="326">
        <f>IFERROR(SUMIFS(BOQ!V:V,BOQ!AH:AH,СВОД!$B108)/SUMIFS(BOQ!Q:Q,BOQ!AH:AH,СВОД!$B108),0)</f>
        <v>0</v>
      </c>
      <c r="P108" s="327"/>
      <c r="Q108" s="326">
        <f>IFERROR(SUMIFS(BOQ!S:S,BOQ!AH:AH,СВОД!$B108)/E108,0)</f>
        <v>0</v>
      </c>
      <c r="R108" s="327"/>
      <c r="S108" s="326">
        <f>IFERROR(SUMIFS(BOQ!Y:Y,BOQ!AH:AH,СВОД!$B108)/SUMIFS(BOQ!S:S,BOQ!AH:AH,СВОД!$B108),0)</f>
        <v>0</v>
      </c>
    </row>
    <row r="109" spans="2:19" hidden="1">
      <c r="B109" s="168" t="s">
        <v>721</v>
      </c>
      <c r="C109" s="169" t="s">
        <v>912</v>
      </c>
      <c r="D109" s="282" t="s">
        <v>10</v>
      </c>
      <c r="E109" s="170">
        <f>IF(SUMIF(BOQ!AI:AI,СВОД!B109,BOQ!AL:AL)=0,SUMIF(BOQ!AM:AM,СВОД!B109,BOQ!AP:AP),SUMIF(BOQ!AI:AI,СВОД!B109,BOQ!AL:AL))</f>
        <v>0</v>
      </c>
      <c r="F109" s="324">
        <f t="shared" si="13"/>
        <v>0</v>
      </c>
      <c r="G109" s="325">
        <f>SUMIFS(BOQ!AE:AE,BOQ!AH:AH,СВОД!$B109)</f>
        <v>0</v>
      </c>
      <c r="H109" s="324">
        <f t="shared" si="14"/>
        <v>0</v>
      </c>
      <c r="I109" s="325">
        <f>SUMIFS(BOQ!AC:AC,BOQ!AH:AH,СВОД!$B109)</f>
        <v>0</v>
      </c>
      <c r="J109" s="324">
        <f t="shared" si="15"/>
        <v>0</v>
      </c>
      <c r="K109" s="325">
        <f>SUMIFS(BOQ!AG:AG,BOQ!AH:AH,СВОД!$B109)</f>
        <v>0</v>
      </c>
      <c r="L109" s="172"/>
      <c r="M109" s="326">
        <f>IFERROR(SUMIFS(BOQ!Q:Q,BOQ!AH:AH,СВОД!$B109)/E109,0)</f>
        <v>0</v>
      </c>
      <c r="N109" s="327"/>
      <c r="O109" s="326">
        <f>IFERROR(SUMIFS(BOQ!V:V,BOQ!AH:AH,СВОД!$B109)/SUMIFS(BOQ!Q:Q,BOQ!AH:AH,СВОД!$B109),0)</f>
        <v>0</v>
      </c>
      <c r="P109" s="327"/>
      <c r="Q109" s="326">
        <f>IFERROR(SUMIFS(BOQ!S:S,BOQ!AH:AH,СВОД!$B109)/E109,0)</f>
        <v>0</v>
      </c>
      <c r="R109" s="327"/>
      <c r="S109" s="326">
        <f>IFERROR(SUMIFS(BOQ!Y:Y,BOQ!AH:AH,СВОД!$B109)/SUMIFS(BOQ!S:S,BOQ!AH:AH,СВОД!$B109),0)</f>
        <v>0</v>
      </c>
    </row>
    <row r="110" spans="2:19" hidden="1">
      <c r="B110" s="168" t="s">
        <v>722</v>
      </c>
      <c r="C110" s="169" t="s">
        <v>913</v>
      </c>
      <c r="D110" s="282" t="s">
        <v>902</v>
      </c>
      <c r="E110" s="170">
        <f>IF(SUMIF(BOQ!AI:AI,СВОД!B110,BOQ!AL:AL)=0,SUMIF(BOQ!AM:AM,СВОД!B110,BOQ!AP:AP),SUMIF(BOQ!AI:AI,СВОД!B110,BOQ!AL:AL))</f>
        <v>0</v>
      </c>
      <c r="F110" s="324">
        <f t="shared" si="13"/>
        <v>0</v>
      </c>
      <c r="G110" s="325">
        <f>SUMIFS(BOQ!AE:AE,BOQ!AH:AH,СВОД!$B110)</f>
        <v>0</v>
      </c>
      <c r="H110" s="324">
        <f t="shared" si="14"/>
        <v>0</v>
      </c>
      <c r="I110" s="325">
        <f>SUMIFS(BOQ!AC:AC,BOQ!AH:AH,СВОД!$B110)</f>
        <v>0</v>
      </c>
      <c r="J110" s="324">
        <f t="shared" si="15"/>
        <v>0</v>
      </c>
      <c r="K110" s="325">
        <f>SUMIFS(BOQ!AG:AG,BOQ!AH:AH,СВОД!$B110)</f>
        <v>0</v>
      </c>
      <c r="L110" s="172"/>
      <c r="M110" s="326">
        <f>IFERROR(SUMIFS(BOQ!Q:Q,BOQ!AH:AH,СВОД!$B110)/E110,0)</f>
        <v>0</v>
      </c>
      <c r="N110" s="327"/>
      <c r="O110" s="326">
        <f>IFERROR(SUMIFS(BOQ!V:V,BOQ!AH:AH,СВОД!$B110)/SUMIFS(BOQ!Q:Q,BOQ!AH:AH,СВОД!$B110),0)</f>
        <v>0</v>
      </c>
      <c r="P110" s="327"/>
      <c r="Q110" s="326">
        <f>IFERROR(SUMIFS(BOQ!S:S,BOQ!AH:AH,СВОД!$B110)/E110,0)</f>
        <v>0</v>
      </c>
      <c r="R110" s="327"/>
      <c r="S110" s="326">
        <f>IFERROR(SUMIFS(BOQ!Y:Y,BOQ!AH:AH,СВОД!$B110)/SUMIFS(BOQ!S:S,BOQ!AH:AH,СВОД!$B110),0)</f>
        <v>0</v>
      </c>
    </row>
    <row r="111" spans="2:19" hidden="1">
      <c r="B111" s="168" t="s">
        <v>723</v>
      </c>
      <c r="C111" s="169" t="s">
        <v>914</v>
      </c>
      <c r="D111" s="282" t="s">
        <v>9</v>
      </c>
      <c r="E111" s="170">
        <f>IF(SUMIF(BOQ!AI:AI,СВОД!B111,BOQ!AL:AL)=0,SUMIF(BOQ!AM:AM,СВОД!B111,BOQ!AP:AP),SUMIF(BOQ!AI:AI,СВОД!B111,BOQ!AL:AL))</f>
        <v>0</v>
      </c>
      <c r="F111" s="324">
        <f t="shared" si="13"/>
        <v>0</v>
      </c>
      <c r="G111" s="325">
        <f>SUMIFS(BOQ!AE:AE,BOQ!AH:AH,СВОД!$B111)</f>
        <v>0</v>
      </c>
      <c r="H111" s="324">
        <f t="shared" si="14"/>
        <v>0</v>
      </c>
      <c r="I111" s="325">
        <f>SUMIFS(BOQ!AC:AC,BOQ!AH:AH,СВОД!$B111)</f>
        <v>0</v>
      </c>
      <c r="J111" s="324">
        <f t="shared" si="15"/>
        <v>0</v>
      </c>
      <c r="K111" s="325">
        <f>SUMIFS(BOQ!AG:AG,BOQ!AH:AH,СВОД!$B111)</f>
        <v>0</v>
      </c>
      <c r="L111" s="172"/>
      <c r="M111" s="326">
        <f>IFERROR(SUMIFS(BOQ!Q:Q,BOQ!AH:AH,СВОД!$B111)/E111,0)</f>
        <v>0</v>
      </c>
      <c r="N111" s="327"/>
      <c r="O111" s="326">
        <f>IFERROR(SUMIFS(BOQ!V:V,BOQ!AH:AH,СВОД!$B111)/SUMIFS(BOQ!Q:Q,BOQ!AH:AH,СВОД!$B111),0)</f>
        <v>0</v>
      </c>
      <c r="P111" s="327"/>
      <c r="Q111" s="326">
        <f>IFERROR(SUMIFS(BOQ!S:S,BOQ!AH:AH,СВОД!$B111)/E111,0)</f>
        <v>0</v>
      </c>
      <c r="R111" s="327"/>
      <c r="S111" s="326">
        <f>IFERROR(SUMIFS(BOQ!Y:Y,BOQ!AH:AH,СВОД!$B111)/SUMIFS(BOQ!S:S,BOQ!AH:AH,СВОД!$B111),0)</f>
        <v>0</v>
      </c>
    </row>
    <row r="112" spans="2:19" hidden="1">
      <c r="B112" s="168" t="s">
        <v>724</v>
      </c>
      <c r="C112" s="169" t="s">
        <v>915</v>
      </c>
      <c r="D112" s="282" t="s">
        <v>9</v>
      </c>
      <c r="E112" s="170">
        <f>IF(SUMIF(BOQ!AI:AI,СВОД!B112,BOQ!AL:AL)=0,SUMIF(BOQ!AM:AM,СВОД!B112,BOQ!AP:AP),SUMIF(BOQ!AI:AI,СВОД!B112,BOQ!AL:AL))</f>
        <v>0</v>
      </c>
      <c r="F112" s="324">
        <f t="shared" si="13"/>
        <v>0</v>
      </c>
      <c r="G112" s="325">
        <f>SUMIFS(BOQ!AE:AE,BOQ!AH:AH,СВОД!$B112)</f>
        <v>0</v>
      </c>
      <c r="H112" s="324">
        <f t="shared" si="14"/>
        <v>0</v>
      </c>
      <c r="I112" s="325">
        <f>SUMIFS(BOQ!AC:AC,BOQ!AH:AH,СВОД!$B112)</f>
        <v>0</v>
      </c>
      <c r="J112" s="324">
        <f t="shared" si="15"/>
        <v>0</v>
      </c>
      <c r="K112" s="325">
        <f>SUMIFS(BOQ!AG:AG,BOQ!AH:AH,СВОД!$B112)</f>
        <v>0</v>
      </c>
      <c r="L112" s="172"/>
      <c r="M112" s="326">
        <f>IFERROR(SUMIFS(BOQ!Q:Q,BOQ!AH:AH,СВОД!$B112)/E112,0)</f>
        <v>0</v>
      </c>
      <c r="N112" s="327"/>
      <c r="O112" s="326">
        <f>IFERROR(SUMIFS(BOQ!V:V,BOQ!AH:AH,СВОД!$B112)/SUMIFS(BOQ!Q:Q,BOQ!AH:AH,СВОД!$B112),0)</f>
        <v>0</v>
      </c>
      <c r="P112" s="327"/>
      <c r="Q112" s="326">
        <f>IFERROR(SUMIFS(BOQ!S:S,BOQ!AH:AH,СВОД!$B112)/E112,0)</f>
        <v>0</v>
      </c>
      <c r="R112" s="327"/>
      <c r="S112" s="326">
        <f>IFERROR(SUMIFS(BOQ!Y:Y,BOQ!AH:AH,СВОД!$B112)/SUMIFS(BOQ!S:S,BOQ!AH:AH,СВОД!$B112),0)</f>
        <v>0</v>
      </c>
    </row>
    <row r="113" spans="2:19" hidden="1">
      <c r="B113" s="168" t="s">
        <v>725</v>
      </c>
      <c r="C113" s="169" t="s">
        <v>916</v>
      </c>
      <c r="D113" s="282" t="s">
        <v>9</v>
      </c>
      <c r="E113" s="170">
        <f>IF(SUMIF(BOQ!AI:AI,СВОД!B113,BOQ!AL:AL)=0,SUMIF(BOQ!AM:AM,СВОД!B113,BOQ!AP:AP),SUMIF(BOQ!AI:AI,СВОД!B113,BOQ!AL:AL))</f>
        <v>0</v>
      </c>
      <c r="F113" s="324">
        <f t="shared" si="13"/>
        <v>0</v>
      </c>
      <c r="G113" s="325">
        <f>SUMIFS(BOQ!AE:AE,BOQ!AH:AH,СВОД!$B113)</f>
        <v>0</v>
      </c>
      <c r="H113" s="324">
        <f t="shared" si="14"/>
        <v>0</v>
      </c>
      <c r="I113" s="325">
        <f>SUMIFS(BOQ!AC:AC,BOQ!AH:AH,СВОД!$B113)</f>
        <v>0</v>
      </c>
      <c r="J113" s="324">
        <f t="shared" si="15"/>
        <v>0</v>
      </c>
      <c r="K113" s="325">
        <f>SUMIFS(BOQ!AG:AG,BOQ!AH:AH,СВОД!$B113)</f>
        <v>0</v>
      </c>
      <c r="L113" s="172"/>
      <c r="M113" s="326">
        <f>IFERROR(SUMIFS(BOQ!Q:Q,BOQ!AH:AH,СВОД!$B113)/E113,0)</f>
        <v>0</v>
      </c>
      <c r="N113" s="327"/>
      <c r="O113" s="326">
        <f>IFERROR(SUMIFS(BOQ!V:V,BOQ!AH:AH,СВОД!$B113)/SUMIFS(BOQ!Q:Q,BOQ!AH:AH,СВОД!$B113),0)</f>
        <v>0</v>
      </c>
      <c r="P113" s="327"/>
      <c r="Q113" s="326">
        <f>IFERROR(SUMIFS(BOQ!S:S,BOQ!AH:AH,СВОД!$B113)/E113,0)</f>
        <v>0</v>
      </c>
      <c r="R113" s="327"/>
      <c r="S113" s="326">
        <f>IFERROR(SUMIFS(BOQ!Y:Y,BOQ!AH:AH,СВОД!$B113)/SUMIFS(BOQ!S:S,BOQ!AH:AH,СВОД!$B113),0)</f>
        <v>0</v>
      </c>
    </row>
    <row r="114" spans="2:19" hidden="1">
      <c r="B114" s="168" t="s">
        <v>726</v>
      </c>
      <c r="C114" s="169" t="s">
        <v>917</v>
      </c>
      <c r="D114" s="282" t="s">
        <v>10</v>
      </c>
      <c r="E114" s="170">
        <f>IF(SUMIF(BOQ!AI:AI,СВОД!B114,BOQ!AL:AL)=0,SUMIF(BOQ!AM:AM,СВОД!B114,BOQ!AP:AP),SUMIF(BOQ!AI:AI,СВОД!B114,BOQ!AL:AL))</f>
        <v>0</v>
      </c>
      <c r="F114" s="324">
        <f t="shared" si="13"/>
        <v>0</v>
      </c>
      <c r="G114" s="325">
        <f>SUMIFS(BOQ!AE:AE,BOQ!AH:AH,СВОД!$B114)</f>
        <v>0</v>
      </c>
      <c r="H114" s="324">
        <f t="shared" si="14"/>
        <v>0</v>
      </c>
      <c r="I114" s="325">
        <f>SUMIFS(BOQ!AC:AC,BOQ!AH:AH,СВОД!$B114)</f>
        <v>0</v>
      </c>
      <c r="J114" s="324">
        <f t="shared" si="15"/>
        <v>0</v>
      </c>
      <c r="K114" s="325">
        <f>SUMIFS(BOQ!AG:AG,BOQ!AH:AH,СВОД!$B114)</f>
        <v>0</v>
      </c>
      <c r="L114" s="172"/>
      <c r="M114" s="326">
        <f>IFERROR(SUMIFS(BOQ!Q:Q,BOQ!AH:AH,СВОД!$B114)/E114,0)</f>
        <v>0</v>
      </c>
      <c r="N114" s="327"/>
      <c r="O114" s="326">
        <f>IFERROR(SUMIFS(BOQ!V:V,BOQ!AH:AH,СВОД!$B114)/SUMIFS(BOQ!Q:Q,BOQ!AH:AH,СВОД!$B114),0)</f>
        <v>0</v>
      </c>
      <c r="P114" s="327"/>
      <c r="Q114" s="326">
        <f>IFERROR(SUMIFS(BOQ!S:S,BOQ!AH:AH,СВОД!$B114)/E114,0)</f>
        <v>0</v>
      </c>
      <c r="R114" s="327"/>
      <c r="S114" s="326">
        <f>IFERROR(SUMIFS(BOQ!Y:Y,BOQ!AH:AH,СВОД!$B114)/SUMIFS(BOQ!S:S,BOQ!AH:AH,СВОД!$B114),0)</f>
        <v>0</v>
      </c>
    </row>
    <row r="115" spans="2:19" hidden="1">
      <c r="B115" s="168" t="s">
        <v>727</v>
      </c>
      <c r="C115" s="169" t="s">
        <v>918</v>
      </c>
      <c r="D115" s="282" t="s">
        <v>906</v>
      </c>
      <c r="E115" s="170">
        <f>IF(SUMIF(BOQ!AI:AI,СВОД!B115,BOQ!AL:AL)=0,SUMIF(BOQ!AM:AM,СВОД!B115,BOQ!AP:AP),SUMIF(BOQ!AI:AI,СВОД!B115,BOQ!AL:AL))</f>
        <v>0</v>
      </c>
      <c r="F115" s="324">
        <f t="shared" si="13"/>
        <v>0</v>
      </c>
      <c r="G115" s="325">
        <f>SUMIFS(BOQ!AE:AE,BOQ!AH:AH,СВОД!$B115)</f>
        <v>0</v>
      </c>
      <c r="H115" s="324">
        <f t="shared" si="14"/>
        <v>0</v>
      </c>
      <c r="I115" s="325">
        <f>SUMIFS(BOQ!AC:AC,BOQ!AH:AH,СВОД!$B115)</f>
        <v>0</v>
      </c>
      <c r="J115" s="324">
        <f t="shared" si="15"/>
        <v>0</v>
      </c>
      <c r="K115" s="325">
        <f>SUMIFS(BOQ!AG:AG,BOQ!AH:AH,СВОД!$B115)</f>
        <v>0</v>
      </c>
      <c r="L115" s="172"/>
      <c r="M115" s="326">
        <f>IFERROR(SUMIFS(BOQ!Q:Q,BOQ!AH:AH,СВОД!$B115)/E115,0)</f>
        <v>0</v>
      </c>
      <c r="N115" s="327"/>
      <c r="O115" s="326">
        <f>IFERROR(SUMIFS(BOQ!V:V,BOQ!AH:AH,СВОД!$B115)/SUMIFS(BOQ!Q:Q,BOQ!AH:AH,СВОД!$B115),0)</f>
        <v>0</v>
      </c>
      <c r="P115" s="327"/>
      <c r="Q115" s="326">
        <f>IFERROR(SUMIFS(BOQ!S:S,BOQ!AH:AH,СВОД!$B115)/E115,0)</f>
        <v>0</v>
      </c>
      <c r="R115" s="327"/>
      <c r="S115" s="326">
        <f>IFERROR(SUMIFS(BOQ!Y:Y,BOQ!AH:AH,СВОД!$B115)/SUMIFS(BOQ!S:S,BOQ!AH:AH,СВОД!$B115),0)</f>
        <v>0</v>
      </c>
    </row>
    <row r="116" spans="2:19" hidden="1">
      <c r="B116" s="168" t="s">
        <v>728</v>
      </c>
      <c r="C116" s="169" t="s">
        <v>919</v>
      </c>
      <c r="D116" s="282" t="s">
        <v>906</v>
      </c>
      <c r="E116" s="170">
        <f>IF(SUMIF(BOQ!AI:AI,СВОД!B116,BOQ!AL:AL)=0,SUMIF(BOQ!AM:AM,СВОД!B116,BOQ!AP:AP),SUMIF(BOQ!AI:AI,СВОД!B116,BOQ!AL:AL))</f>
        <v>0</v>
      </c>
      <c r="F116" s="324">
        <f t="shared" si="13"/>
        <v>0</v>
      </c>
      <c r="G116" s="325">
        <f>SUMIFS(BOQ!AE:AE,BOQ!AH:AH,СВОД!$B116)</f>
        <v>0</v>
      </c>
      <c r="H116" s="324">
        <f t="shared" si="14"/>
        <v>0</v>
      </c>
      <c r="I116" s="325">
        <f>SUMIFS(BOQ!AC:AC,BOQ!AH:AH,СВОД!$B116)</f>
        <v>0</v>
      </c>
      <c r="J116" s="324">
        <f t="shared" si="15"/>
        <v>0</v>
      </c>
      <c r="K116" s="325">
        <f>SUMIFS(BOQ!AG:AG,BOQ!AH:AH,СВОД!$B116)</f>
        <v>0</v>
      </c>
      <c r="L116" s="172"/>
      <c r="M116" s="326">
        <f>IFERROR(SUMIFS(BOQ!Q:Q,BOQ!AH:AH,СВОД!$B116)/E116,0)</f>
        <v>0</v>
      </c>
      <c r="N116" s="327"/>
      <c r="O116" s="326">
        <f>IFERROR(SUMIFS(BOQ!V:V,BOQ!AH:AH,СВОД!$B116)/SUMIFS(BOQ!Q:Q,BOQ!AH:AH,СВОД!$B116),0)</f>
        <v>0</v>
      </c>
      <c r="P116" s="327"/>
      <c r="Q116" s="326">
        <f>IFERROR(SUMIFS(BOQ!S:S,BOQ!AH:AH,СВОД!$B116)/E116,0)</f>
        <v>0</v>
      </c>
      <c r="R116" s="327"/>
      <c r="S116" s="326">
        <f>IFERROR(SUMIFS(BOQ!Y:Y,BOQ!AH:AH,СВОД!$B116)/SUMIFS(BOQ!S:S,BOQ!AH:AH,СВОД!$B116),0)</f>
        <v>0</v>
      </c>
    </row>
    <row r="117" spans="2:19" hidden="1">
      <c r="B117" s="168" t="s">
        <v>729</v>
      </c>
      <c r="C117" s="169" t="s">
        <v>920</v>
      </c>
      <c r="D117" s="282" t="s">
        <v>9</v>
      </c>
      <c r="E117" s="170">
        <f>IF(SUMIF(BOQ!AI:AI,СВОД!B117,BOQ!AL:AL)=0,SUMIF(BOQ!AM:AM,СВОД!B117,BOQ!AP:AP),SUMIF(BOQ!AI:AI,СВОД!B117,BOQ!AL:AL))</f>
        <v>0</v>
      </c>
      <c r="F117" s="324">
        <f t="shared" si="13"/>
        <v>0</v>
      </c>
      <c r="G117" s="325">
        <f>SUMIFS(BOQ!AE:AE,BOQ!AH:AH,СВОД!$B117)</f>
        <v>0</v>
      </c>
      <c r="H117" s="324">
        <f t="shared" si="14"/>
        <v>0</v>
      </c>
      <c r="I117" s="325">
        <f>SUMIFS(BOQ!AC:AC,BOQ!AH:AH,СВОД!$B117)</f>
        <v>0</v>
      </c>
      <c r="J117" s="324">
        <f t="shared" si="15"/>
        <v>0</v>
      </c>
      <c r="K117" s="325">
        <f>SUMIFS(BOQ!AG:AG,BOQ!AH:AH,СВОД!$B117)</f>
        <v>0</v>
      </c>
      <c r="L117" s="172"/>
      <c r="M117" s="326">
        <f>IFERROR(SUMIFS(BOQ!Q:Q,BOQ!AH:AH,СВОД!$B117)/E117,0)</f>
        <v>0</v>
      </c>
      <c r="N117" s="327"/>
      <c r="O117" s="326">
        <f>IFERROR(SUMIFS(BOQ!V:V,BOQ!AH:AH,СВОД!$B117)/SUMIFS(BOQ!Q:Q,BOQ!AH:AH,СВОД!$B117),0)</f>
        <v>0</v>
      </c>
      <c r="P117" s="327"/>
      <c r="Q117" s="326">
        <f>IFERROR(SUMIFS(BOQ!S:S,BOQ!AH:AH,СВОД!$B117)/E117,0)</f>
        <v>0</v>
      </c>
      <c r="R117" s="327"/>
      <c r="S117" s="326">
        <f>IFERROR(SUMIFS(BOQ!Y:Y,BOQ!AH:AH,СВОД!$B117)/SUMIFS(BOQ!S:S,BOQ!AH:AH,СВОД!$B117),0)</f>
        <v>0</v>
      </c>
    </row>
    <row r="118" spans="2:19" hidden="1">
      <c r="B118" s="168" t="s">
        <v>730</v>
      </c>
      <c r="C118" s="169" t="s">
        <v>921</v>
      </c>
      <c r="D118" s="282" t="s">
        <v>9</v>
      </c>
      <c r="E118" s="170">
        <f>IF(SUMIF(BOQ!AI:AI,СВОД!B118,BOQ!AL:AL)=0,SUMIF(BOQ!AM:AM,СВОД!B118,BOQ!AP:AP),SUMIF(BOQ!AI:AI,СВОД!B118,BOQ!AL:AL))</f>
        <v>0</v>
      </c>
      <c r="F118" s="324">
        <f t="shared" si="13"/>
        <v>0</v>
      </c>
      <c r="G118" s="325">
        <f>SUMIFS(BOQ!AE:AE,BOQ!AH:AH,СВОД!$B118)</f>
        <v>0</v>
      </c>
      <c r="H118" s="324">
        <f t="shared" si="14"/>
        <v>0</v>
      </c>
      <c r="I118" s="325">
        <f>SUMIFS(BOQ!AC:AC,BOQ!AH:AH,СВОД!$B118)</f>
        <v>0</v>
      </c>
      <c r="J118" s="324">
        <f t="shared" si="15"/>
        <v>0</v>
      </c>
      <c r="K118" s="325">
        <f>SUMIFS(BOQ!AG:AG,BOQ!AH:AH,СВОД!$B118)</f>
        <v>0</v>
      </c>
      <c r="L118" s="172"/>
      <c r="M118" s="326">
        <f>IFERROR(SUMIFS(BOQ!Q:Q,BOQ!AH:AH,СВОД!$B118)/E118,0)</f>
        <v>0</v>
      </c>
      <c r="N118" s="327"/>
      <c r="O118" s="326">
        <f>IFERROR(SUMIFS(BOQ!V:V,BOQ!AH:AH,СВОД!$B118)/SUMIFS(BOQ!Q:Q,BOQ!AH:AH,СВОД!$B118),0)</f>
        <v>0</v>
      </c>
      <c r="P118" s="327"/>
      <c r="Q118" s="326">
        <f>IFERROR(SUMIFS(BOQ!S:S,BOQ!AH:AH,СВОД!$B118)/E118,0)</f>
        <v>0</v>
      </c>
      <c r="R118" s="327"/>
      <c r="S118" s="326">
        <f>IFERROR(SUMIFS(BOQ!Y:Y,BOQ!AH:AH,СВОД!$B118)/SUMIFS(BOQ!S:S,BOQ!AH:AH,СВОД!$B118),0)</f>
        <v>0</v>
      </c>
    </row>
    <row r="119" spans="2:19" hidden="1">
      <c r="B119" s="168" t="s">
        <v>731</v>
      </c>
      <c r="C119" s="169" t="s">
        <v>922</v>
      </c>
      <c r="D119" s="282" t="s">
        <v>7</v>
      </c>
      <c r="E119" s="170">
        <f>IF(SUMIF(BOQ!AI:AI,СВОД!B119,BOQ!AL:AL)=0,SUMIF(BOQ!AM:AM,СВОД!B119,BOQ!AP:AP),SUMIF(BOQ!AI:AI,СВОД!B119,BOQ!AL:AL))</f>
        <v>0</v>
      </c>
      <c r="F119" s="324">
        <f t="shared" si="13"/>
        <v>0</v>
      </c>
      <c r="G119" s="325">
        <f>SUMIFS(BOQ!AE:AE,BOQ!AH:AH,СВОД!$B119)</f>
        <v>0</v>
      </c>
      <c r="H119" s="324">
        <f t="shared" si="14"/>
        <v>0</v>
      </c>
      <c r="I119" s="325">
        <f>SUMIFS(BOQ!AC:AC,BOQ!AH:AH,СВОД!$B119)</f>
        <v>0</v>
      </c>
      <c r="J119" s="324">
        <f t="shared" si="15"/>
        <v>0</v>
      </c>
      <c r="K119" s="325">
        <f>SUMIFS(BOQ!AG:AG,BOQ!AH:AH,СВОД!$B119)</f>
        <v>0</v>
      </c>
      <c r="L119" s="172"/>
      <c r="M119" s="326">
        <f>IFERROR(SUMIFS(BOQ!Q:Q,BOQ!AH:AH,СВОД!$B119)/E119,0)</f>
        <v>0</v>
      </c>
      <c r="N119" s="327"/>
      <c r="O119" s="326">
        <f>IFERROR(SUMIFS(BOQ!V:V,BOQ!AH:AH,СВОД!$B119)/SUMIFS(BOQ!Q:Q,BOQ!AH:AH,СВОД!$B119),0)</f>
        <v>0</v>
      </c>
      <c r="P119" s="327"/>
      <c r="Q119" s="326">
        <f>IFERROR(SUMIFS(BOQ!S:S,BOQ!AH:AH,СВОД!$B119)/E119,0)</f>
        <v>0</v>
      </c>
      <c r="R119" s="327"/>
      <c r="S119" s="326">
        <f>IFERROR(SUMIFS(BOQ!Y:Y,BOQ!AH:AH,СВОД!$B119)/SUMIFS(BOQ!S:S,BOQ!AH:AH,СВОД!$B119),0)</f>
        <v>0</v>
      </c>
    </row>
    <row r="120" spans="2:19" hidden="1">
      <c r="B120" s="168" t="s">
        <v>732</v>
      </c>
      <c r="C120" s="169" t="s">
        <v>923</v>
      </c>
      <c r="D120" s="282" t="s">
        <v>7</v>
      </c>
      <c r="E120" s="170">
        <f>IF(SUMIF(BOQ!AI:AI,СВОД!B120,BOQ!AL:AL)=0,SUMIF(BOQ!AM:AM,СВОД!B120,BOQ!AP:AP),SUMIF(BOQ!AI:AI,СВОД!B120,BOQ!AL:AL))</f>
        <v>0</v>
      </c>
      <c r="F120" s="324">
        <f t="shared" si="13"/>
        <v>0</v>
      </c>
      <c r="G120" s="325">
        <f>SUMIFS(BOQ!AE:AE,BOQ!AH:AH,СВОД!$B120)</f>
        <v>0</v>
      </c>
      <c r="H120" s="324">
        <f t="shared" si="14"/>
        <v>0</v>
      </c>
      <c r="I120" s="325">
        <f>SUMIFS(BOQ!AC:AC,BOQ!AH:AH,СВОД!$B120)</f>
        <v>0</v>
      </c>
      <c r="J120" s="324">
        <f t="shared" si="15"/>
        <v>0</v>
      </c>
      <c r="K120" s="325">
        <f>SUMIFS(BOQ!AG:AG,BOQ!AH:AH,СВОД!$B120)</f>
        <v>0</v>
      </c>
      <c r="L120" s="172"/>
      <c r="M120" s="326">
        <f>IFERROR(SUMIFS(BOQ!Q:Q,BOQ!AH:AH,СВОД!$B120)/E120,0)</f>
        <v>0</v>
      </c>
      <c r="N120" s="327"/>
      <c r="O120" s="326">
        <f>IFERROR(SUMIFS(BOQ!V:V,BOQ!AH:AH,СВОД!$B120)/SUMIFS(BOQ!Q:Q,BOQ!AH:AH,СВОД!$B120),0)</f>
        <v>0</v>
      </c>
      <c r="P120" s="327"/>
      <c r="Q120" s="326">
        <f>IFERROR(SUMIFS(BOQ!S:S,BOQ!AH:AH,СВОД!$B120)/E120,0)</f>
        <v>0</v>
      </c>
      <c r="R120" s="327"/>
      <c r="S120" s="326">
        <f>IFERROR(SUMIFS(BOQ!Y:Y,BOQ!AH:AH,СВОД!$B120)/SUMIFS(BOQ!S:S,BOQ!AH:AH,СВОД!$B120),0)</f>
        <v>0</v>
      </c>
    </row>
    <row r="121" spans="2:19" hidden="1">
      <c r="B121" s="168" t="s">
        <v>733</v>
      </c>
      <c r="C121" s="169" t="s">
        <v>924</v>
      </c>
      <c r="D121" s="282" t="s">
        <v>7</v>
      </c>
      <c r="E121" s="170">
        <f>IF(SUMIF(BOQ!AI:AI,СВОД!B121,BOQ!AL:AL)=0,SUMIF(BOQ!AM:AM,СВОД!B121,BOQ!AP:AP),SUMIF(BOQ!AI:AI,СВОД!B121,BOQ!AL:AL))</f>
        <v>0</v>
      </c>
      <c r="F121" s="324">
        <f t="shared" si="13"/>
        <v>0</v>
      </c>
      <c r="G121" s="325">
        <f>SUMIFS(BOQ!AE:AE,BOQ!AH:AH,СВОД!$B121)</f>
        <v>0</v>
      </c>
      <c r="H121" s="324">
        <f t="shared" si="14"/>
        <v>0</v>
      </c>
      <c r="I121" s="325">
        <f>SUMIFS(BOQ!AC:AC,BOQ!AH:AH,СВОД!$B121)</f>
        <v>0</v>
      </c>
      <c r="J121" s="324">
        <f t="shared" si="15"/>
        <v>0</v>
      </c>
      <c r="K121" s="325">
        <f>SUMIFS(BOQ!AG:AG,BOQ!AH:AH,СВОД!$B121)</f>
        <v>0</v>
      </c>
      <c r="L121" s="172"/>
      <c r="M121" s="326">
        <f>IFERROR(SUMIFS(BOQ!Q:Q,BOQ!AH:AH,СВОД!$B121)/E121,0)</f>
        <v>0</v>
      </c>
      <c r="N121" s="327"/>
      <c r="O121" s="326">
        <f>IFERROR(SUMIFS(BOQ!V:V,BOQ!AH:AH,СВОД!$B121)/SUMIFS(BOQ!Q:Q,BOQ!AH:AH,СВОД!$B121),0)</f>
        <v>0</v>
      </c>
      <c r="P121" s="327"/>
      <c r="Q121" s="326">
        <f>IFERROR(SUMIFS(BOQ!S:S,BOQ!AH:AH,СВОД!$B121)/E121,0)</f>
        <v>0</v>
      </c>
      <c r="R121" s="327"/>
      <c r="S121" s="326">
        <f>IFERROR(SUMIFS(BOQ!Y:Y,BOQ!AH:AH,СВОД!$B121)/SUMIFS(BOQ!S:S,BOQ!AH:AH,СВОД!$B121),0)</f>
        <v>0</v>
      </c>
    </row>
    <row r="122" spans="2:19" hidden="1">
      <c r="B122" s="168" t="s">
        <v>544</v>
      </c>
      <c r="C122" s="169" t="s">
        <v>545</v>
      </c>
      <c r="D122" s="282" t="s">
        <v>7</v>
      </c>
      <c r="E122" s="170">
        <f>IF(SUMIF(BOQ!AI:AI,СВОД!B122,BOQ!AL:AL)=0,SUMIF(BOQ!AM:AM,СВОД!B122,BOQ!AP:AP),SUMIF(BOQ!AI:AI,СВОД!B122,BOQ!AL:AL))</f>
        <v>0</v>
      </c>
      <c r="F122" s="324">
        <f t="shared" si="13"/>
        <v>0</v>
      </c>
      <c r="G122" s="325">
        <f>SUMIFS(BOQ!AE:AE,BOQ!AH:AH,СВОД!$B122)</f>
        <v>0</v>
      </c>
      <c r="H122" s="324">
        <f t="shared" si="14"/>
        <v>0</v>
      </c>
      <c r="I122" s="325">
        <f>SUMIFS(BOQ!AC:AC,BOQ!AH:AH,СВОД!$B122)</f>
        <v>0</v>
      </c>
      <c r="J122" s="324">
        <f t="shared" si="15"/>
        <v>0</v>
      </c>
      <c r="K122" s="325">
        <f>SUMIFS(BOQ!AG:AG,BOQ!AH:AH,СВОД!$B122)</f>
        <v>0</v>
      </c>
      <c r="L122" s="172"/>
      <c r="M122" s="326">
        <f>IFERROR(SUMIFS(BOQ!Q:Q,BOQ!AH:AH,СВОД!$B122)/E122,0)</f>
        <v>0</v>
      </c>
      <c r="N122" s="327"/>
      <c r="O122" s="326">
        <f>IFERROR(SUMIFS(BOQ!V:V,BOQ!AH:AH,СВОД!$B122)/SUMIFS(BOQ!Q:Q,BOQ!AH:AH,СВОД!$B122),0)</f>
        <v>0</v>
      </c>
      <c r="P122" s="327"/>
      <c r="Q122" s="326">
        <f>IFERROR(SUMIFS(BOQ!S:S,BOQ!AH:AH,СВОД!$B122)/E122,0)</f>
        <v>0</v>
      </c>
      <c r="R122" s="327"/>
      <c r="S122" s="326">
        <f>IFERROR(SUMIFS(BOQ!Y:Y,BOQ!AH:AH,СВОД!$B122)/SUMIFS(BOQ!S:S,BOQ!AH:AH,СВОД!$B122),0)</f>
        <v>0</v>
      </c>
    </row>
    <row r="123" spans="2:19" hidden="1">
      <c r="B123" s="168" t="s">
        <v>734</v>
      </c>
      <c r="C123" s="169" t="s">
        <v>925</v>
      </c>
      <c r="D123" s="282" t="s">
        <v>7</v>
      </c>
      <c r="E123" s="170">
        <f>IF(SUMIF(BOQ!AI:AI,СВОД!B123,BOQ!AL:AL)=0,SUMIF(BOQ!AM:AM,СВОД!B123,BOQ!AP:AP),SUMIF(BOQ!AI:AI,СВОД!B123,BOQ!AL:AL))</f>
        <v>0</v>
      </c>
      <c r="F123" s="324">
        <f t="shared" si="13"/>
        <v>0</v>
      </c>
      <c r="G123" s="325">
        <f>SUMIFS(BOQ!AE:AE,BOQ!AH:AH,СВОД!$B123)</f>
        <v>0</v>
      </c>
      <c r="H123" s="324">
        <f t="shared" si="14"/>
        <v>0</v>
      </c>
      <c r="I123" s="325">
        <f>SUMIFS(BOQ!AC:AC,BOQ!AH:AH,СВОД!$B123)</f>
        <v>0</v>
      </c>
      <c r="J123" s="324">
        <f t="shared" si="15"/>
        <v>0</v>
      </c>
      <c r="K123" s="325">
        <f>SUMIFS(BOQ!AG:AG,BOQ!AH:AH,СВОД!$B123)</f>
        <v>0</v>
      </c>
      <c r="L123" s="172"/>
      <c r="M123" s="326">
        <f>IFERROR(SUMIFS(BOQ!Q:Q,BOQ!AH:AH,СВОД!$B123)/E123,0)</f>
        <v>0</v>
      </c>
      <c r="N123" s="327"/>
      <c r="O123" s="326">
        <f>IFERROR(SUMIFS(BOQ!V:V,BOQ!AH:AH,СВОД!$B123)/SUMIFS(BOQ!Q:Q,BOQ!AH:AH,СВОД!$B123),0)</f>
        <v>0</v>
      </c>
      <c r="P123" s="327"/>
      <c r="Q123" s="326">
        <f>IFERROR(SUMIFS(BOQ!S:S,BOQ!AH:AH,СВОД!$B123)/E123,0)</f>
        <v>0</v>
      </c>
      <c r="R123" s="327"/>
      <c r="S123" s="326">
        <f>IFERROR(SUMIFS(BOQ!Y:Y,BOQ!AH:AH,СВОД!$B123)/SUMIFS(BOQ!S:S,BOQ!AH:AH,СВОД!$B123),0)</f>
        <v>0</v>
      </c>
    </row>
    <row r="124" spans="2:19" hidden="1">
      <c r="B124" s="168" t="s">
        <v>735</v>
      </c>
      <c r="C124" s="169" t="s">
        <v>926</v>
      </c>
      <c r="D124" s="282" t="s">
        <v>7</v>
      </c>
      <c r="E124" s="170">
        <f>IF(SUMIF(BOQ!AI:AI,СВОД!B124,BOQ!AL:AL)=0,SUMIF(BOQ!AM:AM,СВОД!B124,BOQ!AP:AP),SUMIF(BOQ!AI:AI,СВОД!B124,BOQ!AL:AL))</f>
        <v>0</v>
      </c>
      <c r="F124" s="324">
        <f t="shared" si="13"/>
        <v>0</v>
      </c>
      <c r="G124" s="325">
        <f>SUMIFS(BOQ!AE:AE,BOQ!AH:AH,СВОД!$B124)</f>
        <v>0</v>
      </c>
      <c r="H124" s="324">
        <f t="shared" si="14"/>
        <v>0</v>
      </c>
      <c r="I124" s="325">
        <f>SUMIFS(BOQ!AC:AC,BOQ!AH:AH,СВОД!$B124)</f>
        <v>0</v>
      </c>
      <c r="J124" s="324">
        <f t="shared" si="15"/>
        <v>0</v>
      </c>
      <c r="K124" s="325">
        <f>SUMIFS(BOQ!AG:AG,BOQ!AH:AH,СВОД!$B124)</f>
        <v>0</v>
      </c>
      <c r="L124" s="172"/>
      <c r="M124" s="326">
        <f>IFERROR(SUMIFS(BOQ!Q:Q,BOQ!AH:AH,СВОД!$B124)/E124,0)</f>
        <v>0</v>
      </c>
      <c r="N124" s="327"/>
      <c r="O124" s="326">
        <f>IFERROR(SUMIFS(BOQ!V:V,BOQ!AH:AH,СВОД!$B124)/SUMIFS(BOQ!Q:Q,BOQ!AH:AH,СВОД!$B124),0)</f>
        <v>0</v>
      </c>
      <c r="P124" s="327"/>
      <c r="Q124" s="326">
        <f>IFERROR(SUMIFS(BOQ!S:S,BOQ!AH:AH,СВОД!$B124)/E124,0)</f>
        <v>0</v>
      </c>
      <c r="R124" s="327"/>
      <c r="S124" s="326">
        <f>IFERROR(SUMIFS(BOQ!Y:Y,BOQ!AH:AH,СВОД!$B124)/SUMIFS(BOQ!S:S,BOQ!AH:AH,СВОД!$B124),0)</f>
        <v>0</v>
      </c>
    </row>
    <row r="125" spans="2:19" hidden="1">
      <c r="B125" s="168" t="s">
        <v>736</v>
      </c>
      <c r="C125" s="169" t="s">
        <v>927</v>
      </c>
      <c r="D125" s="282" t="s">
        <v>7</v>
      </c>
      <c r="E125" s="170">
        <f>IF(SUMIF(BOQ!AI:AI,СВОД!B125,BOQ!AL:AL)=0,SUMIF(BOQ!AM:AM,СВОД!B125,BOQ!AP:AP),SUMIF(BOQ!AI:AI,СВОД!B125,BOQ!AL:AL))</f>
        <v>0</v>
      </c>
      <c r="F125" s="324">
        <f t="shared" si="13"/>
        <v>0</v>
      </c>
      <c r="G125" s="325">
        <f>SUMIFS(BOQ!AE:AE,BOQ!AH:AH,СВОД!$B125)</f>
        <v>0</v>
      </c>
      <c r="H125" s="324">
        <f t="shared" si="14"/>
        <v>0</v>
      </c>
      <c r="I125" s="325">
        <f>SUMIFS(BOQ!AC:AC,BOQ!AH:AH,СВОД!$B125)</f>
        <v>0</v>
      </c>
      <c r="J125" s="324">
        <f t="shared" si="15"/>
        <v>0</v>
      </c>
      <c r="K125" s="325">
        <f>SUMIFS(BOQ!AG:AG,BOQ!AH:AH,СВОД!$B125)</f>
        <v>0</v>
      </c>
      <c r="L125" s="172"/>
      <c r="M125" s="326">
        <f>IFERROR(SUMIFS(BOQ!Q:Q,BOQ!AH:AH,СВОД!$B125)/E125,0)</f>
        <v>0</v>
      </c>
      <c r="N125" s="327"/>
      <c r="O125" s="326">
        <f>IFERROR(SUMIFS(BOQ!V:V,BOQ!AH:AH,СВОД!$B125)/SUMIFS(BOQ!Q:Q,BOQ!AH:AH,СВОД!$B125),0)</f>
        <v>0</v>
      </c>
      <c r="P125" s="327"/>
      <c r="Q125" s="326">
        <f>IFERROR(SUMIFS(BOQ!S:S,BOQ!AH:AH,СВОД!$B125)/E125,0)</f>
        <v>0</v>
      </c>
      <c r="R125" s="327"/>
      <c r="S125" s="326">
        <f>IFERROR(SUMIFS(BOQ!Y:Y,BOQ!AH:AH,СВОД!$B125)/SUMIFS(BOQ!S:S,BOQ!AH:AH,СВОД!$B125),0)</f>
        <v>0</v>
      </c>
    </row>
    <row r="126" spans="2:19" hidden="1">
      <c r="B126" s="168" t="s">
        <v>737</v>
      </c>
      <c r="C126" s="169" t="s">
        <v>928</v>
      </c>
      <c r="D126" s="282" t="s">
        <v>7</v>
      </c>
      <c r="E126" s="170">
        <f>IF(SUMIF(BOQ!AI:AI,СВОД!B126,BOQ!AL:AL)=0,SUMIF(BOQ!AM:AM,СВОД!B126,BOQ!AP:AP),SUMIF(BOQ!AI:AI,СВОД!B126,BOQ!AL:AL))</f>
        <v>0</v>
      </c>
      <c r="F126" s="324">
        <f t="shared" si="13"/>
        <v>0</v>
      </c>
      <c r="G126" s="325">
        <f>SUMIFS(BOQ!AE:AE,BOQ!AH:AH,СВОД!$B126)</f>
        <v>0</v>
      </c>
      <c r="H126" s="324">
        <f t="shared" si="14"/>
        <v>0</v>
      </c>
      <c r="I126" s="325">
        <f>SUMIFS(BOQ!AC:AC,BOQ!AH:AH,СВОД!$B126)</f>
        <v>0</v>
      </c>
      <c r="J126" s="324">
        <f t="shared" si="15"/>
        <v>0</v>
      </c>
      <c r="K126" s="325">
        <f>SUMIFS(BOQ!AG:AG,BOQ!AH:AH,СВОД!$B126)</f>
        <v>0</v>
      </c>
      <c r="L126" s="172"/>
      <c r="M126" s="326">
        <f>IFERROR(SUMIFS(BOQ!Q:Q,BOQ!AH:AH,СВОД!$B126)/E126,0)</f>
        <v>0</v>
      </c>
      <c r="N126" s="327"/>
      <c r="O126" s="326">
        <f>IFERROR(SUMIFS(BOQ!V:V,BOQ!AH:AH,СВОД!$B126)/SUMIFS(BOQ!Q:Q,BOQ!AH:AH,СВОД!$B126),0)</f>
        <v>0</v>
      </c>
      <c r="P126" s="327"/>
      <c r="Q126" s="326">
        <f>IFERROR(SUMIFS(BOQ!S:S,BOQ!AH:AH,СВОД!$B126)/E126,0)</f>
        <v>0</v>
      </c>
      <c r="R126" s="327"/>
      <c r="S126" s="326">
        <f>IFERROR(SUMIFS(BOQ!Y:Y,BOQ!AH:AH,СВОД!$B126)/SUMIFS(BOQ!S:S,BOQ!AH:AH,СВОД!$B126),0)</f>
        <v>0</v>
      </c>
    </row>
    <row r="127" spans="2:19" hidden="1">
      <c r="B127" s="168" t="s">
        <v>738</v>
      </c>
      <c r="C127" s="169" t="s">
        <v>929</v>
      </c>
      <c r="D127" s="282" t="s">
        <v>7</v>
      </c>
      <c r="E127" s="170">
        <f>IF(SUMIF(BOQ!AI:AI,СВОД!B127,BOQ!AL:AL)=0,SUMIF(BOQ!AM:AM,СВОД!B127,BOQ!AP:AP),SUMIF(BOQ!AI:AI,СВОД!B127,BOQ!AL:AL))</f>
        <v>0</v>
      </c>
      <c r="F127" s="324">
        <f t="shared" si="13"/>
        <v>0</v>
      </c>
      <c r="G127" s="325">
        <f>SUMIFS(BOQ!AE:AE,BOQ!AH:AH,СВОД!$B127)</f>
        <v>0</v>
      </c>
      <c r="H127" s="324">
        <f t="shared" si="14"/>
        <v>0</v>
      </c>
      <c r="I127" s="325">
        <f>SUMIFS(BOQ!AC:AC,BOQ!AH:AH,СВОД!$B127)</f>
        <v>0</v>
      </c>
      <c r="J127" s="324">
        <f t="shared" si="15"/>
        <v>0</v>
      </c>
      <c r="K127" s="325">
        <f>SUMIFS(BOQ!AG:AG,BOQ!AH:AH,СВОД!$B127)</f>
        <v>0</v>
      </c>
      <c r="L127" s="172"/>
      <c r="M127" s="326">
        <f>IFERROR(SUMIFS(BOQ!Q:Q,BOQ!AH:AH,СВОД!$B127)/E127,0)</f>
        <v>0</v>
      </c>
      <c r="N127" s="327"/>
      <c r="O127" s="326">
        <f>IFERROR(SUMIFS(BOQ!V:V,BOQ!AH:AH,СВОД!$B127)/SUMIFS(BOQ!Q:Q,BOQ!AH:AH,СВОД!$B127),0)</f>
        <v>0</v>
      </c>
      <c r="P127" s="327"/>
      <c r="Q127" s="326">
        <f>IFERROR(SUMIFS(BOQ!S:S,BOQ!AH:AH,СВОД!$B127)/E127,0)</f>
        <v>0</v>
      </c>
      <c r="R127" s="327"/>
      <c r="S127" s="326">
        <f>IFERROR(SUMIFS(BOQ!Y:Y,BOQ!AH:AH,СВОД!$B127)/SUMIFS(BOQ!S:S,BOQ!AH:AH,СВОД!$B127),0)</f>
        <v>0</v>
      </c>
    </row>
    <row r="128" spans="2:19" hidden="1">
      <c r="B128" s="168" t="s">
        <v>739</v>
      </c>
      <c r="C128" s="169" t="s">
        <v>930</v>
      </c>
      <c r="D128" s="282" t="s">
        <v>7</v>
      </c>
      <c r="E128" s="170">
        <f>IF(SUMIF(BOQ!AI:AI,СВОД!B128,BOQ!AL:AL)=0,SUMIF(BOQ!AM:AM,СВОД!B128,BOQ!AP:AP),SUMIF(BOQ!AI:AI,СВОД!B128,BOQ!AL:AL))</f>
        <v>0</v>
      </c>
      <c r="F128" s="324">
        <f t="shared" si="13"/>
        <v>0</v>
      </c>
      <c r="G128" s="325">
        <f>SUMIFS(BOQ!AE:AE,BOQ!AH:AH,СВОД!$B128)</f>
        <v>0</v>
      </c>
      <c r="H128" s="324">
        <f t="shared" si="14"/>
        <v>0</v>
      </c>
      <c r="I128" s="325">
        <f>SUMIFS(BOQ!AC:AC,BOQ!AH:AH,СВОД!$B128)</f>
        <v>0</v>
      </c>
      <c r="J128" s="324">
        <f t="shared" si="15"/>
        <v>0</v>
      </c>
      <c r="K128" s="325">
        <f>SUMIFS(BOQ!AG:AG,BOQ!AH:AH,СВОД!$B128)</f>
        <v>0</v>
      </c>
      <c r="L128" s="172"/>
      <c r="M128" s="326">
        <f>IFERROR(SUMIFS(BOQ!Q:Q,BOQ!AH:AH,СВОД!$B128)/E128,0)</f>
        <v>0</v>
      </c>
      <c r="N128" s="327"/>
      <c r="O128" s="326">
        <f>IFERROR(SUMIFS(BOQ!V:V,BOQ!AH:AH,СВОД!$B128)/SUMIFS(BOQ!Q:Q,BOQ!AH:AH,СВОД!$B128),0)</f>
        <v>0</v>
      </c>
      <c r="P128" s="327"/>
      <c r="Q128" s="326">
        <f>IFERROR(SUMIFS(BOQ!S:S,BOQ!AH:AH,СВОД!$B128)/E128,0)</f>
        <v>0</v>
      </c>
      <c r="R128" s="327"/>
      <c r="S128" s="326">
        <f>IFERROR(SUMIFS(BOQ!Y:Y,BOQ!AH:AH,СВОД!$B128)/SUMIFS(BOQ!S:S,BOQ!AH:AH,СВОД!$B128),0)</f>
        <v>0</v>
      </c>
    </row>
    <row r="129" spans="2:19" hidden="1">
      <c r="B129" s="168" t="s">
        <v>740</v>
      </c>
      <c r="C129" s="169" t="s">
        <v>931</v>
      </c>
      <c r="D129" s="282" t="s">
        <v>7</v>
      </c>
      <c r="E129" s="170">
        <f>IF(SUMIF(BOQ!AI:AI,СВОД!B129,BOQ!AL:AL)=0,SUMIF(BOQ!AM:AM,СВОД!B129,BOQ!AP:AP),SUMIF(BOQ!AI:AI,СВОД!B129,BOQ!AL:AL))</f>
        <v>0</v>
      </c>
      <c r="F129" s="324">
        <f t="shared" si="13"/>
        <v>0</v>
      </c>
      <c r="G129" s="325">
        <f>SUMIFS(BOQ!AE:AE,BOQ!AH:AH,СВОД!$B129)</f>
        <v>0</v>
      </c>
      <c r="H129" s="324">
        <f t="shared" si="14"/>
        <v>0</v>
      </c>
      <c r="I129" s="325">
        <f>SUMIFS(BOQ!AC:AC,BOQ!AH:AH,СВОД!$B129)</f>
        <v>0</v>
      </c>
      <c r="J129" s="324">
        <f t="shared" si="15"/>
        <v>0</v>
      </c>
      <c r="K129" s="325">
        <f>SUMIFS(BOQ!AG:AG,BOQ!AH:AH,СВОД!$B129)</f>
        <v>0</v>
      </c>
      <c r="L129" s="172"/>
      <c r="M129" s="326">
        <f>IFERROR(SUMIFS(BOQ!Q:Q,BOQ!AH:AH,СВОД!$B129)/E129,0)</f>
        <v>0</v>
      </c>
      <c r="N129" s="327"/>
      <c r="O129" s="326">
        <f>IFERROR(SUMIFS(BOQ!V:V,BOQ!AH:AH,СВОД!$B129)/SUMIFS(BOQ!Q:Q,BOQ!AH:AH,СВОД!$B129),0)</f>
        <v>0</v>
      </c>
      <c r="P129" s="327"/>
      <c r="Q129" s="326">
        <f>IFERROR(SUMIFS(BOQ!S:S,BOQ!AH:AH,СВОД!$B129)/E129,0)</f>
        <v>0</v>
      </c>
      <c r="R129" s="327"/>
      <c r="S129" s="326">
        <f>IFERROR(SUMIFS(BOQ!Y:Y,BOQ!AH:AH,СВОД!$B129)/SUMIFS(BOQ!S:S,BOQ!AH:AH,СВОД!$B129),0)</f>
        <v>0</v>
      </c>
    </row>
    <row r="130" spans="2:19" hidden="1">
      <c r="B130" s="168" t="s">
        <v>741</v>
      </c>
      <c r="C130" s="169" t="s">
        <v>932</v>
      </c>
      <c r="D130" s="282" t="s">
        <v>7</v>
      </c>
      <c r="E130" s="170">
        <f>IF(SUMIF(BOQ!AI:AI,СВОД!B130,BOQ!AL:AL)=0,SUMIF(BOQ!AM:AM,СВОД!B130,BOQ!AP:AP),SUMIF(BOQ!AI:AI,СВОД!B130,BOQ!AL:AL))</f>
        <v>0</v>
      </c>
      <c r="F130" s="324">
        <f t="shared" si="13"/>
        <v>0</v>
      </c>
      <c r="G130" s="325">
        <f>SUMIFS(BOQ!AE:AE,BOQ!AH:AH,СВОД!$B130)</f>
        <v>0</v>
      </c>
      <c r="H130" s="324">
        <f t="shared" si="14"/>
        <v>0</v>
      </c>
      <c r="I130" s="325">
        <f>SUMIFS(BOQ!AC:AC,BOQ!AH:AH,СВОД!$B130)</f>
        <v>0</v>
      </c>
      <c r="J130" s="324">
        <f t="shared" si="15"/>
        <v>0</v>
      </c>
      <c r="K130" s="325">
        <f>SUMIFS(BOQ!AG:AG,BOQ!AH:AH,СВОД!$B130)</f>
        <v>0</v>
      </c>
      <c r="L130" s="172"/>
      <c r="M130" s="326">
        <f>IFERROR(SUMIFS(BOQ!Q:Q,BOQ!AH:AH,СВОД!$B130)/E130,0)</f>
        <v>0</v>
      </c>
      <c r="N130" s="327"/>
      <c r="O130" s="326">
        <f>IFERROR(SUMIFS(BOQ!V:V,BOQ!AH:AH,СВОД!$B130)/SUMIFS(BOQ!Q:Q,BOQ!AH:AH,СВОД!$B130),0)</f>
        <v>0</v>
      </c>
      <c r="P130" s="327"/>
      <c r="Q130" s="326">
        <f>IFERROR(SUMIFS(BOQ!S:S,BOQ!AH:AH,СВОД!$B130)/E130,0)</f>
        <v>0</v>
      </c>
      <c r="R130" s="327"/>
      <c r="S130" s="326">
        <f>IFERROR(SUMIFS(BOQ!Y:Y,BOQ!AH:AH,СВОД!$B130)/SUMIFS(BOQ!S:S,BOQ!AH:AH,СВОД!$B130),0)</f>
        <v>0</v>
      </c>
    </row>
    <row r="131" spans="2:19" hidden="1">
      <c r="B131" s="168" t="s">
        <v>742</v>
      </c>
      <c r="C131" s="169" t="s">
        <v>933</v>
      </c>
      <c r="D131" s="282" t="s">
        <v>7</v>
      </c>
      <c r="E131" s="170">
        <f>IF(SUMIF(BOQ!AI:AI,СВОД!B131,BOQ!AL:AL)=0,SUMIF(BOQ!AM:AM,СВОД!B131,BOQ!AP:AP),SUMIF(BOQ!AI:AI,СВОД!B131,BOQ!AL:AL))</f>
        <v>0</v>
      </c>
      <c r="F131" s="324">
        <f t="shared" si="13"/>
        <v>0</v>
      </c>
      <c r="G131" s="325">
        <f>SUMIFS(BOQ!AE:AE,BOQ!AH:AH,СВОД!$B131)</f>
        <v>0</v>
      </c>
      <c r="H131" s="324">
        <f t="shared" si="14"/>
        <v>0</v>
      </c>
      <c r="I131" s="325">
        <f>SUMIFS(BOQ!AC:AC,BOQ!AH:AH,СВОД!$B131)</f>
        <v>0</v>
      </c>
      <c r="J131" s="324">
        <f t="shared" si="15"/>
        <v>0</v>
      </c>
      <c r="K131" s="325">
        <f>SUMIFS(BOQ!AG:AG,BOQ!AH:AH,СВОД!$B131)</f>
        <v>0</v>
      </c>
      <c r="L131" s="172"/>
      <c r="M131" s="326">
        <f>IFERROR(SUMIFS(BOQ!Q:Q,BOQ!AH:AH,СВОД!$B131)/E131,0)</f>
        <v>0</v>
      </c>
      <c r="N131" s="327"/>
      <c r="O131" s="326">
        <f>IFERROR(SUMIFS(BOQ!V:V,BOQ!AH:AH,СВОД!$B131)/SUMIFS(BOQ!Q:Q,BOQ!AH:AH,СВОД!$B131),0)</f>
        <v>0</v>
      </c>
      <c r="P131" s="327"/>
      <c r="Q131" s="326">
        <f>IFERROR(SUMIFS(BOQ!S:S,BOQ!AH:AH,СВОД!$B131)/E131,0)</f>
        <v>0</v>
      </c>
      <c r="R131" s="327"/>
      <c r="S131" s="326">
        <f>IFERROR(SUMIFS(BOQ!Y:Y,BOQ!AH:AH,СВОД!$B131)/SUMIFS(BOQ!S:S,BOQ!AH:AH,СВОД!$B131),0)</f>
        <v>0</v>
      </c>
    </row>
    <row r="132" spans="2:19" hidden="1">
      <c r="B132" s="168" t="s">
        <v>606</v>
      </c>
      <c r="C132" s="169" t="s">
        <v>607</v>
      </c>
      <c r="D132" s="282" t="s">
        <v>7</v>
      </c>
      <c r="E132" s="170">
        <f>IF(SUMIF(BOQ!AI:AI,СВОД!B132,BOQ!AL:AL)=0,SUMIF(BOQ!AM:AM,СВОД!B132,BOQ!AP:AP),SUMIF(BOQ!AI:AI,СВОД!B132,BOQ!AL:AL))</f>
        <v>0</v>
      </c>
      <c r="F132" s="324">
        <f t="shared" si="13"/>
        <v>0</v>
      </c>
      <c r="G132" s="325">
        <f>SUMIFS(BOQ!AE:AE,BOQ!AH:AH,СВОД!$B132)</f>
        <v>0</v>
      </c>
      <c r="H132" s="324">
        <f t="shared" si="14"/>
        <v>0</v>
      </c>
      <c r="I132" s="325">
        <f>SUMIFS(BOQ!AC:AC,BOQ!AH:AH,СВОД!$B132)</f>
        <v>0</v>
      </c>
      <c r="J132" s="324">
        <f t="shared" si="15"/>
        <v>0</v>
      </c>
      <c r="K132" s="325">
        <f>SUMIFS(BOQ!AG:AG,BOQ!AH:AH,СВОД!$B132)</f>
        <v>0</v>
      </c>
      <c r="L132" s="172"/>
      <c r="M132" s="326">
        <f>IFERROR(SUMIFS(BOQ!Q:Q,BOQ!AH:AH,СВОД!$B132)/E132,0)</f>
        <v>0</v>
      </c>
      <c r="N132" s="327"/>
      <c r="O132" s="326">
        <f>IFERROR(SUMIFS(BOQ!V:V,BOQ!AH:AH,СВОД!$B132)/SUMIFS(BOQ!Q:Q,BOQ!AH:AH,СВОД!$B132),0)</f>
        <v>0</v>
      </c>
      <c r="P132" s="327"/>
      <c r="Q132" s="326">
        <f>IFERROR(SUMIFS(BOQ!S:S,BOQ!AH:AH,СВОД!$B132)/E132,0)</f>
        <v>0</v>
      </c>
      <c r="R132" s="327"/>
      <c r="S132" s="326">
        <f>IFERROR(SUMIFS(BOQ!Y:Y,BOQ!AH:AH,СВОД!$B132)/SUMIFS(BOQ!S:S,BOQ!AH:AH,СВОД!$B132),0)</f>
        <v>0</v>
      </c>
    </row>
    <row r="133" spans="2:19" hidden="1">
      <c r="B133" s="168" t="s">
        <v>594</v>
      </c>
      <c r="C133" s="169" t="s">
        <v>595</v>
      </c>
      <c r="D133" s="282" t="s">
        <v>7</v>
      </c>
      <c r="E133" s="170">
        <f>IF(SUMIF(BOQ!AI:AI,СВОД!B133,BOQ!AL:AL)=0,SUMIF(BOQ!AM:AM,СВОД!B133,BOQ!AP:AP),SUMIF(BOQ!AI:AI,СВОД!B133,BOQ!AL:AL))</f>
        <v>0</v>
      </c>
      <c r="F133" s="324">
        <f t="shared" si="13"/>
        <v>0</v>
      </c>
      <c r="G133" s="325">
        <f>SUMIFS(BOQ!AE:AE,BOQ!AH:AH,СВОД!$B133)</f>
        <v>0</v>
      </c>
      <c r="H133" s="324">
        <f t="shared" si="14"/>
        <v>0</v>
      </c>
      <c r="I133" s="325">
        <f>SUMIFS(BOQ!AC:AC,BOQ!AH:AH,СВОД!$B133)</f>
        <v>0</v>
      </c>
      <c r="J133" s="324">
        <f t="shared" si="15"/>
        <v>0</v>
      </c>
      <c r="K133" s="325">
        <f>SUMIFS(BOQ!AG:AG,BOQ!AH:AH,СВОД!$B133)</f>
        <v>0</v>
      </c>
      <c r="L133" s="172"/>
      <c r="M133" s="326">
        <f>IFERROR(SUMIFS(BOQ!Q:Q,BOQ!AH:AH,СВОД!$B133)/E133,0)</f>
        <v>0</v>
      </c>
      <c r="N133" s="327"/>
      <c r="O133" s="326">
        <f>IFERROR(SUMIFS(BOQ!V:V,BOQ!AH:AH,СВОД!$B133)/SUMIFS(BOQ!Q:Q,BOQ!AH:AH,СВОД!$B133),0)</f>
        <v>0</v>
      </c>
      <c r="P133" s="327"/>
      <c r="Q133" s="326">
        <f>IFERROR(SUMIFS(BOQ!S:S,BOQ!AH:AH,СВОД!$B133)/E133,0)</f>
        <v>0</v>
      </c>
      <c r="R133" s="327"/>
      <c r="S133" s="326">
        <f>IFERROR(SUMIFS(BOQ!Y:Y,BOQ!AH:AH,СВОД!$B133)/SUMIFS(BOQ!S:S,BOQ!AH:AH,СВОД!$B133),0)</f>
        <v>0</v>
      </c>
    </row>
    <row r="134" spans="2:19" hidden="1">
      <c r="B134" s="168" t="s">
        <v>743</v>
      </c>
      <c r="C134" s="169" t="s">
        <v>934</v>
      </c>
      <c r="D134" s="282" t="s">
        <v>7</v>
      </c>
      <c r="E134" s="170">
        <f>IF(SUMIF(BOQ!AI:AI,СВОД!B134,BOQ!AL:AL)=0,SUMIF(BOQ!AM:AM,СВОД!B134,BOQ!AP:AP),SUMIF(BOQ!AI:AI,СВОД!B134,BOQ!AL:AL))</f>
        <v>0</v>
      </c>
      <c r="F134" s="324">
        <f t="shared" si="13"/>
        <v>0</v>
      </c>
      <c r="G134" s="325">
        <f>SUMIFS(BOQ!AE:AE,BOQ!AH:AH,СВОД!$B134)</f>
        <v>0</v>
      </c>
      <c r="H134" s="324">
        <f t="shared" si="14"/>
        <v>0</v>
      </c>
      <c r="I134" s="325">
        <f>SUMIFS(BOQ!AC:AC,BOQ!AH:AH,СВОД!$B134)</f>
        <v>0</v>
      </c>
      <c r="J134" s="324">
        <f t="shared" si="15"/>
        <v>0</v>
      </c>
      <c r="K134" s="325">
        <f>SUMIFS(BOQ!AG:AG,BOQ!AH:AH,СВОД!$B134)</f>
        <v>0</v>
      </c>
      <c r="L134" s="172"/>
      <c r="M134" s="326">
        <f>IFERROR(SUMIFS(BOQ!Q:Q,BOQ!AH:AH,СВОД!$B134)/E134,0)</f>
        <v>0</v>
      </c>
      <c r="N134" s="327"/>
      <c r="O134" s="326">
        <f>IFERROR(SUMIFS(BOQ!V:V,BOQ!AH:AH,СВОД!$B134)/SUMIFS(BOQ!Q:Q,BOQ!AH:AH,СВОД!$B134),0)</f>
        <v>0</v>
      </c>
      <c r="P134" s="327"/>
      <c r="Q134" s="326">
        <f>IFERROR(SUMIFS(BOQ!S:S,BOQ!AH:AH,СВОД!$B134)/E134,0)</f>
        <v>0</v>
      </c>
      <c r="R134" s="327"/>
      <c r="S134" s="326">
        <f>IFERROR(SUMIFS(BOQ!Y:Y,BOQ!AH:AH,СВОД!$B134)/SUMIFS(BOQ!S:S,BOQ!AH:AH,СВОД!$B134),0)</f>
        <v>0</v>
      </c>
    </row>
    <row r="135" spans="2:19" hidden="1">
      <c r="B135" s="168" t="s">
        <v>744</v>
      </c>
      <c r="C135" s="169" t="s">
        <v>935</v>
      </c>
      <c r="D135" s="282" t="s">
        <v>10</v>
      </c>
      <c r="E135" s="170">
        <f>IF(SUMIF(BOQ!AI:AI,СВОД!B135,BOQ!AL:AL)=0,SUMIF(BOQ!AM:AM,СВОД!B135,BOQ!AP:AP),SUMIF(BOQ!AI:AI,СВОД!B135,BOQ!AL:AL))</f>
        <v>0</v>
      </c>
      <c r="F135" s="324">
        <f t="shared" si="13"/>
        <v>0</v>
      </c>
      <c r="G135" s="325">
        <f>SUMIFS(BOQ!AE:AE,BOQ!AH:AH,СВОД!$B135)</f>
        <v>0</v>
      </c>
      <c r="H135" s="324">
        <f t="shared" si="14"/>
        <v>0</v>
      </c>
      <c r="I135" s="325">
        <f>SUMIFS(BOQ!AC:AC,BOQ!AH:AH,СВОД!$B135)</f>
        <v>0</v>
      </c>
      <c r="J135" s="324">
        <f t="shared" si="15"/>
        <v>0</v>
      </c>
      <c r="K135" s="325">
        <f>SUMIFS(BOQ!AG:AG,BOQ!AH:AH,СВОД!$B135)</f>
        <v>0</v>
      </c>
      <c r="L135" s="172"/>
      <c r="M135" s="326">
        <f>IFERROR(SUMIFS(BOQ!Q:Q,BOQ!AH:AH,СВОД!$B135)/E135,0)</f>
        <v>0</v>
      </c>
      <c r="N135" s="327"/>
      <c r="O135" s="326">
        <f>IFERROR(SUMIFS(BOQ!V:V,BOQ!AH:AH,СВОД!$B135)/SUMIFS(BOQ!Q:Q,BOQ!AH:AH,СВОД!$B135),0)</f>
        <v>0</v>
      </c>
      <c r="P135" s="327"/>
      <c r="Q135" s="326">
        <f>IFERROR(SUMIFS(BOQ!S:S,BOQ!AH:AH,СВОД!$B135)/E135,0)</f>
        <v>0</v>
      </c>
      <c r="R135" s="327"/>
      <c r="S135" s="326">
        <f>IFERROR(SUMIFS(BOQ!Y:Y,BOQ!AH:AH,СВОД!$B135)/SUMIFS(BOQ!S:S,BOQ!AH:AH,СВОД!$B135),0)</f>
        <v>0</v>
      </c>
    </row>
    <row r="136" spans="2:19" hidden="1">
      <c r="B136" s="168" t="s">
        <v>745</v>
      </c>
      <c r="C136" s="169" t="s">
        <v>936</v>
      </c>
      <c r="D136" s="282" t="s">
        <v>285</v>
      </c>
      <c r="E136" s="170">
        <f>IF(SUMIF(BOQ!AI:AI,СВОД!B136,BOQ!AL:AL)=0,SUMIF(BOQ!AM:AM,СВОД!B136,BOQ!AP:AP),SUMIF(BOQ!AI:AI,СВОД!B136,BOQ!AL:AL))</f>
        <v>0</v>
      </c>
      <c r="F136" s="324">
        <f t="shared" si="13"/>
        <v>0</v>
      </c>
      <c r="G136" s="325">
        <f>SUMIFS(BOQ!AE:AE,BOQ!AH:AH,СВОД!$B136)</f>
        <v>0</v>
      </c>
      <c r="H136" s="324">
        <f t="shared" si="14"/>
        <v>0</v>
      </c>
      <c r="I136" s="325">
        <f>SUMIFS(BOQ!AC:AC,BOQ!AH:AH,СВОД!$B136)</f>
        <v>0</v>
      </c>
      <c r="J136" s="324">
        <f t="shared" si="15"/>
        <v>0</v>
      </c>
      <c r="K136" s="325">
        <f>SUMIFS(BOQ!AG:AG,BOQ!AH:AH,СВОД!$B136)</f>
        <v>0</v>
      </c>
      <c r="L136" s="172"/>
      <c r="M136" s="326">
        <f>IFERROR(SUMIFS(BOQ!Q:Q,BOQ!AH:AH,СВОД!$B136)/E136,0)</f>
        <v>0</v>
      </c>
      <c r="N136" s="327"/>
      <c r="O136" s="326">
        <f>IFERROR(SUMIFS(BOQ!V:V,BOQ!AH:AH,СВОД!$B136)/SUMIFS(BOQ!Q:Q,BOQ!AH:AH,СВОД!$B136),0)</f>
        <v>0</v>
      </c>
      <c r="P136" s="327"/>
      <c r="Q136" s="326">
        <f>IFERROR(SUMIFS(BOQ!S:S,BOQ!AH:AH,СВОД!$B136)/E136,0)</f>
        <v>0</v>
      </c>
      <c r="R136" s="327"/>
      <c r="S136" s="326">
        <f>IFERROR(SUMIFS(BOQ!Y:Y,BOQ!AH:AH,СВОД!$B136)/SUMIFS(BOQ!S:S,BOQ!AH:AH,СВОД!$B136),0)</f>
        <v>0</v>
      </c>
    </row>
    <row r="137" spans="2:19">
      <c r="B137" s="168" t="s">
        <v>576</v>
      </c>
      <c r="C137" s="169" t="s">
        <v>577</v>
      </c>
      <c r="D137" s="282" t="s">
        <v>9</v>
      </c>
      <c r="E137" s="574">
        <f>IF(SUMIF(BOQ!AI:AI,СВОД!B137,BOQ!AL:AL)=0,SUMIF(BOQ!AM:AM,СВОД!B137,BOQ!AP:AP),SUMIF(BOQ!AI:AI,СВОД!B137,BOQ!AL:AL))</f>
        <v>15</v>
      </c>
      <c r="F137" s="324">
        <f t="shared" si="13"/>
        <v>0</v>
      </c>
      <c r="G137" s="325">
        <f>SUMIFS(BOQ!AE:AE,BOQ!AH:AH,СВОД!$B137)</f>
        <v>0</v>
      </c>
      <c r="H137" s="324">
        <f t="shared" si="14"/>
        <v>0</v>
      </c>
      <c r="I137" s="325">
        <f>SUMIFS(BOQ!AC:AC,BOQ!AH:AH,СВОД!$B137)</f>
        <v>0</v>
      </c>
      <c r="J137" s="324">
        <f t="shared" si="15"/>
        <v>0</v>
      </c>
      <c r="K137" s="325">
        <f>SUMIFS(BOQ!AG:AG,BOQ!AH:AH,СВОД!$B137)</f>
        <v>0</v>
      </c>
      <c r="L137" s="172"/>
      <c r="M137" s="326">
        <f>IFERROR(SUMIFS(BOQ!Q:Q,BOQ!AH:AH,СВОД!$B137)/E137,0)</f>
        <v>1.6457000000000002</v>
      </c>
      <c r="N137" s="327"/>
      <c r="O137" s="326">
        <f>IFERROR(SUMIFS(BOQ!V:V,BOQ!AH:AH,СВОД!$B137)/SUMIFS(BOQ!Q:Q,BOQ!AH:AH,СВОД!$B137),0)</f>
        <v>0</v>
      </c>
      <c r="P137" s="327"/>
      <c r="Q137" s="326">
        <f>IFERROR(SUMIFS(BOQ!S:S,BOQ!AH:AH,СВОД!$B137)/E137,0)</f>
        <v>0.16200000000000001</v>
      </c>
      <c r="R137" s="327"/>
      <c r="S137" s="326">
        <f>IFERROR(SUMIFS(BOQ!Y:Y,BOQ!AH:AH,СВОД!$B137)/SUMIFS(BOQ!S:S,BOQ!AH:AH,СВОД!$B137),0)</f>
        <v>0</v>
      </c>
    </row>
    <row r="138" spans="2:19" hidden="1">
      <c r="B138" s="168" t="s">
        <v>574</v>
      </c>
      <c r="C138" s="169" t="s">
        <v>575</v>
      </c>
      <c r="D138" s="282" t="s">
        <v>9</v>
      </c>
      <c r="E138" s="170">
        <f>IF(SUMIF(BOQ!AI:AI,СВОД!B138,BOQ!AL:AL)=0,SUMIF(BOQ!AM:AM,СВОД!B138,BOQ!AP:AP),SUMIF(BOQ!AI:AI,СВОД!B138,BOQ!AL:AL))</f>
        <v>0</v>
      </c>
      <c r="F138" s="324">
        <f t="shared" si="13"/>
        <v>0</v>
      </c>
      <c r="G138" s="325">
        <f>SUMIFS(BOQ!AE:AE,BOQ!AH:AH,СВОД!$B138)</f>
        <v>0</v>
      </c>
      <c r="H138" s="324">
        <f t="shared" si="14"/>
        <v>0</v>
      </c>
      <c r="I138" s="325">
        <f>SUMIFS(BOQ!AC:AC,BOQ!AH:AH,СВОД!$B138)</f>
        <v>0</v>
      </c>
      <c r="J138" s="324">
        <f t="shared" si="15"/>
        <v>0</v>
      </c>
      <c r="K138" s="325">
        <f>SUMIFS(BOQ!AG:AG,BOQ!AH:AH,СВОД!$B138)</f>
        <v>0</v>
      </c>
      <c r="L138" s="172"/>
      <c r="M138" s="326">
        <f>IFERROR(SUMIFS(BOQ!Q:Q,BOQ!AH:AH,СВОД!$B138)/E138,0)</f>
        <v>0</v>
      </c>
      <c r="N138" s="327"/>
      <c r="O138" s="326">
        <f>IFERROR(SUMIFS(BOQ!V:V,BOQ!AH:AH,СВОД!$B138)/SUMIFS(BOQ!Q:Q,BOQ!AH:AH,СВОД!$B138),0)</f>
        <v>0</v>
      </c>
      <c r="P138" s="327"/>
      <c r="Q138" s="326">
        <f>IFERROR(SUMIFS(BOQ!S:S,BOQ!AH:AH,СВОД!$B138)/E138,0)</f>
        <v>0</v>
      </c>
      <c r="R138" s="327"/>
      <c r="S138" s="326">
        <f>IFERROR(SUMIFS(BOQ!Y:Y,BOQ!AH:AH,СВОД!$B138)/SUMIFS(BOQ!S:S,BOQ!AH:AH,СВОД!$B138),0)</f>
        <v>0</v>
      </c>
    </row>
    <row r="139" spans="2:19">
      <c r="B139" s="168" t="s">
        <v>558</v>
      </c>
      <c r="C139" s="169" t="s">
        <v>559</v>
      </c>
      <c r="D139" s="282" t="s">
        <v>10</v>
      </c>
      <c r="E139" s="574">
        <f>IF(SUMIF(BOQ!AI:AI,СВОД!B139,BOQ!AL:AL)=0,SUMIF(BOQ!AM:AM,СВОД!B139,BOQ!AP:AP),SUMIF(BOQ!AI:AI,СВОД!B139,BOQ!AL:AL))</f>
        <v>5</v>
      </c>
      <c r="F139" s="324">
        <f t="shared" ref="F139:F202" si="16">IFERROR(G139/E139,0)</f>
        <v>0</v>
      </c>
      <c r="G139" s="325">
        <f>SUMIFS(BOQ!AE:AE,BOQ!AH:AH,СВОД!$B139)</f>
        <v>0</v>
      </c>
      <c r="H139" s="324">
        <f t="shared" ref="H139:H202" si="17">IFERROR(I139/E139,0)</f>
        <v>0</v>
      </c>
      <c r="I139" s="325">
        <f>SUMIFS(BOQ!AC:AC,BOQ!AH:AH,СВОД!$B139)</f>
        <v>0</v>
      </c>
      <c r="J139" s="324">
        <f t="shared" ref="J139:J202" si="18">IFERROR(K139/E139,0)</f>
        <v>0</v>
      </c>
      <c r="K139" s="325">
        <f>SUMIFS(BOQ!AG:AG,BOQ!AH:AH,СВОД!$B139)</f>
        <v>0</v>
      </c>
      <c r="L139" s="172"/>
      <c r="M139" s="326">
        <f>IFERROR(SUMIFS(BOQ!Q:Q,BOQ!AH:AH,СВОД!$B139)/E139,0)</f>
        <v>0.44029999999999997</v>
      </c>
      <c r="N139" s="327"/>
      <c r="O139" s="326">
        <f>IFERROR(SUMIFS(BOQ!V:V,BOQ!AH:AH,СВОД!$B139)/SUMIFS(BOQ!Q:Q,BOQ!AH:AH,СВОД!$B139),0)</f>
        <v>0</v>
      </c>
      <c r="P139" s="327"/>
      <c r="Q139" s="326">
        <f>IFERROR(SUMIFS(BOQ!S:S,BOQ!AH:AH,СВОД!$B139)/E139,0)</f>
        <v>1.6199999999999999E-2</v>
      </c>
      <c r="R139" s="327"/>
      <c r="S139" s="326">
        <f>IFERROR(SUMIFS(BOQ!Y:Y,BOQ!AH:AH,СВОД!$B139)/SUMIFS(BOQ!S:S,BOQ!AH:AH,СВОД!$B139),0)</f>
        <v>0</v>
      </c>
    </row>
    <row r="140" spans="2:19" hidden="1">
      <c r="B140" s="168" t="s">
        <v>578</v>
      </c>
      <c r="C140" s="169" t="s">
        <v>579</v>
      </c>
      <c r="D140" s="282" t="s">
        <v>9</v>
      </c>
      <c r="E140" s="170">
        <f>IF(SUMIF(BOQ!AI:AI,СВОД!B140,BOQ!AL:AL)=0,SUMIF(BOQ!AM:AM,СВОД!B140,BOQ!AP:AP),SUMIF(BOQ!AI:AI,СВОД!B140,BOQ!AL:AL))</f>
        <v>0</v>
      </c>
      <c r="F140" s="324">
        <f t="shared" si="16"/>
        <v>0</v>
      </c>
      <c r="G140" s="325">
        <f>SUMIFS(BOQ!AE:AE,BOQ!AH:AH,СВОД!$B140)</f>
        <v>0</v>
      </c>
      <c r="H140" s="324">
        <f t="shared" si="17"/>
        <v>0</v>
      </c>
      <c r="I140" s="325">
        <f>SUMIFS(BOQ!AC:AC,BOQ!AH:AH,СВОД!$B140)</f>
        <v>0</v>
      </c>
      <c r="J140" s="324">
        <f t="shared" si="18"/>
        <v>0</v>
      </c>
      <c r="K140" s="325">
        <f>SUMIFS(BOQ!AG:AG,BOQ!AH:AH,СВОД!$B140)</f>
        <v>0</v>
      </c>
      <c r="L140" s="172"/>
      <c r="M140" s="326">
        <f>IFERROR(SUMIFS(BOQ!Q:Q,BOQ!AH:AH,СВОД!$B140)/E140,0)</f>
        <v>0</v>
      </c>
      <c r="N140" s="327"/>
      <c r="O140" s="326">
        <f>IFERROR(SUMIFS(BOQ!V:V,BOQ!AH:AH,СВОД!$B140)/SUMIFS(BOQ!Q:Q,BOQ!AH:AH,СВОД!$B140),0)</f>
        <v>0</v>
      </c>
      <c r="P140" s="327"/>
      <c r="Q140" s="326">
        <f>IFERROR(SUMIFS(BOQ!S:S,BOQ!AH:AH,СВОД!$B140)/E140,0)</f>
        <v>0</v>
      </c>
      <c r="R140" s="327"/>
      <c r="S140" s="326">
        <f>IFERROR(SUMIFS(BOQ!Y:Y,BOQ!AH:AH,СВОД!$B140)/SUMIFS(BOQ!S:S,BOQ!AH:AH,СВОД!$B140),0)</f>
        <v>0</v>
      </c>
    </row>
    <row r="141" spans="2:19">
      <c r="B141" s="168" t="s">
        <v>556</v>
      </c>
      <c r="C141" s="169" t="s">
        <v>557</v>
      </c>
      <c r="D141" s="282" t="s">
        <v>9</v>
      </c>
      <c r="E141" s="574">
        <f>IF(SUMIF(BOQ!AI:AI,СВОД!B141,BOQ!AL:AL)=0,SUMIF(BOQ!AM:AM,СВОД!B141,BOQ!AP:AP),SUMIF(BOQ!AI:AI,СВОД!B141,BOQ!AL:AL))</f>
        <v>108</v>
      </c>
      <c r="F141" s="324">
        <f t="shared" si="16"/>
        <v>0</v>
      </c>
      <c r="G141" s="325">
        <f>SUMIFS(BOQ!AE:AE,BOQ!AH:AH,СВОД!$B141)</f>
        <v>0</v>
      </c>
      <c r="H141" s="324">
        <f t="shared" si="17"/>
        <v>0</v>
      </c>
      <c r="I141" s="325">
        <f>SUMIFS(BOQ!AC:AC,BOQ!AH:AH,СВОД!$B141)</f>
        <v>0</v>
      </c>
      <c r="J141" s="324">
        <f t="shared" si="18"/>
        <v>0</v>
      </c>
      <c r="K141" s="325">
        <f>SUMIFS(BOQ!AG:AG,BOQ!AH:AH,СВОД!$B141)</f>
        <v>0</v>
      </c>
      <c r="L141" s="172"/>
      <c r="M141" s="326">
        <f>IFERROR(SUMIFS(BOQ!Q:Q,BOQ!AH:AH,СВОД!$B141)/E141,0)</f>
        <v>0.14069999999999999</v>
      </c>
      <c r="N141" s="327"/>
      <c r="O141" s="326">
        <f>IFERROR(SUMIFS(BOQ!V:V,BOQ!AH:AH,СВОД!$B141)/SUMIFS(BOQ!Q:Q,BOQ!AH:AH,СВОД!$B141),0)</f>
        <v>0</v>
      </c>
      <c r="P141" s="327"/>
      <c r="Q141" s="326">
        <f>IFERROR(SUMIFS(BOQ!S:S,BOQ!AH:AH,СВОД!$B141)/E141,0)</f>
        <v>1.1399999999999999E-2</v>
      </c>
      <c r="R141" s="327"/>
      <c r="S141" s="326">
        <f>IFERROR(SUMIFS(BOQ!Y:Y,BOQ!AH:AH,СВОД!$B141)/SUMIFS(BOQ!S:S,BOQ!AH:AH,СВОД!$B141),0)</f>
        <v>0</v>
      </c>
    </row>
    <row r="142" spans="2:19" hidden="1">
      <c r="B142" s="168" t="s">
        <v>746</v>
      </c>
      <c r="C142" s="169" t="s">
        <v>937</v>
      </c>
      <c r="D142" s="282" t="s">
        <v>9</v>
      </c>
      <c r="E142" s="170">
        <f>IF(SUMIF(BOQ!AI:AI,СВОД!B142,BOQ!AL:AL)=0,SUMIF(BOQ!AM:AM,СВОД!B142,BOQ!AP:AP),SUMIF(BOQ!AI:AI,СВОД!B142,BOQ!AL:AL))</f>
        <v>0</v>
      </c>
      <c r="F142" s="324">
        <f t="shared" si="16"/>
        <v>0</v>
      </c>
      <c r="G142" s="325">
        <f>SUMIFS(BOQ!AE:AE,BOQ!AH:AH,СВОД!$B142)</f>
        <v>0</v>
      </c>
      <c r="H142" s="324">
        <f t="shared" si="17"/>
        <v>0</v>
      </c>
      <c r="I142" s="325">
        <f>SUMIFS(BOQ!AC:AC,BOQ!AH:AH,СВОД!$B142)</f>
        <v>0</v>
      </c>
      <c r="J142" s="324">
        <f t="shared" si="18"/>
        <v>0</v>
      </c>
      <c r="K142" s="325">
        <f>SUMIFS(BOQ!AG:AG,BOQ!AH:AH,СВОД!$B142)</f>
        <v>0</v>
      </c>
      <c r="L142" s="172"/>
      <c r="M142" s="326">
        <f>IFERROR(SUMIFS(BOQ!Q:Q,BOQ!AH:AH,СВОД!$B142)/E142,0)</f>
        <v>0</v>
      </c>
      <c r="N142" s="327"/>
      <c r="O142" s="326">
        <f>IFERROR(SUMIFS(BOQ!V:V,BOQ!AH:AH,СВОД!$B142)/SUMIFS(BOQ!Q:Q,BOQ!AH:AH,СВОД!$B142),0)</f>
        <v>0</v>
      </c>
      <c r="P142" s="327"/>
      <c r="Q142" s="326">
        <f>IFERROR(SUMIFS(BOQ!S:S,BOQ!AH:AH,СВОД!$B142)/E142,0)</f>
        <v>0</v>
      </c>
      <c r="R142" s="327"/>
      <c r="S142" s="326">
        <f>IFERROR(SUMIFS(BOQ!Y:Y,BOQ!AH:AH,СВОД!$B142)/SUMIFS(BOQ!S:S,BOQ!AH:AH,СВОД!$B142),0)</f>
        <v>0</v>
      </c>
    </row>
    <row r="143" spans="2:19" hidden="1">
      <c r="B143" s="168" t="s">
        <v>747</v>
      </c>
      <c r="C143" s="169" t="s">
        <v>938</v>
      </c>
      <c r="D143" s="282" t="s">
        <v>9</v>
      </c>
      <c r="E143" s="170">
        <f>IF(SUMIF(BOQ!AI:AI,СВОД!B143,BOQ!AL:AL)=0,SUMIF(BOQ!AM:AM,СВОД!B143,BOQ!AP:AP),SUMIF(BOQ!AI:AI,СВОД!B143,BOQ!AL:AL))</f>
        <v>0</v>
      </c>
      <c r="F143" s="324">
        <f t="shared" si="16"/>
        <v>0</v>
      </c>
      <c r="G143" s="325">
        <f>SUMIFS(BOQ!AE:AE,BOQ!AH:AH,СВОД!$B143)</f>
        <v>0</v>
      </c>
      <c r="H143" s="324">
        <f t="shared" si="17"/>
        <v>0</v>
      </c>
      <c r="I143" s="325">
        <f>SUMIFS(BOQ!AC:AC,BOQ!AH:AH,СВОД!$B143)</f>
        <v>0</v>
      </c>
      <c r="J143" s="324">
        <f t="shared" si="18"/>
        <v>0</v>
      </c>
      <c r="K143" s="325">
        <f>SUMIFS(BOQ!AG:AG,BOQ!AH:AH,СВОД!$B143)</f>
        <v>0</v>
      </c>
      <c r="L143" s="172"/>
      <c r="M143" s="326">
        <f>IFERROR(SUMIFS(BOQ!Q:Q,BOQ!AH:AH,СВОД!$B143)/E143,0)</f>
        <v>0</v>
      </c>
      <c r="N143" s="327"/>
      <c r="O143" s="326">
        <f>IFERROR(SUMIFS(BOQ!V:V,BOQ!AH:AH,СВОД!$B143)/SUMIFS(BOQ!Q:Q,BOQ!AH:AH,СВОД!$B143),0)</f>
        <v>0</v>
      </c>
      <c r="P143" s="327"/>
      <c r="Q143" s="326">
        <f>IFERROR(SUMIFS(BOQ!S:S,BOQ!AH:AH,СВОД!$B143)/E143,0)</f>
        <v>0</v>
      </c>
      <c r="R143" s="327"/>
      <c r="S143" s="326">
        <f>IFERROR(SUMIFS(BOQ!Y:Y,BOQ!AH:AH,СВОД!$B143)/SUMIFS(BOQ!S:S,BOQ!AH:AH,СВОД!$B143),0)</f>
        <v>0</v>
      </c>
    </row>
    <row r="144" spans="2:19" hidden="1">
      <c r="B144" s="168" t="s">
        <v>748</v>
      </c>
      <c r="C144" s="169" t="s">
        <v>939</v>
      </c>
      <c r="D144" s="282" t="s">
        <v>9</v>
      </c>
      <c r="E144" s="170">
        <f>IF(SUMIF(BOQ!AI:AI,СВОД!B144,BOQ!AL:AL)=0,SUMIF(BOQ!AM:AM,СВОД!B144,BOQ!AP:AP),SUMIF(BOQ!AI:AI,СВОД!B144,BOQ!AL:AL))</f>
        <v>0</v>
      </c>
      <c r="F144" s="324">
        <f t="shared" si="16"/>
        <v>0</v>
      </c>
      <c r="G144" s="325">
        <f>SUMIFS(BOQ!AE:AE,BOQ!AH:AH,СВОД!$B144)</f>
        <v>0</v>
      </c>
      <c r="H144" s="324">
        <f t="shared" si="17"/>
        <v>0</v>
      </c>
      <c r="I144" s="325">
        <f>SUMIFS(BOQ!AC:AC,BOQ!AH:AH,СВОД!$B144)</f>
        <v>0</v>
      </c>
      <c r="J144" s="324">
        <f t="shared" si="18"/>
        <v>0</v>
      </c>
      <c r="K144" s="325">
        <f>SUMIFS(BOQ!AG:AG,BOQ!AH:AH,СВОД!$B144)</f>
        <v>0</v>
      </c>
      <c r="L144" s="172"/>
      <c r="M144" s="326">
        <f>IFERROR(SUMIFS(BOQ!Q:Q,BOQ!AH:AH,СВОД!$B144)/E144,0)</f>
        <v>0</v>
      </c>
      <c r="N144" s="327"/>
      <c r="O144" s="326">
        <f>IFERROR(SUMIFS(BOQ!V:V,BOQ!AH:AH,СВОД!$B144)/SUMIFS(BOQ!Q:Q,BOQ!AH:AH,СВОД!$B144),0)</f>
        <v>0</v>
      </c>
      <c r="P144" s="327"/>
      <c r="Q144" s="326">
        <f>IFERROR(SUMIFS(BOQ!S:S,BOQ!AH:AH,СВОД!$B144)/E144,0)</f>
        <v>0</v>
      </c>
      <c r="R144" s="327"/>
      <c r="S144" s="326">
        <f>IFERROR(SUMIFS(BOQ!Y:Y,BOQ!AH:AH,СВОД!$B144)/SUMIFS(BOQ!S:S,BOQ!AH:AH,СВОД!$B144),0)</f>
        <v>0</v>
      </c>
    </row>
    <row r="145" spans="2:19" hidden="1">
      <c r="B145" s="168" t="s">
        <v>552</v>
      </c>
      <c r="C145" s="169" t="s">
        <v>553</v>
      </c>
      <c r="D145" s="282" t="s">
        <v>9</v>
      </c>
      <c r="E145" s="170">
        <f>IF(SUMIF(BOQ!AI:AI,СВОД!B145,BOQ!AL:AL)=0,SUMIF(BOQ!AM:AM,СВОД!B145,BOQ!AP:AP),SUMIF(BOQ!AI:AI,СВОД!B145,BOQ!AL:AL))</f>
        <v>0</v>
      </c>
      <c r="F145" s="324">
        <f t="shared" si="16"/>
        <v>0</v>
      </c>
      <c r="G145" s="325">
        <f>SUMIFS(BOQ!AE:AE,BOQ!AH:AH,СВОД!$B145)</f>
        <v>0</v>
      </c>
      <c r="H145" s="324">
        <f t="shared" si="17"/>
        <v>0</v>
      </c>
      <c r="I145" s="325">
        <f>SUMIFS(BOQ!AC:AC,BOQ!AH:AH,СВОД!$B145)</f>
        <v>0</v>
      </c>
      <c r="J145" s="324">
        <f t="shared" si="18"/>
        <v>0</v>
      </c>
      <c r="K145" s="325">
        <f>SUMIFS(BOQ!AG:AG,BOQ!AH:AH,СВОД!$B145)</f>
        <v>0</v>
      </c>
      <c r="L145" s="172"/>
      <c r="M145" s="326">
        <f>IFERROR(SUMIFS(BOQ!Q:Q,BOQ!AH:AH,СВОД!$B145)/E145,0)</f>
        <v>0</v>
      </c>
      <c r="N145" s="327"/>
      <c r="O145" s="326">
        <f>IFERROR(SUMIFS(BOQ!V:V,BOQ!AH:AH,СВОД!$B145)/SUMIFS(BOQ!Q:Q,BOQ!AH:AH,СВОД!$B145),0)</f>
        <v>0</v>
      </c>
      <c r="P145" s="327"/>
      <c r="Q145" s="326">
        <f>IFERROR(SUMIFS(BOQ!S:S,BOQ!AH:AH,СВОД!$B145)/E145,0)</f>
        <v>0</v>
      </c>
      <c r="R145" s="327"/>
      <c r="S145" s="326">
        <f>IFERROR(SUMIFS(BOQ!Y:Y,BOQ!AH:AH,СВОД!$B145)/SUMIFS(BOQ!S:S,BOQ!AH:AH,СВОД!$B145),0)</f>
        <v>0</v>
      </c>
    </row>
    <row r="146" spans="2:19">
      <c r="B146" s="168" t="s">
        <v>590</v>
      </c>
      <c r="C146" s="169" t="s">
        <v>591</v>
      </c>
      <c r="D146" s="282" t="s">
        <v>9</v>
      </c>
      <c r="E146" s="574">
        <f>IF(SUMIF(BOQ!AI:AI,СВОД!B146,BOQ!AL:AL)=0,SUMIF(BOQ!AM:AM,СВОД!B146,BOQ!AP:AP),SUMIF(BOQ!AI:AI,СВОД!B146,BOQ!AL:AL))</f>
        <v>1292</v>
      </c>
      <c r="F146" s="324">
        <f t="shared" si="16"/>
        <v>0</v>
      </c>
      <c r="G146" s="325">
        <f>SUMIFS(BOQ!AE:AE,BOQ!AH:AH,СВОД!$B146)</f>
        <v>0</v>
      </c>
      <c r="H146" s="324">
        <f t="shared" si="17"/>
        <v>0</v>
      </c>
      <c r="I146" s="325">
        <f>SUMIFS(BOQ!AC:AC,BOQ!AH:AH,СВОД!$B146)</f>
        <v>0</v>
      </c>
      <c r="J146" s="324">
        <f t="shared" si="18"/>
        <v>0</v>
      </c>
      <c r="K146" s="325">
        <f>SUMIFS(BOQ!AG:AG,BOQ!AH:AH,СВОД!$B146)</f>
        <v>0</v>
      </c>
      <c r="L146" s="172"/>
      <c r="M146" s="326">
        <f>IFERROR(SUMIFS(BOQ!Q:Q,BOQ!AH:AH,СВОД!$B146)/E146,0)</f>
        <v>0.20240000000000002</v>
      </c>
      <c r="N146" s="327"/>
      <c r="O146" s="326">
        <f>IFERROR(SUMIFS(BOQ!V:V,BOQ!AH:AH,СВОД!$B146)/SUMIFS(BOQ!Q:Q,BOQ!AH:AH,СВОД!$B146),0)</f>
        <v>0</v>
      </c>
      <c r="P146" s="327"/>
      <c r="Q146" s="326">
        <f>IFERROR(SUMIFS(BOQ!S:S,BOQ!AH:AH,СВОД!$B146)/E146,0)</f>
        <v>5.740000000000002E-2</v>
      </c>
      <c r="R146" s="327"/>
      <c r="S146" s="326">
        <f>IFERROR(SUMIFS(BOQ!Y:Y,BOQ!AH:AH,СВОД!$B146)/SUMIFS(BOQ!S:S,BOQ!AH:AH,СВОД!$B146),0)</f>
        <v>0</v>
      </c>
    </row>
    <row r="147" spans="2:19" hidden="1">
      <c r="B147" s="168" t="s">
        <v>570</v>
      </c>
      <c r="C147" s="169" t="s">
        <v>571</v>
      </c>
      <c r="D147" s="282" t="s">
        <v>9</v>
      </c>
      <c r="E147" s="170">
        <f>IF(SUMIF(BOQ!AI:AI,СВОД!B147,BOQ!AL:AL)=0,SUMIF(BOQ!AM:AM,СВОД!B147,BOQ!AP:AP),SUMIF(BOQ!AI:AI,СВОД!B147,BOQ!AL:AL))</f>
        <v>0</v>
      </c>
      <c r="F147" s="324">
        <f t="shared" si="16"/>
        <v>0</v>
      </c>
      <c r="G147" s="325">
        <f>SUMIFS(BOQ!AE:AE,BOQ!AH:AH,СВОД!$B147)</f>
        <v>0</v>
      </c>
      <c r="H147" s="324">
        <f t="shared" si="17"/>
        <v>0</v>
      </c>
      <c r="I147" s="325">
        <f>SUMIFS(BOQ!AC:AC,BOQ!AH:AH,СВОД!$B147)</f>
        <v>0</v>
      </c>
      <c r="J147" s="324">
        <f t="shared" si="18"/>
        <v>0</v>
      </c>
      <c r="K147" s="325">
        <f>SUMIFS(BOQ!AG:AG,BOQ!AH:AH,СВОД!$B147)</f>
        <v>0</v>
      </c>
      <c r="L147" s="172"/>
      <c r="M147" s="326">
        <f>IFERROR(SUMIFS(BOQ!Q:Q,BOQ!AH:AH,СВОД!$B147)/E147,0)</f>
        <v>0</v>
      </c>
      <c r="N147" s="327"/>
      <c r="O147" s="326">
        <f>IFERROR(SUMIFS(BOQ!V:V,BOQ!AH:AH,СВОД!$B147)/SUMIFS(BOQ!Q:Q,BOQ!AH:AH,СВОД!$B147),0)</f>
        <v>0</v>
      </c>
      <c r="P147" s="327"/>
      <c r="Q147" s="326">
        <f>IFERROR(SUMIFS(BOQ!S:S,BOQ!AH:AH,СВОД!$B147)/E147,0)</f>
        <v>0</v>
      </c>
      <c r="R147" s="327"/>
      <c r="S147" s="326">
        <f>IFERROR(SUMIFS(BOQ!Y:Y,BOQ!AH:AH,СВОД!$B147)/SUMIFS(BOQ!S:S,BOQ!AH:AH,СВОД!$B147),0)</f>
        <v>0</v>
      </c>
    </row>
    <row r="148" spans="2:19" hidden="1">
      <c r="B148" s="168" t="s">
        <v>550</v>
      </c>
      <c r="C148" s="169" t="s">
        <v>551</v>
      </c>
      <c r="D148" s="282" t="s">
        <v>10</v>
      </c>
      <c r="E148" s="170">
        <f>IF(SUMIF(BOQ!AI:AI,СВОД!B148,BOQ!AL:AL)=0,SUMIF(BOQ!AM:AM,СВОД!B148,BOQ!AP:AP),SUMIF(BOQ!AI:AI,СВОД!B148,BOQ!AL:AL))</f>
        <v>0</v>
      </c>
      <c r="F148" s="324">
        <f t="shared" si="16"/>
        <v>0</v>
      </c>
      <c r="G148" s="325">
        <f>SUMIFS(BOQ!AE:AE,BOQ!AH:AH,СВОД!$B148)</f>
        <v>0</v>
      </c>
      <c r="H148" s="324">
        <f t="shared" si="17"/>
        <v>0</v>
      </c>
      <c r="I148" s="325">
        <f>SUMIFS(BOQ!AC:AC,BOQ!AH:AH,СВОД!$B148)</f>
        <v>0</v>
      </c>
      <c r="J148" s="324">
        <f t="shared" si="18"/>
        <v>0</v>
      </c>
      <c r="K148" s="325">
        <f>SUMIFS(BOQ!AG:AG,BOQ!AH:AH,СВОД!$B148)</f>
        <v>0</v>
      </c>
      <c r="L148" s="172"/>
      <c r="M148" s="326">
        <f>IFERROR(SUMIFS(BOQ!Q:Q,BOQ!AH:AH,СВОД!$B148)/E148,0)</f>
        <v>0</v>
      </c>
      <c r="N148" s="327"/>
      <c r="O148" s="326">
        <f>IFERROR(SUMIFS(BOQ!V:V,BOQ!AH:AH,СВОД!$B148)/SUMIFS(BOQ!Q:Q,BOQ!AH:AH,СВОД!$B148),0)</f>
        <v>0</v>
      </c>
      <c r="P148" s="327"/>
      <c r="Q148" s="326">
        <f>IFERROR(SUMIFS(BOQ!S:S,BOQ!AH:AH,СВОД!$B148)/E148,0)</f>
        <v>0</v>
      </c>
      <c r="R148" s="327"/>
      <c r="S148" s="326">
        <f>IFERROR(SUMIFS(BOQ!Y:Y,BOQ!AH:AH,СВОД!$B148)/SUMIFS(BOQ!S:S,BOQ!AH:AH,СВОД!$B148),0)</f>
        <v>0</v>
      </c>
    </row>
    <row r="149" spans="2:19" hidden="1">
      <c r="B149" s="168" t="s">
        <v>618</v>
      </c>
      <c r="C149" s="169" t="s">
        <v>619</v>
      </c>
      <c r="D149" s="282" t="s">
        <v>10</v>
      </c>
      <c r="E149" s="170">
        <f>IF(SUMIF(BOQ!AI:AI,СВОД!B149,BOQ!AL:AL)=0,SUMIF(BOQ!AM:AM,СВОД!B149,BOQ!AP:AP),SUMIF(BOQ!AI:AI,СВОД!B149,BOQ!AL:AL))</f>
        <v>0</v>
      </c>
      <c r="F149" s="324">
        <f t="shared" si="16"/>
        <v>0</v>
      </c>
      <c r="G149" s="325">
        <f>SUMIFS(BOQ!AE:AE,BOQ!AH:AH,СВОД!$B149)</f>
        <v>0</v>
      </c>
      <c r="H149" s="324">
        <f t="shared" si="17"/>
        <v>0</v>
      </c>
      <c r="I149" s="325">
        <f>SUMIFS(BOQ!AC:AC,BOQ!AH:AH,СВОД!$B149)</f>
        <v>0</v>
      </c>
      <c r="J149" s="324">
        <f t="shared" si="18"/>
        <v>0</v>
      </c>
      <c r="K149" s="325">
        <f>SUMIFS(BOQ!AG:AG,BOQ!AH:AH,СВОД!$B149)</f>
        <v>0</v>
      </c>
      <c r="L149" s="172"/>
      <c r="M149" s="326">
        <f>IFERROR(SUMIFS(BOQ!Q:Q,BOQ!AH:AH,СВОД!$B149)/E149,0)</f>
        <v>0</v>
      </c>
      <c r="N149" s="327"/>
      <c r="O149" s="326">
        <f>IFERROR(SUMIFS(BOQ!V:V,BOQ!AH:AH,СВОД!$B149)/SUMIFS(BOQ!Q:Q,BOQ!AH:AH,СВОД!$B149),0)</f>
        <v>0</v>
      </c>
      <c r="P149" s="327"/>
      <c r="Q149" s="326">
        <f>IFERROR(SUMIFS(BOQ!S:S,BOQ!AH:AH,СВОД!$B149)/E149,0)</f>
        <v>0</v>
      </c>
      <c r="R149" s="327"/>
      <c r="S149" s="326">
        <f>IFERROR(SUMIFS(BOQ!Y:Y,BOQ!AH:AH,СВОД!$B149)/SUMIFS(BOQ!S:S,BOQ!AH:AH,СВОД!$B149),0)</f>
        <v>0</v>
      </c>
    </row>
    <row r="150" spans="2:19">
      <c r="B150" s="168" t="s">
        <v>522</v>
      </c>
      <c r="C150" s="169" t="s">
        <v>523</v>
      </c>
      <c r="D150" s="282" t="s">
        <v>9</v>
      </c>
      <c r="E150" s="574">
        <f>IF(SUMIF(BOQ!AI:AI,СВОД!B150,BOQ!AL:AL)=0,SUMIF(BOQ!AM:AM,СВОД!B150,BOQ!AP:AP),SUMIF(BOQ!AI:AI,СВОД!B150,BOQ!AL:AL))</f>
        <v>1257.8430000000001</v>
      </c>
      <c r="F150" s="324">
        <f t="shared" si="16"/>
        <v>0</v>
      </c>
      <c r="G150" s="325">
        <f>SUMIFS(BOQ!AE:AE,BOQ!AH:AH,СВОД!$B150)</f>
        <v>0</v>
      </c>
      <c r="H150" s="324">
        <f t="shared" si="17"/>
        <v>0</v>
      </c>
      <c r="I150" s="325">
        <f>SUMIFS(BOQ!AC:AC,BOQ!AH:AH,СВОД!$B150)</f>
        <v>0</v>
      </c>
      <c r="J150" s="324">
        <f t="shared" si="18"/>
        <v>0</v>
      </c>
      <c r="K150" s="325">
        <f>SUMIFS(BOQ!AG:AG,BOQ!AH:AH,СВОД!$B150)</f>
        <v>0</v>
      </c>
      <c r="L150" s="172"/>
      <c r="M150" s="326">
        <f>IFERROR(SUMIFS(BOQ!Q:Q,BOQ!AH:AH,СВОД!$B150)/E150,0)</f>
        <v>0.21839999999999996</v>
      </c>
      <c r="N150" s="327"/>
      <c r="O150" s="326">
        <f>IFERROR(SUMIFS(BOQ!V:V,BOQ!AH:AH,СВОД!$B150)/SUMIFS(BOQ!Q:Q,BOQ!AH:AH,СВОД!$B150),0)</f>
        <v>0</v>
      </c>
      <c r="P150" s="327"/>
      <c r="Q150" s="326">
        <f>IFERROR(SUMIFS(BOQ!S:S,BOQ!AH:AH,СВОД!$B150)/E150,0)</f>
        <v>2.3400000000000001E-2</v>
      </c>
      <c r="R150" s="327"/>
      <c r="S150" s="326">
        <f>IFERROR(SUMIFS(BOQ!Y:Y,BOQ!AH:AH,СВОД!$B150)/SUMIFS(BOQ!S:S,BOQ!AH:AH,СВОД!$B150),0)</f>
        <v>0</v>
      </c>
    </row>
    <row r="151" spans="2:19" hidden="1">
      <c r="B151" s="168" t="s">
        <v>749</v>
      </c>
      <c r="C151" s="169" t="s">
        <v>940</v>
      </c>
      <c r="D151" s="282" t="s">
        <v>9</v>
      </c>
      <c r="E151" s="170">
        <f>IF(SUMIF(BOQ!AI:AI,СВОД!B151,BOQ!AL:AL)=0,SUMIF(BOQ!AM:AM,СВОД!B151,BOQ!AP:AP),SUMIF(BOQ!AI:AI,СВОД!B151,BOQ!AL:AL))</f>
        <v>0</v>
      </c>
      <c r="F151" s="324">
        <f t="shared" si="16"/>
        <v>0</v>
      </c>
      <c r="G151" s="325">
        <f>SUMIFS(BOQ!AE:AE,BOQ!AH:AH,СВОД!$B151)</f>
        <v>0</v>
      </c>
      <c r="H151" s="324">
        <f t="shared" si="17"/>
        <v>0</v>
      </c>
      <c r="I151" s="325">
        <f>SUMIFS(BOQ!AC:AC,BOQ!AH:AH,СВОД!$B151)</f>
        <v>0</v>
      </c>
      <c r="J151" s="324">
        <f t="shared" si="18"/>
        <v>0</v>
      </c>
      <c r="K151" s="325">
        <f>SUMIFS(BOQ!AG:AG,BOQ!AH:AH,СВОД!$B151)</f>
        <v>0</v>
      </c>
      <c r="L151" s="172"/>
      <c r="M151" s="326">
        <f>IFERROR(SUMIFS(BOQ!Q:Q,BOQ!AH:AH,СВОД!$B151)/E151,0)</f>
        <v>0</v>
      </c>
      <c r="N151" s="327"/>
      <c r="O151" s="326">
        <f>IFERROR(SUMIFS(BOQ!V:V,BOQ!AH:AH,СВОД!$B151)/SUMIFS(BOQ!Q:Q,BOQ!AH:AH,СВОД!$B151),0)</f>
        <v>0</v>
      </c>
      <c r="P151" s="327"/>
      <c r="Q151" s="326">
        <f>IFERROR(SUMIFS(BOQ!S:S,BOQ!AH:AH,СВОД!$B151)/E151,0)</f>
        <v>0</v>
      </c>
      <c r="R151" s="327"/>
      <c r="S151" s="326">
        <f>IFERROR(SUMIFS(BOQ!Y:Y,BOQ!AH:AH,СВОД!$B151)/SUMIFS(BOQ!S:S,BOQ!AH:AH,СВОД!$B151),0)</f>
        <v>0</v>
      </c>
    </row>
    <row r="152" spans="2:19" hidden="1">
      <c r="B152" s="168" t="s">
        <v>608</v>
      </c>
      <c r="C152" s="169" t="s">
        <v>609</v>
      </c>
      <c r="D152" s="282" t="s">
        <v>10</v>
      </c>
      <c r="E152" s="170">
        <f>IF(SUMIF(BOQ!AI:AI,СВОД!B152,BOQ!AL:AL)=0,SUMIF(BOQ!AM:AM,СВОД!B152,BOQ!AP:AP),SUMIF(BOQ!AI:AI,СВОД!B152,BOQ!AL:AL))</f>
        <v>0</v>
      </c>
      <c r="F152" s="324">
        <f t="shared" si="16"/>
        <v>0</v>
      </c>
      <c r="G152" s="325">
        <f>SUMIFS(BOQ!AE:AE,BOQ!AH:AH,СВОД!$B152)</f>
        <v>0</v>
      </c>
      <c r="H152" s="324">
        <f t="shared" si="17"/>
        <v>0</v>
      </c>
      <c r="I152" s="325">
        <f>SUMIFS(BOQ!AC:AC,BOQ!AH:AH,СВОД!$B152)</f>
        <v>0</v>
      </c>
      <c r="J152" s="324">
        <f t="shared" si="18"/>
        <v>0</v>
      </c>
      <c r="K152" s="325">
        <f>SUMIFS(BOQ!AG:AG,BOQ!AH:AH,СВОД!$B152)</f>
        <v>0</v>
      </c>
      <c r="L152" s="172"/>
      <c r="M152" s="326">
        <f>IFERROR(SUMIFS(BOQ!Q:Q,BOQ!AH:AH,СВОД!$B152)/E152,0)</f>
        <v>0</v>
      </c>
      <c r="N152" s="327"/>
      <c r="O152" s="326">
        <f>IFERROR(SUMIFS(BOQ!V:V,BOQ!AH:AH,СВОД!$B152)/SUMIFS(BOQ!Q:Q,BOQ!AH:AH,СВОД!$B152),0)</f>
        <v>0</v>
      </c>
      <c r="P152" s="327"/>
      <c r="Q152" s="326">
        <f>IFERROR(SUMIFS(BOQ!S:S,BOQ!AH:AH,СВОД!$B152)/E152,0)</f>
        <v>0</v>
      </c>
      <c r="R152" s="327"/>
      <c r="S152" s="326">
        <f>IFERROR(SUMIFS(BOQ!Y:Y,BOQ!AH:AH,СВОД!$B152)/SUMIFS(BOQ!S:S,BOQ!AH:AH,СВОД!$B152),0)</f>
        <v>0</v>
      </c>
    </row>
    <row r="153" spans="2:19" hidden="1">
      <c r="B153" s="168" t="s">
        <v>750</v>
      </c>
      <c r="C153" s="169" t="s">
        <v>941</v>
      </c>
      <c r="D153" s="282" t="s">
        <v>10</v>
      </c>
      <c r="E153" s="170">
        <f>IF(SUMIF(BOQ!AI:AI,СВОД!B153,BOQ!AL:AL)=0,SUMIF(BOQ!AM:AM,СВОД!B153,BOQ!AP:AP),SUMIF(BOQ!AI:AI,СВОД!B153,BOQ!AL:AL))</f>
        <v>0</v>
      </c>
      <c r="F153" s="324">
        <f t="shared" si="16"/>
        <v>0</v>
      </c>
      <c r="G153" s="325">
        <f>SUMIFS(BOQ!AE:AE,BOQ!AH:AH,СВОД!$B153)</f>
        <v>0</v>
      </c>
      <c r="H153" s="324">
        <f t="shared" si="17"/>
        <v>0</v>
      </c>
      <c r="I153" s="325">
        <f>SUMIFS(BOQ!AC:AC,BOQ!AH:AH,СВОД!$B153)</f>
        <v>0</v>
      </c>
      <c r="J153" s="324">
        <f t="shared" si="18"/>
        <v>0</v>
      </c>
      <c r="K153" s="325">
        <f>SUMIFS(BOQ!AG:AG,BOQ!AH:AH,СВОД!$B153)</f>
        <v>0</v>
      </c>
      <c r="L153" s="172"/>
      <c r="M153" s="326">
        <f>IFERROR(SUMIFS(BOQ!Q:Q,BOQ!AH:AH,СВОД!$B153)/E153,0)</f>
        <v>0</v>
      </c>
      <c r="N153" s="327"/>
      <c r="O153" s="326">
        <f>IFERROR(SUMIFS(BOQ!V:V,BOQ!AH:AH,СВОД!$B153)/SUMIFS(BOQ!Q:Q,BOQ!AH:AH,СВОД!$B153),0)</f>
        <v>0</v>
      </c>
      <c r="P153" s="327"/>
      <c r="Q153" s="326">
        <f>IFERROR(SUMIFS(BOQ!S:S,BOQ!AH:AH,СВОД!$B153)/E153,0)</f>
        <v>0</v>
      </c>
      <c r="R153" s="327"/>
      <c r="S153" s="326">
        <f>IFERROR(SUMIFS(BOQ!Y:Y,BOQ!AH:AH,СВОД!$B153)/SUMIFS(BOQ!S:S,BOQ!AH:AH,СВОД!$B153),0)</f>
        <v>0</v>
      </c>
    </row>
    <row r="154" spans="2:19" hidden="1">
      <c r="B154" s="168" t="s">
        <v>751</v>
      </c>
      <c r="C154" s="169" t="s">
        <v>942</v>
      </c>
      <c r="D154" s="282" t="s">
        <v>9</v>
      </c>
      <c r="E154" s="170">
        <f>IF(SUMIF(BOQ!AI:AI,СВОД!B154,BOQ!AL:AL)=0,SUMIF(BOQ!AM:AM,СВОД!B154,BOQ!AP:AP),SUMIF(BOQ!AI:AI,СВОД!B154,BOQ!AL:AL))</f>
        <v>0</v>
      </c>
      <c r="F154" s="324">
        <f t="shared" si="16"/>
        <v>0</v>
      </c>
      <c r="G154" s="325">
        <f>SUMIFS(BOQ!AE:AE,BOQ!AH:AH,СВОД!$B154)</f>
        <v>0</v>
      </c>
      <c r="H154" s="324">
        <f t="shared" si="17"/>
        <v>0</v>
      </c>
      <c r="I154" s="325">
        <f>SUMIFS(BOQ!AC:AC,BOQ!AH:AH,СВОД!$B154)</f>
        <v>0</v>
      </c>
      <c r="J154" s="324">
        <f t="shared" si="18"/>
        <v>0</v>
      </c>
      <c r="K154" s="325">
        <f>SUMIFS(BOQ!AG:AG,BOQ!AH:AH,СВОД!$B154)</f>
        <v>0</v>
      </c>
      <c r="L154" s="172"/>
      <c r="M154" s="326">
        <f>IFERROR(SUMIFS(BOQ!Q:Q,BOQ!AH:AH,СВОД!$B154)/E154,0)</f>
        <v>0</v>
      </c>
      <c r="N154" s="327"/>
      <c r="O154" s="326">
        <f>IFERROR(SUMIFS(BOQ!V:V,BOQ!AH:AH,СВОД!$B154)/SUMIFS(BOQ!Q:Q,BOQ!AH:AH,СВОД!$B154),0)</f>
        <v>0</v>
      </c>
      <c r="P154" s="327"/>
      <c r="Q154" s="326">
        <f>IFERROR(SUMIFS(BOQ!S:S,BOQ!AH:AH,СВОД!$B154)/E154,0)</f>
        <v>0</v>
      </c>
      <c r="R154" s="327"/>
      <c r="S154" s="326">
        <f>IFERROR(SUMIFS(BOQ!Y:Y,BOQ!AH:AH,СВОД!$B154)/SUMIFS(BOQ!S:S,BOQ!AH:AH,СВОД!$B154),0)</f>
        <v>0</v>
      </c>
    </row>
    <row r="155" spans="2:19" hidden="1">
      <c r="B155" s="168" t="s">
        <v>752</v>
      </c>
      <c r="C155" s="169" t="s">
        <v>943</v>
      </c>
      <c r="D155" s="282" t="s">
        <v>10</v>
      </c>
      <c r="E155" s="170">
        <f>IF(SUMIF(BOQ!AI:AI,СВОД!B155,BOQ!AL:AL)=0,SUMIF(BOQ!AM:AM,СВОД!B155,BOQ!AP:AP),SUMIF(BOQ!AI:AI,СВОД!B155,BOQ!AL:AL))</f>
        <v>0</v>
      </c>
      <c r="F155" s="324">
        <f t="shared" si="16"/>
        <v>0</v>
      </c>
      <c r="G155" s="325">
        <f>SUMIFS(BOQ!AE:AE,BOQ!AH:AH,СВОД!$B155)</f>
        <v>0</v>
      </c>
      <c r="H155" s="324">
        <f t="shared" si="17"/>
        <v>0</v>
      </c>
      <c r="I155" s="325">
        <f>SUMIFS(BOQ!AC:AC,BOQ!AH:AH,СВОД!$B155)</f>
        <v>0</v>
      </c>
      <c r="J155" s="324">
        <f t="shared" si="18"/>
        <v>0</v>
      </c>
      <c r="K155" s="325">
        <f>SUMIFS(BOQ!AG:AG,BOQ!AH:AH,СВОД!$B155)</f>
        <v>0</v>
      </c>
      <c r="L155" s="172"/>
      <c r="M155" s="326">
        <f>IFERROR(SUMIFS(BOQ!Q:Q,BOQ!AH:AH,СВОД!$B155)/E155,0)</f>
        <v>0</v>
      </c>
      <c r="N155" s="327"/>
      <c r="O155" s="326">
        <f>IFERROR(SUMIFS(BOQ!V:V,BOQ!AH:AH,СВОД!$B155)/SUMIFS(BOQ!Q:Q,BOQ!AH:AH,СВОД!$B155),0)</f>
        <v>0</v>
      </c>
      <c r="P155" s="327"/>
      <c r="Q155" s="326">
        <f>IFERROR(SUMIFS(BOQ!S:S,BOQ!AH:AH,СВОД!$B155)/E155,0)</f>
        <v>0</v>
      </c>
      <c r="R155" s="327"/>
      <c r="S155" s="326">
        <f>IFERROR(SUMIFS(BOQ!Y:Y,BOQ!AH:AH,СВОД!$B155)/SUMIFS(BOQ!S:S,BOQ!AH:AH,СВОД!$B155),0)</f>
        <v>0</v>
      </c>
    </row>
    <row r="156" spans="2:19">
      <c r="B156" s="168" t="s">
        <v>554</v>
      </c>
      <c r="C156" s="169" t="s">
        <v>555</v>
      </c>
      <c r="D156" s="282" t="s">
        <v>9</v>
      </c>
      <c r="E156" s="574">
        <f>IF(SUMIF(BOQ!AI:AI,СВОД!B156,BOQ!AL:AL)=0,SUMIF(BOQ!AM:AM,СВОД!B156,BOQ!AP:AP),SUMIF(BOQ!AI:AI,СВОД!B156,BOQ!AL:AL))</f>
        <v>187.34</v>
      </c>
      <c r="F156" s="324">
        <f t="shared" si="16"/>
        <v>0</v>
      </c>
      <c r="G156" s="325">
        <f>SUMIFS(BOQ!AE:AE,BOQ!AH:AH,СВОД!$B156)</f>
        <v>0</v>
      </c>
      <c r="H156" s="324">
        <f t="shared" si="17"/>
        <v>0</v>
      </c>
      <c r="I156" s="325">
        <f>SUMIFS(BOQ!AC:AC,BOQ!AH:AH,СВОД!$B156)</f>
        <v>0</v>
      </c>
      <c r="J156" s="324">
        <f t="shared" si="18"/>
        <v>0</v>
      </c>
      <c r="K156" s="325">
        <f>SUMIFS(BOQ!AG:AG,BOQ!AH:AH,СВОД!$B156)</f>
        <v>0</v>
      </c>
      <c r="L156" s="172"/>
      <c r="M156" s="326">
        <f>IFERROR(SUMIFS(BOQ!Q:Q,BOQ!AH:AH,СВОД!$B156)/E156,0)</f>
        <v>0.12809999999999999</v>
      </c>
      <c r="N156" s="327"/>
      <c r="O156" s="326">
        <f>IFERROR(SUMIFS(BOQ!V:V,BOQ!AH:AH,СВОД!$B156)/SUMIFS(BOQ!Q:Q,BOQ!AH:AH,СВОД!$B156),0)</f>
        <v>0</v>
      </c>
      <c r="P156" s="327"/>
      <c r="Q156" s="326">
        <f>IFERROR(SUMIFS(BOQ!S:S,BOQ!AH:AH,СВОД!$B156)/E156,0)</f>
        <v>1.6799999999999995E-2</v>
      </c>
      <c r="R156" s="327"/>
      <c r="S156" s="326">
        <f>IFERROR(SUMIFS(BOQ!Y:Y,BOQ!AH:AH,СВОД!$B156)/SUMIFS(BOQ!S:S,BOQ!AH:AH,СВОД!$B156),0)</f>
        <v>0</v>
      </c>
    </row>
    <row r="157" spans="2:19" hidden="1">
      <c r="B157" s="168" t="s">
        <v>584</v>
      </c>
      <c r="C157" s="169" t="s">
        <v>585</v>
      </c>
      <c r="D157" s="282" t="s">
        <v>9</v>
      </c>
      <c r="E157" s="170">
        <f>IF(SUMIF(BOQ!AI:AI,СВОД!B157,BOQ!AL:AL)=0,SUMIF(BOQ!AM:AM,СВОД!B157,BOQ!AP:AP),SUMIF(BOQ!AI:AI,СВОД!B157,BOQ!AL:AL))</f>
        <v>0</v>
      </c>
      <c r="F157" s="324">
        <f t="shared" si="16"/>
        <v>0</v>
      </c>
      <c r="G157" s="325">
        <f>SUMIFS(BOQ!AE:AE,BOQ!AH:AH,СВОД!$B157)</f>
        <v>0</v>
      </c>
      <c r="H157" s="324">
        <f t="shared" si="17"/>
        <v>0</v>
      </c>
      <c r="I157" s="325">
        <f>SUMIFS(BOQ!AC:AC,BOQ!AH:AH,СВОД!$B157)</f>
        <v>0</v>
      </c>
      <c r="J157" s="324">
        <f t="shared" si="18"/>
        <v>0</v>
      </c>
      <c r="K157" s="325">
        <f>SUMIFS(BOQ!AG:AG,BOQ!AH:AH,СВОД!$B157)</f>
        <v>0</v>
      </c>
      <c r="L157" s="172"/>
      <c r="M157" s="326">
        <f>IFERROR(SUMIFS(BOQ!Q:Q,BOQ!AH:AH,СВОД!$B157)/E157,0)</f>
        <v>0</v>
      </c>
      <c r="N157" s="327"/>
      <c r="O157" s="326">
        <f>IFERROR(SUMIFS(BOQ!V:V,BOQ!AH:AH,СВОД!$B157)/SUMIFS(BOQ!Q:Q,BOQ!AH:AH,СВОД!$B157),0)</f>
        <v>0</v>
      </c>
      <c r="P157" s="327"/>
      <c r="Q157" s="326">
        <f>IFERROR(SUMIFS(BOQ!S:S,BOQ!AH:AH,СВОД!$B157)/E157,0)</f>
        <v>0</v>
      </c>
      <c r="R157" s="327"/>
      <c r="S157" s="326">
        <f>IFERROR(SUMIFS(BOQ!Y:Y,BOQ!AH:AH,СВОД!$B157)/SUMIFS(BOQ!S:S,BOQ!AH:AH,СВОД!$B157),0)</f>
        <v>0</v>
      </c>
    </row>
    <row r="158" spans="2:19" hidden="1">
      <c r="B158" s="168" t="s">
        <v>582</v>
      </c>
      <c r="C158" s="169" t="s">
        <v>583</v>
      </c>
      <c r="D158" s="282" t="s">
        <v>9</v>
      </c>
      <c r="E158" s="170">
        <f>IF(SUMIF(BOQ!AI:AI,СВОД!B158,BOQ!AL:AL)=0,SUMIF(BOQ!AM:AM,СВОД!B158,BOQ!AP:AP),SUMIF(BOQ!AI:AI,СВОД!B158,BOQ!AL:AL))</f>
        <v>0</v>
      </c>
      <c r="F158" s="324">
        <f t="shared" si="16"/>
        <v>0</v>
      </c>
      <c r="G158" s="325">
        <f>SUMIFS(BOQ!AE:AE,BOQ!AH:AH,СВОД!$B158)</f>
        <v>0</v>
      </c>
      <c r="H158" s="324">
        <f t="shared" si="17"/>
        <v>0</v>
      </c>
      <c r="I158" s="325">
        <f>SUMIFS(BOQ!AC:AC,BOQ!AH:AH,СВОД!$B158)</f>
        <v>0</v>
      </c>
      <c r="J158" s="324">
        <f t="shared" si="18"/>
        <v>0</v>
      </c>
      <c r="K158" s="325">
        <f>SUMIFS(BOQ!AG:AG,BOQ!AH:AH,СВОД!$B158)</f>
        <v>0</v>
      </c>
      <c r="L158" s="172"/>
      <c r="M158" s="326">
        <f>IFERROR(SUMIFS(BOQ!Q:Q,BOQ!AH:AH,СВОД!$B158)/E158,0)</f>
        <v>0</v>
      </c>
      <c r="N158" s="327"/>
      <c r="O158" s="326">
        <f>IFERROR(SUMIFS(BOQ!V:V,BOQ!AH:AH,СВОД!$B158)/SUMIFS(BOQ!Q:Q,BOQ!AH:AH,СВОД!$B158),0)</f>
        <v>0</v>
      </c>
      <c r="P158" s="327"/>
      <c r="Q158" s="326">
        <f>IFERROR(SUMIFS(BOQ!S:S,BOQ!AH:AH,СВОД!$B158)/E158,0)</f>
        <v>0</v>
      </c>
      <c r="R158" s="327"/>
      <c r="S158" s="326">
        <f>IFERROR(SUMIFS(BOQ!Y:Y,BOQ!AH:AH,СВОД!$B158)/SUMIFS(BOQ!S:S,BOQ!AH:AH,СВОД!$B158),0)</f>
        <v>0</v>
      </c>
    </row>
    <row r="159" spans="2:19" hidden="1">
      <c r="B159" s="168" t="s">
        <v>753</v>
      </c>
      <c r="C159" s="169" t="s">
        <v>944</v>
      </c>
      <c r="D159" s="282" t="s">
        <v>9</v>
      </c>
      <c r="E159" s="170">
        <f>IF(SUMIF(BOQ!AI:AI,СВОД!B159,BOQ!AL:AL)=0,SUMIF(BOQ!AM:AM,СВОД!B159,BOQ!AP:AP),SUMIF(BOQ!AI:AI,СВОД!B159,BOQ!AL:AL))</f>
        <v>0</v>
      </c>
      <c r="F159" s="324">
        <f t="shared" si="16"/>
        <v>0</v>
      </c>
      <c r="G159" s="325">
        <f>SUMIFS(BOQ!AE:AE,BOQ!AH:AH,СВОД!$B159)</f>
        <v>0</v>
      </c>
      <c r="H159" s="324">
        <f t="shared" si="17"/>
        <v>0</v>
      </c>
      <c r="I159" s="325">
        <f>SUMIFS(BOQ!AC:AC,BOQ!AH:AH,СВОД!$B159)</f>
        <v>0</v>
      </c>
      <c r="J159" s="324">
        <f t="shared" si="18"/>
        <v>0</v>
      </c>
      <c r="K159" s="325">
        <f>SUMIFS(BOQ!AG:AG,BOQ!AH:AH,СВОД!$B159)</f>
        <v>0</v>
      </c>
      <c r="L159" s="172"/>
      <c r="M159" s="326">
        <f>IFERROR(SUMIFS(BOQ!Q:Q,BOQ!AH:AH,СВОД!$B159)/E159,0)</f>
        <v>0</v>
      </c>
      <c r="N159" s="327"/>
      <c r="O159" s="326">
        <f>IFERROR(SUMIFS(BOQ!V:V,BOQ!AH:AH,СВОД!$B159)/SUMIFS(BOQ!Q:Q,BOQ!AH:AH,СВОД!$B159),0)</f>
        <v>0</v>
      </c>
      <c r="P159" s="327"/>
      <c r="Q159" s="326">
        <f>IFERROR(SUMIFS(BOQ!S:S,BOQ!AH:AH,СВОД!$B159)/E159,0)</f>
        <v>0</v>
      </c>
      <c r="R159" s="327"/>
      <c r="S159" s="326">
        <f>IFERROR(SUMIFS(BOQ!Y:Y,BOQ!AH:AH,СВОД!$B159)/SUMIFS(BOQ!S:S,BOQ!AH:AH,СВОД!$B159),0)</f>
        <v>0</v>
      </c>
    </row>
    <row r="160" spans="2:19" hidden="1">
      <c r="B160" s="168" t="s">
        <v>754</v>
      </c>
      <c r="C160" s="169" t="s">
        <v>945</v>
      </c>
      <c r="D160" s="282" t="s">
        <v>10</v>
      </c>
      <c r="E160" s="170">
        <f>IF(SUMIF(BOQ!AI:AI,СВОД!B160,BOQ!AL:AL)=0,SUMIF(BOQ!AM:AM,СВОД!B160,BOQ!AP:AP),SUMIF(BOQ!AI:AI,СВОД!B160,BOQ!AL:AL))</f>
        <v>0</v>
      </c>
      <c r="F160" s="324">
        <f t="shared" si="16"/>
        <v>0</v>
      </c>
      <c r="G160" s="325">
        <f>SUMIFS(BOQ!AE:AE,BOQ!AH:AH,СВОД!$B160)</f>
        <v>0</v>
      </c>
      <c r="H160" s="324">
        <f t="shared" si="17"/>
        <v>0</v>
      </c>
      <c r="I160" s="325">
        <f>SUMIFS(BOQ!AC:AC,BOQ!AH:AH,СВОД!$B160)</f>
        <v>0</v>
      </c>
      <c r="J160" s="324">
        <f t="shared" si="18"/>
        <v>0</v>
      </c>
      <c r="K160" s="325">
        <f>SUMIFS(BOQ!AG:AG,BOQ!AH:AH,СВОД!$B160)</f>
        <v>0</v>
      </c>
      <c r="L160" s="172"/>
      <c r="M160" s="326">
        <f>IFERROR(SUMIFS(BOQ!Q:Q,BOQ!AH:AH,СВОД!$B160)/E160,0)</f>
        <v>0</v>
      </c>
      <c r="N160" s="327"/>
      <c r="O160" s="326">
        <f>IFERROR(SUMIFS(BOQ!V:V,BOQ!AH:AH,СВОД!$B160)/SUMIFS(BOQ!Q:Q,BOQ!AH:AH,СВОД!$B160),0)</f>
        <v>0</v>
      </c>
      <c r="P160" s="327"/>
      <c r="Q160" s="326">
        <f>IFERROR(SUMIFS(BOQ!S:S,BOQ!AH:AH,СВОД!$B160)/E160,0)</f>
        <v>0</v>
      </c>
      <c r="R160" s="327"/>
      <c r="S160" s="326">
        <f>IFERROR(SUMIFS(BOQ!Y:Y,BOQ!AH:AH,СВОД!$B160)/SUMIFS(BOQ!S:S,BOQ!AH:AH,СВОД!$B160),0)</f>
        <v>0</v>
      </c>
    </row>
    <row r="161" spans="2:19" hidden="1">
      <c r="B161" s="168" t="s">
        <v>560</v>
      </c>
      <c r="C161" s="169" t="s">
        <v>561</v>
      </c>
      <c r="D161" s="282" t="s">
        <v>10</v>
      </c>
      <c r="E161" s="170">
        <f>IF(SUMIF(BOQ!AI:AI,СВОД!B161,BOQ!AL:AL)=0,SUMIF(BOQ!AM:AM,СВОД!B161,BOQ!AP:AP),SUMIF(BOQ!AI:AI,СВОД!B161,BOQ!AL:AL))</f>
        <v>0</v>
      </c>
      <c r="F161" s="324">
        <f t="shared" si="16"/>
        <v>0</v>
      </c>
      <c r="G161" s="325">
        <f>SUMIFS(BOQ!AE:AE,BOQ!AH:AH,СВОД!$B161)</f>
        <v>0</v>
      </c>
      <c r="H161" s="324">
        <f t="shared" si="17"/>
        <v>0</v>
      </c>
      <c r="I161" s="325">
        <f>SUMIFS(BOQ!AC:AC,BOQ!AH:AH,СВОД!$B161)</f>
        <v>0</v>
      </c>
      <c r="J161" s="324">
        <f t="shared" si="18"/>
        <v>0</v>
      </c>
      <c r="K161" s="325">
        <f>SUMIFS(BOQ!AG:AG,BOQ!AH:AH,СВОД!$B161)</f>
        <v>0</v>
      </c>
      <c r="L161" s="172"/>
      <c r="M161" s="326">
        <f>IFERROR(SUMIFS(BOQ!Q:Q,BOQ!AH:AH,СВОД!$B161)/E161,0)</f>
        <v>0</v>
      </c>
      <c r="N161" s="327"/>
      <c r="O161" s="326">
        <f>IFERROR(SUMIFS(BOQ!V:V,BOQ!AH:AH,СВОД!$B161)/SUMIFS(BOQ!Q:Q,BOQ!AH:AH,СВОД!$B161),0)</f>
        <v>0</v>
      </c>
      <c r="P161" s="327"/>
      <c r="Q161" s="326">
        <f>IFERROR(SUMIFS(BOQ!S:S,BOQ!AH:AH,СВОД!$B161)/E161,0)</f>
        <v>0</v>
      </c>
      <c r="R161" s="327"/>
      <c r="S161" s="326">
        <f>IFERROR(SUMIFS(BOQ!Y:Y,BOQ!AH:AH,СВОД!$B161)/SUMIFS(BOQ!S:S,BOQ!AH:AH,СВОД!$B161),0)</f>
        <v>0</v>
      </c>
    </row>
    <row r="162" spans="2:19" hidden="1">
      <c r="B162" s="168" t="s">
        <v>755</v>
      </c>
      <c r="C162" s="169" t="s">
        <v>946</v>
      </c>
      <c r="D162" s="282" t="s">
        <v>9</v>
      </c>
      <c r="E162" s="170">
        <f>IF(SUMIF(BOQ!AI:AI,СВОД!B162,BOQ!AL:AL)=0,SUMIF(BOQ!AM:AM,СВОД!B162,BOQ!AP:AP),SUMIF(BOQ!AI:AI,СВОД!B162,BOQ!AL:AL))</f>
        <v>0</v>
      </c>
      <c r="F162" s="324">
        <f t="shared" si="16"/>
        <v>0</v>
      </c>
      <c r="G162" s="325">
        <f>SUMIFS(BOQ!AE:AE,BOQ!AH:AH,СВОД!$B162)</f>
        <v>0</v>
      </c>
      <c r="H162" s="324">
        <f t="shared" si="17"/>
        <v>0</v>
      </c>
      <c r="I162" s="325">
        <f>SUMIFS(BOQ!AC:AC,BOQ!AH:AH,СВОД!$B162)</f>
        <v>0</v>
      </c>
      <c r="J162" s="324">
        <f t="shared" si="18"/>
        <v>0</v>
      </c>
      <c r="K162" s="325">
        <f>SUMIFS(BOQ!AG:AG,BOQ!AH:AH,СВОД!$B162)</f>
        <v>0</v>
      </c>
      <c r="L162" s="172"/>
      <c r="M162" s="326">
        <f>IFERROR(SUMIFS(BOQ!Q:Q,BOQ!AH:AH,СВОД!$B162)/E162,0)</f>
        <v>0</v>
      </c>
      <c r="N162" s="327"/>
      <c r="O162" s="326">
        <f>IFERROR(SUMIFS(BOQ!V:V,BOQ!AH:AH,СВОД!$B162)/SUMIFS(BOQ!Q:Q,BOQ!AH:AH,СВОД!$B162),0)</f>
        <v>0</v>
      </c>
      <c r="P162" s="327"/>
      <c r="Q162" s="326">
        <f>IFERROR(SUMIFS(BOQ!S:S,BOQ!AH:AH,СВОД!$B162)/E162,0)</f>
        <v>0</v>
      </c>
      <c r="R162" s="327"/>
      <c r="S162" s="326">
        <f>IFERROR(SUMIFS(BOQ!Y:Y,BOQ!AH:AH,СВОД!$B162)/SUMIFS(BOQ!S:S,BOQ!AH:AH,СВОД!$B162),0)</f>
        <v>0</v>
      </c>
    </row>
    <row r="163" spans="2:19" hidden="1">
      <c r="B163" s="168" t="s">
        <v>756</v>
      </c>
      <c r="C163" s="169" t="s">
        <v>947</v>
      </c>
      <c r="D163" s="282" t="s">
        <v>9</v>
      </c>
      <c r="E163" s="170">
        <f>IF(SUMIF(BOQ!AI:AI,СВОД!B163,BOQ!AL:AL)=0,SUMIF(BOQ!AM:AM,СВОД!B163,BOQ!AP:AP),SUMIF(BOQ!AI:AI,СВОД!B163,BOQ!AL:AL))</f>
        <v>0</v>
      </c>
      <c r="F163" s="324">
        <f t="shared" si="16"/>
        <v>0</v>
      </c>
      <c r="G163" s="325">
        <f>SUMIFS(BOQ!AE:AE,BOQ!AH:AH,СВОД!$B163)</f>
        <v>0</v>
      </c>
      <c r="H163" s="324">
        <f t="shared" si="17"/>
        <v>0</v>
      </c>
      <c r="I163" s="325">
        <f>SUMIFS(BOQ!AC:AC,BOQ!AH:AH,СВОД!$B163)</f>
        <v>0</v>
      </c>
      <c r="J163" s="324">
        <f t="shared" si="18"/>
        <v>0</v>
      </c>
      <c r="K163" s="325">
        <f>SUMIFS(BOQ!AG:AG,BOQ!AH:AH,СВОД!$B163)</f>
        <v>0</v>
      </c>
      <c r="L163" s="172"/>
      <c r="M163" s="326">
        <f>IFERROR(SUMIFS(BOQ!Q:Q,BOQ!AH:AH,СВОД!$B163)/E163,0)</f>
        <v>0</v>
      </c>
      <c r="N163" s="327"/>
      <c r="O163" s="326">
        <f>IFERROR(SUMIFS(BOQ!V:V,BOQ!AH:AH,СВОД!$B163)/SUMIFS(BOQ!Q:Q,BOQ!AH:AH,СВОД!$B163),0)</f>
        <v>0</v>
      </c>
      <c r="P163" s="327"/>
      <c r="Q163" s="326">
        <f>IFERROR(SUMIFS(BOQ!S:S,BOQ!AH:AH,СВОД!$B163)/E163,0)</f>
        <v>0</v>
      </c>
      <c r="R163" s="327"/>
      <c r="S163" s="326">
        <f>IFERROR(SUMIFS(BOQ!Y:Y,BOQ!AH:AH,СВОД!$B163)/SUMIFS(BOQ!S:S,BOQ!AH:AH,СВОД!$B163),0)</f>
        <v>0</v>
      </c>
    </row>
    <row r="164" spans="2:19" hidden="1">
      <c r="B164" s="168" t="s">
        <v>757</v>
      </c>
      <c r="C164" s="169" t="s">
        <v>948</v>
      </c>
      <c r="D164" s="282" t="s">
        <v>10</v>
      </c>
      <c r="E164" s="170">
        <f>IF(SUMIF(BOQ!AI:AI,СВОД!B164,BOQ!AL:AL)=0,SUMIF(BOQ!AM:AM,СВОД!B164,BOQ!AP:AP),SUMIF(BOQ!AI:AI,СВОД!B164,BOQ!AL:AL))</f>
        <v>0</v>
      </c>
      <c r="F164" s="324">
        <f t="shared" si="16"/>
        <v>0</v>
      </c>
      <c r="G164" s="325">
        <f>SUMIFS(BOQ!AE:AE,BOQ!AH:AH,СВОД!$B164)</f>
        <v>0</v>
      </c>
      <c r="H164" s="324">
        <f t="shared" si="17"/>
        <v>0</v>
      </c>
      <c r="I164" s="325">
        <f>SUMIFS(BOQ!AC:AC,BOQ!AH:AH,СВОД!$B164)</f>
        <v>0</v>
      </c>
      <c r="J164" s="324">
        <f t="shared" si="18"/>
        <v>0</v>
      </c>
      <c r="K164" s="325">
        <f>SUMIFS(BOQ!AG:AG,BOQ!AH:AH,СВОД!$B164)</f>
        <v>0</v>
      </c>
      <c r="L164" s="172"/>
      <c r="M164" s="326">
        <f>IFERROR(SUMIFS(BOQ!Q:Q,BOQ!AH:AH,СВОД!$B164)/E164,0)</f>
        <v>0</v>
      </c>
      <c r="N164" s="327"/>
      <c r="O164" s="326">
        <f>IFERROR(SUMIFS(BOQ!V:V,BOQ!AH:AH,СВОД!$B164)/SUMIFS(BOQ!Q:Q,BOQ!AH:AH,СВОД!$B164),0)</f>
        <v>0</v>
      </c>
      <c r="P164" s="327"/>
      <c r="Q164" s="326">
        <f>IFERROR(SUMIFS(BOQ!S:S,BOQ!AH:AH,СВОД!$B164)/E164,0)</f>
        <v>0</v>
      </c>
      <c r="R164" s="327"/>
      <c r="S164" s="326">
        <f>IFERROR(SUMIFS(BOQ!Y:Y,BOQ!AH:AH,СВОД!$B164)/SUMIFS(BOQ!S:S,BOQ!AH:AH,СВОД!$B164),0)</f>
        <v>0</v>
      </c>
    </row>
    <row r="165" spans="2:19" hidden="1">
      <c r="B165" s="168" t="s">
        <v>526</v>
      </c>
      <c r="C165" s="169" t="s">
        <v>527</v>
      </c>
      <c r="D165" s="282" t="s">
        <v>10</v>
      </c>
      <c r="E165" s="170">
        <f>IF(SUMIF(BOQ!AI:AI,СВОД!B165,BOQ!AL:AL)=0,SUMIF(BOQ!AM:AM,СВОД!B165,BOQ!AP:AP),SUMIF(BOQ!AI:AI,СВОД!B165,BOQ!AL:AL))</f>
        <v>0</v>
      </c>
      <c r="F165" s="324">
        <f t="shared" si="16"/>
        <v>0</v>
      </c>
      <c r="G165" s="325">
        <f>SUMIFS(BOQ!AE:AE,BOQ!AH:AH,СВОД!$B165)</f>
        <v>0</v>
      </c>
      <c r="H165" s="324">
        <f t="shared" si="17"/>
        <v>0</v>
      </c>
      <c r="I165" s="325">
        <f>SUMIFS(BOQ!AC:AC,BOQ!AH:AH,СВОД!$B165)</f>
        <v>0</v>
      </c>
      <c r="J165" s="324">
        <f t="shared" si="18"/>
        <v>0</v>
      </c>
      <c r="K165" s="325">
        <f>SUMIFS(BOQ!AG:AG,BOQ!AH:AH,СВОД!$B165)</f>
        <v>0</v>
      </c>
      <c r="L165" s="172"/>
      <c r="M165" s="326">
        <f>IFERROR(SUMIFS(BOQ!Q:Q,BOQ!AH:AH,СВОД!$B165)/E165,0)</f>
        <v>0</v>
      </c>
      <c r="N165" s="327"/>
      <c r="O165" s="326">
        <f>IFERROR(SUMIFS(BOQ!V:V,BOQ!AH:AH,СВОД!$B165)/SUMIFS(BOQ!Q:Q,BOQ!AH:AH,СВОД!$B165),0)</f>
        <v>0</v>
      </c>
      <c r="P165" s="327"/>
      <c r="Q165" s="326">
        <f>IFERROR(SUMIFS(BOQ!S:S,BOQ!AH:AH,СВОД!$B165)/E165,0)</f>
        <v>0</v>
      </c>
      <c r="R165" s="327"/>
      <c r="S165" s="326">
        <f>IFERROR(SUMIFS(BOQ!Y:Y,BOQ!AH:AH,СВОД!$B165)/SUMIFS(BOQ!S:S,BOQ!AH:AH,СВОД!$B165),0)</f>
        <v>0</v>
      </c>
    </row>
    <row r="166" spans="2:19" hidden="1">
      <c r="B166" s="168" t="s">
        <v>758</v>
      </c>
      <c r="C166" s="169" t="s">
        <v>949</v>
      </c>
      <c r="D166" s="282" t="s">
        <v>10</v>
      </c>
      <c r="E166" s="170">
        <f>IF(SUMIF(BOQ!AI:AI,СВОД!B166,BOQ!AL:AL)=0,SUMIF(BOQ!AM:AM,СВОД!B166,BOQ!AP:AP),SUMIF(BOQ!AI:AI,СВОД!B166,BOQ!AL:AL))</f>
        <v>0</v>
      </c>
      <c r="F166" s="324">
        <f t="shared" si="16"/>
        <v>0</v>
      </c>
      <c r="G166" s="325">
        <f>SUMIFS(BOQ!AE:AE,BOQ!AH:AH,СВОД!$B166)</f>
        <v>0</v>
      </c>
      <c r="H166" s="324">
        <f t="shared" si="17"/>
        <v>0</v>
      </c>
      <c r="I166" s="325">
        <f>SUMIFS(BOQ!AC:AC,BOQ!AH:AH,СВОД!$B166)</f>
        <v>0</v>
      </c>
      <c r="J166" s="324">
        <f t="shared" si="18"/>
        <v>0</v>
      </c>
      <c r="K166" s="325">
        <f>SUMIFS(BOQ!AG:AG,BOQ!AH:AH,СВОД!$B166)</f>
        <v>0</v>
      </c>
      <c r="L166" s="172"/>
      <c r="M166" s="326">
        <f>IFERROR(SUMIFS(BOQ!Q:Q,BOQ!AH:AH,СВОД!$B166)/E166,0)</f>
        <v>0</v>
      </c>
      <c r="N166" s="327"/>
      <c r="O166" s="326">
        <f>IFERROR(SUMIFS(BOQ!V:V,BOQ!AH:AH,СВОД!$B166)/SUMIFS(BOQ!Q:Q,BOQ!AH:AH,СВОД!$B166),0)</f>
        <v>0</v>
      </c>
      <c r="P166" s="327"/>
      <c r="Q166" s="326">
        <f>IFERROR(SUMIFS(BOQ!S:S,BOQ!AH:AH,СВОД!$B166)/E166,0)</f>
        <v>0</v>
      </c>
      <c r="R166" s="327"/>
      <c r="S166" s="326">
        <f>IFERROR(SUMIFS(BOQ!Y:Y,BOQ!AH:AH,СВОД!$B166)/SUMIFS(BOQ!S:S,BOQ!AH:AH,СВОД!$B166),0)</f>
        <v>0</v>
      </c>
    </row>
    <row r="167" spans="2:19" hidden="1">
      <c r="B167" s="168" t="s">
        <v>759</v>
      </c>
      <c r="C167" s="169" t="s">
        <v>950</v>
      </c>
      <c r="D167" s="282" t="s">
        <v>10</v>
      </c>
      <c r="E167" s="170">
        <f>IF(SUMIF(BOQ!AI:AI,СВОД!B167,BOQ!AL:AL)=0,SUMIF(BOQ!AM:AM,СВОД!B167,BOQ!AP:AP),SUMIF(BOQ!AI:AI,СВОД!B167,BOQ!AL:AL))</f>
        <v>0</v>
      </c>
      <c r="F167" s="324">
        <f t="shared" si="16"/>
        <v>0</v>
      </c>
      <c r="G167" s="325">
        <f>SUMIFS(BOQ!AE:AE,BOQ!AH:AH,СВОД!$B167)</f>
        <v>0</v>
      </c>
      <c r="H167" s="324">
        <f t="shared" si="17"/>
        <v>0</v>
      </c>
      <c r="I167" s="325">
        <f>SUMIFS(BOQ!AC:AC,BOQ!AH:AH,СВОД!$B167)</f>
        <v>0</v>
      </c>
      <c r="J167" s="324">
        <f t="shared" si="18"/>
        <v>0</v>
      </c>
      <c r="K167" s="325">
        <f>SUMIFS(BOQ!AG:AG,BOQ!AH:AH,СВОД!$B167)</f>
        <v>0</v>
      </c>
      <c r="L167" s="172"/>
      <c r="M167" s="326">
        <f>IFERROR(SUMIFS(BOQ!Q:Q,BOQ!AH:AH,СВОД!$B167)/E167,0)</f>
        <v>0</v>
      </c>
      <c r="N167" s="327"/>
      <c r="O167" s="326">
        <f>IFERROR(SUMIFS(BOQ!V:V,BOQ!AH:AH,СВОД!$B167)/SUMIFS(BOQ!Q:Q,BOQ!AH:AH,СВОД!$B167),0)</f>
        <v>0</v>
      </c>
      <c r="P167" s="327"/>
      <c r="Q167" s="326">
        <f>IFERROR(SUMIFS(BOQ!S:S,BOQ!AH:AH,СВОД!$B167)/E167,0)</f>
        <v>0</v>
      </c>
      <c r="R167" s="327"/>
      <c r="S167" s="326">
        <f>IFERROR(SUMIFS(BOQ!Y:Y,BOQ!AH:AH,СВОД!$B167)/SUMIFS(BOQ!S:S,BOQ!AH:AH,СВОД!$B167),0)</f>
        <v>0</v>
      </c>
    </row>
    <row r="168" spans="2:19" hidden="1">
      <c r="B168" s="168" t="s">
        <v>760</v>
      </c>
      <c r="C168" s="169" t="s">
        <v>951</v>
      </c>
      <c r="D168" s="282" t="s">
        <v>9</v>
      </c>
      <c r="E168" s="170">
        <f>IF(SUMIF(BOQ!AI:AI,СВОД!B168,BOQ!AL:AL)=0,SUMIF(BOQ!AM:AM,СВОД!B168,BOQ!AP:AP),SUMIF(BOQ!AI:AI,СВОД!B168,BOQ!AL:AL))</f>
        <v>0</v>
      </c>
      <c r="F168" s="324">
        <f t="shared" si="16"/>
        <v>0</v>
      </c>
      <c r="G168" s="325">
        <f>SUMIFS(BOQ!AE:AE,BOQ!AH:AH,СВОД!$B168)</f>
        <v>0</v>
      </c>
      <c r="H168" s="324">
        <f t="shared" si="17"/>
        <v>0</v>
      </c>
      <c r="I168" s="325">
        <f>SUMIFS(BOQ!AC:AC,BOQ!AH:AH,СВОД!$B168)</f>
        <v>0</v>
      </c>
      <c r="J168" s="324">
        <f t="shared" si="18"/>
        <v>0</v>
      </c>
      <c r="K168" s="325">
        <f>SUMIFS(BOQ!AG:AG,BOQ!AH:AH,СВОД!$B168)</f>
        <v>0</v>
      </c>
      <c r="L168" s="172"/>
      <c r="M168" s="326">
        <f>IFERROR(SUMIFS(BOQ!Q:Q,BOQ!AH:AH,СВОД!$B168)/E168,0)</f>
        <v>0</v>
      </c>
      <c r="N168" s="327"/>
      <c r="O168" s="326">
        <f>IFERROR(SUMIFS(BOQ!V:V,BOQ!AH:AH,СВОД!$B168)/SUMIFS(BOQ!Q:Q,BOQ!AH:AH,СВОД!$B168),0)</f>
        <v>0</v>
      </c>
      <c r="P168" s="327"/>
      <c r="Q168" s="326">
        <f>IFERROR(SUMIFS(BOQ!S:S,BOQ!AH:AH,СВОД!$B168)/E168,0)</f>
        <v>0</v>
      </c>
      <c r="R168" s="327"/>
      <c r="S168" s="326">
        <f>IFERROR(SUMIFS(BOQ!Y:Y,BOQ!AH:AH,СВОД!$B168)/SUMIFS(BOQ!S:S,BOQ!AH:AH,СВОД!$B168),0)</f>
        <v>0</v>
      </c>
    </row>
    <row r="169" spans="2:19">
      <c r="B169" s="168" t="s">
        <v>530</v>
      </c>
      <c r="C169" s="169" t="s">
        <v>531</v>
      </c>
      <c r="D169" s="282" t="s">
        <v>10</v>
      </c>
      <c r="E169" s="574">
        <f>IF(SUMIF(BOQ!AI:AI,СВОД!B169,BOQ!AL:AL)=0,SUMIF(BOQ!AM:AM,СВОД!B169,BOQ!AP:AP),SUMIF(BOQ!AI:AI,СВОД!B169,BOQ!AL:AL))</f>
        <v>1</v>
      </c>
      <c r="F169" s="324">
        <f t="shared" si="16"/>
        <v>0</v>
      </c>
      <c r="G169" s="325">
        <f>SUMIFS(BOQ!AE:AE,BOQ!AH:AH,СВОД!$B169)</f>
        <v>0</v>
      </c>
      <c r="H169" s="324">
        <f t="shared" si="17"/>
        <v>0</v>
      </c>
      <c r="I169" s="325">
        <f>SUMIFS(BOQ!AC:AC,BOQ!AH:AH,СВОД!$B169)</f>
        <v>0</v>
      </c>
      <c r="J169" s="324">
        <f t="shared" si="18"/>
        <v>0</v>
      </c>
      <c r="K169" s="325">
        <f>SUMIFS(BOQ!AG:AG,BOQ!AH:AH,СВОД!$B169)</f>
        <v>0</v>
      </c>
      <c r="L169" s="172"/>
      <c r="M169" s="326">
        <f>IFERROR(SUMIFS(BOQ!Q:Q,BOQ!AH:AH,СВОД!$B169)/E169,0)</f>
        <v>2.2662</v>
      </c>
      <c r="N169" s="327"/>
      <c r="O169" s="326">
        <f>IFERROR(SUMIFS(BOQ!V:V,BOQ!AH:AH,СВОД!$B169)/SUMIFS(BOQ!Q:Q,BOQ!AH:AH,СВОД!$B169),0)</f>
        <v>0</v>
      </c>
      <c r="P169" s="327"/>
      <c r="Q169" s="326">
        <f>IFERROR(SUMIFS(BOQ!S:S,BOQ!AH:AH,СВОД!$B169)/E169,0)</f>
        <v>0.40640000000000004</v>
      </c>
      <c r="R169" s="327"/>
      <c r="S169" s="326">
        <f>IFERROR(SUMIFS(BOQ!Y:Y,BOQ!AH:AH,СВОД!$B169)/SUMIFS(BOQ!S:S,BOQ!AH:AH,СВОД!$B169),0)</f>
        <v>0</v>
      </c>
    </row>
    <row r="170" spans="2:19" hidden="1">
      <c r="B170" s="168" t="s">
        <v>761</v>
      </c>
      <c r="C170" s="169" t="s">
        <v>952</v>
      </c>
      <c r="D170" s="282" t="s">
        <v>10</v>
      </c>
      <c r="E170" s="170">
        <f>IF(SUMIF(BOQ!AI:AI,СВОД!B170,BOQ!AL:AL)=0,SUMIF(BOQ!AM:AM,СВОД!B170,BOQ!AP:AP),SUMIF(BOQ!AI:AI,СВОД!B170,BOQ!AL:AL))</f>
        <v>0</v>
      </c>
      <c r="F170" s="324">
        <f t="shared" si="16"/>
        <v>0</v>
      </c>
      <c r="G170" s="325">
        <f>SUMIFS(BOQ!AE:AE,BOQ!AH:AH,СВОД!$B170)</f>
        <v>0</v>
      </c>
      <c r="H170" s="324">
        <f t="shared" si="17"/>
        <v>0</v>
      </c>
      <c r="I170" s="325">
        <f>SUMIFS(BOQ!AC:AC,BOQ!AH:AH,СВОД!$B170)</f>
        <v>0</v>
      </c>
      <c r="J170" s="324">
        <f t="shared" si="18"/>
        <v>0</v>
      </c>
      <c r="K170" s="325">
        <f>SUMIFS(BOQ!AG:AG,BOQ!AH:AH,СВОД!$B170)</f>
        <v>0</v>
      </c>
      <c r="L170" s="172"/>
      <c r="M170" s="326">
        <f>IFERROR(SUMIFS(BOQ!Q:Q,BOQ!AH:AH,СВОД!$B170)/E170,0)</f>
        <v>0</v>
      </c>
      <c r="N170" s="327"/>
      <c r="O170" s="326">
        <f>IFERROR(SUMIFS(BOQ!V:V,BOQ!AH:AH,СВОД!$B170)/SUMIFS(BOQ!Q:Q,BOQ!AH:AH,СВОД!$B170),0)</f>
        <v>0</v>
      </c>
      <c r="P170" s="327"/>
      <c r="Q170" s="326">
        <f>IFERROR(SUMIFS(BOQ!S:S,BOQ!AH:AH,СВОД!$B170)/E170,0)</f>
        <v>0</v>
      </c>
      <c r="R170" s="327"/>
      <c r="S170" s="326">
        <f>IFERROR(SUMIFS(BOQ!Y:Y,BOQ!AH:AH,СВОД!$B170)/SUMIFS(BOQ!S:S,BOQ!AH:AH,СВОД!$B170),0)</f>
        <v>0</v>
      </c>
    </row>
    <row r="171" spans="2:19" hidden="1">
      <c r="B171" s="168" t="s">
        <v>524</v>
      </c>
      <c r="C171" s="169" t="s">
        <v>525</v>
      </c>
      <c r="D171" s="282" t="s">
        <v>10</v>
      </c>
      <c r="E171" s="170">
        <f>IF(SUMIF(BOQ!AI:AI,СВОД!B171,BOQ!AL:AL)=0,SUMIF(BOQ!AM:AM,СВОД!B171,BOQ!AP:AP),SUMIF(BOQ!AI:AI,СВОД!B171,BOQ!AL:AL))</f>
        <v>0</v>
      </c>
      <c r="F171" s="324">
        <f t="shared" si="16"/>
        <v>0</v>
      </c>
      <c r="G171" s="325">
        <f>SUMIFS(BOQ!AE:AE,BOQ!AH:AH,СВОД!$B171)</f>
        <v>0</v>
      </c>
      <c r="H171" s="324">
        <f t="shared" si="17"/>
        <v>0</v>
      </c>
      <c r="I171" s="325">
        <f>SUMIFS(BOQ!AC:AC,BOQ!AH:AH,СВОД!$B171)</f>
        <v>0</v>
      </c>
      <c r="J171" s="324">
        <f t="shared" si="18"/>
        <v>0</v>
      </c>
      <c r="K171" s="325">
        <f>SUMIFS(BOQ!AG:AG,BOQ!AH:AH,СВОД!$B171)</f>
        <v>0</v>
      </c>
      <c r="L171" s="172"/>
      <c r="M171" s="326">
        <f>IFERROR(SUMIFS(BOQ!Q:Q,BOQ!AH:AH,СВОД!$B171)/E171,0)</f>
        <v>0</v>
      </c>
      <c r="N171" s="327"/>
      <c r="O171" s="326">
        <f>IFERROR(SUMIFS(BOQ!V:V,BOQ!AH:AH,СВОД!$B171)/SUMIFS(BOQ!Q:Q,BOQ!AH:AH,СВОД!$B171),0)</f>
        <v>0</v>
      </c>
      <c r="P171" s="327"/>
      <c r="Q171" s="326">
        <f>IFERROR(SUMIFS(BOQ!S:S,BOQ!AH:AH,СВОД!$B171)/E171,0)</f>
        <v>0</v>
      </c>
      <c r="R171" s="327"/>
      <c r="S171" s="326">
        <f>IFERROR(SUMIFS(BOQ!Y:Y,BOQ!AH:AH,СВОД!$B171)/SUMIFS(BOQ!S:S,BOQ!AH:AH,СВОД!$B171),0)</f>
        <v>0</v>
      </c>
    </row>
    <row r="172" spans="2:19" hidden="1">
      <c r="B172" s="168" t="s">
        <v>762</v>
      </c>
      <c r="C172" s="169" t="s">
        <v>953</v>
      </c>
      <c r="D172" s="282" t="s">
        <v>10</v>
      </c>
      <c r="E172" s="170">
        <f>IF(SUMIF(BOQ!AI:AI,СВОД!B172,BOQ!AL:AL)=0,SUMIF(BOQ!AM:AM,СВОД!B172,BOQ!AP:AP),SUMIF(BOQ!AI:AI,СВОД!B172,BOQ!AL:AL))</f>
        <v>0</v>
      </c>
      <c r="F172" s="324">
        <f t="shared" si="16"/>
        <v>0</v>
      </c>
      <c r="G172" s="325">
        <f>SUMIFS(BOQ!AE:AE,BOQ!AH:AH,СВОД!$B172)</f>
        <v>0</v>
      </c>
      <c r="H172" s="324">
        <f t="shared" si="17"/>
        <v>0</v>
      </c>
      <c r="I172" s="325">
        <f>SUMIFS(BOQ!AC:AC,BOQ!AH:AH,СВОД!$B172)</f>
        <v>0</v>
      </c>
      <c r="J172" s="324">
        <f t="shared" si="18"/>
        <v>0</v>
      </c>
      <c r="K172" s="325">
        <f>SUMIFS(BOQ!AG:AG,BOQ!AH:AH,СВОД!$B172)</f>
        <v>0</v>
      </c>
      <c r="L172" s="172"/>
      <c r="M172" s="326">
        <f>IFERROR(SUMIFS(BOQ!Q:Q,BOQ!AH:AH,СВОД!$B172)/E172,0)</f>
        <v>0</v>
      </c>
      <c r="N172" s="327"/>
      <c r="O172" s="326">
        <f>IFERROR(SUMIFS(BOQ!V:V,BOQ!AH:AH,СВОД!$B172)/SUMIFS(BOQ!Q:Q,BOQ!AH:AH,СВОД!$B172),0)</f>
        <v>0</v>
      </c>
      <c r="P172" s="327"/>
      <c r="Q172" s="326">
        <f>IFERROR(SUMIFS(BOQ!S:S,BOQ!AH:AH,СВОД!$B172)/E172,0)</f>
        <v>0</v>
      </c>
      <c r="R172" s="327"/>
      <c r="S172" s="326">
        <f>IFERROR(SUMIFS(BOQ!Y:Y,BOQ!AH:AH,СВОД!$B172)/SUMIFS(BOQ!S:S,BOQ!AH:AH,СВОД!$B172),0)</f>
        <v>0</v>
      </c>
    </row>
    <row r="173" spans="2:19" hidden="1">
      <c r="B173" s="168" t="s">
        <v>568</v>
      </c>
      <c r="C173" s="169" t="s">
        <v>569</v>
      </c>
      <c r="D173" s="282" t="s">
        <v>10</v>
      </c>
      <c r="E173" s="170">
        <f>IF(SUMIF(BOQ!AI:AI,СВОД!B173,BOQ!AL:AL)=0,SUMIF(BOQ!AM:AM,СВОД!B173,BOQ!AP:AP),SUMIF(BOQ!AI:AI,СВОД!B173,BOQ!AL:AL))</f>
        <v>0</v>
      </c>
      <c r="F173" s="324">
        <f t="shared" si="16"/>
        <v>0</v>
      </c>
      <c r="G173" s="325">
        <f>SUMIFS(BOQ!AE:AE,BOQ!AH:AH,СВОД!$B173)</f>
        <v>0</v>
      </c>
      <c r="H173" s="324">
        <f t="shared" si="17"/>
        <v>0</v>
      </c>
      <c r="I173" s="325">
        <f>SUMIFS(BOQ!AC:AC,BOQ!AH:AH,СВОД!$B173)</f>
        <v>0</v>
      </c>
      <c r="J173" s="324">
        <f t="shared" si="18"/>
        <v>0</v>
      </c>
      <c r="K173" s="325">
        <f>SUMIFS(BOQ!AG:AG,BOQ!AH:AH,СВОД!$B173)</f>
        <v>0</v>
      </c>
      <c r="L173" s="172"/>
      <c r="M173" s="326">
        <f>IFERROR(SUMIFS(BOQ!Q:Q,BOQ!AH:AH,СВОД!$B173)/E173,0)</f>
        <v>0</v>
      </c>
      <c r="N173" s="327"/>
      <c r="O173" s="326">
        <f>IFERROR(SUMIFS(BOQ!V:V,BOQ!AH:AH,СВОД!$B173)/SUMIFS(BOQ!Q:Q,BOQ!AH:AH,СВОД!$B173),0)</f>
        <v>0</v>
      </c>
      <c r="P173" s="327"/>
      <c r="Q173" s="326">
        <f>IFERROR(SUMIFS(BOQ!S:S,BOQ!AH:AH,СВОД!$B173)/E173,0)</f>
        <v>0</v>
      </c>
      <c r="R173" s="327"/>
      <c r="S173" s="326">
        <f>IFERROR(SUMIFS(BOQ!Y:Y,BOQ!AH:AH,СВОД!$B173)/SUMIFS(BOQ!S:S,BOQ!AH:AH,СВОД!$B173),0)</f>
        <v>0</v>
      </c>
    </row>
    <row r="174" spans="2:19" hidden="1">
      <c r="B174" s="168" t="s">
        <v>564</v>
      </c>
      <c r="C174" s="169" t="s">
        <v>565</v>
      </c>
      <c r="D174" s="282" t="s">
        <v>10</v>
      </c>
      <c r="E174" s="170">
        <f>IF(SUMIF(BOQ!AI:AI,СВОД!B174,BOQ!AL:AL)=0,SUMIF(BOQ!AM:AM,СВОД!B174,BOQ!AP:AP),SUMIF(BOQ!AI:AI,СВОД!B174,BOQ!AL:AL))</f>
        <v>0</v>
      </c>
      <c r="F174" s="324">
        <f t="shared" si="16"/>
        <v>0</v>
      </c>
      <c r="G174" s="325">
        <f>SUMIFS(BOQ!AE:AE,BOQ!AH:AH,СВОД!$B174)</f>
        <v>0</v>
      </c>
      <c r="H174" s="324">
        <f t="shared" si="17"/>
        <v>0</v>
      </c>
      <c r="I174" s="325">
        <f>SUMIFS(BOQ!AC:AC,BOQ!AH:AH,СВОД!$B174)</f>
        <v>0</v>
      </c>
      <c r="J174" s="324">
        <f t="shared" si="18"/>
        <v>0</v>
      </c>
      <c r="K174" s="325">
        <f>SUMIFS(BOQ!AG:AG,BOQ!AH:AH,СВОД!$B174)</f>
        <v>0</v>
      </c>
      <c r="L174" s="172"/>
      <c r="M174" s="326">
        <f>IFERROR(SUMIFS(BOQ!Q:Q,BOQ!AH:AH,СВОД!$B174)/E174,0)</f>
        <v>0</v>
      </c>
      <c r="N174" s="327"/>
      <c r="O174" s="326">
        <f>IFERROR(SUMIFS(BOQ!V:V,BOQ!AH:AH,СВОД!$B174)/SUMIFS(BOQ!Q:Q,BOQ!AH:AH,СВОД!$B174),0)</f>
        <v>0</v>
      </c>
      <c r="P174" s="327"/>
      <c r="Q174" s="326">
        <f>IFERROR(SUMIFS(BOQ!S:S,BOQ!AH:AH,СВОД!$B174)/E174,0)</f>
        <v>0</v>
      </c>
      <c r="R174" s="327"/>
      <c r="S174" s="326">
        <f>IFERROR(SUMIFS(BOQ!Y:Y,BOQ!AH:AH,СВОД!$B174)/SUMIFS(BOQ!S:S,BOQ!AH:AH,СВОД!$B174),0)</f>
        <v>0</v>
      </c>
    </row>
    <row r="175" spans="2:19">
      <c r="B175" s="168" t="s">
        <v>528</v>
      </c>
      <c r="C175" s="169" t="s">
        <v>529</v>
      </c>
      <c r="D175" s="282" t="s">
        <v>10</v>
      </c>
      <c r="E175" s="574">
        <f>IF(SUMIF(BOQ!AI:AI,СВОД!B175,BOQ!AL:AL)=0,SUMIF(BOQ!AM:AM,СВОД!B175,BOQ!AP:AP),SUMIF(BOQ!AI:AI,СВОД!B175,BOQ!AL:AL))</f>
        <v>5</v>
      </c>
      <c r="F175" s="324">
        <f t="shared" si="16"/>
        <v>0</v>
      </c>
      <c r="G175" s="325">
        <f>SUMIFS(BOQ!AE:AE,BOQ!AH:AH,СВОД!$B175)</f>
        <v>0</v>
      </c>
      <c r="H175" s="324">
        <f t="shared" si="17"/>
        <v>0</v>
      </c>
      <c r="I175" s="325">
        <f>SUMIFS(BOQ!AC:AC,BOQ!AH:AH,СВОД!$B175)</f>
        <v>0</v>
      </c>
      <c r="J175" s="324">
        <f t="shared" si="18"/>
        <v>0</v>
      </c>
      <c r="K175" s="325">
        <f>SUMIFS(BOQ!AG:AG,BOQ!AH:AH,СВОД!$B175)</f>
        <v>0</v>
      </c>
      <c r="L175" s="172"/>
      <c r="M175" s="326">
        <f>IFERROR(SUMIFS(BOQ!Q:Q,BOQ!AH:AH,СВОД!$B175)/E175,0)</f>
        <v>0.76439999999999997</v>
      </c>
      <c r="N175" s="327"/>
      <c r="O175" s="326">
        <f>IFERROR(SUMIFS(BOQ!V:V,BOQ!AH:AH,СВОД!$B175)/SUMIFS(BOQ!Q:Q,BOQ!AH:AH,СВОД!$B175),0)</f>
        <v>0</v>
      </c>
      <c r="P175" s="327"/>
      <c r="Q175" s="326">
        <f>IFERROR(SUMIFS(BOQ!S:S,BOQ!AH:AH,СВОД!$B175)/E175,0)</f>
        <v>1.7999999999999999E-2</v>
      </c>
      <c r="R175" s="327"/>
      <c r="S175" s="326">
        <f>IFERROR(SUMIFS(BOQ!Y:Y,BOQ!AH:AH,СВОД!$B175)/SUMIFS(BOQ!S:S,BOQ!AH:AH,СВОД!$B175),0)</f>
        <v>0</v>
      </c>
    </row>
    <row r="176" spans="2:19" hidden="1">
      <c r="B176" s="168" t="s">
        <v>566</v>
      </c>
      <c r="C176" s="169" t="s">
        <v>567</v>
      </c>
      <c r="D176" s="282" t="s">
        <v>10</v>
      </c>
      <c r="E176" s="170">
        <f>IF(SUMIF(BOQ!AI:AI,СВОД!B176,BOQ!AL:AL)=0,SUMIF(BOQ!AM:AM,СВОД!B176,BOQ!AP:AP),SUMIF(BOQ!AI:AI,СВОД!B176,BOQ!AL:AL))</f>
        <v>0</v>
      </c>
      <c r="F176" s="324">
        <f t="shared" si="16"/>
        <v>0</v>
      </c>
      <c r="G176" s="325">
        <f>SUMIFS(BOQ!AE:AE,BOQ!AH:AH,СВОД!$B176)</f>
        <v>0</v>
      </c>
      <c r="H176" s="324">
        <f t="shared" si="17"/>
        <v>0</v>
      </c>
      <c r="I176" s="325">
        <f>SUMIFS(BOQ!AC:AC,BOQ!AH:AH,СВОД!$B176)</f>
        <v>0</v>
      </c>
      <c r="J176" s="324">
        <f t="shared" si="18"/>
        <v>0</v>
      </c>
      <c r="K176" s="325">
        <f>SUMIFS(BOQ!AG:AG,BOQ!AH:AH,СВОД!$B176)</f>
        <v>0</v>
      </c>
      <c r="L176" s="172"/>
      <c r="M176" s="326">
        <f>IFERROR(SUMIFS(BOQ!Q:Q,BOQ!AH:AH,СВОД!$B176)/E176,0)</f>
        <v>0</v>
      </c>
      <c r="N176" s="327"/>
      <c r="O176" s="326">
        <f>IFERROR(SUMIFS(BOQ!V:V,BOQ!AH:AH,СВОД!$B176)/SUMIFS(BOQ!Q:Q,BOQ!AH:AH,СВОД!$B176),0)</f>
        <v>0</v>
      </c>
      <c r="P176" s="327"/>
      <c r="Q176" s="326">
        <f>IFERROR(SUMIFS(BOQ!S:S,BOQ!AH:AH,СВОД!$B176)/E176,0)</f>
        <v>0</v>
      </c>
      <c r="R176" s="327"/>
      <c r="S176" s="326">
        <f>IFERROR(SUMIFS(BOQ!Y:Y,BOQ!AH:AH,СВОД!$B176)/SUMIFS(BOQ!S:S,BOQ!AH:AH,СВОД!$B176),0)</f>
        <v>0</v>
      </c>
    </row>
    <row r="177" spans="2:19" hidden="1">
      <c r="B177" s="168" t="s">
        <v>586</v>
      </c>
      <c r="C177" s="169" t="s">
        <v>587</v>
      </c>
      <c r="D177" s="282" t="s">
        <v>10</v>
      </c>
      <c r="E177" s="170">
        <f>IF(SUMIF(BOQ!AI:AI,СВОД!B177,BOQ!AL:AL)=0,SUMIF(BOQ!AM:AM,СВОД!B177,BOQ!AP:AP),SUMIF(BOQ!AI:AI,СВОД!B177,BOQ!AL:AL))</f>
        <v>0</v>
      </c>
      <c r="F177" s="324">
        <f t="shared" si="16"/>
        <v>0</v>
      </c>
      <c r="G177" s="325">
        <f>SUMIFS(BOQ!AE:AE,BOQ!AH:AH,СВОД!$B177)</f>
        <v>0</v>
      </c>
      <c r="H177" s="324">
        <f t="shared" si="17"/>
        <v>0</v>
      </c>
      <c r="I177" s="325">
        <f>SUMIFS(BOQ!AC:AC,BOQ!AH:AH,СВОД!$B177)</f>
        <v>0</v>
      </c>
      <c r="J177" s="324">
        <f t="shared" si="18"/>
        <v>0</v>
      </c>
      <c r="K177" s="325">
        <f>SUMIFS(BOQ!AG:AG,BOQ!AH:AH,СВОД!$B177)</f>
        <v>0</v>
      </c>
      <c r="L177" s="172"/>
      <c r="M177" s="326">
        <f>IFERROR(SUMIFS(BOQ!Q:Q,BOQ!AH:AH,СВОД!$B177)/E177,0)</f>
        <v>0</v>
      </c>
      <c r="N177" s="327"/>
      <c r="O177" s="326">
        <f>IFERROR(SUMIFS(BOQ!V:V,BOQ!AH:AH,СВОД!$B177)/SUMIFS(BOQ!Q:Q,BOQ!AH:AH,СВОД!$B177),0)</f>
        <v>0</v>
      </c>
      <c r="P177" s="327"/>
      <c r="Q177" s="326">
        <f>IFERROR(SUMIFS(BOQ!S:S,BOQ!AH:AH,СВОД!$B177)/E177,0)</f>
        <v>0</v>
      </c>
      <c r="R177" s="327"/>
      <c r="S177" s="326">
        <f>IFERROR(SUMIFS(BOQ!Y:Y,BOQ!AH:AH,СВОД!$B177)/SUMIFS(BOQ!S:S,BOQ!AH:AH,СВОД!$B177),0)</f>
        <v>0</v>
      </c>
    </row>
    <row r="178" spans="2:19" hidden="1">
      <c r="B178" s="168" t="s">
        <v>763</v>
      </c>
      <c r="C178" s="169" t="s">
        <v>954</v>
      </c>
      <c r="D178" s="282" t="s">
        <v>9</v>
      </c>
      <c r="E178" s="170">
        <f>IF(SUMIF(BOQ!AI:AI,СВОД!B178,BOQ!AL:AL)=0,SUMIF(BOQ!AM:AM,СВОД!B178,BOQ!AP:AP),SUMIF(BOQ!AI:AI,СВОД!B178,BOQ!AL:AL))</f>
        <v>0</v>
      </c>
      <c r="F178" s="324">
        <f t="shared" si="16"/>
        <v>0</v>
      </c>
      <c r="G178" s="325">
        <f>SUMIFS(BOQ!AE:AE,BOQ!AH:AH,СВОД!$B178)</f>
        <v>0</v>
      </c>
      <c r="H178" s="324">
        <f t="shared" si="17"/>
        <v>0</v>
      </c>
      <c r="I178" s="325">
        <f>SUMIFS(BOQ!AC:AC,BOQ!AH:AH,СВОД!$B178)</f>
        <v>0</v>
      </c>
      <c r="J178" s="324">
        <f t="shared" si="18"/>
        <v>0</v>
      </c>
      <c r="K178" s="325">
        <f>SUMIFS(BOQ!AG:AG,BOQ!AH:AH,СВОД!$B178)</f>
        <v>0</v>
      </c>
      <c r="L178" s="172"/>
      <c r="M178" s="326">
        <f>IFERROR(SUMIFS(BOQ!Q:Q,BOQ!AH:AH,СВОД!$B178)/E178,0)</f>
        <v>0</v>
      </c>
      <c r="N178" s="327"/>
      <c r="O178" s="326">
        <f>IFERROR(SUMIFS(BOQ!V:V,BOQ!AH:AH,СВОД!$B178)/SUMIFS(BOQ!Q:Q,BOQ!AH:AH,СВОД!$B178),0)</f>
        <v>0</v>
      </c>
      <c r="P178" s="327"/>
      <c r="Q178" s="326">
        <f>IFERROR(SUMIFS(BOQ!S:S,BOQ!AH:AH,СВОД!$B178)/E178,0)</f>
        <v>0</v>
      </c>
      <c r="R178" s="327"/>
      <c r="S178" s="326">
        <f>IFERROR(SUMIFS(BOQ!Y:Y,BOQ!AH:AH,СВОД!$B178)/SUMIFS(BOQ!S:S,BOQ!AH:AH,СВОД!$B178),0)</f>
        <v>0</v>
      </c>
    </row>
    <row r="179" spans="2:19" hidden="1">
      <c r="B179" s="168" t="s">
        <v>562</v>
      </c>
      <c r="C179" s="169" t="s">
        <v>563</v>
      </c>
      <c r="D179" s="282" t="s">
        <v>10</v>
      </c>
      <c r="E179" s="170">
        <f>IF(SUMIF(BOQ!AI:AI,СВОД!B179,BOQ!AL:AL)=0,SUMIF(BOQ!AM:AM,СВОД!B179,BOQ!AP:AP),SUMIF(BOQ!AI:AI,СВОД!B179,BOQ!AL:AL))</f>
        <v>0</v>
      </c>
      <c r="F179" s="324">
        <f t="shared" si="16"/>
        <v>0</v>
      </c>
      <c r="G179" s="325">
        <f>SUMIFS(BOQ!AE:AE,BOQ!AH:AH,СВОД!$B179)</f>
        <v>0</v>
      </c>
      <c r="H179" s="324">
        <f t="shared" si="17"/>
        <v>0</v>
      </c>
      <c r="I179" s="325">
        <f>SUMIFS(BOQ!AC:AC,BOQ!AH:AH,СВОД!$B179)</f>
        <v>0</v>
      </c>
      <c r="J179" s="324">
        <f t="shared" si="18"/>
        <v>0</v>
      </c>
      <c r="K179" s="325">
        <f>SUMIFS(BOQ!AG:AG,BOQ!AH:AH,СВОД!$B179)</f>
        <v>0</v>
      </c>
      <c r="L179" s="172"/>
      <c r="M179" s="326">
        <f>IFERROR(SUMIFS(BOQ!Q:Q,BOQ!AH:AH,СВОД!$B179)/E179,0)</f>
        <v>0</v>
      </c>
      <c r="N179" s="327"/>
      <c r="O179" s="326">
        <f>IFERROR(SUMIFS(BOQ!V:V,BOQ!AH:AH,СВОД!$B179)/SUMIFS(BOQ!Q:Q,BOQ!AH:AH,СВОД!$B179),0)</f>
        <v>0</v>
      </c>
      <c r="P179" s="327"/>
      <c r="Q179" s="326">
        <f>IFERROR(SUMIFS(BOQ!S:S,BOQ!AH:AH,СВОД!$B179)/E179,0)</f>
        <v>0</v>
      </c>
      <c r="R179" s="327"/>
      <c r="S179" s="326">
        <f>IFERROR(SUMIFS(BOQ!Y:Y,BOQ!AH:AH,СВОД!$B179)/SUMIFS(BOQ!S:S,BOQ!AH:AH,СВОД!$B179),0)</f>
        <v>0</v>
      </c>
    </row>
    <row r="180" spans="2:19" hidden="1">
      <c r="B180" s="168" t="s">
        <v>548</v>
      </c>
      <c r="C180" s="169" t="s">
        <v>549</v>
      </c>
      <c r="D180" s="282" t="s">
        <v>10</v>
      </c>
      <c r="E180" s="170">
        <f>IF(SUMIF(BOQ!AI:AI,СВОД!B180,BOQ!AL:AL)=0,SUMIF(BOQ!AM:AM,СВОД!B180,BOQ!AP:AP),SUMIF(BOQ!AI:AI,СВОД!B180,BOQ!AL:AL))</f>
        <v>0</v>
      </c>
      <c r="F180" s="324">
        <f t="shared" si="16"/>
        <v>0</v>
      </c>
      <c r="G180" s="325">
        <f>SUMIFS(BOQ!AE:AE,BOQ!AH:AH,СВОД!$B180)</f>
        <v>0</v>
      </c>
      <c r="H180" s="324">
        <f t="shared" si="17"/>
        <v>0</v>
      </c>
      <c r="I180" s="325">
        <f>SUMIFS(BOQ!AC:AC,BOQ!AH:AH,СВОД!$B180)</f>
        <v>0</v>
      </c>
      <c r="J180" s="324">
        <f t="shared" si="18"/>
        <v>0</v>
      </c>
      <c r="K180" s="325">
        <f>SUMIFS(BOQ!AG:AG,BOQ!AH:AH,СВОД!$B180)</f>
        <v>0</v>
      </c>
      <c r="L180" s="172"/>
      <c r="M180" s="326">
        <f>IFERROR(SUMIFS(BOQ!Q:Q,BOQ!AH:AH,СВОД!$B180)/E180,0)</f>
        <v>0</v>
      </c>
      <c r="N180" s="327"/>
      <c r="O180" s="326">
        <f>IFERROR(SUMIFS(BOQ!V:V,BOQ!AH:AH,СВОД!$B180)/SUMIFS(BOQ!Q:Q,BOQ!AH:AH,СВОД!$B180),0)</f>
        <v>0</v>
      </c>
      <c r="P180" s="327"/>
      <c r="Q180" s="326">
        <f>IFERROR(SUMIFS(BOQ!S:S,BOQ!AH:AH,СВОД!$B180)/E180,0)</f>
        <v>0</v>
      </c>
      <c r="R180" s="327"/>
      <c r="S180" s="326">
        <f>IFERROR(SUMIFS(BOQ!Y:Y,BOQ!AH:AH,СВОД!$B180)/SUMIFS(BOQ!S:S,BOQ!AH:AH,СВОД!$B180),0)</f>
        <v>0</v>
      </c>
    </row>
    <row r="181" spans="2:19">
      <c r="B181" s="168" t="s">
        <v>592</v>
      </c>
      <c r="C181" s="169" t="s">
        <v>593</v>
      </c>
      <c r="D181" s="282" t="s">
        <v>10</v>
      </c>
      <c r="E181" s="574">
        <f>IF(SUMIF(BOQ!AI:AI,СВОД!B181,BOQ!AL:AL)=0,SUMIF(BOQ!AM:AM,СВОД!B181,BOQ!AP:AP),SUMIF(BOQ!AI:AI,СВОД!B181,BOQ!AL:AL))</f>
        <v>5</v>
      </c>
      <c r="F181" s="324">
        <f t="shared" si="16"/>
        <v>0</v>
      </c>
      <c r="G181" s="325">
        <f>SUMIFS(BOQ!AE:AE,BOQ!AH:AH,СВОД!$B181)</f>
        <v>0</v>
      </c>
      <c r="H181" s="324">
        <f t="shared" si="17"/>
        <v>0</v>
      </c>
      <c r="I181" s="325">
        <f>SUMIFS(BOQ!AC:AC,BOQ!AH:AH,СВОД!$B181)</f>
        <v>0</v>
      </c>
      <c r="J181" s="324">
        <f t="shared" si="18"/>
        <v>0</v>
      </c>
      <c r="K181" s="325">
        <f>SUMIFS(BOQ!AG:AG,BOQ!AH:AH,СВОД!$B181)</f>
        <v>0</v>
      </c>
      <c r="L181" s="172"/>
      <c r="M181" s="326">
        <f>IFERROR(SUMIFS(BOQ!Q:Q,BOQ!AH:AH,СВОД!$B181)/E181,0)</f>
        <v>2.1783999999999999</v>
      </c>
      <c r="N181" s="327"/>
      <c r="O181" s="326">
        <f>IFERROR(SUMIFS(BOQ!V:V,BOQ!AH:AH,СВОД!$B181)/SUMIFS(BOQ!Q:Q,BOQ!AH:AH,СВОД!$B181),0)</f>
        <v>0</v>
      </c>
      <c r="P181" s="327"/>
      <c r="Q181" s="326">
        <f>IFERROR(SUMIFS(BOQ!S:S,BOQ!AH:AH,СВОД!$B181)/E181,0)</f>
        <v>0.15820000000000001</v>
      </c>
      <c r="R181" s="327"/>
      <c r="S181" s="326">
        <f>IFERROR(SUMIFS(BOQ!Y:Y,BOQ!AH:AH,СВОД!$B181)/SUMIFS(BOQ!S:S,BOQ!AH:AH,СВОД!$B181),0)</f>
        <v>0</v>
      </c>
    </row>
    <row r="182" spans="2:19" hidden="1">
      <c r="B182" s="168" t="s">
        <v>764</v>
      </c>
      <c r="C182" s="169" t="s">
        <v>955</v>
      </c>
      <c r="D182" s="282" t="s">
        <v>10</v>
      </c>
      <c r="E182" s="170">
        <f>IF(SUMIF(BOQ!AI:AI,СВОД!B182,BOQ!AL:AL)=0,SUMIF(BOQ!AM:AM,СВОД!B182,BOQ!AP:AP),SUMIF(BOQ!AI:AI,СВОД!B182,BOQ!AL:AL))</f>
        <v>0</v>
      </c>
      <c r="F182" s="324">
        <f t="shared" si="16"/>
        <v>0</v>
      </c>
      <c r="G182" s="325">
        <f>SUMIFS(BOQ!AE:AE,BOQ!AH:AH,СВОД!$B182)</f>
        <v>0</v>
      </c>
      <c r="H182" s="324">
        <f t="shared" si="17"/>
        <v>0</v>
      </c>
      <c r="I182" s="325">
        <f>SUMIFS(BOQ!AC:AC,BOQ!AH:AH,СВОД!$B182)</f>
        <v>0</v>
      </c>
      <c r="J182" s="324">
        <f t="shared" si="18"/>
        <v>0</v>
      </c>
      <c r="K182" s="325">
        <f>SUMIFS(BOQ!AG:AG,BOQ!AH:AH,СВОД!$B182)</f>
        <v>0</v>
      </c>
      <c r="L182" s="172"/>
      <c r="M182" s="326">
        <f>IFERROR(SUMIFS(BOQ!Q:Q,BOQ!AH:AH,СВОД!$B182)/E182,0)</f>
        <v>0</v>
      </c>
      <c r="N182" s="327"/>
      <c r="O182" s="326">
        <f>IFERROR(SUMIFS(BOQ!V:V,BOQ!AH:AH,СВОД!$B182)/SUMIFS(BOQ!Q:Q,BOQ!AH:AH,СВОД!$B182),0)</f>
        <v>0</v>
      </c>
      <c r="P182" s="327"/>
      <c r="Q182" s="326">
        <f>IFERROR(SUMIFS(BOQ!S:S,BOQ!AH:AH,СВОД!$B182)/E182,0)</f>
        <v>0</v>
      </c>
      <c r="R182" s="327"/>
      <c r="S182" s="326">
        <f>IFERROR(SUMIFS(BOQ!Y:Y,BOQ!AH:AH,СВОД!$B182)/SUMIFS(BOQ!S:S,BOQ!AH:AH,СВОД!$B182),0)</f>
        <v>0</v>
      </c>
    </row>
    <row r="183" spans="2:19" hidden="1">
      <c r="B183" s="168" t="s">
        <v>588</v>
      </c>
      <c r="C183" s="169" t="s">
        <v>589</v>
      </c>
      <c r="D183" s="282" t="s">
        <v>10</v>
      </c>
      <c r="E183" s="170">
        <f>IF(SUMIF(BOQ!AI:AI,СВОД!B183,BOQ!AL:AL)=0,SUMIF(BOQ!AM:AM,СВОД!B183,BOQ!AP:AP),SUMIF(BOQ!AI:AI,СВОД!B183,BOQ!AL:AL))</f>
        <v>0</v>
      </c>
      <c r="F183" s="324">
        <f t="shared" si="16"/>
        <v>0</v>
      </c>
      <c r="G183" s="325">
        <f>SUMIFS(BOQ!AE:AE,BOQ!AH:AH,СВОД!$B183)</f>
        <v>0</v>
      </c>
      <c r="H183" s="324">
        <f t="shared" si="17"/>
        <v>0</v>
      </c>
      <c r="I183" s="325">
        <f>SUMIFS(BOQ!AC:AC,BOQ!AH:AH,СВОД!$B183)</f>
        <v>0</v>
      </c>
      <c r="J183" s="324">
        <f t="shared" si="18"/>
        <v>0</v>
      </c>
      <c r="K183" s="325">
        <f>SUMIFS(BOQ!AG:AG,BOQ!AH:AH,СВОД!$B183)</f>
        <v>0</v>
      </c>
      <c r="L183" s="172"/>
      <c r="M183" s="326">
        <f>IFERROR(SUMIFS(BOQ!Q:Q,BOQ!AH:AH,СВОД!$B183)/E183,0)</f>
        <v>0</v>
      </c>
      <c r="N183" s="327"/>
      <c r="O183" s="326">
        <f>IFERROR(SUMIFS(BOQ!V:V,BOQ!AH:AH,СВОД!$B183)/SUMIFS(BOQ!Q:Q,BOQ!AH:AH,СВОД!$B183),0)</f>
        <v>0</v>
      </c>
      <c r="P183" s="327"/>
      <c r="Q183" s="326">
        <f>IFERROR(SUMIFS(BOQ!S:S,BOQ!AH:AH,СВОД!$B183)/E183,0)</f>
        <v>0</v>
      </c>
      <c r="R183" s="327"/>
      <c r="S183" s="326">
        <f>IFERROR(SUMIFS(BOQ!Y:Y,BOQ!AH:AH,СВОД!$B183)/SUMIFS(BOQ!S:S,BOQ!AH:AH,СВОД!$B183),0)</f>
        <v>0</v>
      </c>
    </row>
    <row r="184" spans="2:19" hidden="1">
      <c r="B184" s="168" t="s">
        <v>518</v>
      </c>
      <c r="C184" s="169" t="s">
        <v>519</v>
      </c>
      <c r="D184" s="282" t="s">
        <v>10</v>
      </c>
      <c r="E184" s="170">
        <f>IF(SUMIF(BOQ!AI:AI,СВОД!B184,BOQ!AL:AL)=0,SUMIF(BOQ!AM:AM,СВОД!B184,BOQ!AP:AP),SUMIF(BOQ!AI:AI,СВОД!B184,BOQ!AL:AL))</f>
        <v>0</v>
      </c>
      <c r="F184" s="324">
        <f t="shared" si="16"/>
        <v>0</v>
      </c>
      <c r="G184" s="325">
        <f>SUMIFS(BOQ!AE:AE,BOQ!AH:AH,СВОД!$B184)</f>
        <v>0</v>
      </c>
      <c r="H184" s="324">
        <f t="shared" si="17"/>
        <v>0</v>
      </c>
      <c r="I184" s="325">
        <f>SUMIFS(BOQ!AC:AC,BOQ!AH:AH,СВОД!$B184)</f>
        <v>0</v>
      </c>
      <c r="J184" s="324">
        <f t="shared" si="18"/>
        <v>0</v>
      </c>
      <c r="K184" s="325">
        <f>SUMIFS(BOQ!AG:AG,BOQ!AH:AH,СВОД!$B184)</f>
        <v>0</v>
      </c>
      <c r="L184" s="172"/>
      <c r="M184" s="326">
        <f>IFERROR(SUMIFS(BOQ!Q:Q,BOQ!AH:AH,СВОД!$B184)/E184,0)</f>
        <v>0</v>
      </c>
      <c r="N184" s="327"/>
      <c r="O184" s="326">
        <f>IFERROR(SUMIFS(BOQ!V:V,BOQ!AH:AH,СВОД!$B184)/SUMIFS(BOQ!Q:Q,BOQ!AH:AH,СВОД!$B184),0)</f>
        <v>0</v>
      </c>
      <c r="P184" s="327"/>
      <c r="Q184" s="326">
        <f>IFERROR(SUMIFS(BOQ!S:S,BOQ!AH:AH,СВОД!$B184)/E184,0)</f>
        <v>0</v>
      </c>
      <c r="R184" s="327"/>
      <c r="S184" s="326">
        <f>IFERROR(SUMIFS(BOQ!Y:Y,BOQ!AH:AH,СВОД!$B184)/SUMIFS(BOQ!S:S,BOQ!AH:AH,СВОД!$B184),0)</f>
        <v>0</v>
      </c>
    </row>
    <row r="185" spans="2:19" hidden="1">
      <c r="B185" s="168" t="s">
        <v>520</v>
      </c>
      <c r="C185" s="169" t="s">
        <v>521</v>
      </c>
      <c r="D185" s="282" t="s">
        <v>10</v>
      </c>
      <c r="E185" s="170">
        <f>IF(SUMIF(BOQ!AI:AI,СВОД!B185,BOQ!AL:AL)=0,SUMIF(BOQ!AM:AM,СВОД!B185,BOQ!AP:AP),SUMIF(BOQ!AI:AI,СВОД!B185,BOQ!AL:AL))</f>
        <v>0</v>
      </c>
      <c r="F185" s="324">
        <f t="shared" si="16"/>
        <v>0</v>
      </c>
      <c r="G185" s="325">
        <f>SUMIFS(BOQ!AE:AE,BOQ!AH:AH,СВОД!$B185)</f>
        <v>0</v>
      </c>
      <c r="H185" s="324">
        <f t="shared" si="17"/>
        <v>0</v>
      </c>
      <c r="I185" s="325">
        <f>SUMIFS(BOQ!AC:AC,BOQ!AH:AH,СВОД!$B185)</f>
        <v>0</v>
      </c>
      <c r="J185" s="324">
        <f t="shared" si="18"/>
        <v>0</v>
      </c>
      <c r="K185" s="325">
        <f>SUMIFS(BOQ!AG:AG,BOQ!AH:AH,СВОД!$B185)</f>
        <v>0</v>
      </c>
      <c r="L185" s="172"/>
      <c r="M185" s="326">
        <f>IFERROR(SUMIFS(BOQ!Q:Q,BOQ!AH:AH,СВОД!$B185)/E185,0)</f>
        <v>0</v>
      </c>
      <c r="N185" s="327"/>
      <c r="O185" s="326">
        <f>IFERROR(SUMIFS(BOQ!V:V,BOQ!AH:AH,СВОД!$B185)/SUMIFS(BOQ!Q:Q,BOQ!AH:AH,СВОД!$B185),0)</f>
        <v>0</v>
      </c>
      <c r="P185" s="327"/>
      <c r="Q185" s="326">
        <f>IFERROR(SUMIFS(BOQ!S:S,BOQ!AH:AH,СВОД!$B185)/E185,0)</f>
        <v>0</v>
      </c>
      <c r="R185" s="327"/>
      <c r="S185" s="326">
        <f>IFERROR(SUMIFS(BOQ!Y:Y,BOQ!AH:AH,СВОД!$B185)/SUMIFS(BOQ!S:S,BOQ!AH:AH,СВОД!$B185),0)</f>
        <v>0</v>
      </c>
    </row>
    <row r="186" spans="2:19" hidden="1">
      <c r="B186" s="168" t="s">
        <v>532</v>
      </c>
      <c r="C186" s="169" t="s">
        <v>533</v>
      </c>
      <c r="D186" s="282" t="s">
        <v>7</v>
      </c>
      <c r="E186" s="170">
        <f>IF(SUMIF(BOQ!AI:AI,СВОД!B186,BOQ!AL:AL)=0,SUMIF(BOQ!AM:AM,СВОД!B186,BOQ!AP:AP),SUMIF(BOQ!AI:AI,СВОД!B186,BOQ!AL:AL))</f>
        <v>0</v>
      </c>
      <c r="F186" s="324">
        <f t="shared" si="16"/>
        <v>0</v>
      </c>
      <c r="G186" s="325">
        <f>SUMIFS(BOQ!AE:AE,BOQ!AH:AH,СВОД!$B186)</f>
        <v>0</v>
      </c>
      <c r="H186" s="324">
        <f t="shared" si="17"/>
        <v>0</v>
      </c>
      <c r="I186" s="325">
        <f>SUMIFS(BOQ!AC:AC,BOQ!AH:AH,СВОД!$B186)</f>
        <v>0</v>
      </c>
      <c r="J186" s="324">
        <f t="shared" si="18"/>
        <v>0</v>
      </c>
      <c r="K186" s="325">
        <f>SUMIFS(BOQ!AG:AG,BOQ!AH:AH,СВОД!$B186)</f>
        <v>0</v>
      </c>
      <c r="L186" s="172"/>
      <c r="M186" s="326">
        <f>IFERROR(SUMIFS(BOQ!Q:Q,BOQ!AH:AH,СВОД!$B186)/E186,0)</f>
        <v>0</v>
      </c>
      <c r="N186" s="327"/>
      <c r="O186" s="326">
        <f>IFERROR(SUMIFS(BOQ!V:V,BOQ!AH:AH,СВОД!$B186)/SUMIFS(BOQ!Q:Q,BOQ!AH:AH,СВОД!$B186),0)</f>
        <v>0</v>
      </c>
      <c r="P186" s="327"/>
      <c r="Q186" s="326">
        <f>IFERROR(SUMIFS(BOQ!S:S,BOQ!AH:AH,СВОД!$B186)/E186,0)</f>
        <v>0</v>
      </c>
      <c r="R186" s="327"/>
      <c r="S186" s="326">
        <f>IFERROR(SUMIFS(BOQ!Y:Y,BOQ!AH:AH,СВОД!$B186)/SUMIFS(BOQ!S:S,BOQ!AH:AH,СВОД!$B186),0)</f>
        <v>0</v>
      </c>
    </row>
    <row r="187" spans="2:19" hidden="1">
      <c r="B187" s="168" t="s">
        <v>536</v>
      </c>
      <c r="C187" s="169" t="s">
        <v>537</v>
      </c>
      <c r="D187" s="282" t="s">
        <v>10</v>
      </c>
      <c r="E187" s="170">
        <f>IF(SUMIF(BOQ!AI:AI,СВОД!B187,BOQ!AL:AL)=0,SUMIF(BOQ!AM:AM,СВОД!B187,BOQ!AP:AP),SUMIF(BOQ!AI:AI,СВОД!B187,BOQ!AL:AL))</f>
        <v>0</v>
      </c>
      <c r="F187" s="324">
        <f t="shared" si="16"/>
        <v>0</v>
      </c>
      <c r="G187" s="325">
        <f>SUMIFS(BOQ!AE:AE,BOQ!AH:AH,СВОД!$B187)</f>
        <v>0</v>
      </c>
      <c r="H187" s="324">
        <f t="shared" si="17"/>
        <v>0</v>
      </c>
      <c r="I187" s="325">
        <f>SUMIFS(BOQ!AC:AC,BOQ!AH:AH,СВОД!$B187)</f>
        <v>0</v>
      </c>
      <c r="J187" s="324">
        <f t="shared" si="18"/>
        <v>0</v>
      </c>
      <c r="K187" s="325">
        <f>SUMIFS(BOQ!AG:AG,BOQ!AH:AH,СВОД!$B187)</f>
        <v>0</v>
      </c>
      <c r="L187" s="172"/>
      <c r="M187" s="326">
        <f>IFERROR(SUMIFS(BOQ!Q:Q,BOQ!AH:AH,СВОД!$B187)/E187,0)</f>
        <v>0</v>
      </c>
      <c r="N187" s="327"/>
      <c r="O187" s="326">
        <f>IFERROR(SUMIFS(BOQ!V:V,BOQ!AH:AH,СВОД!$B187)/SUMIFS(BOQ!Q:Q,BOQ!AH:AH,СВОД!$B187),0)</f>
        <v>0</v>
      </c>
      <c r="P187" s="327"/>
      <c r="Q187" s="326">
        <f>IFERROR(SUMIFS(BOQ!S:S,BOQ!AH:AH,СВОД!$B187)/E187,0)</f>
        <v>0</v>
      </c>
      <c r="R187" s="327"/>
      <c r="S187" s="326">
        <f>IFERROR(SUMIFS(BOQ!Y:Y,BOQ!AH:AH,СВОД!$B187)/SUMIFS(BOQ!S:S,BOQ!AH:AH,СВОД!$B187),0)</f>
        <v>0</v>
      </c>
    </row>
    <row r="188" spans="2:19" hidden="1">
      <c r="B188" s="168" t="s">
        <v>534</v>
      </c>
      <c r="C188" s="169" t="s">
        <v>535</v>
      </c>
      <c r="D188" s="282" t="s">
        <v>10</v>
      </c>
      <c r="E188" s="170">
        <f>IF(SUMIF(BOQ!AI:AI,СВОД!B188,BOQ!AL:AL)=0,SUMIF(BOQ!AM:AM,СВОД!B188,BOQ!AP:AP),SUMIF(BOQ!AI:AI,СВОД!B188,BOQ!AL:AL))</f>
        <v>0</v>
      </c>
      <c r="F188" s="324">
        <f t="shared" si="16"/>
        <v>0</v>
      </c>
      <c r="G188" s="325">
        <f>SUMIFS(BOQ!AE:AE,BOQ!AH:AH,СВОД!$B188)</f>
        <v>0</v>
      </c>
      <c r="H188" s="324">
        <f t="shared" si="17"/>
        <v>0</v>
      </c>
      <c r="I188" s="325">
        <f>SUMIFS(BOQ!AC:AC,BOQ!AH:AH,СВОД!$B188)</f>
        <v>0</v>
      </c>
      <c r="J188" s="324">
        <f t="shared" si="18"/>
        <v>0</v>
      </c>
      <c r="K188" s="325">
        <f>SUMIFS(BOQ!AG:AG,BOQ!AH:AH,СВОД!$B188)</f>
        <v>0</v>
      </c>
      <c r="L188" s="172"/>
      <c r="M188" s="326">
        <f>IFERROR(SUMIFS(BOQ!Q:Q,BOQ!AH:AH,СВОД!$B188)/E188,0)</f>
        <v>0</v>
      </c>
      <c r="N188" s="327"/>
      <c r="O188" s="326">
        <f>IFERROR(SUMIFS(BOQ!V:V,BOQ!AH:AH,СВОД!$B188)/SUMIFS(BOQ!Q:Q,BOQ!AH:AH,СВОД!$B188),0)</f>
        <v>0</v>
      </c>
      <c r="P188" s="327"/>
      <c r="Q188" s="326">
        <f>IFERROR(SUMIFS(BOQ!S:S,BOQ!AH:AH,СВОД!$B188)/E188,0)</f>
        <v>0</v>
      </c>
      <c r="R188" s="327"/>
      <c r="S188" s="326">
        <f>IFERROR(SUMIFS(BOQ!Y:Y,BOQ!AH:AH,СВОД!$B188)/SUMIFS(BOQ!S:S,BOQ!AH:AH,СВОД!$B188),0)</f>
        <v>0</v>
      </c>
    </row>
    <row r="189" spans="2:19" hidden="1">
      <c r="B189" s="168" t="s">
        <v>765</v>
      </c>
      <c r="C189" s="169" t="s">
        <v>956</v>
      </c>
      <c r="D189" s="282" t="s">
        <v>10</v>
      </c>
      <c r="E189" s="170">
        <f>IF(SUMIF(BOQ!AI:AI,СВОД!B189,BOQ!AL:AL)=0,SUMIF(BOQ!AM:AM,СВОД!B189,BOQ!AP:AP),SUMIF(BOQ!AI:AI,СВОД!B189,BOQ!AL:AL))</f>
        <v>0</v>
      </c>
      <c r="F189" s="324">
        <f t="shared" si="16"/>
        <v>0</v>
      </c>
      <c r="G189" s="325">
        <f>SUMIFS(BOQ!AE:AE,BOQ!AH:AH,СВОД!$B189)</f>
        <v>0</v>
      </c>
      <c r="H189" s="324">
        <f t="shared" si="17"/>
        <v>0</v>
      </c>
      <c r="I189" s="325">
        <f>SUMIFS(BOQ!AC:AC,BOQ!AH:AH,СВОД!$B189)</f>
        <v>0</v>
      </c>
      <c r="J189" s="324">
        <f t="shared" si="18"/>
        <v>0</v>
      </c>
      <c r="K189" s="325">
        <f>SUMIFS(BOQ!AG:AG,BOQ!AH:AH,СВОД!$B189)</f>
        <v>0</v>
      </c>
      <c r="L189" s="172"/>
      <c r="M189" s="326">
        <f>IFERROR(SUMIFS(BOQ!Q:Q,BOQ!AH:AH,СВОД!$B189)/E189,0)</f>
        <v>0</v>
      </c>
      <c r="N189" s="327"/>
      <c r="O189" s="326">
        <f>IFERROR(SUMIFS(BOQ!V:V,BOQ!AH:AH,СВОД!$B189)/SUMIFS(BOQ!Q:Q,BOQ!AH:AH,СВОД!$B189),0)</f>
        <v>0</v>
      </c>
      <c r="P189" s="327"/>
      <c r="Q189" s="326">
        <f>IFERROR(SUMIFS(BOQ!S:S,BOQ!AH:AH,СВОД!$B189)/E189,0)</f>
        <v>0</v>
      </c>
      <c r="R189" s="327"/>
      <c r="S189" s="326">
        <f>IFERROR(SUMIFS(BOQ!Y:Y,BOQ!AH:AH,СВОД!$B189)/SUMIFS(BOQ!S:S,BOQ!AH:AH,СВОД!$B189),0)</f>
        <v>0</v>
      </c>
    </row>
    <row r="190" spans="2:19" hidden="1">
      <c r="B190" s="168" t="s">
        <v>538</v>
      </c>
      <c r="C190" s="169" t="s">
        <v>539</v>
      </c>
      <c r="D190" s="282" t="s">
        <v>7</v>
      </c>
      <c r="E190" s="170">
        <f>IF(SUMIF(BOQ!AI:AI,СВОД!B190,BOQ!AL:AL)=0,SUMIF(BOQ!AM:AM,СВОД!B190,BOQ!AP:AP),SUMIF(BOQ!AI:AI,СВОД!B190,BOQ!AL:AL))</f>
        <v>0</v>
      </c>
      <c r="F190" s="324">
        <f t="shared" si="16"/>
        <v>0</v>
      </c>
      <c r="G190" s="325">
        <f>SUMIFS(BOQ!AE:AE,BOQ!AH:AH,СВОД!$B190)</f>
        <v>0</v>
      </c>
      <c r="H190" s="324">
        <f t="shared" si="17"/>
        <v>0</v>
      </c>
      <c r="I190" s="325">
        <f>SUMIFS(BOQ!AC:AC,BOQ!AH:AH,СВОД!$B190)</f>
        <v>0</v>
      </c>
      <c r="J190" s="324">
        <f t="shared" si="18"/>
        <v>0</v>
      </c>
      <c r="K190" s="325">
        <f>SUMIFS(BOQ!AG:AG,BOQ!AH:AH,СВОД!$B190)</f>
        <v>0</v>
      </c>
      <c r="L190" s="172"/>
      <c r="M190" s="326">
        <f>IFERROR(SUMIFS(BOQ!Q:Q,BOQ!AH:AH,СВОД!$B190)/E190,0)</f>
        <v>0</v>
      </c>
      <c r="N190" s="327"/>
      <c r="O190" s="326">
        <f>IFERROR(SUMIFS(BOQ!V:V,BOQ!AH:AH,СВОД!$B190)/SUMIFS(BOQ!Q:Q,BOQ!AH:AH,СВОД!$B190),0)</f>
        <v>0</v>
      </c>
      <c r="P190" s="327"/>
      <c r="Q190" s="326">
        <f>IFERROR(SUMIFS(BOQ!S:S,BOQ!AH:AH,СВОД!$B190)/E190,0)</f>
        <v>0</v>
      </c>
      <c r="R190" s="327"/>
      <c r="S190" s="326">
        <f>IFERROR(SUMIFS(BOQ!Y:Y,BOQ!AH:AH,СВОД!$B190)/SUMIFS(BOQ!S:S,BOQ!AH:AH,СВОД!$B190),0)</f>
        <v>0</v>
      </c>
    </row>
    <row r="191" spans="2:19" hidden="1">
      <c r="B191" s="168" t="s">
        <v>766</v>
      </c>
      <c r="C191" s="169" t="s">
        <v>957</v>
      </c>
      <c r="D191" s="282" t="s">
        <v>10</v>
      </c>
      <c r="E191" s="170">
        <f>IF(SUMIF(BOQ!AI:AI,СВОД!B191,BOQ!AL:AL)=0,SUMIF(BOQ!AM:AM,СВОД!B191,BOQ!AP:AP),SUMIF(BOQ!AI:AI,СВОД!B191,BOQ!AL:AL))</f>
        <v>0</v>
      </c>
      <c r="F191" s="324">
        <f t="shared" si="16"/>
        <v>0</v>
      </c>
      <c r="G191" s="325">
        <f>SUMIFS(BOQ!AE:AE,BOQ!AH:AH,СВОД!$B191)</f>
        <v>0</v>
      </c>
      <c r="H191" s="324">
        <f t="shared" si="17"/>
        <v>0</v>
      </c>
      <c r="I191" s="325">
        <f>SUMIFS(BOQ!AC:AC,BOQ!AH:AH,СВОД!$B191)</f>
        <v>0</v>
      </c>
      <c r="J191" s="324">
        <f t="shared" si="18"/>
        <v>0</v>
      </c>
      <c r="K191" s="325">
        <f>SUMIFS(BOQ!AG:AG,BOQ!AH:AH,СВОД!$B191)</f>
        <v>0</v>
      </c>
      <c r="L191" s="172"/>
      <c r="M191" s="326">
        <f>IFERROR(SUMIFS(BOQ!Q:Q,BOQ!AH:AH,СВОД!$B191)/E191,0)</f>
        <v>0</v>
      </c>
      <c r="N191" s="327"/>
      <c r="O191" s="326">
        <f>IFERROR(SUMIFS(BOQ!V:V,BOQ!AH:AH,СВОД!$B191)/SUMIFS(BOQ!Q:Q,BOQ!AH:AH,СВОД!$B191),0)</f>
        <v>0</v>
      </c>
      <c r="P191" s="327"/>
      <c r="Q191" s="326">
        <f>IFERROR(SUMIFS(BOQ!S:S,BOQ!AH:AH,СВОД!$B191)/E191,0)</f>
        <v>0</v>
      </c>
      <c r="R191" s="327"/>
      <c r="S191" s="326">
        <f>IFERROR(SUMIFS(BOQ!Y:Y,BOQ!AH:AH,СВОД!$B191)/SUMIFS(BOQ!S:S,BOQ!AH:AH,СВОД!$B191),0)</f>
        <v>0</v>
      </c>
    </row>
    <row r="192" spans="2:19" hidden="1">
      <c r="B192" s="168" t="s">
        <v>767</v>
      </c>
      <c r="C192" s="169" t="s">
        <v>958</v>
      </c>
      <c r="D192" s="282" t="s">
        <v>465</v>
      </c>
      <c r="E192" s="170">
        <f>IF(SUMIF(BOQ!AI:AI,СВОД!B192,BOQ!AL:AL)=0,SUMIF(BOQ!AM:AM,СВОД!B192,BOQ!AP:AP),SUMIF(BOQ!AI:AI,СВОД!B192,BOQ!AL:AL))</f>
        <v>0</v>
      </c>
      <c r="F192" s="324">
        <f t="shared" si="16"/>
        <v>0</v>
      </c>
      <c r="G192" s="325">
        <f>SUMIFS(BOQ!AE:AE,BOQ!AH:AH,СВОД!$B192)</f>
        <v>0</v>
      </c>
      <c r="H192" s="324">
        <f t="shared" si="17"/>
        <v>0</v>
      </c>
      <c r="I192" s="325">
        <f>SUMIFS(BOQ!AC:AC,BOQ!AH:AH,СВОД!$B192)</f>
        <v>0</v>
      </c>
      <c r="J192" s="324">
        <f t="shared" si="18"/>
        <v>0</v>
      </c>
      <c r="K192" s="325">
        <f>SUMIFS(BOQ!AG:AG,BOQ!AH:AH,СВОД!$B192)</f>
        <v>0</v>
      </c>
      <c r="L192" s="172"/>
      <c r="M192" s="326">
        <f>IFERROR(SUMIFS(BOQ!Q:Q,BOQ!AH:AH,СВОД!$B192)/E192,0)</f>
        <v>0</v>
      </c>
      <c r="N192" s="327"/>
      <c r="O192" s="326">
        <f>IFERROR(SUMIFS(BOQ!V:V,BOQ!AH:AH,СВОД!$B192)/SUMIFS(BOQ!Q:Q,BOQ!AH:AH,СВОД!$B192),0)</f>
        <v>0</v>
      </c>
      <c r="P192" s="327"/>
      <c r="Q192" s="326">
        <f>IFERROR(SUMIFS(BOQ!S:S,BOQ!AH:AH,СВОД!$B192)/E192,0)</f>
        <v>0</v>
      </c>
      <c r="R192" s="327"/>
      <c r="S192" s="326">
        <f>IFERROR(SUMIFS(BOQ!Y:Y,BOQ!AH:AH,СВОД!$B192)/SUMIFS(BOQ!S:S,BOQ!AH:AH,СВОД!$B192),0)</f>
        <v>0</v>
      </c>
    </row>
    <row r="193" spans="2:19" hidden="1">
      <c r="B193" s="168" t="s">
        <v>768</v>
      </c>
      <c r="C193" s="169" t="s">
        <v>959</v>
      </c>
      <c r="D193" s="282" t="s">
        <v>465</v>
      </c>
      <c r="E193" s="170">
        <f>IF(SUMIF(BOQ!AI:AI,СВОД!B193,BOQ!AL:AL)=0,SUMIF(BOQ!AM:AM,СВОД!B193,BOQ!AP:AP),SUMIF(BOQ!AI:AI,СВОД!B193,BOQ!AL:AL))</f>
        <v>0</v>
      </c>
      <c r="F193" s="324">
        <f t="shared" si="16"/>
        <v>0</v>
      </c>
      <c r="G193" s="325">
        <f>SUMIFS(BOQ!AE:AE,BOQ!AH:AH,СВОД!$B193)</f>
        <v>0</v>
      </c>
      <c r="H193" s="324">
        <f t="shared" si="17"/>
        <v>0</v>
      </c>
      <c r="I193" s="325">
        <f>SUMIFS(BOQ!AC:AC,BOQ!AH:AH,СВОД!$B193)</f>
        <v>0</v>
      </c>
      <c r="J193" s="324">
        <f t="shared" si="18"/>
        <v>0</v>
      </c>
      <c r="K193" s="325">
        <f>SUMIFS(BOQ!AG:AG,BOQ!AH:AH,СВОД!$B193)</f>
        <v>0</v>
      </c>
      <c r="L193" s="172"/>
      <c r="M193" s="326">
        <f>IFERROR(SUMIFS(BOQ!Q:Q,BOQ!AH:AH,СВОД!$B193)/E193,0)</f>
        <v>0</v>
      </c>
      <c r="N193" s="327"/>
      <c r="O193" s="326">
        <f>IFERROR(SUMIFS(BOQ!V:V,BOQ!AH:AH,СВОД!$B193)/SUMIFS(BOQ!Q:Q,BOQ!AH:AH,СВОД!$B193),0)</f>
        <v>0</v>
      </c>
      <c r="P193" s="327"/>
      <c r="Q193" s="326">
        <f>IFERROR(SUMIFS(BOQ!S:S,BOQ!AH:AH,СВОД!$B193)/E193,0)</f>
        <v>0</v>
      </c>
      <c r="R193" s="327"/>
      <c r="S193" s="326">
        <f>IFERROR(SUMIFS(BOQ!Y:Y,BOQ!AH:AH,СВОД!$B193)/SUMIFS(BOQ!S:S,BOQ!AH:AH,СВОД!$B193),0)</f>
        <v>0</v>
      </c>
    </row>
    <row r="194" spans="2:19" hidden="1">
      <c r="B194" s="168" t="s">
        <v>602</v>
      </c>
      <c r="C194" s="169" t="s">
        <v>603</v>
      </c>
      <c r="D194" s="282" t="s">
        <v>10</v>
      </c>
      <c r="E194" s="170">
        <f>IF(SUMIF(BOQ!AI:AI,СВОД!B194,BOQ!AL:AL)=0,SUMIF(BOQ!AM:AM,СВОД!B194,BOQ!AP:AP),SUMIF(BOQ!AI:AI,СВОД!B194,BOQ!AL:AL))</f>
        <v>0</v>
      </c>
      <c r="F194" s="324">
        <f t="shared" si="16"/>
        <v>0</v>
      </c>
      <c r="G194" s="325">
        <f>SUMIFS(BOQ!AE:AE,BOQ!AH:AH,СВОД!$B194)</f>
        <v>0</v>
      </c>
      <c r="H194" s="324">
        <f t="shared" si="17"/>
        <v>0</v>
      </c>
      <c r="I194" s="325">
        <f>SUMIFS(BOQ!AC:AC,BOQ!AH:AH,СВОД!$B194)</f>
        <v>0</v>
      </c>
      <c r="J194" s="324">
        <f t="shared" si="18"/>
        <v>0</v>
      </c>
      <c r="K194" s="325">
        <f>SUMIFS(BOQ!AG:AG,BOQ!AH:AH,СВОД!$B194)</f>
        <v>0</v>
      </c>
      <c r="L194" s="172"/>
      <c r="M194" s="326">
        <f>IFERROR(SUMIFS(BOQ!Q:Q,BOQ!AH:AH,СВОД!$B194)/E194,0)</f>
        <v>0</v>
      </c>
      <c r="N194" s="327"/>
      <c r="O194" s="326">
        <f>IFERROR(SUMIFS(BOQ!V:V,BOQ!AH:AH,СВОД!$B194)/SUMIFS(BOQ!Q:Q,BOQ!AH:AH,СВОД!$B194),0)</f>
        <v>0</v>
      </c>
      <c r="P194" s="327"/>
      <c r="Q194" s="326">
        <f>IFERROR(SUMIFS(BOQ!S:S,BOQ!AH:AH,СВОД!$B194)/E194,0)</f>
        <v>0</v>
      </c>
      <c r="R194" s="327"/>
      <c r="S194" s="326">
        <f>IFERROR(SUMIFS(BOQ!Y:Y,BOQ!AH:AH,СВОД!$B194)/SUMIFS(BOQ!S:S,BOQ!AH:AH,СВОД!$B194),0)</f>
        <v>0</v>
      </c>
    </row>
    <row r="195" spans="2:19" hidden="1">
      <c r="B195" s="168" t="s">
        <v>769</v>
      </c>
      <c r="C195" s="169" t="s">
        <v>960</v>
      </c>
      <c r="D195" s="282" t="s">
        <v>10</v>
      </c>
      <c r="E195" s="170">
        <f>IF(SUMIF(BOQ!AI:AI,СВОД!B195,BOQ!AL:AL)=0,SUMIF(BOQ!AM:AM,СВОД!B195,BOQ!AP:AP),SUMIF(BOQ!AI:AI,СВОД!B195,BOQ!AL:AL))</f>
        <v>0</v>
      </c>
      <c r="F195" s="324">
        <f t="shared" si="16"/>
        <v>0</v>
      </c>
      <c r="G195" s="325">
        <f>SUMIFS(BOQ!AE:AE,BOQ!AH:AH,СВОД!$B195)</f>
        <v>0</v>
      </c>
      <c r="H195" s="324">
        <f t="shared" si="17"/>
        <v>0</v>
      </c>
      <c r="I195" s="325">
        <f>SUMIFS(BOQ!AC:AC,BOQ!AH:AH,СВОД!$B195)</f>
        <v>0</v>
      </c>
      <c r="J195" s="324">
        <f t="shared" si="18"/>
        <v>0</v>
      </c>
      <c r="K195" s="325">
        <f>SUMIFS(BOQ!AG:AG,BOQ!AH:AH,СВОД!$B195)</f>
        <v>0</v>
      </c>
      <c r="L195" s="172"/>
      <c r="M195" s="326">
        <f>IFERROR(SUMIFS(BOQ!Q:Q,BOQ!AH:AH,СВОД!$B195)/E195,0)</f>
        <v>0</v>
      </c>
      <c r="N195" s="327"/>
      <c r="O195" s="326">
        <f>IFERROR(SUMIFS(BOQ!V:V,BOQ!AH:AH,СВОД!$B195)/SUMIFS(BOQ!Q:Q,BOQ!AH:AH,СВОД!$B195),0)</f>
        <v>0</v>
      </c>
      <c r="P195" s="327"/>
      <c r="Q195" s="326">
        <f>IFERROR(SUMIFS(BOQ!S:S,BOQ!AH:AH,СВОД!$B195)/E195,0)</f>
        <v>0</v>
      </c>
      <c r="R195" s="327"/>
      <c r="S195" s="326">
        <f>IFERROR(SUMIFS(BOQ!Y:Y,BOQ!AH:AH,СВОД!$B195)/SUMIFS(BOQ!S:S,BOQ!AH:AH,СВОД!$B195),0)</f>
        <v>0</v>
      </c>
    </row>
    <row r="196" spans="2:19" hidden="1">
      <c r="B196" s="168" t="s">
        <v>770</v>
      </c>
      <c r="C196" s="169" t="s">
        <v>961</v>
      </c>
      <c r="D196" s="282" t="s">
        <v>10</v>
      </c>
      <c r="E196" s="170">
        <f>IF(SUMIF(BOQ!AI:AI,СВОД!B196,BOQ!AL:AL)=0,SUMIF(BOQ!AM:AM,СВОД!B196,BOQ!AP:AP),SUMIF(BOQ!AI:AI,СВОД!B196,BOQ!AL:AL))</f>
        <v>0</v>
      </c>
      <c r="F196" s="324">
        <f t="shared" si="16"/>
        <v>0</v>
      </c>
      <c r="G196" s="325">
        <f>SUMIFS(BOQ!AE:AE,BOQ!AH:AH,СВОД!$B196)</f>
        <v>0</v>
      </c>
      <c r="H196" s="324">
        <f t="shared" si="17"/>
        <v>0</v>
      </c>
      <c r="I196" s="325">
        <f>SUMIFS(BOQ!AC:AC,BOQ!AH:AH,СВОД!$B196)</f>
        <v>0</v>
      </c>
      <c r="J196" s="324">
        <f t="shared" si="18"/>
        <v>0</v>
      </c>
      <c r="K196" s="325">
        <f>SUMIFS(BOQ!AG:AG,BOQ!AH:AH,СВОД!$B196)</f>
        <v>0</v>
      </c>
      <c r="L196" s="172"/>
      <c r="M196" s="326">
        <f>IFERROR(SUMIFS(BOQ!Q:Q,BOQ!AH:AH,СВОД!$B196)/E196,0)</f>
        <v>0</v>
      </c>
      <c r="N196" s="327"/>
      <c r="O196" s="326">
        <f>IFERROR(SUMIFS(BOQ!V:V,BOQ!AH:AH,СВОД!$B196)/SUMIFS(BOQ!Q:Q,BOQ!AH:AH,СВОД!$B196),0)</f>
        <v>0</v>
      </c>
      <c r="P196" s="327"/>
      <c r="Q196" s="326">
        <f>IFERROR(SUMIFS(BOQ!S:S,BOQ!AH:AH,СВОД!$B196)/E196,0)</f>
        <v>0</v>
      </c>
      <c r="R196" s="327"/>
      <c r="S196" s="326">
        <f>IFERROR(SUMIFS(BOQ!Y:Y,BOQ!AH:AH,СВОД!$B196)/SUMIFS(BOQ!S:S,BOQ!AH:AH,СВОД!$B196),0)</f>
        <v>0</v>
      </c>
    </row>
    <row r="197" spans="2:19" hidden="1">
      <c r="B197" s="168" t="s">
        <v>600</v>
      </c>
      <c r="C197" s="169" t="s">
        <v>601</v>
      </c>
      <c r="D197" s="282" t="s">
        <v>10</v>
      </c>
      <c r="E197" s="170">
        <f>IF(SUMIF(BOQ!AI:AI,СВОД!B197,BOQ!AL:AL)=0,SUMIF(BOQ!AM:AM,СВОД!B197,BOQ!AP:AP),SUMIF(BOQ!AI:AI,СВОД!B197,BOQ!AL:AL))</f>
        <v>0</v>
      </c>
      <c r="F197" s="324">
        <f t="shared" si="16"/>
        <v>0</v>
      </c>
      <c r="G197" s="325">
        <f>SUMIFS(BOQ!AE:AE,BOQ!AH:AH,СВОД!$B197)</f>
        <v>0</v>
      </c>
      <c r="H197" s="324">
        <f t="shared" si="17"/>
        <v>0</v>
      </c>
      <c r="I197" s="325">
        <f>SUMIFS(BOQ!AC:AC,BOQ!AH:AH,СВОД!$B197)</f>
        <v>0</v>
      </c>
      <c r="J197" s="324">
        <f t="shared" si="18"/>
        <v>0</v>
      </c>
      <c r="K197" s="325">
        <f>SUMIFS(BOQ!AG:AG,BOQ!AH:AH,СВОД!$B197)</f>
        <v>0</v>
      </c>
      <c r="L197" s="172"/>
      <c r="M197" s="326">
        <f>IFERROR(SUMIFS(BOQ!Q:Q,BOQ!AH:AH,СВОД!$B197)/E197,0)</f>
        <v>0</v>
      </c>
      <c r="N197" s="327"/>
      <c r="O197" s="326">
        <f>IFERROR(SUMIFS(BOQ!V:V,BOQ!AH:AH,СВОД!$B197)/SUMIFS(BOQ!Q:Q,BOQ!AH:AH,СВОД!$B197),0)</f>
        <v>0</v>
      </c>
      <c r="P197" s="327"/>
      <c r="Q197" s="326">
        <f>IFERROR(SUMIFS(BOQ!S:S,BOQ!AH:AH,СВОД!$B197)/E197,0)</f>
        <v>0</v>
      </c>
      <c r="R197" s="327"/>
      <c r="S197" s="326">
        <f>IFERROR(SUMIFS(BOQ!Y:Y,BOQ!AH:AH,СВОД!$B197)/SUMIFS(BOQ!S:S,BOQ!AH:AH,СВОД!$B197),0)</f>
        <v>0</v>
      </c>
    </row>
    <row r="198" spans="2:19" hidden="1">
      <c r="B198" s="168" t="s">
        <v>596</v>
      </c>
      <c r="C198" s="169" t="s">
        <v>597</v>
      </c>
      <c r="D198" s="282" t="s">
        <v>9</v>
      </c>
      <c r="E198" s="170">
        <f>IF(SUMIF(BOQ!AI:AI,СВОД!B198,BOQ!AL:AL)=0,SUMIF(BOQ!AM:AM,СВОД!B198,BOQ!AP:AP),SUMIF(BOQ!AI:AI,СВОД!B198,BOQ!AL:AL))</f>
        <v>0</v>
      </c>
      <c r="F198" s="324">
        <f t="shared" si="16"/>
        <v>0</v>
      </c>
      <c r="G198" s="325">
        <f>SUMIFS(BOQ!AE:AE,BOQ!AH:AH,СВОД!$B198)</f>
        <v>0</v>
      </c>
      <c r="H198" s="324">
        <f t="shared" si="17"/>
        <v>0</v>
      </c>
      <c r="I198" s="325">
        <f>SUMIFS(BOQ!AC:AC,BOQ!AH:AH,СВОД!$B198)</f>
        <v>0</v>
      </c>
      <c r="J198" s="324">
        <f t="shared" si="18"/>
        <v>0</v>
      </c>
      <c r="K198" s="325">
        <f>SUMIFS(BOQ!AG:AG,BOQ!AH:AH,СВОД!$B198)</f>
        <v>0</v>
      </c>
      <c r="L198" s="172"/>
      <c r="M198" s="326">
        <f>IFERROR(SUMIFS(BOQ!Q:Q,BOQ!AH:AH,СВОД!$B198)/E198,0)</f>
        <v>0</v>
      </c>
      <c r="N198" s="327"/>
      <c r="O198" s="326">
        <f>IFERROR(SUMIFS(BOQ!V:V,BOQ!AH:AH,СВОД!$B198)/SUMIFS(BOQ!Q:Q,BOQ!AH:AH,СВОД!$B198),0)</f>
        <v>0</v>
      </c>
      <c r="P198" s="327"/>
      <c r="Q198" s="326">
        <f>IFERROR(SUMIFS(BOQ!S:S,BOQ!AH:AH,СВОД!$B198)/E198,0)</f>
        <v>0</v>
      </c>
      <c r="R198" s="327"/>
      <c r="S198" s="326">
        <f>IFERROR(SUMIFS(BOQ!Y:Y,BOQ!AH:AH,СВОД!$B198)/SUMIFS(BOQ!S:S,BOQ!AH:AH,СВОД!$B198),0)</f>
        <v>0</v>
      </c>
    </row>
    <row r="199" spans="2:19" hidden="1">
      <c r="B199" s="168" t="s">
        <v>542</v>
      </c>
      <c r="C199" s="169" t="s">
        <v>543</v>
      </c>
      <c r="D199" s="282" t="s">
        <v>9</v>
      </c>
      <c r="E199" s="170">
        <f>IF(SUMIF(BOQ!AI:AI,СВОД!B199,BOQ!AL:AL)=0,SUMIF(BOQ!AM:AM,СВОД!B199,BOQ!AP:AP),SUMIF(BOQ!AI:AI,СВОД!B199,BOQ!AL:AL))</f>
        <v>0</v>
      </c>
      <c r="F199" s="324">
        <f t="shared" si="16"/>
        <v>0</v>
      </c>
      <c r="G199" s="325">
        <f>SUMIFS(BOQ!AE:AE,BOQ!AH:AH,СВОД!$B199)</f>
        <v>0</v>
      </c>
      <c r="H199" s="324">
        <f t="shared" si="17"/>
        <v>0</v>
      </c>
      <c r="I199" s="325">
        <f>SUMIFS(BOQ!AC:AC,BOQ!AH:AH,СВОД!$B199)</f>
        <v>0</v>
      </c>
      <c r="J199" s="324">
        <f t="shared" si="18"/>
        <v>0</v>
      </c>
      <c r="K199" s="325">
        <f>SUMIFS(BOQ!AG:AG,BOQ!AH:AH,СВОД!$B199)</f>
        <v>0</v>
      </c>
      <c r="L199" s="172"/>
      <c r="M199" s="326">
        <f>IFERROR(SUMIFS(BOQ!Q:Q,BOQ!AH:AH,СВОД!$B199)/E199,0)</f>
        <v>0</v>
      </c>
      <c r="N199" s="327"/>
      <c r="O199" s="326">
        <f>IFERROR(SUMIFS(BOQ!V:V,BOQ!AH:AH,СВОД!$B199)/SUMIFS(BOQ!Q:Q,BOQ!AH:AH,СВОД!$B199),0)</f>
        <v>0</v>
      </c>
      <c r="P199" s="327"/>
      <c r="Q199" s="326">
        <f>IFERROR(SUMIFS(BOQ!S:S,BOQ!AH:AH,СВОД!$B199)/E199,0)</f>
        <v>0</v>
      </c>
      <c r="R199" s="327"/>
      <c r="S199" s="326">
        <f>IFERROR(SUMIFS(BOQ!Y:Y,BOQ!AH:AH,СВОД!$B199)/SUMIFS(BOQ!S:S,BOQ!AH:AH,СВОД!$B199),0)</f>
        <v>0</v>
      </c>
    </row>
    <row r="200" spans="2:19" hidden="1">
      <c r="B200" s="168" t="s">
        <v>771</v>
      </c>
      <c r="C200" s="169" t="s">
        <v>962</v>
      </c>
      <c r="D200" s="282" t="s">
        <v>9</v>
      </c>
      <c r="E200" s="170">
        <f>IF(SUMIF(BOQ!AI:AI,СВОД!B200,BOQ!AL:AL)=0,SUMIF(BOQ!AM:AM,СВОД!B200,BOQ!AP:AP),SUMIF(BOQ!AI:AI,СВОД!B200,BOQ!AL:AL))</f>
        <v>0</v>
      </c>
      <c r="F200" s="324">
        <f t="shared" si="16"/>
        <v>0</v>
      </c>
      <c r="G200" s="325">
        <f>SUMIFS(BOQ!AE:AE,BOQ!AH:AH,СВОД!$B200)</f>
        <v>0</v>
      </c>
      <c r="H200" s="324">
        <f t="shared" si="17"/>
        <v>0</v>
      </c>
      <c r="I200" s="325">
        <f>SUMIFS(BOQ!AC:AC,BOQ!AH:AH,СВОД!$B200)</f>
        <v>0</v>
      </c>
      <c r="J200" s="324">
        <f t="shared" si="18"/>
        <v>0</v>
      </c>
      <c r="K200" s="325">
        <f>SUMIFS(BOQ!AG:AG,BOQ!AH:AH,СВОД!$B200)</f>
        <v>0</v>
      </c>
      <c r="L200" s="172"/>
      <c r="M200" s="326">
        <f>IFERROR(SUMIFS(BOQ!Q:Q,BOQ!AH:AH,СВОД!$B200)/E200,0)</f>
        <v>0</v>
      </c>
      <c r="N200" s="327"/>
      <c r="O200" s="326">
        <f>IFERROR(SUMIFS(BOQ!V:V,BOQ!AH:AH,СВОД!$B200)/SUMIFS(BOQ!Q:Q,BOQ!AH:AH,СВОД!$B200),0)</f>
        <v>0</v>
      </c>
      <c r="P200" s="327"/>
      <c r="Q200" s="326">
        <f>IFERROR(SUMIFS(BOQ!S:S,BOQ!AH:AH,СВОД!$B200)/E200,0)</f>
        <v>0</v>
      </c>
      <c r="R200" s="327"/>
      <c r="S200" s="326">
        <f>IFERROR(SUMIFS(BOQ!Y:Y,BOQ!AH:AH,СВОД!$B200)/SUMIFS(BOQ!S:S,BOQ!AH:AH,СВОД!$B200),0)</f>
        <v>0</v>
      </c>
    </row>
    <row r="201" spans="2:19" hidden="1">
      <c r="B201" s="168" t="s">
        <v>540</v>
      </c>
      <c r="C201" s="169" t="s">
        <v>541</v>
      </c>
      <c r="D201" s="282" t="s">
        <v>10</v>
      </c>
      <c r="E201" s="170">
        <f>IF(SUMIF(BOQ!AI:AI,СВОД!B201,BOQ!AL:AL)=0,SUMIF(BOQ!AM:AM,СВОД!B201,BOQ!AP:AP),SUMIF(BOQ!AI:AI,СВОД!B201,BOQ!AL:AL))</f>
        <v>0</v>
      </c>
      <c r="F201" s="324">
        <f t="shared" si="16"/>
        <v>0</v>
      </c>
      <c r="G201" s="325">
        <f>SUMIFS(BOQ!AE:AE,BOQ!AH:AH,СВОД!$B201)</f>
        <v>0</v>
      </c>
      <c r="H201" s="324">
        <f t="shared" si="17"/>
        <v>0</v>
      </c>
      <c r="I201" s="325">
        <f>SUMIFS(BOQ!AC:AC,BOQ!AH:AH,СВОД!$B201)</f>
        <v>0</v>
      </c>
      <c r="J201" s="324">
        <f t="shared" si="18"/>
        <v>0</v>
      </c>
      <c r="K201" s="325">
        <f>SUMIFS(BOQ!AG:AG,BOQ!AH:AH,СВОД!$B201)</f>
        <v>0</v>
      </c>
      <c r="L201" s="172"/>
      <c r="M201" s="326">
        <f>IFERROR(SUMIFS(BOQ!Q:Q,BOQ!AH:AH,СВОД!$B201)/E201,0)</f>
        <v>0</v>
      </c>
      <c r="N201" s="327"/>
      <c r="O201" s="326">
        <f>IFERROR(SUMIFS(BOQ!V:V,BOQ!AH:AH,СВОД!$B201)/SUMIFS(BOQ!Q:Q,BOQ!AH:AH,СВОД!$B201),0)</f>
        <v>0</v>
      </c>
      <c r="P201" s="327"/>
      <c r="Q201" s="326">
        <f>IFERROR(SUMIFS(BOQ!S:S,BOQ!AH:AH,СВОД!$B201)/E201,0)</f>
        <v>0</v>
      </c>
      <c r="R201" s="327"/>
      <c r="S201" s="326">
        <f>IFERROR(SUMIFS(BOQ!Y:Y,BOQ!AH:AH,СВОД!$B201)/SUMIFS(BOQ!S:S,BOQ!AH:AH,СВОД!$B201),0)</f>
        <v>0</v>
      </c>
    </row>
    <row r="202" spans="2:19" hidden="1">
      <c r="B202" s="168" t="s">
        <v>598</v>
      </c>
      <c r="C202" s="169" t="s">
        <v>599</v>
      </c>
      <c r="D202" s="282" t="s">
        <v>10</v>
      </c>
      <c r="E202" s="170">
        <f>IF(SUMIF(BOQ!AI:AI,СВОД!B202,BOQ!AL:AL)=0,SUMIF(BOQ!AM:AM,СВОД!B202,BOQ!AP:AP),SUMIF(BOQ!AI:AI,СВОД!B202,BOQ!AL:AL))</f>
        <v>0</v>
      </c>
      <c r="F202" s="324">
        <f t="shared" si="16"/>
        <v>0</v>
      </c>
      <c r="G202" s="325">
        <f>SUMIFS(BOQ!AE:AE,BOQ!AH:AH,СВОД!$B202)</f>
        <v>0</v>
      </c>
      <c r="H202" s="324">
        <f t="shared" si="17"/>
        <v>0</v>
      </c>
      <c r="I202" s="325">
        <f>SUMIFS(BOQ!AC:AC,BOQ!AH:AH,СВОД!$B202)</f>
        <v>0</v>
      </c>
      <c r="J202" s="324">
        <f t="shared" si="18"/>
        <v>0</v>
      </c>
      <c r="K202" s="325">
        <f>SUMIFS(BOQ!AG:AG,BOQ!AH:AH,СВОД!$B202)</f>
        <v>0</v>
      </c>
      <c r="L202" s="172"/>
      <c r="M202" s="326">
        <f>IFERROR(SUMIFS(BOQ!Q:Q,BOQ!AH:AH,СВОД!$B202)/E202,0)</f>
        <v>0</v>
      </c>
      <c r="N202" s="327"/>
      <c r="O202" s="326">
        <f>IFERROR(SUMIFS(BOQ!V:V,BOQ!AH:AH,СВОД!$B202)/SUMIFS(BOQ!Q:Q,BOQ!AH:AH,СВОД!$B202),0)</f>
        <v>0</v>
      </c>
      <c r="P202" s="327"/>
      <c r="Q202" s="326">
        <f>IFERROR(SUMIFS(BOQ!S:S,BOQ!AH:AH,СВОД!$B202)/E202,0)</f>
        <v>0</v>
      </c>
      <c r="R202" s="327"/>
      <c r="S202" s="326">
        <f>IFERROR(SUMIFS(BOQ!Y:Y,BOQ!AH:AH,СВОД!$B202)/SUMIFS(BOQ!S:S,BOQ!AH:AH,СВОД!$B202),0)</f>
        <v>0</v>
      </c>
    </row>
    <row r="203" spans="2:19" hidden="1">
      <c r="B203" s="168" t="s">
        <v>772</v>
      </c>
      <c r="C203" s="169" t="s">
        <v>963</v>
      </c>
      <c r="D203" s="282" t="s">
        <v>10</v>
      </c>
      <c r="E203" s="170">
        <f>IF(SUMIF(BOQ!AI:AI,СВОД!B203,BOQ!AL:AL)=0,SUMIF(BOQ!AM:AM,СВОД!B203,BOQ!AP:AP),SUMIF(BOQ!AI:AI,СВОД!B203,BOQ!AL:AL))</f>
        <v>0</v>
      </c>
      <c r="F203" s="324">
        <f t="shared" ref="F203:F270" si="19">IFERROR(G203/E203,0)</f>
        <v>0</v>
      </c>
      <c r="G203" s="325">
        <f>SUMIFS(BOQ!AE:AE,BOQ!AH:AH,СВОД!$B203)</f>
        <v>0</v>
      </c>
      <c r="H203" s="324">
        <f t="shared" ref="H203:H270" si="20">IFERROR(I203/E203,0)</f>
        <v>0</v>
      </c>
      <c r="I203" s="325">
        <f>SUMIFS(BOQ!AC:AC,BOQ!AH:AH,СВОД!$B203)</f>
        <v>0</v>
      </c>
      <c r="J203" s="324">
        <f t="shared" ref="J203:J270" si="21">IFERROR(K203/E203,0)</f>
        <v>0</v>
      </c>
      <c r="K203" s="325">
        <f>SUMIFS(BOQ!AG:AG,BOQ!AH:AH,СВОД!$B203)</f>
        <v>0</v>
      </c>
      <c r="L203" s="172"/>
      <c r="M203" s="326">
        <f>IFERROR(SUMIFS(BOQ!Q:Q,BOQ!AH:AH,СВОД!$B203)/E203,0)</f>
        <v>0</v>
      </c>
      <c r="N203" s="327"/>
      <c r="O203" s="326">
        <f>IFERROR(SUMIFS(BOQ!V:V,BOQ!AH:AH,СВОД!$B203)/SUMIFS(BOQ!Q:Q,BOQ!AH:AH,СВОД!$B203),0)</f>
        <v>0</v>
      </c>
      <c r="P203" s="327"/>
      <c r="Q203" s="326">
        <f>IFERROR(SUMIFS(BOQ!S:S,BOQ!AH:AH,СВОД!$B203)/E203,0)</f>
        <v>0</v>
      </c>
      <c r="R203" s="327"/>
      <c r="S203" s="326">
        <f>IFERROR(SUMIFS(BOQ!Y:Y,BOQ!AH:AH,СВОД!$B203)/SUMIFS(BOQ!S:S,BOQ!AH:AH,СВОД!$B203),0)</f>
        <v>0</v>
      </c>
    </row>
    <row r="204" spans="2:19" hidden="1">
      <c r="B204" s="168" t="s">
        <v>546</v>
      </c>
      <c r="C204" s="169" t="s">
        <v>547</v>
      </c>
      <c r="D204" s="282" t="s">
        <v>10</v>
      </c>
      <c r="E204" s="170">
        <f>IF(SUMIF(BOQ!AI:AI,СВОД!B204,BOQ!AL:AL)=0,SUMIF(BOQ!AM:AM,СВОД!B204,BOQ!AP:AP),SUMIF(BOQ!AI:AI,СВОД!B204,BOQ!AL:AL))</f>
        <v>0</v>
      </c>
      <c r="F204" s="324">
        <f t="shared" si="19"/>
        <v>0</v>
      </c>
      <c r="G204" s="325">
        <f>SUMIFS(BOQ!AE:AE,BOQ!AH:AH,СВОД!$B204)</f>
        <v>0</v>
      </c>
      <c r="H204" s="324">
        <f t="shared" si="20"/>
        <v>0</v>
      </c>
      <c r="I204" s="325">
        <f>SUMIFS(BOQ!AC:AC,BOQ!AH:AH,СВОД!$B204)</f>
        <v>0</v>
      </c>
      <c r="J204" s="324">
        <f t="shared" si="21"/>
        <v>0</v>
      </c>
      <c r="K204" s="325">
        <f>SUMIFS(BOQ!AG:AG,BOQ!AH:AH,СВОД!$B204)</f>
        <v>0</v>
      </c>
      <c r="L204" s="172"/>
      <c r="M204" s="326">
        <f>IFERROR(SUMIFS(BOQ!Q:Q,BOQ!AH:AH,СВОД!$B204)/E204,0)</f>
        <v>0</v>
      </c>
      <c r="N204" s="327"/>
      <c r="O204" s="326">
        <f>IFERROR(SUMIFS(BOQ!V:V,BOQ!AH:AH,СВОД!$B204)/SUMIFS(BOQ!Q:Q,BOQ!AH:AH,СВОД!$B204),0)</f>
        <v>0</v>
      </c>
      <c r="P204" s="327"/>
      <c r="Q204" s="326">
        <f>IFERROR(SUMIFS(BOQ!S:S,BOQ!AH:AH,СВОД!$B204)/E204,0)</f>
        <v>0</v>
      </c>
      <c r="R204" s="327"/>
      <c r="S204" s="326">
        <f>IFERROR(SUMIFS(BOQ!Y:Y,BOQ!AH:AH,СВОД!$B204)/SUMIFS(BOQ!S:S,BOQ!AH:AH,СВОД!$B204),0)</f>
        <v>0</v>
      </c>
    </row>
    <row r="205" spans="2:19" hidden="1">
      <c r="B205" s="168" t="s">
        <v>615</v>
      </c>
      <c r="C205" s="169" t="s">
        <v>616</v>
      </c>
      <c r="D205" s="282" t="s">
        <v>7</v>
      </c>
      <c r="E205" s="170">
        <f>IF(SUMIF(BOQ!AI:AI,СВОД!B205,BOQ!AL:AL)=0,SUMIF(BOQ!AM:AM,СВОД!B205,BOQ!AP:AP),SUMIF(BOQ!AI:AI,СВОД!B205,BOQ!AL:AL))</f>
        <v>0</v>
      </c>
      <c r="F205" s="324">
        <f t="shared" si="19"/>
        <v>0</v>
      </c>
      <c r="G205" s="325">
        <f>SUMIFS(BOQ!AE:AE,BOQ!AH:AH,СВОД!$B205)</f>
        <v>0</v>
      </c>
      <c r="H205" s="324">
        <f t="shared" si="20"/>
        <v>0</v>
      </c>
      <c r="I205" s="325">
        <f>SUMIFS(BOQ!AC:AC,BOQ!AH:AH,СВОД!$B205)</f>
        <v>0</v>
      </c>
      <c r="J205" s="324">
        <f t="shared" si="21"/>
        <v>0</v>
      </c>
      <c r="K205" s="325">
        <f>SUMIFS(BOQ!AG:AG,BOQ!AH:AH,СВОД!$B205)</f>
        <v>0</v>
      </c>
      <c r="L205" s="172"/>
      <c r="M205" s="326">
        <f>IFERROR(SUMIFS(BOQ!Q:Q,BOQ!AH:AH,СВОД!$B205)/E205,0)</f>
        <v>0</v>
      </c>
      <c r="N205" s="327"/>
      <c r="O205" s="326">
        <f>IFERROR(SUMIFS(BOQ!V:V,BOQ!AH:AH,СВОД!$B205)/SUMIFS(BOQ!Q:Q,BOQ!AH:AH,СВОД!$B205),0)</f>
        <v>0</v>
      </c>
      <c r="P205" s="327"/>
      <c r="Q205" s="326">
        <f>IFERROR(SUMIFS(BOQ!S:S,BOQ!AH:AH,СВОД!$B205)/E205,0)</f>
        <v>0</v>
      </c>
      <c r="R205" s="327"/>
      <c r="S205" s="326">
        <f>IFERROR(SUMIFS(BOQ!Y:Y,BOQ!AH:AH,СВОД!$B205)/SUMIFS(BOQ!S:S,BOQ!AH:AH,СВОД!$B205),0)</f>
        <v>0</v>
      </c>
    </row>
    <row r="206" spans="2:19" hidden="1">
      <c r="B206" s="168" t="s">
        <v>572</v>
      </c>
      <c r="C206" s="169" t="s">
        <v>573</v>
      </c>
      <c r="D206" s="282" t="s">
        <v>7</v>
      </c>
      <c r="E206" s="170">
        <f>IF(SUMIF(BOQ!AI:AI,СВОД!B206,BOQ!AL:AL)=0,SUMIF(BOQ!AM:AM,СВОД!B206,BOQ!AP:AP),SUMIF(BOQ!AI:AI,СВОД!B206,BOQ!AL:AL))</f>
        <v>0</v>
      </c>
      <c r="F206" s="324">
        <f t="shared" si="19"/>
        <v>0</v>
      </c>
      <c r="G206" s="325">
        <f>SUMIFS(BOQ!AE:AE,BOQ!AH:AH,СВОД!$B206)</f>
        <v>0</v>
      </c>
      <c r="H206" s="324">
        <f t="shared" si="20"/>
        <v>0</v>
      </c>
      <c r="I206" s="325">
        <f>SUMIFS(BOQ!AC:AC,BOQ!AH:AH,СВОД!$B206)</f>
        <v>0</v>
      </c>
      <c r="J206" s="324">
        <f t="shared" si="21"/>
        <v>0</v>
      </c>
      <c r="K206" s="325">
        <f>SUMIFS(BOQ!AG:AG,BOQ!AH:AH,СВОД!$B206)</f>
        <v>0</v>
      </c>
      <c r="L206" s="172"/>
      <c r="M206" s="326">
        <f>IFERROR(SUMIFS(BOQ!Q:Q,BOQ!AH:AH,СВОД!$B206)/E206,0)</f>
        <v>0</v>
      </c>
      <c r="N206" s="327"/>
      <c r="O206" s="326">
        <f>IFERROR(SUMIFS(BOQ!V:V,BOQ!AH:AH,СВОД!$B206)/SUMIFS(BOQ!Q:Q,BOQ!AH:AH,СВОД!$B206),0)</f>
        <v>0</v>
      </c>
      <c r="P206" s="327"/>
      <c r="Q206" s="326">
        <f>IFERROR(SUMIFS(BOQ!S:S,BOQ!AH:AH,СВОД!$B206)/E206,0)</f>
        <v>0</v>
      </c>
      <c r="R206" s="327"/>
      <c r="S206" s="326">
        <f>IFERROR(SUMIFS(BOQ!Y:Y,BOQ!AH:AH,СВОД!$B206)/SUMIFS(BOQ!S:S,BOQ!AH:AH,СВОД!$B206),0)</f>
        <v>0</v>
      </c>
    </row>
    <row r="207" spans="2:19" hidden="1">
      <c r="B207" s="168" t="s">
        <v>773</v>
      </c>
      <c r="C207" s="169" t="s">
        <v>964</v>
      </c>
      <c r="D207" s="282" t="s">
        <v>7</v>
      </c>
      <c r="E207" s="170">
        <f>IF(SUMIF(BOQ!AI:AI,СВОД!B207,BOQ!AL:AL)=0,SUMIF(BOQ!AM:AM,СВОД!B207,BOQ!AP:AP),SUMIF(BOQ!AI:AI,СВОД!B207,BOQ!AL:AL))</f>
        <v>0</v>
      </c>
      <c r="F207" s="324">
        <f t="shared" si="19"/>
        <v>0</v>
      </c>
      <c r="G207" s="325">
        <f>SUMIFS(BOQ!AE:AE,BOQ!AH:AH,СВОД!$B207)</f>
        <v>0</v>
      </c>
      <c r="H207" s="324">
        <f t="shared" si="20"/>
        <v>0</v>
      </c>
      <c r="I207" s="325">
        <f>SUMIFS(BOQ!AC:AC,BOQ!AH:AH,СВОД!$B207)</f>
        <v>0</v>
      </c>
      <c r="J207" s="324">
        <f t="shared" si="21"/>
        <v>0</v>
      </c>
      <c r="K207" s="325">
        <f>SUMIFS(BOQ!AG:AG,BOQ!AH:AH,СВОД!$B207)</f>
        <v>0</v>
      </c>
      <c r="L207" s="172"/>
      <c r="M207" s="326">
        <f>IFERROR(SUMIFS(BOQ!Q:Q,BOQ!AH:AH,СВОД!$B207)/E207,0)</f>
        <v>0</v>
      </c>
      <c r="N207" s="327"/>
      <c r="O207" s="326">
        <f>IFERROR(SUMIFS(BOQ!V:V,BOQ!AH:AH,СВОД!$B207)/SUMIFS(BOQ!Q:Q,BOQ!AH:AH,СВОД!$B207),0)</f>
        <v>0</v>
      </c>
      <c r="P207" s="327"/>
      <c r="Q207" s="326">
        <f>IFERROR(SUMIFS(BOQ!S:S,BOQ!AH:AH,СВОД!$B207)/E207,0)</f>
        <v>0</v>
      </c>
      <c r="R207" s="327"/>
      <c r="S207" s="326">
        <f>IFERROR(SUMIFS(BOQ!Y:Y,BOQ!AH:AH,СВОД!$B207)/SUMIFS(BOQ!S:S,BOQ!AH:AH,СВОД!$B207),0)</f>
        <v>0</v>
      </c>
    </row>
    <row r="208" spans="2:19" hidden="1">
      <c r="B208" s="168" t="s">
        <v>774</v>
      </c>
      <c r="C208" s="169" t="s">
        <v>965</v>
      </c>
      <c r="D208" s="282" t="s">
        <v>7</v>
      </c>
      <c r="E208" s="170">
        <f>IF(SUMIF(BOQ!AI:AI,СВОД!B208,BOQ!AL:AL)=0,SUMIF(BOQ!AM:AM,СВОД!B208,BOQ!AP:AP),SUMIF(BOQ!AI:AI,СВОД!B208,BOQ!AL:AL))</f>
        <v>0</v>
      </c>
      <c r="F208" s="324">
        <f t="shared" si="19"/>
        <v>0</v>
      </c>
      <c r="G208" s="325">
        <f>SUMIFS(BOQ!AE:AE,BOQ!AH:AH,СВОД!$B208)</f>
        <v>0</v>
      </c>
      <c r="H208" s="324">
        <f t="shared" si="20"/>
        <v>0</v>
      </c>
      <c r="I208" s="325">
        <f>SUMIFS(BOQ!AC:AC,BOQ!AH:AH,СВОД!$B208)</f>
        <v>0</v>
      </c>
      <c r="J208" s="324">
        <f t="shared" si="21"/>
        <v>0</v>
      </c>
      <c r="K208" s="325">
        <f>SUMIFS(BOQ!AG:AG,BOQ!AH:AH,СВОД!$B208)</f>
        <v>0</v>
      </c>
      <c r="L208" s="172"/>
      <c r="M208" s="326">
        <f>IFERROR(SUMIFS(BOQ!Q:Q,BOQ!AH:AH,СВОД!$B208)/E208,0)</f>
        <v>0</v>
      </c>
      <c r="N208" s="327"/>
      <c r="O208" s="326">
        <f>IFERROR(SUMIFS(BOQ!V:V,BOQ!AH:AH,СВОД!$B208)/SUMIFS(BOQ!Q:Q,BOQ!AH:AH,СВОД!$B208),0)</f>
        <v>0</v>
      </c>
      <c r="P208" s="327"/>
      <c r="Q208" s="326">
        <f>IFERROR(SUMIFS(BOQ!S:S,BOQ!AH:AH,СВОД!$B208)/E208,0)</f>
        <v>0</v>
      </c>
      <c r="R208" s="327"/>
      <c r="S208" s="326">
        <f>IFERROR(SUMIFS(BOQ!Y:Y,BOQ!AH:AH,СВОД!$B208)/SUMIFS(BOQ!S:S,BOQ!AH:AH,СВОД!$B208),0)</f>
        <v>0</v>
      </c>
    </row>
    <row r="209" spans="2:19" hidden="1">
      <c r="B209" s="168" t="s">
        <v>775</v>
      </c>
      <c r="C209" s="169" t="s">
        <v>966</v>
      </c>
      <c r="D209" s="282" t="s">
        <v>7</v>
      </c>
      <c r="E209" s="170">
        <f>IF(SUMIF(BOQ!AI:AI,СВОД!B209,BOQ!AL:AL)=0,SUMIF(BOQ!AM:AM,СВОД!B209,BOQ!AP:AP),SUMIF(BOQ!AI:AI,СВОД!B209,BOQ!AL:AL))</f>
        <v>0</v>
      </c>
      <c r="F209" s="324">
        <f t="shared" si="19"/>
        <v>0</v>
      </c>
      <c r="G209" s="325">
        <f>SUMIFS(BOQ!AE:AE,BOQ!AH:AH,СВОД!$B209)</f>
        <v>0</v>
      </c>
      <c r="H209" s="324">
        <f t="shared" si="20"/>
        <v>0</v>
      </c>
      <c r="I209" s="325">
        <f>SUMIFS(BOQ!AC:AC,BOQ!AH:AH,СВОД!$B209)</f>
        <v>0</v>
      </c>
      <c r="J209" s="324">
        <f t="shared" si="21"/>
        <v>0</v>
      </c>
      <c r="K209" s="325">
        <f>SUMIFS(BOQ!AG:AG,BOQ!AH:AH,СВОД!$B209)</f>
        <v>0</v>
      </c>
      <c r="L209" s="172"/>
      <c r="M209" s="326">
        <f>IFERROR(SUMIFS(BOQ!Q:Q,BOQ!AH:AH,СВОД!$B209)/E209,0)</f>
        <v>0</v>
      </c>
      <c r="N209" s="327"/>
      <c r="O209" s="326">
        <f>IFERROR(SUMIFS(BOQ!V:V,BOQ!AH:AH,СВОД!$B209)/SUMIFS(BOQ!Q:Q,BOQ!AH:AH,СВОД!$B209),0)</f>
        <v>0</v>
      </c>
      <c r="P209" s="327"/>
      <c r="Q209" s="326">
        <f>IFERROR(SUMIFS(BOQ!S:S,BOQ!AH:AH,СВОД!$B209)/E209,0)</f>
        <v>0</v>
      </c>
      <c r="R209" s="327"/>
      <c r="S209" s="326">
        <f>IFERROR(SUMIFS(BOQ!Y:Y,BOQ!AH:AH,СВОД!$B209)/SUMIFS(BOQ!S:S,BOQ!AH:AH,СВОД!$B209),0)</f>
        <v>0</v>
      </c>
    </row>
    <row r="210" spans="2:19" hidden="1">
      <c r="B210" s="168" t="s">
        <v>776</v>
      </c>
      <c r="C210" s="169" t="s">
        <v>967</v>
      </c>
      <c r="D210" s="282" t="s">
        <v>7</v>
      </c>
      <c r="E210" s="170">
        <f>IF(SUMIF(BOQ!AI:AI,СВОД!B210,BOQ!AL:AL)=0,SUMIF(BOQ!AM:AM,СВОД!B210,BOQ!AP:AP),SUMIF(BOQ!AI:AI,СВОД!B210,BOQ!AL:AL))</f>
        <v>0</v>
      </c>
      <c r="F210" s="324">
        <f t="shared" si="19"/>
        <v>0</v>
      </c>
      <c r="G210" s="325">
        <f>SUMIFS(BOQ!AE:AE,BOQ!AH:AH,СВОД!$B210)</f>
        <v>0</v>
      </c>
      <c r="H210" s="324">
        <f t="shared" si="20"/>
        <v>0</v>
      </c>
      <c r="I210" s="325">
        <f>SUMIFS(BOQ!AC:AC,BOQ!AH:AH,СВОД!$B210)</f>
        <v>0</v>
      </c>
      <c r="J210" s="324">
        <f t="shared" si="21"/>
        <v>0</v>
      </c>
      <c r="K210" s="325">
        <f>SUMIFS(BOQ!AG:AG,BOQ!AH:AH,СВОД!$B210)</f>
        <v>0</v>
      </c>
      <c r="L210" s="172"/>
      <c r="M210" s="326">
        <f>IFERROR(SUMIFS(BOQ!Q:Q,BOQ!AH:AH,СВОД!$B210)/E210,0)</f>
        <v>0</v>
      </c>
      <c r="N210" s="327"/>
      <c r="O210" s="326">
        <f>IFERROR(SUMIFS(BOQ!V:V,BOQ!AH:AH,СВОД!$B210)/SUMIFS(BOQ!Q:Q,BOQ!AH:AH,СВОД!$B210),0)</f>
        <v>0</v>
      </c>
      <c r="P210" s="327"/>
      <c r="Q210" s="326">
        <f>IFERROR(SUMIFS(BOQ!S:S,BOQ!AH:AH,СВОД!$B210)/E210,0)</f>
        <v>0</v>
      </c>
      <c r="R210" s="327"/>
      <c r="S210" s="326">
        <f>IFERROR(SUMIFS(BOQ!Y:Y,BOQ!AH:AH,СВОД!$B210)/SUMIFS(BOQ!S:S,BOQ!AH:AH,СВОД!$B210),0)</f>
        <v>0</v>
      </c>
    </row>
    <row r="211" spans="2:19" hidden="1">
      <c r="B211" s="168" t="s">
        <v>777</v>
      </c>
      <c r="C211" s="169" t="s">
        <v>968</v>
      </c>
      <c r="D211" s="282" t="s">
        <v>7</v>
      </c>
      <c r="E211" s="170">
        <f>IF(SUMIF(BOQ!AI:AI,СВОД!B211,BOQ!AL:AL)=0,SUMIF(BOQ!AM:AM,СВОД!B211,BOQ!AP:AP),SUMIF(BOQ!AI:AI,СВОД!B211,BOQ!AL:AL))</f>
        <v>0</v>
      </c>
      <c r="F211" s="324">
        <f t="shared" si="19"/>
        <v>0</v>
      </c>
      <c r="G211" s="325">
        <f>SUMIFS(BOQ!AE:AE,BOQ!AH:AH,СВОД!$B211)</f>
        <v>0</v>
      </c>
      <c r="H211" s="324">
        <f t="shared" si="20"/>
        <v>0</v>
      </c>
      <c r="I211" s="325">
        <f>SUMIFS(BOQ!AC:AC,BOQ!AH:AH,СВОД!$B211)</f>
        <v>0</v>
      </c>
      <c r="J211" s="324">
        <f t="shared" si="21"/>
        <v>0</v>
      </c>
      <c r="K211" s="325">
        <f>SUMIFS(BOQ!AG:AG,BOQ!AH:AH,СВОД!$B211)</f>
        <v>0</v>
      </c>
      <c r="L211" s="172"/>
      <c r="M211" s="326">
        <f>IFERROR(SUMIFS(BOQ!Q:Q,BOQ!AH:AH,СВОД!$B211)/E211,0)</f>
        <v>0</v>
      </c>
      <c r="N211" s="327"/>
      <c r="O211" s="326">
        <f>IFERROR(SUMIFS(BOQ!V:V,BOQ!AH:AH,СВОД!$B211)/SUMIFS(BOQ!Q:Q,BOQ!AH:AH,СВОД!$B211),0)</f>
        <v>0</v>
      </c>
      <c r="P211" s="327"/>
      <c r="Q211" s="326">
        <f>IFERROR(SUMIFS(BOQ!S:S,BOQ!AH:AH,СВОД!$B211)/E211,0)</f>
        <v>0</v>
      </c>
      <c r="R211" s="327"/>
      <c r="S211" s="326">
        <f>IFERROR(SUMIFS(BOQ!Y:Y,BOQ!AH:AH,СВОД!$B211)/SUMIFS(BOQ!S:S,BOQ!AH:AH,СВОД!$B211),0)</f>
        <v>0</v>
      </c>
    </row>
    <row r="212" spans="2:19" hidden="1">
      <c r="B212" s="168" t="s">
        <v>778</v>
      </c>
      <c r="C212" s="169" t="s">
        <v>969</v>
      </c>
      <c r="D212" s="282" t="s">
        <v>9</v>
      </c>
      <c r="E212" s="170">
        <f>IF(SUMIF(BOQ!AI:AI,СВОД!B212,BOQ!AL:AL)=0,SUMIF(BOQ!AM:AM,СВОД!B212,BOQ!AP:AP),SUMIF(BOQ!AI:AI,СВОД!B212,BOQ!AL:AL))</f>
        <v>0</v>
      </c>
      <c r="F212" s="324">
        <f t="shared" si="19"/>
        <v>0</v>
      </c>
      <c r="G212" s="325">
        <f>SUMIFS(BOQ!AE:AE,BOQ!AH:AH,СВОД!$B212)</f>
        <v>0</v>
      </c>
      <c r="H212" s="324">
        <f t="shared" si="20"/>
        <v>0</v>
      </c>
      <c r="I212" s="325">
        <f>SUMIFS(BOQ!AC:AC,BOQ!AH:AH,СВОД!$B212)</f>
        <v>0</v>
      </c>
      <c r="J212" s="324">
        <f t="shared" si="21"/>
        <v>0</v>
      </c>
      <c r="K212" s="325">
        <f>SUMIFS(BOQ!AG:AG,BOQ!AH:AH,СВОД!$B212)</f>
        <v>0</v>
      </c>
      <c r="L212" s="172"/>
      <c r="M212" s="326">
        <f>IFERROR(SUMIFS(BOQ!Q:Q,BOQ!AH:AH,СВОД!$B212)/E212,0)</f>
        <v>0</v>
      </c>
      <c r="N212" s="327"/>
      <c r="O212" s="326">
        <f>IFERROR(SUMIFS(BOQ!V:V,BOQ!AH:AH,СВОД!$B212)/SUMIFS(BOQ!Q:Q,BOQ!AH:AH,СВОД!$B212),0)</f>
        <v>0</v>
      </c>
      <c r="P212" s="327"/>
      <c r="Q212" s="326">
        <f>IFERROR(SUMIFS(BOQ!S:S,BOQ!AH:AH,СВОД!$B212)/E212,0)</f>
        <v>0</v>
      </c>
      <c r="R212" s="327"/>
      <c r="S212" s="326">
        <f>IFERROR(SUMIFS(BOQ!Y:Y,BOQ!AH:AH,СВОД!$B212)/SUMIFS(BOQ!S:S,BOQ!AH:AH,СВОД!$B212),0)</f>
        <v>0</v>
      </c>
    </row>
    <row r="213" spans="2:19" hidden="1">
      <c r="B213" s="168" t="s">
        <v>779</v>
      </c>
      <c r="C213" s="169" t="s">
        <v>970</v>
      </c>
      <c r="D213" s="282" t="s">
        <v>9</v>
      </c>
      <c r="E213" s="170">
        <f>IF(SUMIF(BOQ!AI:AI,СВОД!B213,BOQ!AL:AL)=0,SUMIF(BOQ!AM:AM,СВОД!B213,BOQ!AP:AP),SUMIF(BOQ!AI:AI,СВОД!B213,BOQ!AL:AL))</f>
        <v>0</v>
      </c>
      <c r="F213" s="324">
        <f t="shared" si="19"/>
        <v>0</v>
      </c>
      <c r="G213" s="325">
        <f>SUMIFS(BOQ!AE:AE,BOQ!AH:AH,СВОД!$B213)</f>
        <v>0</v>
      </c>
      <c r="H213" s="324">
        <f t="shared" si="20"/>
        <v>0</v>
      </c>
      <c r="I213" s="325">
        <f>SUMIFS(BOQ!AC:AC,BOQ!AH:AH,СВОД!$B213)</f>
        <v>0</v>
      </c>
      <c r="J213" s="324">
        <f t="shared" si="21"/>
        <v>0</v>
      </c>
      <c r="K213" s="325">
        <f>SUMIFS(BOQ!AG:AG,BOQ!AH:AH,СВОД!$B213)</f>
        <v>0</v>
      </c>
      <c r="L213" s="172"/>
      <c r="M213" s="326">
        <f>IFERROR(SUMIFS(BOQ!Q:Q,BOQ!AH:AH,СВОД!$B213)/E213,0)</f>
        <v>0</v>
      </c>
      <c r="N213" s="327"/>
      <c r="O213" s="326">
        <f>IFERROR(SUMIFS(BOQ!V:V,BOQ!AH:AH,СВОД!$B213)/SUMIFS(BOQ!Q:Q,BOQ!AH:AH,СВОД!$B213),0)</f>
        <v>0</v>
      </c>
      <c r="P213" s="327"/>
      <c r="Q213" s="326">
        <f>IFERROR(SUMIFS(BOQ!S:S,BOQ!AH:AH,СВОД!$B213)/E213,0)</f>
        <v>0</v>
      </c>
      <c r="R213" s="327"/>
      <c r="S213" s="326">
        <f>IFERROR(SUMIFS(BOQ!Y:Y,BOQ!AH:AH,СВОД!$B213)/SUMIFS(BOQ!S:S,BOQ!AH:AH,СВОД!$B213),0)</f>
        <v>0</v>
      </c>
    </row>
    <row r="214" spans="2:19" hidden="1">
      <c r="B214" s="168" t="s">
        <v>780</v>
      </c>
      <c r="C214" s="169" t="s">
        <v>971</v>
      </c>
      <c r="D214" s="282" t="s">
        <v>7</v>
      </c>
      <c r="E214" s="170">
        <f>IF(SUMIF(BOQ!AI:AI,СВОД!B214,BOQ!AL:AL)=0,SUMIF(BOQ!AM:AM,СВОД!B214,BOQ!AP:AP),SUMIF(BOQ!AI:AI,СВОД!B214,BOQ!AL:AL))</f>
        <v>0</v>
      </c>
      <c r="F214" s="324">
        <f t="shared" si="19"/>
        <v>0</v>
      </c>
      <c r="G214" s="325">
        <f>SUMIFS(BOQ!AE:AE,BOQ!AH:AH,СВОД!$B214)</f>
        <v>0</v>
      </c>
      <c r="H214" s="324">
        <f t="shared" si="20"/>
        <v>0</v>
      </c>
      <c r="I214" s="325">
        <f>SUMIFS(BOQ!AC:AC,BOQ!AH:AH,СВОД!$B214)</f>
        <v>0</v>
      </c>
      <c r="J214" s="324">
        <f t="shared" si="21"/>
        <v>0</v>
      </c>
      <c r="K214" s="325">
        <f>SUMIFS(BOQ!AG:AG,BOQ!AH:AH,СВОД!$B214)</f>
        <v>0</v>
      </c>
      <c r="L214" s="172"/>
      <c r="M214" s="326">
        <f>IFERROR(SUMIFS(BOQ!Q:Q,BOQ!AH:AH,СВОД!$B214)/E214,0)</f>
        <v>0</v>
      </c>
      <c r="N214" s="327"/>
      <c r="O214" s="326">
        <f>IFERROR(SUMIFS(BOQ!V:V,BOQ!AH:AH,СВОД!$B214)/SUMIFS(BOQ!Q:Q,BOQ!AH:AH,СВОД!$B214),0)</f>
        <v>0</v>
      </c>
      <c r="P214" s="327"/>
      <c r="Q214" s="326">
        <f>IFERROR(SUMIFS(BOQ!S:S,BOQ!AH:AH,СВОД!$B214)/E214,0)</f>
        <v>0</v>
      </c>
      <c r="R214" s="327"/>
      <c r="S214" s="326">
        <f>IFERROR(SUMIFS(BOQ!Y:Y,BOQ!AH:AH,СВОД!$B214)/SUMIFS(BOQ!S:S,BOQ!AH:AH,СВОД!$B214),0)</f>
        <v>0</v>
      </c>
    </row>
    <row r="215" spans="2:19" hidden="1">
      <c r="B215" s="168" t="s">
        <v>781</v>
      </c>
      <c r="C215" s="169" t="s">
        <v>972</v>
      </c>
      <c r="D215" s="282" t="s">
        <v>6</v>
      </c>
      <c r="E215" s="170">
        <f>IF(SUMIF(BOQ!AI:AI,СВОД!B215,BOQ!AL:AL)=0,SUMIF(BOQ!AM:AM,СВОД!B215,BOQ!AP:AP),SUMIF(BOQ!AI:AI,СВОД!B215,BOQ!AL:AL))</f>
        <v>0</v>
      </c>
      <c r="F215" s="324">
        <f t="shared" si="19"/>
        <v>0</v>
      </c>
      <c r="G215" s="325">
        <f>SUMIFS(BOQ!AE:AE,BOQ!AH:AH,СВОД!$B215)</f>
        <v>0</v>
      </c>
      <c r="H215" s="324">
        <f t="shared" si="20"/>
        <v>0</v>
      </c>
      <c r="I215" s="325">
        <f>SUMIFS(BOQ!AC:AC,BOQ!AH:AH,СВОД!$B215)</f>
        <v>0</v>
      </c>
      <c r="J215" s="324">
        <f t="shared" si="21"/>
        <v>0</v>
      </c>
      <c r="K215" s="325">
        <f>SUMIFS(BOQ!AG:AG,BOQ!AH:AH,СВОД!$B215)</f>
        <v>0</v>
      </c>
      <c r="L215" s="172"/>
      <c r="M215" s="326">
        <f>IFERROR(SUMIFS(BOQ!Q:Q,BOQ!AH:AH,СВОД!$B215)/E215,0)</f>
        <v>0</v>
      </c>
      <c r="N215" s="327"/>
      <c r="O215" s="326">
        <f>IFERROR(SUMIFS(BOQ!V:V,BOQ!AH:AH,СВОД!$B215)/SUMIFS(BOQ!Q:Q,BOQ!AH:AH,СВОД!$B215),0)</f>
        <v>0</v>
      </c>
      <c r="P215" s="327"/>
      <c r="Q215" s="326">
        <f>IFERROR(SUMIFS(BOQ!S:S,BOQ!AH:AH,СВОД!$B215)/E215,0)</f>
        <v>0</v>
      </c>
      <c r="R215" s="327"/>
      <c r="S215" s="326">
        <f>IFERROR(SUMIFS(BOQ!Y:Y,BOQ!AH:AH,СВОД!$B215)/SUMIFS(BOQ!S:S,BOQ!AH:AH,СВОД!$B215),0)</f>
        <v>0</v>
      </c>
    </row>
    <row r="216" spans="2:19" hidden="1">
      <c r="B216" s="168" t="s">
        <v>782</v>
      </c>
      <c r="C216" s="169" t="s">
        <v>973</v>
      </c>
      <c r="D216" s="282" t="s">
        <v>7</v>
      </c>
      <c r="E216" s="170">
        <f>IF(SUMIF(BOQ!AI:AI,СВОД!B216,BOQ!AL:AL)=0,SUMIF(BOQ!AM:AM,СВОД!B216,BOQ!AP:AP),SUMIF(BOQ!AI:AI,СВОД!B216,BOQ!AL:AL))</f>
        <v>0</v>
      </c>
      <c r="F216" s="324">
        <f t="shared" si="19"/>
        <v>0</v>
      </c>
      <c r="G216" s="325">
        <f>SUMIFS(BOQ!AE:AE,BOQ!AH:AH,СВОД!$B216)</f>
        <v>0</v>
      </c>
      <c r="H216" s="324">
        <f t="shared" si="20"/>
        <v>0</v>
      </c>
      <c r="I216" s="325">
        <f>SUMIFS(BOQ!AC:AC,BOQ!AH:AH,СВОД!$B216)</f>
        <v>0</v>
      </c>
      <c r="J216" s="324">
        <f t="shared" si="21"/>
        <v>0</v>
      </c>
      <c r="K216" s="325">
        <f>SUMIFS(BOQ!AG:AG,BOQ!AH:AH,СВОД!$B216)</f>
        <v>0</v>
      </c>
      <c r="L216" s="172"/>
      <c r="M216" s="326">
        <f>IFERROR(SUMIFS(BOQ!Q:Q,BOQ!AH:AH,СВОД!$B216)/E216,0)</f>
        <v>0</v>
      </c>
      <c r="N216" s="327"/>
      <c r="O216" s="326">
        <f>IFERROR(SUMIFS(BOQ!V:V,BOQ!AH:AH,СВОД!$B216)/SUMIFS(BOQ!Q:Q,BOQ!AH:AH,СВОД!$B216),0)</f>
        <v>0</v>
      </c>
      <c r="P216" s="327"/>
      <c r="Q216" s="326">
        <f>IFERROR(SUMIFS(BOQ!S:S,BOQ!AH:AH,СВОД!$B216)/E216,0)</f>
        <v>0</v>
      </c>
      <c r="R216" s="327"/>
      <c r="S216" s="326">
        <f>IFERROR(SUMIFS(BOQ!Y:Y,BOQ!AH:AH,СВОД!$B216)/SUMIFS(BOQ!S:S,BOQ!AH:AH,СВОД!$B216),0)</f>
        <v>0</v>
      </c>
    </row>
    <row r="217" spans="2:19" hidden="1">
      <c r="B217" s="168" t="s">
        <v>783</v>
      </c>
      <c r="C217" s="169" t="s">
        <v>974</v>
      </c>
      <c r="D217" s="282" t="s">
        <v>7</v>
      </c>
      <c r="E217" s="170">
        <f>IF(SUMIF(BOQ!AI:AI,СВОД!B217,BOQ!AL:AL)=0,SUMIF(BOQ!AM:AM,СВОД!B217,BOQ!AP:AP),SUMIF(BOQ!AI:AI,СВОД!B217,BOQ!AL:AL))</f>
        <v>0</v>
      </c>
      <c r="F217" s="324">
        <f t="shared" si="19"/>
        <v>0</v>
      </c>
      <c r="G217" s="325">
        <f>SUMIFS(BOQ!AE:AE,BOQ!AH:AH,СВОД!$B217)</f>
        <v>0</v>
      </c>
      <c r="H217" s="324">
        <f t="shared" si="20"/>
        <v>0</v>
      </c>
      <c r="I217" s="325">
        <f>SUMIFS(BOQ!AC:AC,BOQ!AH:AH,СВОД!$B217)</f>
        <v>0</v>
      </c>
      <c r="J217" s="324">
        <f t="shared" si="21"/>
        <v>0</v>
      </c>
      <c r="K217" s="325">
        <f>SUMIFS(BOQ!AG:AG,BOQ!AH:AH,СВОД!$B217)</f>
        <v>0</v>
      </c>
      <c r="L217" s="172"/>
      <c r="M217" s="326">
        <f>IFERROR(SUMIFS(BOQ!Q:Q,BOQ!AH:AH,СВОД!$B217)/E217,0)</f>
        <v>0</v>
      </c>
      <c r="N217" s="327"/>
      <c r="O217" s="326">
        <f>IFERROR(SUMIFS(BOQ!V:V,BOQ!AH:AH,СВОД!$B217)/SUMIFS(BOQ!Q:Q,BOQ!AH:AH,СВОД!$B217),0)</f>
        <v>0</v>
      </c>
      <c r="P217" s="327"/>
      <c r="Q217" s="326">
        <f>IFERROR(SUMIFS(BOQ!S:S,BOQ!AH:AH,СВОД!$B217)/E217,0)</f>
        <v>0</v>
      </c>
      <c r="R217" s="327"/>
      <c r="S217" s="326">
        <f>IFERROR(SUMIFS(BOQ!Y:Y,BOQ!AH:AH,СВОД!$B217)/SUMIFS(BOQ!S:S,BOQ!AH:AH,СВОД!$B217),0)</f>
        <v>0</v>
      </c>
    </row>
    <row r="218" spans="2:19" hidden="1">
      <c r="B218" s="168" t="s">
        <v>784</v>
      </c>
      <c r="C218" s="169" t="s">
        <v>975</v>
      </c>
      <c r="D218" s="282" t="s">
        <v>7</v>
      </c>
      <c r="E218" s="170">
        <f>IF(SUMIF(BOQ!AI:AI,СВОД!B218,BOQ!AL:AL)=0,SUMIF(BOQ!AM:AM,СВОД!B218,BOQ!AP:AP),SUMIF(BOQ!AI:AI,СВОД!B218,BOQ!AL:AL))</f>
        <v>0</v>
      </c>
      <c r="F218" s="324">
        <f t="shared" si="19"/>
        <v>0</v>
      </c>
      <c r="G218" s="325">
        <f>SUMIFS(BOQ!AE:AE,BOQ!AH:AH,СВОД!$B218)</f>
        <v>0</v>
      </c>
      <c r="H218" s="324">
        <f t="shared" si="20"/>
        <v>0</v>
      </c>
      <c r="I218" s="325">
        <f>SUMIFS(BOQ!AC:AC,BOQ!AH:AH,СВОД!$B218)</f>
        <v>0</v>
      </c>
      <c r="J218" s="324">
        <f t="shared" si="21"/>
        <v>0</v>
      </c>
      <c r="K218" s="325">
        <f>SUMIFS(BOQ!AG:AG,BOQ!AH:AH,СВОД!$B218)</f>
        <v>0</v>
      </c>
      <c r="L218" s="172"/>
      <c r="M218" s="326">
        <f>IFERROR(SUMIFS(BOQ!Q:Q,BOQ!AH:AH,СВОД!$B218)/E218,0)</f>
        <v>0</v>
      </c>
      <c r="N218" s="327"/>
      <c r="O218" s="326">
        <f>IFERROR(SUMIFS(BOQ!V:V,BOQ!AH:AH,СВОД!$B218)/SUMIFS(BOQ!Q:Q,BOQ!AH:AH,СВОД!$B218),0)</f>
        <v>0</v>
      </c>
      <c r="P218" s="327"/>
      <c r="Q218" s="326">
        <f>IFERROR(SUMIFS(BOQ!S:S,BOQ!AH:AH,СВОД!$B218)/E218,0)</f>
        <v>0</v>
      </c>
      <c r="R218" s="327"/>
      <c r="S218" s="326">
        <f>IFERROR(SUMIFS(BOQ!Y:Y,BOQ!AH:AH,СВОД!$B218)/SUMIFS(BOQ!S:S,BOQ!AH:AH,СВОД!$B218),0)</f>
        <v>0</v>
      </c>
    </row>
    <row r="219" spans="2:19" hidden="1">
      <c r="B219" s="168" t="s">
        <v>785</v>
      </c>
      <c r="C219" s="169" t="s">
        <v>976</v>
      </c>
      <c r="D219" s="282" t="s">
        <v>7</v>
      </c>
      <c r="E219" s="170">
        <f>IF(SUMIF(BOQ!AI:AI,СВОД!B219,BOQ!AL:AL)=0,SUMIF(BOQ!AM:AM,СВОД!B219,BOQ!AP:AP),SUMIF(BOQ!AI:AI,СВОД!B219,BOQ!AL:AL))</f>
        <v>0</v>
      </c>
      <c r="F219" s="324">
        <f t="shared" si="19"/>
        <v>0</v>
      </c>
      <c r="G219" s="325">
        <f>SUMIFS(BOQ!AE:AE,BOQ!AH:AH,СВОД!$B219)</f>
        <v>0</v>
      </c>
      <c r="H219" s="324">
        <f t="shared" si="20"/>
        <v>0</v>
      </c>
      <c r="I219" s="325">
        <f>SUMIFS(BOQ!AC:AC,BOQ!AH:AH,СВОД!$B219)</f>
        <v>0</v>
      </c>
      <c r="J219" s="324">
        <f t="shared" si="21"/>
        <v>0</v>
      </c>
      <c r="K219" s="325">
        <f>SUMIFS(BOQ!AG:AG,BOQ!AH:AH,СВОД!$B219)</f>
        <v>0</v>
      </c>
      <c r="L219" s="172"/>
      <c r="M219" s="326">
        <f>IFERROR(SUMIFS(BOQ!Q:Q,BOQ!AH:AH,СВОД!$B219)/E219,0)</f>
        <v>0</v>
      </c>
      <c r="N219" s="327"/>
      <c r="O219" s="326">
        <f>IFERROR(SUMIFS(BOQ!V:V,BOQ!AH:AH,СВОД!$B219)/SUMIFS(BOQ!Q:Q,BOQ!AH:AH,СВОД!$B219),0)</f>
        <v>0</v>
      </c>
      <c r="P219" s="327"/>
      <c r="Q219" s="326">
        <f>IFERROR(SUMIFS(BOQ!S:S,BOQ!AH:AH,СВОД!$B219)/E219,0)</f>
        <v>0</v>
      </c>
      <c r="R219" s="327"/>
      <c r="S219" s="326">
        <f>IFERROR(SUMIFS(BOQ!Y:Y,BOQ!AH:AH,СВОД!$B219)/SUMIFS(BOQ!S:S,BOQ!AH:AH,СВОД!$B219),0)</f>
        <v>0</v>
      </c>
    </row>
    <row r="220" spans="2:19" hidden="1">
      <c r="B220" s="168" t="s">
        <v>613</v>
      </c>
      <c r="C220" s="169" t="s">
        <v>614</v>
      </c>
      <c r="D220" s="282" t="s">
        <v>6</v>
      </c>
      <c r="E220" s="170">
        <f>IF(SUMIF(BOQ!AI:AI,СВОД!B220,BOQ!AL:AL)=0,SUMIF(BOQ!AM:AM,СВОД!B220,BOQ!AP:AP),SUMIF(BOQ!AI:AI,СВОД!B220,BOQ!AL:AL))</f>
        <v>0</v>
      </c>
      <c r="F220" s="324">
        <f t="shared" si="19"/>
        <v>0</v>
      </c>
      <c r="G220" s="325">
        <f>SUMIFS(BOQ!AE:AE,BOQ!AH:AH,СВОД!$B220)</f>
        <v>0</v>
      </c>
      <c r="H220" s="324">
        <f t="shared" si="20"/>
        <v>0</v>
      </c>
      <c r="I220" s="325">
        <f>SUMIFS(BOQ!AC:AC,BOQ!AH:AH,СВОД!$B220)</f>
        <v>0</v>
      </c>
      <c r="J220" s="324">
        <f t="shared" si="21"/>
        <v>0</v>
      </c>
      <c r="K220" s="325">
        <f>SUMIFS(BOQ!AG:AG,BOQ!AH:AH,СВОД!$B220)</f>
        <v>0</v>
      </c>
      <c r="L220" s="172"/>
      <c r="M220" s="326">
        <f>IFERROR(SUMIFS(BOQ!Q:Q,BOQ!AH:AH,СВОД!$B220)/E220,0)</f>
        <v>0</v>
      </c>
      <c r="N220" s="327"/>
      <c r="O220" s="326">
        <f>IFERROR(SUMIFS(BOQ!V:V,BOQ!AH:AH,СВОД!$B220)/SUMIFS(BOQ!Q:Q,BOQ!AH:AH,СВОД!$B220),0)</f>
        <v>0</v>
      </c>
      <c r="P220" s="327"/>
      <c r="Q220" s="326">
        <f>IFERROR(SUMIFS(BOQ!S:S,BOQ!AH:AH,СВОД!$B220)/E220,0)</f>
        <v>0</v>
      </c>
      <c r="R220" s="327"/>
      <c r="S220" s="326">
        <f>IFERROR(SUMIFS(BOQ!Y:Y,BOQ!AH:AH,СВОД!$B220)/SUMIFS(BOQ!S:S,BOQ!AH:AH,СВОД!$B220),0)</f>
        <v>0</v>
      </c>
    </row>
    <row r="221" spans="2:19" hidden="1">
      <c r="B221" s="168" t="s">
        <v>611</v>
      </c>
      <c r="C221" s="169" t="s">
        <v>612</v>
      </c>
      <c r="D221" s="282" t="s">
        <v>7</v>
      </c>
      <c r="E221" s="170">
        <f>IF(SUMIF(BOQ!AI:AI,СВОД!B221,BOQ!AL:AL)=0,SUMIF(BOQ!AM:AM,СВОД!B221,BOQ!AP:AP),SUMIF(BOQ!AI:AI,СВОД!B221,BOQ!AL:AL))</f>
        <v>0</v>
      </c>
      <c r="F221" s="324">
        <f t="shared" si="19"/>
        <v>0</v>
      </c>
      <c r="G221" s="325">
        <f>SUMIFS(BOQ!AE:AE,BOQ!AH:AH,СВОД!$B221)</f>
        <v>0</v>
      </c>
      <c r="H221" s="324">
        <f t="shared" si="20"/>
        <v>0</v>
      </c>
      <c r="I221" s="325">
        <f>SUMIFS(BOQ!AC:AC,BOQ!AH:AH,СВОД!$B221)</f>
        <v>0</v>
      </c>
      <c r="J221" s="324">
        <f t="shared" si="21"/>
        <v>0</v>
      </c>
      <c r="K221" s="325">
        <f>SUMIFS(BOQ!AG:AG,BOQ!AH:AH,СВОД!$B221)</f>
        <v>0</v>
      </c>
      <c r="L221" s="172"/>
      <c r="M221" s="326">
        <f>IFERROR(SUMIFS(BOQ!Q:Q,BOQ!AH:AH,СВОД!$B221)/E221,0)</f>
        <v>0</v>
      </c>
      <c r="N221" s="327"/>
      <c r="O221" s="326">
        <f>IFERROR(SUMIFS(BOQ!V:V,BOQ!AH:AH,СВОД!$B221)/SUMIFS(BOQ!Q:Q,BOQ!AH:AH,СВОД!$B221),0)</f>
        <v>0</v>
      </c>
      <c r="P221" s="327"/>
      <c r="Q221" s="326">
        <f>IFERROR(SUMIFS(BOQ!S:S,BOQ!AH:AH,СВОД!$B221)/E221,0)</f>
        <v>0</v>
      </c>
      <c r="R221" s="327"/>
      <c r="S221" s="326">
        <f>IFERROR(SUMIFS(BOQ!Y:Y,BOQ!AH:AH,СВОД!$B221)/SUMIFS(BOQ!S:S,BOQ!AH:AH,СВОД!$B221),0)</f>
        <v>0</v>
      </c>
    </row>
    <row r="222" spans="2:19" hidden="1">
      <c r="B222" s="168" t="s">
        <v>786</v>
      </c>
      <c r="C222" s="169" t="s">
        <v>977</v>
      </c>
      <c r="D222" s="282" t="s">
        <v>7</v>
      </c>
      <c r="E222" s="170">
        <f>IF(SUMIF(BOQ!AI:AI,СВОД!B222,BOQ!AL:AL)=0,SUMIF(BOQ!AM:AM,СВОД!B222,BOQ!AP:AP),SUMIF(BOQ!AI:AI,СВОД!B222,BOQ!AL:AL))</f>
        <v>0</v>
      </c>
      <c r="F222" s="324">
        <f t="shared" si="19"/>
        <v>0</v>
      </c>
      <c r="G222" s="325">
        <f>SUMIFS(BOQ!AE:AE,BOQ!AH:AH,СВОД!$B222)</f>
        <v>0</v>
      </c>
      <c r="H222" s="324">
        <f t="shared" si="20"/>
        <v>0</v>
      </c>
      <c r="I222" s="325">
        <f>SUMIFS(BOQ!AC:AC,BOQ!AH:AH,СВОД!$B222)</f>
        <v>0</v>
      </c>
      <c r="J222" s="324">
        <f t="shared" si="21"/>
        <v>0</v>
      </c>
      <c r="K222" s="325">
        <f>SUMIFS(BOQ!AG:AG,BOQ!AH:AH,СВОД!$B222)</f>
        <v>0</v>
      </c>
      <c r="L222" s="172"/>
      <c r="M222" s="326">
        <f>IFERROR(SUMIFS(BOQ!Q:Q,BOQ!AH:AH,СВОД!$B222)/E222,0)</f>
        <v>0</v>
      </c>
      <c r="N222" s="327"/>
      <c r="O222" s="326">
        <f>IFERROR(SUMIFS(BOQ!V:V,BOQ!AH:AH,СВОД!$B222)/SUMIFS(BOQ!Q:Q,BOQ!AH:AH,СВОД!$B222),0)</f>
        <v>0</v>
      </c>
      <c r="P222" s="327"/>
      <c r="Q222" s="326">
        <f>IFERROR(SUMIFS(BOQ!S:S,BOQ!AH:AH,СВОД!$B222)/E222,0)</f>
        <v>0</v>
      </c>
      <c r="R222" s="327"/>
      <c r="S222" s="326">
        <f>IFERROR(SUMIFS(BOQ!Y:Y,BOQ!AH:AH,СВОД!$B222)/SUMIFS(BOQ!S:S,BOQ!AH:AH,СВОД!$B222),0)</f>
        <v>0</v>
      </c>
    </row>
    <row r="223" spans="2:19" hidden="1">
      <c r="B223" s="168" t="s">
        <v>787</v>
      </c>
      <c r="C223" s="169" t="s">
        <v>978</v>
      </c>
      <c r="D223" s="282" t="s">
        <v>7</v>
      </c>
      <c r="E223" s="170">
        <f>IF(SUMIF(BOQ!AI:AI,СВОД!B223,BOQ!AL:AL)=0,SUMIF(BOQ!AM:AM,СВОД!B223,BOQ!AP:AP),SUMIF(BOQ!AI:AI,СВОД!B223,BOQ!AL:AL))</f>
        <v>0</v>
      </c>
      <c r="F223" s="324">
        <f t="shared" si="19"/>
        <v>0</v>
      </c>
      <c r="G223" s="325">
        <f>SUMIFS(BOQ!AE:AE,BOQ!AH:AH,СВОД!$B223)</f>
        <v>0</v>
      </c>
      <c r="H223" s="324">
        <f t="shared" si="20"/>
        <v>0</v>
      </c>
      <c r="I223" s="325">
        <f>SUMIFS(BOQ!AC:AC,BOQ!AH:AH,СВОД!$B223)</f>
        <v>0</v>
      </c>
      <c r="J223" s="324">
        <f t="shared" si="21"/>
        <v>0</v>
      </c>
      <c r="K223" s="325">
        <f>SUMIFS(BOQ!AG:AG,BOQ!AH:AH,СВОД!$B223)</f>
        <v>0</v>
      </c>
      <c r="L223" s="172"/>
      <c r="M223" s="326">
        <f>IFERROR(SUMIFS(BOQ!Q:Q,BOQ!AH:AH,СВОД!$B223)/E223,0)</f>
        <v>0</v>
      </c>
      <c r="N223" s="327"/>
      <c r="O223" s="326">
        <f>IFERROR(SUMIFS(BOQ!V:V,BOQ!AH:AH,СВОД!$B223)/SUMIFS(BOQ!Q:Q,BOQ!AH:AH,СВОД!$B223),0)</f>
        <v>0</v>
      </c>
      <c r="P223" s="327"/>
      <c r="Q223" s="326">
        <f>IFERROR(SUMIFS(BOQ!S:S,BOQ!AH:AH,СВОД!$B223)/E223,0)</f>
        <v>0</v>
      </c>
      <c r="R223" s="327"/>
      <c r="S223" s="326">
        <f>IFERROR(SUMIFS(BOQ!Y:Y,BOQ!AH:AH,СВОД!$B223)/SUMIFS(BOQ!S:S,BOQ!AH:AH,СВОД!$B223),0)</f>
        <v>0</v>
      </c>
    </row>
    <row r="224" spans="2:19" hidden="1">
      <c r="B224" s="168" t="s">
        <v>620</v>
      </c>
      <c r="C224" s="169" t="s">
        <v>621</v>
      </c>
      <c r="D224" s="282" t="s">
        <v>6</v>
      </c>
      <c r="E224" s="170">
        <f>IF(SUMIF(BOQ!AI:AI,СВОД!B224,BOQ!AL:AL)=0,SUMIF(BOQ!AM:AM,СВОД!B224,BOQ!AP:AP),SUMIF(BOQ!AI:AI,СВОД!B224,BOQ!AL:AL))</f>
        <v>0</v>
      </c>
      <c r="F224" s="324">
        <f t="shared" si="19"/>
        <v>0</v>
      </c>
      <c r="G224" s="325">
        <f>SUMIFS(BOQ!AE:AE,BOQ!AH:AH,СВОД!$B224)</f>
        <v>0</v>
      </c>
      <c r="H224" s="324">
        <f t="shared" si="20"/>
        <v>0</v>
      </c>
      <c r="I224" s="325">
        <f>SUMIFS(BOQ!AC:AC,BOQ!AH:AH,СВОД!$B224)</f>
        <v>0</v>
      </c>
      <c r="J224" s="324">
        <f t="shared" si="21"/>
        <v>0</v>
      </c>
      <c r="K224" s="325">
        <f>SUMIFS(BOQ!AG:AG,BOQ!AH:AH,СВОД!$B224)</f>
        <v>0</v>
      </c>
      <c r="L224" s="172"/>
      <c r="M224" s="326">
        <f>IFERROR(SUMIFS(BOQ!Q:Q,BOQ!AH:AH,СВОД!$B224)/E224,0)</f>
        <v>0</v>
      </c>
      <c r="N224" s="327"/>
      <c r="O224" s="326">
        <f>IFERROR(SUMIFS(BOQ!V:V,BOQ!AH:AH,СВОД!$B224)/SUMIFS(BOQ!Q:Q,BOQ!AH:AH,СВОД!$B224),0)</f>
        <v>0</v>
      </c>
      <c r="P224" s="327"/>
      <c r="Q224" s="326">
        <f>IFERROR(SUMIFS(BOQ!S:S,BOQ!AH:AH,СВОД!$B224)/E224,0)</f>
        <v>0</v>
      </c>
      <c r="R224" s="327"/>
      <c r="S224" s="326">
        <f>IFERROR(SUMIFS(BOQ!Y:Y,BOQ!AH:AH,СВОД!$B224)/SUMIFS(BOQ!S:S,BOQ!AH:AH,СВОД!$B224),0)</f>
        <v>0</v>
      </c>
    </row>
    <row r="225" spans="2:19" hidden="1">
      <c r="B225" s="168" t="s">
        <v>788</v>
      </c>
      <c r="C225" s="169" t="s">
        <v>979</v>
      </c>
      <c r="D225" s="282" t="s">
        <v>7</v>
      </c>
      <c r="E225" s="170">
        <f>IF(SUMIF(BOQ!AI:AI,СВОД!B225,BOQ!AL:AL)=0,SUMIF(BOQ!AM:AM,СВОД!B225,BOQ!AP:AP),SUMIF(BOQ!AI:AI,СВОД!B225,BOQ!AL:AL))</f>
        <v>0</v>
      </c>
      <c r="F225" s="324">
        <f t="shared" si="19"/>
        <v>0</v>
      </c>
      <c r="G225" s="325">
        <f>SUMIFS(BOQ!AE:AE,BOQ!AH:AH,СВОД!$B225)</f>
        <v>0</v>
      </c>
      <c r="H225" s="324">
        <f t="shared" si="20"/>
        <v>0</v>
      </c>
      <c r="I225" s="325">
        <f>SUMIFS(BOQ!AC:AC,BOQ!AH:AH,СВОД!$B225)</f>
        <v>0</v>
      </c>
      <c r="J225" s="324">
        <f t="shared" si="21"/>
        <v>0</v>
      </c>
      <c r="K225" s="325">
        <f>SUMIFS(BOQ!AG:AG,BOQ!AH:AH,СВОД!$B225)</f>
        <v>0</v>
      </c>
      <c r="L225" s="172"/>
      <c r="M225" s="326">
        <f>IFERROR(SUMIFS(BOQ!Q:Q,BOQ!AH:AH,СВОД!$B225)/E225,0)</f>
        <v>0</v>
      </c>
      <c r="N225" s="327"/>
      <c r="O225" s="326">
        <f>IFERROR(SUMIFS(BOQ!V:V,BOQ!AH:AH,СВОД!$B225)/SUMIFS(BOQ!Q:Q,BOQ!AH:AH,СВОД!$B225),0)</f>
        <v>0</v>
      </c>
      <c r="P225" s="327"/>
      <c r="Q225" s="326">
        <f>IFERROR(SUMIFS(BOQ!S:S,BOQ!AH:AH,СВОД!$B225)/E225,0)</f>
        <v>0</v>
      </c>
      <c r="R225" s="327"/>
      <c r="S225" s="326">
        <f>IFERROR(SUMIFS(BOQ!Y:Y,BOQ!AH:AH,СВОД!$B225)/SUMIFS(BOQ!S:S,BOQ!AH:AH,СВОД!$B225),0)</f>
        <v>0</v>
      </c>
    </row>
    <row r="226" spans="2:19" hidden="1">
      <c r="B226" s="168" t="s">
        <v>789</v>
      </c>
      <c r="C226" s="169" t="s">
        <v>980</v>
      </c>
      <c r="D226" s="282" t="s">
        <v>7</v>
      </c>
      <c r="E226" s="170">
        <f>IF(SUMIF(BOQ!AI:AI,СВОД!B226,BOQ!AL:AL)=0,SUMIF(BOQ!AM:AM,СВОД!B226,BOQ!AP:AP),SUMIF(BOQ!AI:AI,СВОД!B226,BOQ!AL:AL))</f>
        <v>0</v>
      </c>
      <c r="F226" s="324">
        <f t="shared" si="19"/>
        <v>0</v>
      </c>
      <c r="G226" s="325">
        <f>SUMIFS(BOQ!AE:AE,BOQ!AH:AH,СВОД!$B226)</f>
        <v>0</v>
      </c>
      <c r="H226" s="324">
        <f t="shared" si="20"/>
        <v>0</v>
      </c>
      <c r="I226" s="325">
        <f>SUMIFS(BOQ!AC:AC,BOQ!AH:AH,СВОД!$B226)</f>
        <v>0</v>
      </c>
      <c r="J226" s="324">
        <f t="shared" si="21"/>
        <v>0</v>
      </c>
      <c r="K226" s="325">
        <f>SUMIFS(BOQ!AG:AG,BOQ!AH:AH,СВОД!$B226)</f>
        <v>0</v>
      </c>
      <c r="L226" s="172"/>
      <c r="M226" s="326">
        <f>IFERROR(SUMIFS(BOQ!Q:Q,BOQ!AH:AH,СВОД!$B226)/E226,0)</f>
        <v>0</v>
      </c>
      <c r="N226" s="327"/>
      <c r="O226" s="326">
        <f>IFERROR(SUMIFS(BOQ!V:V,BOQ!AH:AH,СВОД!$B226)/SUMIFS(BOQ!Q:Q,BOQ!AH:AH,СВОД!$B226),0)</f>
        <v>0</v>
      </c>
      <c r="P226" s="327"/>
      <c r="Q226" s="326">
        <f>IFERROR(SUMIFS(BOQ!S:S,BOQ!AH:AH,СВОД!$B226)/E226,0)</f>
        <v>0</v>
      </c>
      <c r="R226" s="327"/>
      <c r="S226" s="326">
        <f>IFERROR(SUMIFS(BOQ!Y:Y,BOQ!AH:AH,СВОД!$B226)/SUMIFS(BOQ!S:S,BOQ!AH:AH,СВОД!$B226),0)</f>
        <v>0</v>
      </c>
    </row>
    <row r="227" spans="2:19" hidden="1">
      <c r="B227" s="168" t="s">
        <v>790</v>
      </c>
      <c r="C227" s="169" t="s">
        <v>981</v>
      </c>
      <c r="D227" s="282" t="s">
        <v>9</v>
      </c>
      <c r="E227" s="170">
        <f>IF(SUMIF(BOQ!AI:AI,СВОД!B227,BOQ!AL:AL)=0,SUMIF(BOQ!AM:AM,СВОД!B227,BOQ!AP:AP),SUMIF(BOQ!AI:AI,СВОД!B227,BOQ!AL:AL))</f>
        <v>0</v>
      </c>
      <c r="F227" s="324">
        <f t="shared" si="19"/>
        <v>0</v>
      </c>
      <c r="G227" s="325">
        <f>SUMIFS(BOQ!AE:AE,BOQ!AH:AH,СВОД!$B227)</f>
        <v>0</v>
      </c>
      <c r="H227" s="324">
        <f t="shared" si="20"/>
        <v>0</v>
      </c>
      <c r="I227" s="325">
        <f>SUMIFS(BOQ!AC:AC,BOQ!AH:AH,СВОД!$B227)</f>
        <v>0</v>
      </c>
      <c r="J227" s="324">
        <f t="shared" si="21"/>
        <v>0</v>
      </c>
      <c r="K227" s="325">
        <f>SUMIFS(BOQ!AG:AG,BOQ!AH:AH,СВОД!$B227)</f>
        <v>0</v>
      </c>
      <c r="L227" s="172"/>
      <c r="M227" s="326">
        <f>IFERROR(SUMIFS(BOQ!Q:Q,BOQ!AH:AH,СВОД!$B227)/E227,0)</f>
        <v>0</v>
      </c>
      <c r="N227" s="327"/>
      <c r="O227" s="326">
        <f>IFERROR(SUMIFS(BOQ!V:V,BOQ!AH:AH,СВОД!$B227)/SUMIFS(BOQ!Q:Q,BOQ!AH:AH,СВОД!$B227),0)</f>
        <v>0</v>
      </c>
      <c r="P227" s="327"/>
      <c r="Q227" s="326">
        <f>IFERROR(SUMIFS(BOQ!S:S,BOQ!AH:AH,СВОД!$B227)/E227,0)</f>
        <v>0</v>
      </c>
      <c r="R227" s="327"/>
      <c r="S227" s="326">
        <f>IFERROR(SUMIFS(BOQ!Y:Y,BOQ!AH:AH,СВОД!$B227)/SUMIFS(BOQ!S:S,BOQ!AH:AH,СВОД!$B227),0)</f>
        <v>0</v>
      </c>
    </row>
    <row r="228" spans="2:19" hidden="1">
      <c r="B228" s="168" t="s">
        <v>791</v>
      </c>
      <c r="C228" s="169" t="s">
        <v>982</v>
      </c>
      <c r="D228" s="282" t="s">
        <v>10</v>
      </c>
      <c r="E228" s="170">
        <f>IF(SUMIF(BOQ!AI:AI,СВОД!B228,BOQ!AL:AL)=0,SUMIF(BOQ!AM:AM,СВОД!B228,BOQ!AP:AP),SUMIF(BOQ!AI:AI,СВОД!B228,BOQ!AL:AL))</f>
        <v>0</v>
      </c>
      <c r="F228" s="324">
        <f t="shared" si="19"/>
        <v>0</v>
      </c>
      <c r="G228" s="325">
        <f>SUMIFS(BOQ!AE:AE,BOQ!AH:AH,СВОД!$B228)</f>
        <v>0</v>
      </c>
      <c r="H228" s="324">
        <f t="shared" si="20"/>
        <v>0</v>
      </c>
      <c r="I228" s="325">
        <f>SUMIFS(BOQ!AC:AC,BOQ!AH:AH,СВОД!$B228)</f>
        <v>0</v>
      </c>
      <c r="J228" s="324">
        <f t="shared" si="21"/>
        <v>0</v>
      </c>
      <c r="K228" s="325">
        <f>SUMIFS(BOQ!AG:AG,BOQ!AH:AH,СВОД!$B228)</f>
        <v>0</v>
      </c>
      <c r="L228" s="172"/>
      <c r="M228" s="326">
        <f>IFERROR(SUMIFS(BOQ!Q:Q,BOQ!AH:AH,СВОД!$B228)/E228,0)</f>
        <v>0</v>
      </c>
      <c r="N228" s="327"/>
      <c r="O228" s="326">
        <f>IFERROR(SUMIFS(BOQ!V:V,BOQ!AH:AH,СВОД!$B228)/SUMIFS(BOQ!Q:Q,BOQ!AH:AH,СВОД!$B228),0)</f>
        <v>0</v>
      </c>
      <c r="P228" s="327"/>
      <c r="Q228" s="326">
        <f>IFERROR(SUMIFS(BOQ!S:S,BOQ!AH:AH,СВОД!$B228)/E228,0)</f>
        <v>0</v>
      </c>
      <c r="R228" s="327"/>
      <c r="S228" s="326">
        <f>IFERROR(SUMIFS(BOQ!Y:Y,BOQ!AH:AH,СВОД!$B228)/SUMIFS(BOQ!S:S,BOQ!AH:AH,СВОД!$B228),0)</f>
        <v>0</v>
      </c>
    </row>
    <row r="229" spans="2:19" hidden="1">
      <c r="B229" s="168" t="s">
        <v>792</v>
      </c>
      <c r="C229" s="169" t="s">
        <v>983</v>
      </c>
      <c r="D229" s="282" t="s">
        <v>7</v>
      </c>
      <c r="E229" s="170">
        <f>IF(SUMIF(BOQ!AI:AI,СВОД!B229,BOQ!AL:AL)=0,SUMIF(BOQ!AM:AM,СВОД!B229,BOQ!AP:AP),SUMIF(BOQ!AI:AI,СВОД!B229,BOQ!AL:AL))</f>
        <v>0</v>
      </c>
      <c r="F229" s="324">
        <f t="shared" si="19"/>
        <v>0</v>
      </c>
      <c r="G229" s="325">
        <f>SUMIFS(BOQ!AE:AE,BOQ!AH:AH,СВОД!$B229)</f>
        <v>0</v>
      </c>
      <c r="H229" s="324">
        <f t="shared" si="20"/>
        <v>0</v>
      </c>
      <c r="I229" s="325">
        <f>SUMIFS(BOQ!AC:AC,BOQ!AH:AH,СВОД!$B229)</f>
        <v>0</v>
      </c>
      <c r="J229" s="324">
        <f t="shared" si="21"/>
        <v>0</v>
      </c>
      <c r="K229" s="325">
        <f>SUMIFS(BOQ!AG:AG,BOQ!AH:AH,СВОД!$B229)</f>
        <v>0</v>
      </c>
      <c r="L229" s="172"/>
      <c r="M229" s="326">
        <f>IFERROR(SUMIFS(BOQ!Q:Q,BOQ!AH:AH,СВОД!$B229)/E229,0)</f>
        <v>0</v>
      </c>
      <c r="N229" s="327"/>
      <c r="O229" s="326">
        <f>IFERROR(SUMIFS(BOQ!V:V,BOQ!AH:AH,СВОД!$B229)/SUMIFS(BOQ!Q:Q,BOQ!AH:AH,СВОД!$B229),0)</f>
        <v>0</v>
      </c>
      <c r="P229" s="327"/>
      <c r="Q229" s="326">
        <f>IFERROR(SUMIFS(BOQ!S:S,BOQ!AH:AH,СВОД!$B229)/E229,0)</f>
        <v>0</v>
      </c>
      <c r="R229" s="327"/>
      <c r="S229" s="326">
        <f>IFERROR(SUMIFS(BOQ!Y:Y,BOQ!AH:AH,СВОД!$B229)/SUMIFS(BOQ!S:S,BOQ!AH:AH,СВОД!$B229),0)</f>
        <v>0</v>
      </c>
    </row>
    <row r="230" spans="2:19" hidden="1">
      <c r="B230" s="168" t="s">
        <v>793</v>
      </c>
      <c r="C230" s="169" t="s">
        <v>984</v>
      </c>
      <c r="D230" s="282" t="s">
        <v>7</v>
      </c>
      <c r="E230" s="170">
        <f>IF(SUMIF(BOQ!AI:AI,СВОД!B230,BOQ!AL:AL)=0,SUMIF(BOQ!AM:AM,СВОД!B230,BOQ!AP:AP),SUMIF(BOQ!AI:AI,СВОД!B230,BOQ!AL:AL))</f>
        <v>0</v>
      </c>
      <c r="F230" s="324">
        <f t="shared" si="19"/>
        <v>0</v>
      </c>
      <c r="G230" s="325">
        <f>SUMIFS(BOQ!AE:AE,BOQ!AH:AH,СВОД!$B230)</f>
        <v>0</v>
      </c>
      <c r="H230" s="324">
        <f t="shared" si="20"/>
        <v>0</v>
      </c>
      <c r="I230" s="325">
        <f>SUMIFS(BOQ!AC:AC,BOQ!AH:AH,СВОД!$B230)</f>
        <v>0</v>
      </c>
      <c r="J230" s="324">
        <f t="shared" si="21"/>
        <v>0</v>
      </c>
      <c r="K230" s="325">
        <f>SUMIFS(BOQ!AG:AG,BOQ!AH:AH,СВОД!$B230)</f>
        <v>0</v>
      </c>
      <c r="L230" s="172"/>
      <c r="M230" s="326">
        <f>IFERROR(SUMIFS(BOQ!Q:Q,BOQ!AH:AH,СВОД!$B230)/E230,0)</f>
        <v>0</v>
      </c>
      <c r="N230" s="327"/>
      <c r="O230" s="326">
        <f>IFERROR(SUMIFS(BOQ!V:V,BOQ!AH:AH,СВОД!$B230)/SUMIFS(BOQ!Q:Q,BOQ!AH:AH,СВОД!$B230),0)</f>
        <v>0</v>
      </c>
      <c r="P230" s="327"/>
      <c r="Q230" s="326">
        <f>IFERROR(SUMIFS(BOQ!S:S,BOQ!AH:AH,СВОД!$B230)/E230,0)</f>
        <v>0</v>
      </c>
      <c r="R230" s="327"/>
      <c r="S230" s="326">
        <f>IFERROR(SUMIFS(BOQ!Y:Y,BOQ!AH:AH,СВОД!$B230)/SUMIFS(BOQ!S:S,BOQ!AH:AH,СВОД!$B230),0)</f>
        <v>0</v>
      </c>
    </row>
    <row r="231" spans="2:19" hidden="1">
      <c r="B231" s="168" t="s">
        <v>794</v>
      </c>
      <c r="C231" s="169" t="s">
        <v>985</v>
      </c>
      <c r="D231" s="282" t="s">
        <v>986</v>
      </c>
      <c r="E231" s="170">
        <f>IF(SUMIF(BOQ!AI:AI,СВОД!B231,BOQ!AL:AL)=0,SUMIF(BOQ!AM:AM,СВОД!B231,BOQ!AP:AP),SUMIF(BOQ!AI:AI,СВОД!B231,BOQ!AL:AL))</f>
        <v>0</v>
      </c>
      <c r="F231" s="324">
        <f t="shared" si="19"/>
        <v>0</v>
      </c>
      <c r="G231" s="325">
        <f>SUMIFS(BOQ!AE:AE,BOQ!AH:AH,СВОД!$B231)</f>
        <v>0</v>
      </c>
      <c r="H231" s="324">
        <f t="shared" si="20"/>
        <v>0</v>
      </c>
      <c r="I231" s="325">
        <f>SUMIFS(BOQ!AC:AC,BOQ!AH:AH,СВОД!$B231)</f>
        <v>0</v>
      </c>
      <c r="J231" s="324">
        <f t="shared" si="21"/>
        <v>0</v>
      </c>
      <c r="K231" s="325">
        <f>SUMIFS(BOQ!AG:AG,BOQ!AH:AH,СВОД!$B231)</f>
        <v>0</v>
      </c>
      <c r="L231" s="172"/>
      <c r="M231" s="326">
        <f>IFERROR(SUMIFS(BOQ!Q:Q,BOQ!AH:AH,СВОД!$B231)/E231,0)</f>
        <v>0</v>
      </c>
      <c r="N231" s="327"/>
      <c r="O231" s="326">
        <f>IFERROR(SUMIFS(BOQ!V:V,BOQ!AH:AH,СВОД!$B231)/SUMIFS(BOQ!Q:Q,BOQ!AH:AH,СВОД!$B231),0)</f>
        <v>0</v>
      </c>
      <c r="P231" s="327"/>
      <c r="Q231" s="326">
        <f>IFERROR(SUMIFS(BOQ!S:S,BOQ!AH:AH,СВОД!$B231)/E231,0)</f>
        <v>0</v>
      </c>
      <c r="R231" s="327"/>
      <c r="S231" s="326">
        <f>IFERROR(SUMIFS(BOQ!Y:Y,BOQ!AH:AH,СВОД!$B231)/SUMIFS(BOQ!S:S,BOQ!AH:AH,СВОД!$B231),0)</f>
        <v>0</v>
      </c>
    </row>
    <row r="232" spans="2:19" hidden="1">
      <c r="B232" s="437" t="s">
        <v>795</v>
      </c>
      <c r="C232" s="438" t="s">
        <v>987</v>
      </c>
      <c r="D232" s="439" t="s">
        <v>7</v>
      </c>
      <c r="E232" s="440">
        <f>IF(SUMIF(BOQ!AI:AI,СВОД!B232,BOQ!AL:AL)=0,SUMIF(BOQ!AM:AM,СВОД!B232,BOQ!AP:AP),SUMIF(BOQ!AI:AI,СВОД!B232,BOQ!AL:AL))</f>
        <v>0</v>
      </c>
      <c r="F232" s="431">
        <f t="shared" si="19"/>
        <v>0</v>
      </c>
      <c r="G232" s="432">
        <f>SUMIFS(BOQ!AE:AE,BOQ!AH:AH,СВОД!$B232)</f>
        <v>0</v>
      </c>
      <c r="H232" s="431">
        <f t="shared" si="20"/>
        <v>0</v>
      </c>
      <c r="I232" s="432">
        <f>SUMIFS(BOQ!AC:AC,BOQ!AH:AH,СВОД!$B232)</f>
        <v>0</v>
      </c>
      <c r="J232" s="431">
        <f t="shared" si="21"/>
        <v>0</v>
      </c>
      <c r="K232" s="432">
        <f>SUMIFS(BOQ!AG:AG,BOQ!AH:AH,СВОД!$B232)</f>
        <v>0</v>
      </c>
      <c r="L232" s="433"/>
      <c r="M232" s="434">
        <f>IFERROR(SUMIFS(BOQ!Q:Q,BOQ!AH:AH,СВОД!$B232)/E232,0)</f>
        <v>0</v>
      </c>
      <c r="N232" s="435"/>
      <c r="O232" s="434">
        <f>IFERROR(SUMIFS(BOQ!V:V,BOQ!AH:AH,СВОД!$B232)/SUMIFS(BOQ!Q:Q,BOQ!AH:AH,СВОД!$B232),0)</f>
        <v>0</v>
      </c>
      <c r="P232" s="435"/>
      <c r="Q232" s="434">
        <f>IFERROR(SUMIFS(BOQ!S:S,BOQ!AH:AH,СВОД!$B232)/E232,0)</f>
        <v>0</v>
      </c>
      <c r="R232" s="435"/>
      <c r="S232" s="434">
        <f>IFERROR(SUMIFS(BOQ!Y:Y,BOQ!AH:AH,СВОД!$B232)/SUMIFS(BOQ!S:S,BOQ!AH:AH,СВОД!$B232),0)</f>
        <v>0</v>
      </c>
    </row>
    <row r="233" spans="2:19" hidden="1">
      <c r="B233" s="437" t="s">
        <v>796</v>
      </c>
      <c r="C233" s="438" t="s">
        <v>988</v>
      </c>
      <c r="D233" s="439" t="s">
        <v>6</v>
      </c>
      <c r="E233" s="440">
        <f>IF(SUMIF(BOQ!AI:AI,СВОД!B233,BOQ!AL:AL)=0,SUMIF(BOQ!AM:AM,СВОД!B233,BOQ!AP:AP),SUMIF(BOQ!AI:AI,СВОД!B233,BOQ!AL:AL))</f>
        <v>0</v>
      </c>
      <c r="F233" s="431">
        <f t="shared" si="19"/>
        <v>0</v>
      </c>
      <c r="G233" s="432">
        <f>SUMIFS(BOQ!AE:AE,BOQ!AH:AH,СВОД!$B233)</f>
        <v>0</v>
      </c>
      <c r="H233" s="431">
        <f t="shared" si="20"/>
        <v>0</v>
      </c>
      <c r="I233" s="432">
        <f>SUMIFS(BOQ!AC:AC,BOQ!AH:AH,СВОД!$B233)</f>
        <v>0</v>
      </c>
      <c r="J233" s="431">
        <f t="shared" si="21"/>
        <v>0</v>
      </c>
      <c r="K233" s="432">
        <f>SUMIFS(BOQ!AG:AG,BOQ!AH:AH,СВОД!$B233)</f>
        <v>0</v>
      </c>
      <c r="L233" s="433"/>
      <c r="M233" s="434">
        <f>IFERROR(SUMIFS(BOQ!Q:Q,BOQ!AH:AH,СВОД!$B233)/E233,0)</f>
        <v>0</v>
      </c>
      <c r="N233" s="435"/>
      <c r="O233" s="434">
        <f>IFERROR(SUMIFS(BOQ!V:V,BOQ!AH:AH,СВОД!$B233)/SUMIFS(BOQ!Q:Q,BOQ!AH:AH,СВОД!$B233),0)</f>
        <v>0</v>
      </c>
      <c r="P233" s="435"/>
      <c r="Q233" s="434">
        <f>IFERROR(SUMIFS(BOQ!S:S,BOQ!AH:AH,СВОД!$B233)/E233,0)</f>
        <v>0</v>
      </c>
      <c r="R233" s="435"/>
      <c r="S233" s="434">
        <f>IFERROR(SUMIFS(BOQ!Y:Y,BOQ!AH:AH,СВОД!$B233)/SUMIFS(BOQ!S:S,BOQ!AH:AH,СВОД!$B233),0)</f>
        <v>0</v>
      </c>
    </row>
    <row r="234" spans="2:19" hidden="1">
      <c r="B234" s="168" t="s">
        <v>797</v>
      </c>
      <c r="C234" s="169" t="s">
        <v>989</v>
      </c>
      <c r="D234" s="282" t="s">
        <v>6</v>
      </c>
      <c r="E234" s="170">
        <f>IF(SUMIF(BOQ!AI:AI,СВОД!B234,BOQ!AL:AL)=0,SUMIF(BOQ!AM:AM,СВОД!B234,BOQ!AP:AP),SUMIF(BOQ!AI:AI,СВОД!B234,BOQ!AL:AL))</f>
        <v>0</v>
      </c>
      <c r="F234" s="324">
        <f t="shared" si="19"/>
        <v>0</v>
      </c>
      <c r="G234" s="325">
        <f>SUMIFS(BOQ!AE:AE,BOQ!AH:AH,СВОД!$B234)</f>
        <v>0</v>
      </c>
      <c r="H234" s="324">
        <f t="shared" si="20"/>
        <v>0</v>
      </c>
      <c r="I234" s="325">
        <f>SUMIFS(BOQ!AC:AC,BOQ!AH:AH,СВОД!$B234)</f>
        <v>0</v>
      </c>
      <c r="J234" s="324">
        <f t="shared" si="21"/>
        <v>0</v>
      </c>
      <c r="K234" s="325">
        <f>SUMIFS(BOQ!AG:AG,BOQ!AH:AH,СВОД!$B234)</f>
        <v>0</v>
      </c>
      <c r="L234" s="172"/>
      <c r="M234" s="326">
        <f>IFERROR(SUMIFS(BOQ!Q:Q,BOQ!AH:AH,СВОД!$B234)/E234,0)</f>
        <v>0</v>
      </c>
      <c r="N234" s="327"/>
      <c r="O234" s="326">
        <f>IFERROR(SUMIFS(BOQ!V:V,BOQ!AH:AH,СВОД!$B234)/SUMIFS(BOQ!Q:Q,BOQ!AH:AH,СВОД!$B234),0)</f>
        <v>0</v>
      </c>
      <c r="P234" s="327"/>
      <c r="Q234" s="326">
        <f>IFERROR(SUMIFS(BOQ!S:S,BOQ!AH:AH,СВОД!$B234)/E234,0)</f>
        <v>0</v>
      </c>
      <c r="R234" s="327"/>
      <c r="S234" s="326">
        <f>IFERROR(SUMIFS(BOQ!Y:Y,BOQ!AH:AH,СВОД!$B234)/SUMIFS(BOQ!S:S,BOQ!AH:AH,СВОД!$B234),0)</f>
        <v>0</v>
      </c>
    </row>
    <row r="235" spans="2:19" hidden="1">
      <c r="B235" s="168" t="s">
        <v>798</v>
      </c>
      <c r="C235" s="169" t="s">
        <v>990</v>
      </c>
      <c r="D235" s="282" t="s">
        <v>7</v>
      </c>
      <c r="E235" s="170">
        <f>IF(SUMIF(BOQ!AI:AI,СВОД!B235,BOQ!AL:AL)=0,SUMIF(BOQ!AM:AM,СВОД!B235,BOQ!AP:AP),SUMIF(BOQ!AI:AI,СВОД!B235,BOQ!AL:AL))</f>
        <v>0</v>
      </c>
      <c r="F235" s="324">
        <f t="shared" si="19"/>
        <v>0</v>
      </c>
      <c r="G235" s="325">
        <f>SUMIFS(BOQ!AE:AE,BOQ!AH:AH,СВОД!$B235)</f>
        <v>0</v>
      </c>
      <c r="H235" s="324">
        <f t="shared" si="20"/>
        <v>0</v>
      </c>
      <c r="I235" s="325">
        <f>SUMIFS(BOQ!AC:AC,BOQ!AH:AH,СВОД!$B235)</f>
        <v>0</v>
      </c>
      <c r="J235" s="324">
        <f t="shared" si="21"/>
        <v>0</v>
      </c>
      <c r="K235" s="325">
        <f>SUMIFS(BOQ!AG:AG,BOQ!AH:AH,СВОД!$B235)</f>
        <v>0</v>
      </c>
      <c r="L235" s="172"/>
      <c r="M235" s="326">
        <f>IFERROR(SUMIFS(BOQ!Q:Q,BOQ!AH:AH,СВОД!$B235)/E235,0)</f>
        <v>0</v>
      </c>
      <c r="N235" s="327"/>
      <c r="O235" s="326">
        <f>IFERROR(SUMIFS(BOQ!V:V,BOQ!AH:AH,СВОД!$B235)/SUMIFS(BOQ!Q:Q,BOQ!AH:AH,СВОД!$B235),0)</f>
        <v>0</v>
      </c>
      <c r="P235" s="327"/>
      <c r="Q235" s="326">
        <f>IFERROR(SUMIFS(BOQ!S:S,BOQ!AH:AH,СВОД!$B235)/E235,0)</f>
        <v>0</v>
      </c>
      <c r="R235" s="327"/>
      <c r="S235" s="326">
        <f>IFERROR(SUMIFS(BOQ!Y:Y,BOQ!AH:AH,СВОД!$B235)/SUMIFS(BOQ!S:S,BOQ!AH:AH,СВОД!$B235),0)</f>
        <v>0</v>
      </c>
    </row>
    <row r="236" spans="2:19" hidden="1">
      <c r="B236" s="168" t="s">
        <v>799</v>
      </c>
      <c r="C236" s="169" t="s">
        <v>991</v>
      </c>
      <c r="D236" s="282" t="s">
        <v>7</v>
      </c>
      <c r="E236" s="170">
        <f>IF(SUMIF(BOQ!AI:AI,СВОД!B236,BOQ!AL:AL)=0,SUMIF(BOQ!AM:AM,СВОД!B236,BOQ!AP:AP),SUMIF(BOQ!AI:AI,СВОД!B236,BOQ!AL:AL))</f>
        <v>0</v>
      </c>
      <c r="F236" s="324">
        <f t="shared" si="19"/>
        <v>0</v>
      </c>
      <c r="G236" s="325">
        <f>SUMIFS(BOQ!AE:AE,BOQ!AH:AH,СВОД!$B236)</f>
        <v>0</v>
      </c>
      <c r="H236" s="324">
        <f t="shared" si="20"/>
        <v>0</v>
      </c>
      <c r="I236" s="325">
        <f>SUMIFS(BOQ!AC:AC,BOQ!AH:AH,СВОД!$B236)</f>
        <v>0</v>
      </c>
      <c r="J236" s="324">
        <f t="shared" si="21"/>
        <v>0</v>
      </c>
      <c r="K236" s="325">
        <f>SUMIFS(BOQ!AG:AG,BOQ!AH:AH,СВОД!$B236)</f>
        <v>0</v>
      </c>
      <c r="L236" s="172"/>
      <c r="M236" s="326">
        <f>IFERROR(SUMIFS(BOQ!Q:Q,BOQ!AH:AH,СВОД!$B236)/E236,0)</f>
        <v>0</v>
      </c>
      <c r="N236" s="327"/>
      <c r="O236" s="326">
        <f>IFERROR(SUMIFS(BOQ!V:V,BOQ!AH:AH,СВОД!$B236)/SUMIFS(BOQ!Q:Q,BOQ!AH:AH,СВОД!$B236),0)</f>
        <v>0</v>
      </c>
      <c r="P236" s="327"/>
      <c r="Q236" s="326">
        <f>IFERROR(SUMIFS(BOQ!S:S,BOQ!AH:AH,СВОД!$B236)/E236,0)</f>
        <v>0</v>
      </c>
      <c r="R236" s="327"/>
      <c r="S236" s="326">
        <f>IFERROR(SUMIFS(BOQ!Y:Y,BOQ!AH:AH,СВОД!$B236)/SUMIFS(BOQ!S:S,BOQ!AH:AH,СВОД!$B236),0)</f>
        <v>0</v>
      </c>
    </row>
    <row r="237" spans="2:19" hidden="1">
      <c r="B237" s="168" t="s">
        <v>800</v>
      </c>
      <c r="C237" s="169" t="s">
        <v>992</v>
      </c>
      <c r="D237" s="282" t="s">
        <v>9</v>
      </c>
      <c r="E237" s="170">
        <f>IF(SUMIF(BOQ!AI:AI,СВОД!B237,BOQ!AL:AL)=0,SUMIF(BOQ!AM:AM,СВОД!B237,BOQ!AP:AP),SUMIF(BOQ!AI:AI,СВОД!B237,BOQ!AL:AL))</f>
        <v>0</v>
      </c>
      <c r="F237" s="324">
        <f t="shared" si="19"/>
        <v>0</v>
      </c>
      <c r="G237" s="325">
        <f>SUMIFS(BOQ!AE:AE,BOQ!AH:AH,СВОД!$B237)</f>
        <v>0</v>
      </c>
      <c r="H237" s="324">
        <f t="shared" si="20"/>
        <v>0</v>
      </c>
      <c r="I237" s="325">
        <f>SUMIFS(BOQ!AC:AC,BOQ!AH:AH,СВОД!$B237)</f>
        <v>0</v>
      </c>
      <c r="J237" s="324">
        <f t="shared" si="21"/>
        <v>0</v>
      </c>
      <c r="K237" s="325">
        <f>SUMIFS(BOQ!AG:AG,BOQ!AH:AH,СВОД!$B237)</f>
        <v>0</v>
      </c>
      <c r="L237" s="172"/>
      <c r="M237" s="326">
        <f>IFERROR(SUMIFS(BOQ!Q:Q,BOQ!AH:AH,СВОД!$B237)/E237,0)</f>
        <v>0</v>
      </c>
      <c r="N237" s="327"/>
      <c r="O237" s="326">
        <f>IFERROR(SUMIFS(BOQ!V:V,BOQ!AH:AH,СВОД!$B237)/SUMIFS(BOQ!Q:Q,BOQ!AH:AH,СВОД!$B237),0)</f>
        <v>0</v>
      </c>
      <c r="P237" s="327"/>
      <c r="Q237" s="326">
        <f>IFERROR(SUMIFS(BOQ!S:S,BOQ!AH:AH,СВОД!$B237)/E237,0)</f>
        <v>0</v>
      </c>
      <c r="R237" s="327"/>
      <c r="S237" s="326">
        <f>IFERROR(SUMIFS(BOQ!Y:Y,BOQ!AH:AH,СВОД!$B237)/SUMIFS(BOQ!S:S,BOQ!AH:AH,СВОД!$B237),0)</f>
        <v>0</v>
      </c>
    </row>
    <row r="238" spans="2:19" hidden="1">
      <c r="B238" s="168" t="s">
        <v>801</v>
      </c>
      <c r="C238" s="169" t="s">
        <v>993</v>
      </c>
      <c r="D238" s="282" t="s">
        <v>6</v>
      </c>
      <c r="E238" s="170">
        <f>IF(SUMIF(BOQ!AI:AI,СВОД!B238,BOQ!AL:AL)=0,SUMIF(BOQ!AM:AM,СВОД!B238,BOQ!AP:AP),SUMIF(BOQ!AI:AI,СВОД!B238,BOQ!AL:AL))</f>
        <v>0</v>
      </c>
      <c r="F238" s="324">
        <f t="shared" si="19"/>
        <v>0</v>
      </c>
      <c r="G238" s="325">
        <f>SUMIFS(BOQ!AE:AE,BOQ!AH:AH,СВОД!$B238)</f>
        <v>0</v>
      </c>
      <c r="H238" s="324">
        <f t="shared" si="20"/>
        <v>0</v>
      </c>
      <c r="I238" s="325">
        <f>SUMIFS(BOQ!AC:AC,BOQ!AH:AH,СВОД!$B238)</f>
        <v>0</v>
      </c>
      <c r="J238" s="324">
        <f t="shared" si="21"/>
        <v>0</v>
      </c>
      <c r="K238" s="325">
        <f>SUMIFS(BOQ!AG:AG,BOQ!AH:AH,СВОД!$B238)</f>
        <v>0</v>
      </c>
      <c r="L238" s="172"/>
      <c r="M238" s="326">
        <f>IFERROR(SUMIFS(BOQ!Q:Q,BOQ!AH:AH,СВОД!$B238)/E238,0)</f>
        <v>0</v>
      </c>
      <c r="N238" s="327"/>
      <c r="O238" s="326">
        <f>IFERROR(SUMIFS(BOQ!V:V,BOQ!AH:AH,СВОД!$B238)/SUMIFS(BOQ!Q:Q,BOQ!AH:AH,СВОД!$B238),0)</f>
        <v>0</v>
      </c>
      <c r="P238" s="327"/>
      <c r="Q238" s="326">
        <f>IFERROR(SUMIFS(BOQ!S:S,BOQ!AH:AH,СВОД!$B238)/E238,0)</f>
        <v>0</v>
      </c>
      <c r="R238" s="327"/>
      <c r="S238" s="326">
        <f>IFERROR(SUMIFS(BOQ!Y:Y,BOQ!AH:AH,СВОД!$B238)/SUMIFS(BOQ!S:S,BOQ!AH:AH,СВОД!$B238),0)</f>
        <v>0</v>
      </c>
    </row>
    <row r="239" spans="2:19" hidden="1">
      <c r="B239" s="168" t="s">
        <v>802</v>
      </c>
      <c r="C239" s="169" t="s">
        <v>994</v>
      </c>
      <c r="D239" s="282" t="s">
        <v>9</v>
      </c>
      <c r="E239" s="170">
        <f>IF(SUMIF(BOQ!AI:AI,СВОД!B239,BOQ!AL:AL)=0,SUMIF(BOQ!AM:AM,СВОД!B239,BOQ!AP:AP),SUMIF(BOQ!AI:AI,СВОД!B239,BOQ!AL:AL))</f>
        <v>0</v>
      </c>
      <c r="F239" s="324">
        <f t="shared" si="19"/>
        <v>0</v>
      </c>
      <c r="G239" s="325">
        <f>SUMIFS(BOQ!AE:AE,BOQ!AH:AH,СВОД!$B239)</f>
        <v>0</v>
      </c>
      <c r="H239" s="324">
        <f t="shared" si="20"/>
        <v>0</v>
      </c>
      <c r="I239" s="325">
        <f>SUMIFS(BOQ!AC:AC,BOQ!AH:AH,СВОД!$B239)</f>
        <v>0</v>
      </c>
      <c r="J239" s="324">
        <f t="shared" si="21"/>
        <v>0</v>
      </c>
      <c r="K239" s="325">
        <f>SUMIFS(BOQ!AG:AG,BOQ!AH:AH,СВОД!$B239)</f>
        <v>0</v>
      </c>
      <c r="L239" s="172"/>
      <c r="M239" s="326">
        <f>IFERROR(SUMIFS(BOQ!Q:Q,BOQ!AH:AH,СВОД!$B239)/E239,0)</f>
        <v>0</v>
      </c>
      <c r="N239" s="327"/>
      <c r="O239" s="326">
        <f>IFERROR(SUMIFS(BOQ!V:V,BOQ!AH:AH,СВОД!$B239)/SUMIFS(BOQ!Q:Q,BOQ!AH:AH,СВОД!$B239),0)</f>
        <v>0</v>
      </c>
      <c r="P239" s="327"/>
      <c r="Q239" s="326">
        <f>IFERROR(SUMIFS(BOQ!S:S,BOQ!AH:AH,СВОД!$B239)/E239,0)</f>
        <v>0</v>
      </c>
      <c r="R239" s="327"/>
      <c r="S239" s="326">
        <f>IFERROR(SUMIFS(BOQ!Y:Y,BOQ!AH:AH,СВОД!$B239)/SUMIFS(BOQ!S:S,BOQ!AH:AH,СВОД!$B239),0)</f>
        <v>0</v>
      </c>
    </row>
    <row r="240" spans="2:19" hidden="1">
      <c r="B240" s="168" t="s">
        <v>803</v>
      </c>
      <c r="C240" s="169" t="s">
        <v>995</v>
      </c>
      <c r="D240" s="282" t="s">
        <v>465</v>
      </c>
      <c r="E240" s="170">
        <f>IF(SUMIF(BOQ!AI:AI,СВОД!B240,BOQ!AL:AL)=0,SUMIF(BOQ!AM:AM,СВОД!B240,BOQ!AP:AP),SUMIF(BOQ!AI:AI,СВОД!B240,BOQ!AL:AL))</f>
        <v>0</v>
      </c>
      <c r="F240" s="324">
        <f t="shared" si="19"/>
        <v>0</v>
      </c>
      <c r="G240" s="325">
        <f>SUMIFS(BOQ!AE:AE,BOQ!AH:AH,СВОД!$B240)</f>
        <v>0</v>
      </c>
      <c r="H240" s="324">
        <f t="shared" si="20"/>
        <v>0</v>
      </c>
      <c r="I240" s="325">
        <f>SUMIFS(BOQ!AC:AC,BOQ!AH:AH,СВОД!$B240)</f>
        <v>0</v>
      </c>
      <c r="J240" s="324">
        <f t="shared" si="21"/>
        <v>0</v>
      </c>
      <c r="K240" s="325">
        <f>SUMIFS(BOQ!AG:AG,BOQ!AH:AH,СВОД!$B240)</f>
        <v>0</v>
      </c>
      <c r="L240" s="172"/>
      <c r="M240" s="326">
        <f>IFERROR(SUMIFS(BOQ!Q:Q,BOQ!AH:AH,СВОД!$B240)/E240,0)</f>
        <v>0</v>
      </c>
      <c r="N240" s="327"/>
      <c r="O240" s="326">
        <f>IFERROR(SUMIFS(BOQ!V:V,BOQ!AH:AH,СВОД!$B240)/SUMIFS(BOQ!Q:Q,BOQ!AH:AH,СВОД!$B240),0)</f>
        <v>0</v>
      </c>
      <c r="P240" s="327"/>
      <c r="Q240" s="326">
        <f>IFERROR(SUMIFS(BOQ!S:S,BOQ!AH:AH,СВОД!$B240)/E240,0)</f>
        <v>0</v>
      </c>
      <c r="R240" s="327"/>
      <c r="S240" s="326">
        <f>IFERROR(SUMIFS(BOQ!Y:Y,BOQ!AH:AH,СВОД!$B240)/SUMIFS(BOQ!S:S,BOQ!AH:AH,СВОД!$B240),0)</f>
        <v>0</v>
      </c>
    </row>
    <row r="241" spans="2:19" hidden="1">
      <c r="B241" s="168" t="s">
        <v>804</v>
      </c>
      <c r="C241" s="169" t="s">
        <v>996</v>
      </c>
      <c r="D241" s="282" t="s">
        <v>10</v>
      </c>
      <c r="E241" s="170">
        <f>IF(SUMIF(BOQ!AI:AI,СВОД!B241,BOQ!AL:AL)=0,SUMIF(BOQ!AM:AM,СВОД!B241,BOQ!AP:AP),SUMIF(BOQ!AI:AI,СВОД!B241,BOQ!AL:AL))</f>
        <v>0</v>
      </c>
      <c r="F241" s="324">
        <f t="shared" si="19"/>
        <v>0</v>
      </c>
      <c r="G241" s="325">
        <f>SUMIFS(BOQ!AE:AE,BOQ!AH:AH,СВОД!$B241)</f>
        <v>0</v>
      </c>
      <c r="H241" s="324">
        <f t="shared" si="20"/>
        <v>0</v>
      </c>
      <c r="I241" s="325">
        <f>SUMIFS(BOQ!AC:AC,BOQ!AH:AH,СВОД!$B241)</f>
        <v>0</v>
      </c>
      <c r="J241" s="324">
        <f t="shared" si="21"/>
        <v>0</v>
      </c>
      <c r="K241" s="325">
        <f>SUMIFS(BOQ!AG:AG,BOQ!AH:AH,СВОД!$B241)</f>
        <v>0</v>
      </c>
      <c r="L241" s="172"/>
      <c r="M241" s="326">
        <f>IFERROR(SUMIFS(BOQ!Q:Q,BOQ!AH:AH,СВОД!$B241)/E241,0)</f>
        <v>0</v>
      </c>
      <c r="N241" s="327"/>
      <c r="O241" s="326">
        <f>IFERROR(SUMIFS(BOQ!V:V,BOQ!AH:AH,СВОД!$B241)/SUMIFS(BOQ!Q:Q,BOQ!AH:AH,СВОД!$B241),0)</f>
        <v>0</v>
      </c>
      <c r="P241" s="327"/>
      <c r="Q241" s="326">
        <f>IFERROR(SUMIFS(BOQ!S:S,BOQ!AH:AH,СВОД!$B241)/E241,0)</f>
        <v>0</v>
      </c>
      <c r="R241" s="327"/>
      <c r="S241" s="326">
        <f>IFERROR(SUMIFS(BOQ!Y:Y,BOQ!AH:AH,СВОД!$B241)/SUMIFS(BOQ!S:S,BOQ!AH:AH,СВОД!$B241),0)</f>
        <v>0</v>
      </c>
    </row>
    <row r="242" spans="2:19" hidden="1">
      <c r="B242" s="168" t="s">
        <v>805</v>
      </c>
      <c r="C242" s="169" t="s">
        <v>997</v>
      </c>
      <c r="D242" s="282" t="s">
        <v>7</v>
      </c>
      <c r="E242" s="170">
        <f>IF(SUMIF(BOQ!AI:AI,СВОД!B242,BOQ!AL:AL)=0,SUMIF(BOQ!AM:AM,СВОД!B242,BOQ!AP:AP),SUMIF(BOQ!AI:AI,СВОД!B242,BOQ!AL:AL))</f>
        <v>0</v>
      </c>
      <c r="F242" s="324">
        <f t="shared" si="19"/>
        <v>0</v>
      </c>
      <c r="G242" s="325">
        <f>SUMIFS(BOQ!AE:AE,BOQ!AH:AH,СВОД!$B242)</f>
        <v>0</v>
      </c>
      <c r="H242" s="324">
        <f t="shared" si="20"/>
        <v>0</v>
      </c>
      <c r="I242" s="325">
        <f>SUMIFS(BOQ!AC:AC,BOQ!AH:AH,СВОД!$B242)</f>
        <v>0</v>
      </c>
      <c r="J242" s="324">
        <f t="shared" si="21"/>
        <v>0</v>
      </c>
      <c r="K242" s="325">
        <f>SUMIFS(BOQ!AG:AG,BOQ!AH:AH,СВОД!$B242)</f>
        <v>0</v>
      </c>
      <c r="L242" s="172"/>
      <c r="M242" s="326">
        <f>IFERROR(SUMIFS(BOQ!Q:Q,BOQ!AH:AH,СВОД!$B242)/E242,0)</f>
        <v>0</v>
      </c>
      <c r="N242" s="327"/>
      <c r="O242" s="326">
        <f>IFERROR(SUMIFS(BOQ!V:V,BOQ!AH:AH,СВОД!$B242)/SUMIFS(BOQ!Q:Q,BOQ!AH:AH,СВОД!$B242),0)</f>
        <v>0</v>
      </c>
      <c r="P242" s="327"/>
      <c r="Q242" s="326">
        <f>IFERROR(SUMIFS(BOQ!S:S,BOQ!AH:AH,СВОД!$B242)/E242,0)</f>
        <v>0</v>
      </c>
      <c r="R242" s="327"/>
      <c r="S242" s="326">
        <f>IFERROR(SUMIFS(BOQ!Y:Y,BOQ!AH:AH,СВОД!$B242)/SUMIFS(BOQ!S:S,BOQ!AH:AH,СВОД!$B242),0)</f>
        <v>0</v>
      </c>
    </row>
    <row r="243" spans="2:19" hidden="1">
      <c r="B243" s="168" t="s">
        <v>806</v>
      </c>
      <c r="C243" s="169" t="s">
        <v>998</v>
      </c>
      <c r="D243" s="282" t="s">
        <v>7</v>
      </c>
      <c r="E243" s="170">
        <f>IF(SUMIF(BOQ!AI:AI,СВОД!B243,BOQ!AL:AL)=0,SUMIF(BOQ!AM:AM,СВОД!B243,BOQ!AP:AP),SUMIF(BOQ!AI:AI,СВОД!B243,BOQ!AL:AL))</f>
        <v>0</v>
      </c>
      <c r="F243" s="324">
        <f t="shared" si="19"/>
        <v>0</v>
      </c>
      <c r="G243" s="325">
        <f>SUMIFS(BOQ!AE:AE,BOQ!AH:AH,СВОД!$B243)</f>
        <v>0</v>
      </c>
      <c r="H243" s="324">
        <f t="shared" si="20"/>
        <v>0</v>
      </c>
      <c r="I243" s="325">
        <f>SUMIFS(BOQ!AC:AC,BOQ!AH:AH,СВОД!$B243)</f>
        <v>0</v>
      </c>
      <c r="J243" s="324">
        <f t="shared" si="21"/>
        <v>0</v>
      </c>
      <c r="K243" s="325">
        <f>SUMIFS(BOQ!AG:AG,BOQ!AH:AH,СВОД!$B243)</f>
        <v>0</v>
      </c>
      <c r="L243" s="172"/>
      <c r="M243" s="326">
        <f>IFERROR(SUMIFS(BOQ!Q:Q,BOQ!AH:AH,СВОД!$B243)/E243,0)</f>
        <v>0</v>
      </c>
      <c r="N243" s="327"/>
      <c r="O243" s="326">
        <f>IFERROR(SUMIFS(BOQ!V:V,BOQ!AH:AH,СВОД!$B243)/SUMIFS(BOQ!Q:Q,BOQ!AH:AH,СВОД!$B243),0)</f>
        <v>0</v>
      </c>
      <c r="P243" s="327"/>
      <c r="Q243" s="326">
        <f>IFERROR(SUMIFS(BOQ!S:S,BOQ!AH:AH,СВОД!$B243)/E243,0)</f>
        <v>0</v>
      </c>
      <c r="R243" s="327"/>
      <c r="S243" s="326">
        <f>IFERROR(SUMIFS(BOQ!Y:Y,BOQ!AH:AH,СВОД!$B243)/SUMIFS(BOQ!S:S,BOQ!AH:AH,СВОД!$B243),0)</f>
        <v>0</v>
      </c>
    </row>
    <row r="244" spans="2:19" hidden="1">
      <c r="B244" s="168" t="s">
        <v>807</v>
      </c>
      <c r="C244" s="169" t="s">
        <v>999</v>
      </c>
      <c r="D244" s="282" t="s">
        <v>6</v>
      </c>
      <c r="E244" s="170">
        <f>IF(SUMIF(BOQ!AI:AI,СВОД!B244,BOQ!AL:AL)=0,SUMIF(BOQ!AM:AM,СВОД!B244,BOQ!AP:AP),SUMIF(BOQ!AI:AI,СВОД!B244,BOQ!AL:AL))</f>
        <v>0</v>
      </c>
      <c r="F244" s="324">
        <f t="shared" si="19"/>
        <v>0</v>
      </c>
      <c r="G244" s="325">
        <f>SUMIFS(BOQ!AE:AE,BOQ!AH:AH,СВОД!$B244)</f>
        <v>0</v>
      </c>
      <c r="H244" s="324">
        <f t="shared" si="20"/>
        <v>0</v>
      </c>
      <c r="I244" s="325">
        <f>SUMIFS(BOQ!AC:AC,BOQ!AH:AH,СВОД!$B244)</f>
        <v>0</v>
      </c>
      <c r="J244" s="324">
        <f t="shared" si="21"/>
        <v>0</v>
      </c>
      <c r="K244" s="325">
        <f>SUMIFS(BOQ!AG:AG,BOQ!AH:AH,СВОД!$B244)</f>
        <v>0</v>
      </c>
      <c r="L244" s="172"/>
      <c r="M244" s="326">
        <f>IFERROR(SUMIFS(BOQ!Q:Q,BOQ!AH:AH,СВОД!$B244)/E244,0)</f>
        <v>0</v>
      </c>
      <c r="N244" s="327"/>
      <c r="O244" s="326">
        <f>IFERROR(SUMIFS(BOQ!V:V,BOQ!AH:AH,СВОД!$B244)/SUMIFS(BOQ!Q:Q,BOQ!AH:AH,СВОД!$B244),0)</f>
        <v>0</v>
      </c>
      <c r="P244" s="327"/>
      <c r="Q244" s="326">
        <f>IFERROR(SUMIFS(BOQ!S:S,BOQ!AH:AH,СВОД!$B244)/E244,0)</f>
        <v>0</v>
      </c>
      <c r="R244" s="327"/>
      <c r="S244" s="326">
        <f>IFERROR(SUMIFS(BOQ!Y:Y,BOQ!AH:AH,СВОД!$B244)/SUMIFS(BOQ!S:S,BOQ!AH:AH,СВОД!$B244),0)</f>
        <v>0</v>
      </c>
    </row>
    <row r="245" spans="2:19" hidden="1">
      <c r="B245" s="168" t="s">
        <v>808</v>
      </c>
      <c r="C245" s="169" t="s">
        <v>1000</v>
      </c>
      <c r="D245" s="282" t="s">
        <v>466</v>
      </c>
      <c r="E245" s="170">
        <f>IF(SUMIF(BOQ!AI:AI,СВОД!B245,BOQ!AL:AL)=0,SUMIF(BOQ!AM:AM,СВОД!B245,BOQ!AP:AP),SUMIF(BOQ!AI:AI,СВОД!B245,BOQ!AL:AL))</f>
        <v>0</v>
      </c>
      <c r="F245" s="324">
        <f t="shared" si="19"/>
        <v>0</v>
      </c>
      <c r="G245" s="325">
        <f>SUMIFS(BOQ!AE:AE,BOQ!AH:AH,СВОД!$B245)</f>
        <v>0</v>
      </c>
      <c r="H245" s="324">
        <f t="shared" si="20"/>
        <v>0</v>
      </c>
      <c r="I245" s="325">
        <f>SUMIFS(BOQ!AC:AC,BOQ!AH:AH,СВОД!$B245)</f>
        <v>0</v>
      </c>
      <c r="J245" s="324">
        <f t="shared" si="21"/>
        <v>0</v>
      </c>
      <c r="K245" s="325">
        <f>SUMIFS(BOQ!AG:AG,BOQ!AH:AH,СВОД!$B245)</f>
        <v>0</v>
      </c>
      <c r="L245" s="172"/>
      <c r="M245" s="326">
        <f>IFERROR(SUMIFS(BOQ!Q:Q,BOQ!AH:AH,СВОД!$B245)/E245,0)</f>
        <v>0</v>
      </c>
      <c r="N245" s="327"/>
      <c r="O245" s="326">
        <f>IFERROR(SUMIFS(BOQ!V:V,BOQ!AH:AH,СВОД!$B245)/SUMIFS(BOQ!Q:Q,BOQ!AH:AH,СВОД!$B245),0)</f>
        <v>0</v>
      </c>
      <c r="P245" s="327"/>
      <c r="Q245" s="326">
        <f>IFERROR(SUMIFS(BOQ!S:S,BOQ!AH:AH,СВОД!$B245)/E245,0)</f>
        <v>0</v>
      </c>
      <c r="R245" s="327"/>
      <c r="S245" s="326">
        <f>IFERROR(SUMIFS(BOQ!Y:Y,BOQ!AH:AH,СВОД!$B245)/SUMIFS(BOQ!S:S,BOQ!AH:AH,СВОД!$B245),0)</f>
        <v>0</v>
      </c>
    </row>
    <row r="246" spans="2:19" hidden="1">
      <c r="B246" s="168" t="s">
        <v>809</v>
      </c>
      <c r="C246" s="169" t="s">
        <v>1001</v>
      </c>
      <c r="D246" s="282" t="s">
        <v>10</v>
      </c>
      <c r="E246" s="170">
        <f>IF(SUMIF(BOQ!AI:AI,СВОД!B246,BOQ!AL:AL)=0,SUMIF(BOQ!AM:AM,СВОД!B246,BOQ!AP:AP),SUMIF(BOQ!AI:AI,СВОД!B246,BOQ!AL:AL))</f>
        <v>0</v>
      </c>
      <c r="F246" s="324">
        <f t="shared" si="19"/>
        <v>0</v>
      </c>
      <c r="G246" s="325">
        <f>SUMIFS(BOQ!AE:AE,BOQ!AH:AH,СВОД!$B246)</f>
        <v>0</v>
      </c>
      <c r="H246" s="324">
        <f t="shared" si="20"/>
        <v>0</v>
      </c>
      <c r="I246" s="325">
        <f>SUMIFS(BOQ!AC:AC,BOQ!AH:AH,СВОД!$B246)</f>
        <v>0</v>
      </c>
      <c r="J246" s="324">
        <f t="shared" si="21"/>
        <v>0</v>
      </c>
      <c r="K246" s="325">
        <f>SUMIFS(BOQ!AG:AG,BOQ!AH:AH,СВОД!$B246)</f>
        <v>0</v>
      </c>
      <c r="L246" s="172"/>
      <c r="M246" s="326">
        <f>IFERROR(SUMIFS(BOQ!Q:Q,BOQ!AH:AH,СВОД!$B246)/E246,0)</f>
        <v>0</v>
      </c>
      <c r="N246" s="327"/>
      <c r="O246" s="326">
        <f>IFERROR(SUMIFS(BOQ!V:V,BOQ!AH:AH,СВОД!$B246)/SUMIFS(BOQ!Q:Q,BOQ!AH:AH,СВОД!$B246),0)</f>
        <v>0</v>
      </c>
      <c r="P246" s="327"/>
      <c r="Q246" s="326">
        <f>IFERROR(SUMIFS(BOQ!S:S,BOQ!AH:AH,СВОД!$B246)/E246,0)</f>
        <v>0</v>
      </c>
      <c r="R246" s="327"/>
      <c r="S246" s="326">
        <f>IFERROR(SUMIFS(BOQ!Y:Y,BOQ!AH:AH,СВОД!$B246)/SUMIFS(BOQ!S:S,BOQ!AH:AH,СВОД!$B246),0)</f>
        <v>0</v>
      </c>
    </row>
    <row r="247" spans="2:19" hidden="1">
      <c r="B247" s="168" t="s">
        <v>810</v>
      </c>
      <c r="C247" s="169" t="s">
        <v>1002</v>
      </c>
      <c r="D247" s="282" t="s">
        <v>6</v>
      </c>
      <c r="E247" s="170">
        <f>IF(SUMIF(BOQ!AI:AI,СВОД!B247,BOQ!AL:AL)=0,SUMIF(BOQ!AM:AM,СВОД!B247,BOQ!AP:AP),SUMIF(BOQ!AI:AI,СВОД!B247,BOQ!AL:AL))</f>
        <v>0</v>
      </c>
      <c r="F247" s="324">
        <f t="shared" si="19"/>
        <v>0</v>
      </c>
      <c r="G247" s="325">
        <f>SUMIFS(BOQ!AE:AE,BOQ!AH:AH,СВОД!$B247)</f>
        <v>0</v>
      </c>
      <c r="H247" s="324">
        <f t="shared" si="20"/>
        <v>0</v>
      </c>
      <c r="I247" s="325">
        <f>SUMIFS(BOQ!AC:AC,BOQ!AH:AH,СВОД!$B247)</f>
        <v>0</v>
      </c>
      <c r="J247" s="324">
        <f t="shared" si="21"/>
        <v>0</v>
      </c>
      <c r="K247" s="325">
        <f>SUMIFS(BOQ!AG:AG,BOQ!AH:AH,СВОД!$B247)</f>
        <v>0</v>
      </c>
      <c r="L247" s="172"/>
      <c r="M247" s="326">
        <f>IFERROR(SUMIFS(BOQ!Q:Q,BOQ!AH:AH,СВОД!$B247)/E247,0)</f>
        <v>0</v>
      </c>
      <c r="N247" s="327"/>
      <c r="O247" s="326">
        <f>IFERROR(SUMIFS(BOQ!V:V,BOQ!AH:AH,СВОД!$B247)/SUMIFS(BOQ!Q:Q,BOQ!AH:AH,СВОД!$B247),0)</f>
        <v>0</v>
      </c>
      <c r="P247" s="327"/>
      <c r="Q247" s="326">
        <f>IFERROR(SUMIFS(BOQ!S:S,BOQ!AH:AH,СВОД!$B247)/E247,0)</f>
        <v>0</v>
      </c>
      <c r="R247" s="327"/>
      <c r="S247" s="326">
        <f>IFERROR(SUMIFS(BOQ!Y:Y,BOQ!AH:AH,СВОД!$B247)/SUMIFS(BOQ!S:S,BOQ!AH:AH,СВОД!$B247),0)</f>
        <v>0</v>
      </c>
    </row>
    <row r="248" spans="2:19" hidden="1">
      <c r="B248" s="168" t="s">
        <v>811</v>
      </c>
      <c r="C248" s="169" t="s">
        <v>1003</v>
      </c>
      <c r="D248" s="282" t="s">
        <v>10</v>
      </c>
      <c r="E248" s="170">
        <f>IF(SUMIF(BOQ!AI:AI,СВОД!B248,BOQ!AL:AL)=0,SUMIF(BOQ!AM:AM,СВОД!B248,BOQ!AP:AP),SUMIF(BOQ!AI:AI,СВОД!B248,BOQ!AL:AL))</f>
        <v>0</v>
      </c>
      <c r="F248" s="324">
        <f t="shared" si="19"/>
        <v>0</v>
      </c>
      <c r="G248" s="325">
        <f>SUMIFS(BOQ!AE:AE,BOQ!AH:AH,СВОД!$B248)</f>
        <v>0</v>
      </c>
      <c r="H248" s="324">
        <f t="shared" si="20"/>
        <v>0</v>
      </c>
      <c r="I248" s="325">
        <f>SUMIFS(BOQ!AC:AC,BOQ!AH:AH,СВОД!$B248)</f>
        <v>0</v>
      </c>
      <c r="J248" s="324">
        <f t="shared" si="21"/>
        <v>0</v>
      </c>
      <c r="K248" s="325">
        <f>SUMIFS(BOQ!AG:AG,BOQ!AH:AH,СВОД!$B248)</f>
        <v>0</v>
      </c>
      <c r="L248" s="172"/>
      <c r="M248" s="326">
        <f>IFERROR(SUMIFS(BOQ!Q:Q,BOQ!AH:AH,СВОД!$B248)/E248,0)</f>
        <v>0</v>
      </c>
      <c r="N248" s="327"/>
      <c r="O248" s="326">
        <f>IFERROR(SUMIFS(BOQ!V:V,BOQ!AH:AH,СВОД!$B248)/SUMIFS(BOQ!Q:Q,BOQ!AH:AH,СВОД!$B248),0)</f>
        <v>0</v>
      </c>
      <c r="P248" s="327"/>
      <c r="Q248" s="326">
        <f>IFERROR(SUMIFS(BOQ!S:S,BOQ!AH:AH,СВОД!$B248)/E248,0)</f>
        <v>0</v>
      </c>
      <c r="R248" s="327"/>
      <c r="S248" s="326">
        <f>IFERROR(SUMIFS(BOQ!Y:Y,BOQ!AH:AH,СВОД!$B248)/SUMIFS(BOQ!S:S,BOQ!AH:AH,СВОД!$B248),0)</f>
        <v>0</v>
      </c>
    </row>
    <row r="249" spans="2:19" hidden="1">
      <c r="B249" s="168" t="s">
        <v>812</v>
      </c>
      <c r="C249" s="169" t="s">
        <v>1004</v>
      </c>
      <c r="D249" s="282" t="s">
        <v>10</v>
      </c>
      <c r="E249" s="170">
        <f>IF(SUMIF(BOQ!AI:AI,СВОД!B249,BOQ!AL:AL)=0,SUMIF(BOQ!AM:AM,СВОД!B249,BOQ!AP:AP),SUMIF(BOQ!AI:AI,СВОД!B249,BOQ!AL:AL))</f>
        <v>0</v>
      </c>
      <c r="F249" s="324">
        <f t="shared" si="19"/>
        <v>0</v>
      </c>
      <c r="G249" s="325">
        <f>SUMIFS(BOQ!AE:AE,BOQ!AH:AH,СВОД!$B249)</f>
        <v>0</v>
      </c>
      <c r="H249" s="324">
        <f t="shared" si="20"/>
        <v>0</v>
      </c>
      <c r="I249" s="325">
        <f>SUMIFS(BOQ!AC:AC,BOQ!AH:AH,СВОД!$B249)</f>
        <v>0</v>
      </c>
      <c r="J249" s="324">
        <f t="shared" si="21"/>
        <v>0</v>
      </c>
      <c r="K249" s="325">
        <f>SUMIFS(BOQ!AG:AG,BOQ!AH:AH,СВОД!$B249)</f>
        <v>0</v>
      </c>
      <c r="L249" s="172"/>
      <c r="M249" s="326">
        <f>IFERROR(SUMIFS(BOQ!Q:Q,BOQ!AH:AH,СВОД!$B249)/E249,0)</f>
        <v>0</v>
      </c>
      <c r="N249" s="327"/>
      <c r="O249" s="326">
        <f>IFERROR(SUMIFS(BOQ!V:V,BOQ!AH:AH,СВОД!$B249)/SUMIFS(BOQ!Q:Q,BOQ!AH:AH,СВОД!$B249),0)</f>
        <v>0</v>
      </c>
      <c r="P249" s="327"/>
      <c r="Q249" s="326">
        <f>IFERROR(SUMIFS(BOQ!S:S,BOQ!AH:AH,СВОД!$B249)/E249,0)</f>
        <v>0</v>
      </c>
      <c r="R249" s="327"/>
      <c r="S249" s="326">
        <f>IFERROR(SUMIFS(BOQ!Y:Y,BOQ!AH:AH,СВОД!$B249)/SUMIFS(BOQ!S:S,BOQ!AH:AH,СВОД!$B249),0)</f>
        <v>0</v>
      </c>
    </row>
    <row r="250" spans="2:19" hidden="1">
      <c r="B250" s="168" t="s">
        <v>813</v>
      </c>
      <c r="C250" s="169" t="s">
        <v>1005</v>
      </c>
      <c r="D250" s="282" t="s">
        <v>10</v>
      </c>
      <c r="E250" s="170">
        <f>IF(SUMIF(BOQ!AI:AI,СВОД!B250,BOQ!AL:AL)=0,SUMIF(BOQ!AM:AM,СВОД!B250,BOQ!AP:AP),SUMIF(BOQ!AI:AI,СВОД!B250,BOQ!AL:AL))</f>
        <v>0</v>
      </c>
      <c r="F250" s="324">
        <f t="shared" si="19"/>
        <v>0</v>
      </c>
      <c r="G250" s="325">
        <f>SUMIFS(BOQ!AE:AE,BOQ!AH:AH,СВОД!$B250)</f>
        <v>0</v>
      </c>
      <c r="H250" s="324">
        <f t="shared" si="20"/>
        <v>0</v>
      </c>
      <c r="I250" s="325">
        <f>SUMIFS(BOQ!AC:AC,BOQ!AH:AH,СВОД!$B250)</f>
        <v>0</v>
      </c>
      <c r="J250" s="324">
        <f t="shared" si="21"/>
        <v>0</v>
      </c>
      <c r="K250" s="325">
        <f>SUMIFS(BOQ!AG:AG,BOQ!AH:AH,СВОД!$B250)</f>
        <v>0</v>
      </c>
      <c r="L250" s="172"/>
      <c r="M250" s="326">
        <f>IFERROR(SUMIFS(BOQ!Q:Q,BOQ!AH:AH,СВОД!$B250)/E250,0)</f>
        <v>0</v>
      </c>
      <c r="N250" s="327"/>
      <c r="O250" s="326">
        <f>IFERROR(SUMIFS(BOQ!V:V,BOQ!AH:AH,СВОД!$B250)/SUMIFS(BOQ!Q:Q,BOQ!AH:AH,СВОД!$B250),0)</f>
        <v>0</v>
      </c>
      <c r="P250" s="327"/>
      <c r="Q250" s="326">
        <f>IFERROR(SUMIFS(BOQ!S:S,BOQ!AH:AH,СВОД!$B250)/E250,0)</f>
        <v>0</v>
      </c>
      <c r="R250" s="327"/>
      <c r="S250" s="326">
        <f>IFERROR(SUMIFS(BOQ!Y:Y,BOQ!AH:AH,СВОД!$B250)/SUMIFS(BOQ!S:S,BOQ!AH:AH,СВОД!$B250),0)</f>
        <v>0</v>
      </c>
    </row>
    <row r="251" spans="2:19" hidden="1">
      <c r="B251" s="168" t="s">
        <v>814</v>
      </c>
      <c r="C251" s="169" t="s">
        <v>1006</v>
      </c>
      <c r="D251" s="282" t="s">
        <v>10</v>
      </c>
      <c r="E251" s="170">
        <f>IF(SUMIF(BOQ!AI:AI,СВОД!B251,BOQ!AL:AL)=0,SUMIF(BOQ!AM:AM,СВОД!B251,BOQ!AP:AP),SUMIF(BOQ!AI:AI,СВОД!B251,BOQ!AL:AL))</f>
        <v>0</v>
      </c>
      <c r="F251" s="324">
        <f t="shared" si="19"/>
        <v>0</v>
      </c>
      <c r="G251" s="325">
        <f>SUMIFS(BOQ!AE:AE,BOQ!AH:AH,СВОД!$B251)</f>
        <v>0</v>
      </c>
      <c r="H251" s="324">
        <f t="shared" si="20"/>
        <v>0</v>
      </c>
      <c r="I251" s="325">
        <f>SUMIFS(BOQ!AC:AC,BOQ!AH:AH,СВОД!$B251)</f>
        <v>0</v>
      </c>
      <c r="J251" s="324">
        <f t="shared" si="21"/>
        <v>0</v>
      </c>
      <c r="K251" s="325">
        <f>SUMIFS(BOQ!AG:AG,BOQ!AH:AH,СВОД!$B251)</f>
        <v>0</v>
      </c>
      <c r="L251" s="172"/>
      <c r="M251" s="326">
        <f>IFERROR(SUMIFS(BOQ!Q:Q,BOQ!AH:AH,СВОД!$B251)/E251,0)</f>
        <v>0</v>
      </c>
      <c r="N251" s="327"/>
      <c r="O251" s="326">
        <f>IFERROR(SUMIFS(BOQ!V:V,BOQ!AH:AH,СВОД!$B251)/SUMIFS(BOQ!Q:Q,BOQ!AH:AH,СВОД!$B251),0)</f>
        <v>0</v>
      </c>
      <c r="P251" s="327"/>
      <c r="Q251" s="326">
        <f>IFERROR(SUMIFS(BOQ!S:S,BOQ!AH:AH,СВОД!$B251)/E251,0)</f>
        <v>0</v>
      </c>
      <c r="R251" s="327"/>
      <c r="S251" s="326">
        <f>IFERROR(SUMIFS(BOQ!Y:Y,BOQ!AH:AH,СВОД!$B251)/SUMIFS(BOQ!S:S,BOQ!AH:AH,СВОД!$B251),0)</f>
        <v>0</v>
      </c>
    </row>
    <row r="252" spans="2:19" hidden="1">
      <c r="B252" s="168" t="s">
        <v>815</v>
      </c>
      <c r="C252" s="169" t="s">
        <v>1007</v>
      </c>
      <c r="D252" s="282" t="s">
        <v>10</v>
      </c>
      <c r="E252" s="170">
        <f>IF(SUMIF(BOQ!AI:AI,СВОД!B252,BOQ!AL:AL)=0,SUMIF(BOQ!AM:AM,СВОД!B252,BOQ!AP:AP),SUMIF(BOQ!AI:AI,СВОД!B252,BOQ!AL:AL))</f>
        <v>0</v>
      </c>
      <c r="F252" s="324">
        <f t="shared" si="19"/>
        <v>0</v>
      </c>
      <c r="G252" s="325">
        <f>SUMIFS(BOQ!AE:AE,BOQ!AH:AH,СВОД!$B252)</f>
        <v>0</v>
      </c>
      <c r="H252" s="324">
        <f t="shared" si="20"/>
        <v>0</v>
      </c>
      <c r="I252" s="325">
        <f>SUMIFS(BOQ!AC:AC,BOQ!AH:AH,СВОД!$B252)</f>
        <v>0</v>
      </c>
      <c r="J252" s="324">
        <f t="shared" si="21"/>
        <v>0</v>
      </c>
      <c r="K252" s="325">
        <f>SUMIFS(BOQ!AG:AG,BOQ!AH:AH,СВОД!$B252)</f>
        <v>0</v>
      </c>
      <c r="L252" s="172"/>
      <c r="M252" s="326">
        <f>IFERROR(SUMIFS(BOQ!Q:Q,BOQ!AH:AH,СВОД!$B252)/E252,0)</f>
        <v>0</v>
      </c>
      <c r="N252" s="327"/>
      <c r="O252" s="326">
        <f>IFERROR(SUMIFS(BOQ!V:V,BOQ!AH:AH,СВОД!$B252)/SUMIFS(BOQ!Q:Q,BOQ!AH:AH,СВОД!$B252),0)</f>
        <v>0</v>
      </c>
      <c r="P252" s="327"/>
      <c r="Q252" s="326">
        <f>IFERROR(SUMIFS(BOQ!S:S,BOQ!AH:AH,СВОД!$B252)/E252,0)</f>
        <v>0</v>
      </c>
      <c r="R252" s="327"/>
      <c r="S252" s="326">
        <f>IFERROR(SUMIFS(BOQ!Y:Y,BOQ!AH:AH,СВОД!$B252)/SUMIFS(BOQ!S:S,BOQ!AH:AH,СВОД!$B252),0)</f>
        <v>0</v>
      </c>
    </row>
    <row r="253" spans="2:19" hidden="1">
      <c r="B253" s="168" t="s">
        <v>816</v>
      </c>
      <c r="C253" s="169" t="s">
        <v>1008</v>
      </c>
      <c r="D253" s="282" t="s">
        <v>10</v>
      </c>
      <c r="E253" s="170">
        <f>IF(SUMIF(BOQ!AI:AI,СВОД!B253,BOQ!AL:AL)=0,SUMIF(BOQ!AM:AM,СВОД!B253,BOQ!AP:AP),SUMIF(BOQ!AI:AI,СВОД!B253,BOQ!AL:AL))</f>
        <v>0</v>
      </c>
      <c r="F253" s="324">
        <f t="shared" si="19"/>
        <v>0</v>
      </c>
      <c r="G253" s="325">
        <f>SUMIFS(BOQ!AE:AE,BOQ!AH:AH,СВОД!$B253)</f>
        <v>0</v>
      </c>
      <c r="H253" s="324">
        <f t="shared" si="20"/>
        <v>0</v>
      </c>
      <c r="I253" s="325">
        <f>SUMIFS(BOQ!AC:AC,BOQ!AH:AH,СВОД!$B253)</f>
        <v>0</v>
      </c>
      <c r="J253" s="324">
        <f t="shared" si="21"/>
        <v>0</v>
      </c>
      <c r="K253" s="325">
        <f>SUMIFS(BOQ!AG:AG,BOQ!AH:AH,СВОД!$B253)</f>
        <v>0</v>
      </c>
      <c r="L253" s="172"/>
      <c r="M253" s="326">
        <f>IFERROR(SUMIFS(BOQ!Q:Q,BOQ!AH:AH,СВОД!$B253)/E253,0)</f>
        <v>0</v>
      </c>
      <c r="N253" s="327"/>
      <c r="O253" s="326">
        <f>IFERROR(SUMIFS(BOQ!V:V,BOQ!AH:AH,СВОД!$B253)/SUMIFS(BOQ!Q:Q,BOQ!AH:AH,СВОД!$B253),0)</f>
        <v>0</v>
      </c>
      <c r="P253" s="327"/>
      <c r="Q253" s="326">
        <f>IFERROR(SUMIFS(BOQ!S:S,BOQ!AH:AH,СВОД!$B253)/E253,0)</f>
        <v>0</v>
      </c>
      <c r="R253" s="327"/>
      <c r="S253" s="326">
        <f>IFERROR(SUMIFS(BOQ!Y:Y,BOQ!AH:AH,СВОД!$B253)/SUMIFS(BOQ!S:S,BOQ!AH:AH,СВОД!$B253),0)</f>
        <v>0</v>
      </c>
    </row>
    <row r="254" spans="2:19" hidden="1">
      <c r="B254" s="168" t="s">
        <v>817</v>
      </c>
      <c r="C254" s="169" t="s">
        <v>1009</v>
      </c>
      <c r="D254" s="282" t="s">
        <v>466</v>
      </c>
      <c r="E254" s="170">
        <f>IF(SUMIF(BOQ!AI:AI,СВОД!B254,BOQ!AL:AL)=0,SUMIF(BOQ!AM:AM,СВОД!B254,BOQ!AP:AP),SUMIF(BOQ!AI:AI,СВОД!B254,BOQ!AL:AL))</f>
        <v>0</v>
      </c>
      <c r="F254" s="324">
        <f t="shared" si="19"/>
        <v>0</v>
      </c>
      <c r="G254" s="325">
        <f>SUMIFS(BOQ!AE:AE,BOQ!AH:AH,СВОД!$B254)</f>
        <v>0</v>
      </c>
      <c r="H254" s="324">
        <f t="shared" si="20"/>
        <v>0</v>
      </c>
      <c r="I254" s="325">
        <f>SUMIFS(BOQ!AC:AC,BOQ!AH:AH,СВОД!$B254)</f>
        <v>0</v>
      </c>
      <c r="J254" s="324">
        <f t="shared" si="21"/>
        <v>0</v>
      </c>
      <c r="K254" s="325">
        <f>SUMIFS(BOQ!AG:AG,BOQ!AH:AH,СВОД!$B254)</f>
        <v>0</v>
      </c>
      <c r="L254" s="172"/>
      <c r="M254" s="326">
        <f>IFERROR(SUMIFS(BOQ!Q:Q,BOQ!AH:AH,СВОД!$B254)/E254,0)</f>
        <v>0</v>
      </c>
      <c r="N254" s="327"/>
      <c r="O254" s="326">
        <f>IFERROR(SUMIFS(BOQ!V:V,BOQ!AH:AH,СВОД!$B254)/SUMIFS(BOQ!Q:Q,BOQ!AH:AH,СВОД!$B254),0)</f>
        <v>0</v>
      </c>
      <c r="P254" s="327"/>
      <c r="Q254" s="326">
        <f>IFERROR(SUMIFS(BOQ!S:S,BOQ!AH:AH,СВОД!$B254)/E254,0)</f>
        <v>0</v>
      </c>
      <c r="R254" s="327"/>
      <c r="S254" s="326">
        <f>IFERROR(SUMIFS(BOQ!Y:Y,BOQ!AH:AH,СВОД!$B254)/SUMIFS(BOQ!S:S,BOQ!AH:AH,СВОД!$B254),0)</f>
        <v>0</v>
      </c>
    </row>
    <row r="255" spans="2:19" hidden="1">
      <c r="B255" s="168" t="s">
        <v>818</v>
      </c>
      <c r="C255" s="169" t="s">
        <v>1010</v>
      </c>
      <c r="D255" s="282" t="s">
        <v>1011</v>
      </c>
      <c r="E255" s="170">
        <f>IF(SUMIF(BOQ!AI:AI,СВОД!B255,BOQ!AL:AL)=0,SUMIF(BOQ!AM:AM,СВОД!B255,BOQ!AP:AP),SUMIF(BOQ!AI:AI,СВОД!B255,BOQ!AL:AL))</f>
        <v>0</v>
      </c>
      <c r="F255" s="324">
        <f t="shared" si="19"/>
        <v>0</v>
      </c>
      <c r="G255" s="325">
        <f>SUMIFS(BOQ!AE:AE,BOQ!AH:AH,СВОД!$B255)</f>
        <v>0</v>
      </c>
      <c r="H255" s="324">
        <f t="shared" si="20"/>
        <v>0</v>
      </c>
      <c r="I255" s="325">
        <f>SUMIFS(BOQ!AC:AC,BOQ!AH:AH,СВОД!$B255)</f>
        <v>0</v>
      </c>
      <c r="J255" s="324">
        <f t="shared" si="21"/>
        <v>0</v>
      </c>
      <c r="K255" s="325">
        <f>SUMIFS(BOQ!AG:AG,BOQ!AH:AH,СВОД!$B255)</f>
        <v>0</v>
      </c>
      <c r="L255" s="172"/>
      <c r="M255" s="326">
        <f>IFERROR(SUMIFS(BOQ!Q:Q,BOQ!AH:AH,СВОД!$B255)/E255,0)</f>
        <v>0</v>
      </c>
      <c r="N255" s="327"/>
      <c r="O255" s="326">
        <f>IFERROR(SUMIFS(BOQ!V:V,BOQ!AH:AH,СВОД!$B255)/SUMIFS(BOQ!Q:Q,BOQ!AH:AH,СВОД!$B255),0)</f>
        <v>0</v>
      </c>
      <c r="P255" s="327"/>
      <c r="Q255" s="326">
        <f>IFERROR(SUMIFS(BOQ!S:S,BOQ!AH:AH,СВОД!$B255)/E255,0)</f>
        <v>0</v>
      </c>
      <c r="R255" s="327"/>
      <c r="S255" s="326">
        <f>IFERROR(SUMIFS(BOQ!Y:Y,BOQ!AH:AH,СВОД!$B255)/SUMIFS(BOQ!S:S,BOQ!AH:AH,СВОД!$B255),0)</f>
        <v>0</v>
      </c>
    </row>
    <row r="256" spans="2:19" hidden="1">
      <c r="B256" s="168" t="s">
        <v>819</v>
      </c>
      <c r="C256" s="169" t="s">
        <v>1012</v>
      </c>
      <c r="D256" s="282" t="s">
        <v>10</v>
      </c>
      <c r="E256" s="170">
        <f>IF(SUMIF(BOQ!AI:AI,СВОД!B256,BOQ!AL:AL)=0,SUMIF(BOQ!AM:AM,СВОД!B256,BOQ!AP:AP),SUMIF(BOQ!AI:AI,СВОД!B256,BOQ!AL:AL))</f>
        <v>0</v>
      </c>
      <c r="F256" s="324">
        <f t="shared" si="19"/>
        <v>0</v>
      </c>
      <c r="G256" s="325">
        <f>SUMIFS(BOQ!AE:AE,BOQ!AH:AH,СВОД!$B256)</f>
        <v>0</v>
      </c>
      <c r="H256" s="324">
        <f t="shared" si="20"/>
        <v>0</v>
      </c>
      <c r="I256" s="325">
        <f>SUMIFS(BOQ!AC:AC,BOQ!AH:AH,СВОД!$B256)</f>
        <v>0</v>
      </c>
      <c r="J256" s="324">
        <f t="shared" si="21"/>
        <v>0</v>
      </c>
      <c r="K256" s="325">
        <f>SUMIFS(BOQ!AG:AG,BOQ!AH:AH,СВОД!$B256)</f>
        <v>0</v>
      </c>
      <c r="L256" s="172"/>
      <c r="M256" s="326">
        <f>IFERROR(SUMIFS(BOQ!Q:Q,BOQ!AH:AH,СВОД!$B256)/E256,0)</f>
        <v>0</v>
      </c>
      <c r="N256" s="327"/>
      <c r="O256" s="326">
        <f>IFERROR(SUMIFS(BOQ!V:V,BOQ!AH:AH,СВОД!$B256)/SUMIFS(BOQ!Q:Q,BOQ!AH:AH,СВОД!$B256),0)</f>
        <v>0</v>
      </c>
      <c r="P256" s="327"/>
      <c r="Q256" s="326">
        <f>IFERROR(SUMIFS(BOQ!S:S,BOQ!AH:AH,СВОД!$B256)/E256,0)</f>
        <v>0</v>
      </c>
      <c r="R256" s="327"/>
      <c r="S256" s="326">
        <f>IFERROR(SUMIFS(BOQ!Y:Y,BOQ!AH:AH,СВОД!$B256)/SUMIFS(BOQ!S:S,BOQ!AH:AH,СВОД!$B256),0)</f>
        <v>0</v>
      </c>
    </row>
    <row r="257" spans="2:19" hidden="1">
      <c r="B257" s="168" t="s">
        <v>820</v>
      </c>
      <c r="C257" s="169" t="s">
        <v>1013</v>
      </c>
      <c r="D257" s="282" t="s">
        <v>10</v>
      </c>
      <c r="E257" s="170">
        <f>IF(SUMIF(BOQ!AI:AI,СВОД!B257,BOQ!AL:AL)=0,SUMIF(BOQ!AM:AM,СВОД!B257,BOQ!AP:AP),SUMIF(BOQ!AI:AI,СВОД!B257,BOQ!AL:AL))</f>
        <v>0</v>
      </c>
      <c r="F257" s="324">
        <f t="shared" si="19"/>
        <v>0</v>
      </c>
      <c r="G257" s="325">
        <f>SUMIFS(BOQ!AE:AE,BOQ!AH:AH,СВОД!$B257)</f>
        <v>0</v>
      </c>
      <c r="H257" s="324">
        <f t="shared" si="20"/>
        <v>0</v>
      </c>
      <c r="I257" s="325">
        <f>SUMIFS(BOQ!AC:AC,BOQ!AH:AH,СВОД!$B257)</f>
        <v>0</v>
      </c>
      <c r="J257" s="324">
        <f t="shared" si="21"/>
        <v>0</v>
      </c>
      <c r="K257" s="325">
        <f>SUMIFS(BOQ!AG:AG,BOQ!AH:AH,СВОД!$B257)</f>
        <v>0</v>
      </c>
      <c r="L257" s="172"/>
      <c r="M257" s="326">
        <f>IFERROR(SUMIFS(BOQ!Q:Q,BOQ!AH:AH,СВОД!$B257)/E257,0)</f>
        <v>0</v>
      </c>
      <c r="N257" s="327"/>
      <c r="O257" s="326">
        <f>IFERROR(SUMIFS(BOQ!V:V,BOQ!AH:AH,СВОД!$B257)/SUMIFS(BOQ!Q:Q,BOQ!AH:AH,СВОД!$B257),0)</f>
        <v>0</v>
      </c>
      <c r="P257" s="327"/>
      <c r="Q257" s="326">
        <f>IFERROR(SUMIFS(BOQ!S:S,BOQ!AH:AH,СВОД!$B257)/E257,0)</f>
        <v>0</v>
      </c>
      <c r="R257" s="327"/>
      <c r="S257" s="326">
        <f>IFERROR(SUMIFS(BOQ!Y:Y,BOQ!AH:AH,СВОД!$B257)/SUMIFS(BOQ!S:S,BOQ!AH:AH,СВОД!$B257),0)</f>
        <v>0</v>
      </c>
    </row>
    <row r="258" spans="2:19" hidden="1">
      <c r="B258" s="437" t="s">
        <v>484</v>
      </c>
      <c r="C258" s="438" t="str">
        <f>VLOOKUP(B258,BOQ!AM:AN,2,0)</f>
        <v>Демонтаж элементов металлоконструкций, т</v>
      </c>
      <c r="D258" s="439" t="e">
        <f>INDEX(BOQ!L:L,MATCH(B258,BOQ!AM:AM))</f>
        <v>#N/A</v>
      </c>
      <c r="E258" s="440">
        <f>IF(SUMIF(BOQ!AI:AI,СВОД!B258,BOQ!AL:AL)=0,SUMIF(BOQ!AM:AM,СВОД!B258,BOQ!AP:AP),SUMIF(BOQ!AI:AI,СВОД!B258,BOQ!AL:AL))</f>
        <v>0.01</v>
      </c>
      <c r="F258" s="431">
        <f t="shared" ref="F258:F266" si="22">IFERROR(G258/E258,0)</f>
        <v>0</v>
      </c>
      <c r="G258" s="432">
        <f>SUMIFS(BOQ!AE:AE,BOQ!AH:AH,СВОД!$B258)</f>
        <v>0</v>
      </c>
      <c r="H258" s="431">
        <f t="shared" ref="H258:H266" si="23">IFERROR(I258/E258,0)</f>
        <v>0</v>
      </c>
      <c r="I258" s="432">
        <f>SUMIFS(BOQ!AC:AC,BOQ!AH:AH,СВОД!$B258)</f>
        <v>0</v>
      </c>
      <c r="J258" s="431">
        <f t="shared" ref="J258:J266" si="24">IFERROR(K258/E258,0)</f>
        <v>0</v>
      </c>
      <c r="K258" s="432">
        <f>SUMIFS(BOQ!AG:AG,BOQ!AH:AH,СВОД!$B258)</f>
        <v>0</v>
      </c>
      <c r="L258" s="433"/>
      <c r="M258" s="434">
        <f>IFERROR(SUMIFS(BOQ!Q:Q,BOQ!AH:AH,СВОД!$B258)/E258,0)</f>
        <v>25.661999999999995</v>
      </c>
      <c r="N258" s="435"/>
      <c r="O258" s="434">
        <f>IFERROR(SUMIFS(BOQ!V:V,BOQ!AH:AH,СВОД!$B258)/SUMIFS(BOQ!Q:Q,BOQ!AH:AH,СВОД!$B258),0)</f>
        <v>0</v>
      </c>
      <c r="P258" s="435"/>
      <c r="Q258" s="434">
        <f>IFERROR(SUMIFS(BOQ!S:S,BOQ!AH:AH,СВОД!$B258)/E258,0)</f>
        <v>8.8919999999999995</v>
      </c>
      <c r="R258" s="435"/>
      <c r="S258" s="434">
        <f>IFERROR(SUMIFS(BOQ!Y:Y,BOQ!AH:AH,СВОД!$B258)/SUMIFS(BOQ!S:S,BOQ!AH:AH,СВОД!$B258),0)</f>
        <v>0</v>
      </c>
    </row>
    <row r="259" spans="2:19" ht="13.8" thickBot="1">
      <c r="B259" s="437" t="s">
        <v>500</v>
      </c>
      <c r="C259" s="438" t="str">
        <f>VLOOKUP(B259,BOQ!AM:AN,2,0)</f>
        <v>Демонтаж кабелей и проводов, м</v>
      </c>
      <c r="D259" s="439" t="s">
        <v>9</v>
      </c>
      <c r="E259" s="440">
        <f>IF(SUMIF(BOQ!AI:AI,СВОД!B259,BOQ!AL:AL)=0,SUMIF(BOQ!AM:AM,СВОД!B259,BOQ!AP:AP),SUMIF(BOQ!AI:AI,СВОД!B259,BOQ!AL:AL))</f>
        <v>1744</v>
      </c>
      <c r="F259" s="431">
        <f t="shared" si="22"/>
        <v>0</v>
      </c>
      <c r="G259" s="432">
        <f>SUMIFS(BOQ!AE:AE,BOQ!AH:AH,СВОД!$B259)</f>
        <v>0</v>
      </c>
      <c r="H259" s="431">
        <f t="shared" si="23"/>
        <v>0</v>
      </c>
      <c r="I259" s="432">
        <f>SUMIFS(BOQ!AC:AC,BOQ!AH:AH,СВОД!$B259)</f>
        <v>0</v>
      </c>
      <c r="J259" s="431">
        <f t="shared" si="24"/>
        <v>0</v>
      </c>
      <c r="K259" s="432">
        <f>SUMIFS(BOQ!AG:AG,BOQ!AH:AH,СВОД!$B259)</f>
        <v>0</v>
      </c>
      <c r="L259" s="433"/>
      <c r="M259" s="434">
        <f>IFERROR(SUMIFS(BOQ!Q:Q,BOQ!AH:AH,СВОД!$B259)/E259,0)</f>
        <v>0.11850299999999998</v>
      </c>
      <c r="N259" s="435"/>
      <c r="O259" s="434">
        <f>IFERROR(SUMIFS(BOQ!V:V,BOQ!AH:AH,СВОД!$B259)/SUMIFS(BOQ!Q:Q,BOQ!AH:AH,СВОД!$B259),0)</f>
        <v>0</v>
      </c>
      <c r="P259" s="435"/>
      <c r="Q259" s="434">
        <f>IFERROR(SUMIFS(BOQ!S:S,BOQ!AH:AH,СВОД!$B259)/E259,0)</f>
        <v>1.1868E-2</v>
      </c>
      <c r="R259" s="435"/>
      <c r="S259" s="434">
        <f>IFERROR(SUMIFS(BOQ!Y:Y,BOQ!AH:AH,СВОД!$B259)/SUMIFS(BOQ!S:S,BOQ!AH:AH,СВОД!$B259),0)</f>
        <v>0</v>
      </c>
    </row>
    <row r="260" spans="2:19" ht="13.8" hidden="1" thickBot="1">
      <c r="B260" s="168" t="s">
        <v>505</v>
      </c>
      <c r="C260" s="169" t="e">
        <f>VLOOKUP(B260,BOQ!AM:AN,2,0)</f>
        <v>#N/A</v>
      </c>
      <c r="D260" s="282" t="e">
        <f>INDEX(BOQ!L:L,MATCH(B260,BOQ!AM:AM))</f>
        <v>#N/A</v>
      </c>
      <c r="E260" s="170">
        <f>IF(SUMIF(BOQ!AI:AI,СВОД!B260,BOQ!AL:AL)=0,SUMIF(BOQ!AM:AM,СВОД!B260,BOQ!AP:AP),SUMIF(BOQ!AI:AI,СВОД!B260,BOQ!AL:AL))</f>
        <v>0</v>
      </c>
      <c r="F260" s="324">
        <f t="shared" si="22"/>
        <v>0</v>
      </c>
      <c r="G260" s="325">
        <f>SUMIFS(BOQ!AE:AE,BOQ!AH:AH,СВОД!$B260)</f>
        <v>0</v>
      </c>
      <c r="H260" s="324">
        <f t="shared" si="23"/>
        <v>0</v>
      </c>
      <c r="I260" s="325">
        <f>SUMIFS(BOQ!AC:AC,BOQ!AH:AH,СВОД!$B260)</f>
        <v>0</v>
      </c>
      <c r="J260" s="324">
        <f t="shared" si="24"/>
        <v>0</v>
      </c>
      <c r="K260" s="325">
        <f>SUMIFS(BOQ!AG:AG,BOQ!AH:AH,СВОД!$B260)</f>
        <v>0</v>
      </c>
      <c r="L260" s="172"/>
      <c r="M260" s="326">
        <f>IFERROR(SUMIFS(BOQ!Q:Q,BOQ!AH:AH,СВОД!$B260)/E260,0)</f>
        <v>0</v>
      </c>
      <c r="N260" s="327"/>
      <c r="O260" s="326">
        <f>IFERROR(SUMIFS(BOQ!V:V,BOQ!AH:AH,СВОД!$B260)/SUMIFS(BOQ!Q:Q,BOQ!AH:AH,СВОД!$B260),0)</f>
        <v>0</v>
      </c>
      <c r="P260" s="327"/>
      <c r="Q260" s="326">
        <f>IFERROR(SUMIFS(BOQ!S:S,BOQ!AH:AH,СВОД!$B260)/E260,0)</f>
        <v>0</v>
      </c>
      <c r="R260" s="327"/>
      <c r="S260" s="326">
        <f>IFERROR(SUMIFS(BOQ!Y:Y,BOQ!AH:AH,СВОД!$B260)/SUMIFS(BOQ!S:S,BOQ!AH:AH,СВОД!$B260),0)</f>
        <v>0</v>
      </c>
    </row>
    <row r="261" spans="2:19" ht="13.8" hidden="1" thickBot="1">
      <c r="B261" s="168" t="s">
        <v>506</v>
      </c>
      <c r="C261" s="169" t="e">
        <f>VLOOKUP(B261,BOQ!AM:AN,2,0)</f>
        <v>#N/A</v>
      </c>
      <c r="D261" s="282" t="e">
        <f>INDEX(BOQ!L:L,MATCH(B261,BOQ!AM:AM))</f>
        <v>#N/A</v>
      </c>
      <c r="E261" s="170">
        <f>IF(SUMIF(BOQ!AI:AI,СВОД!B261,BOQ!AL:AL)=0,SUMIF(BOQ!AM:AM,СВОД!B261,BOQ!AP:AP),SUMIF(BOQ!AI:AI,СВОД!B261,BOQ!AL:AL))</f>
        <v>0</v>
      </c>
      <c r="F261" s="324">
        <f t="shared" si="22"/>
        <v>0</v>
      </c>
      <c r="G261" s="325">
        <f>SUMIFS(BOQ!AE:AE,BOQ!AH:AH,СВОД!$B261)</f>
        <v>0</v>
      </c>
      <c r="H261" s="324">
        <f t="shared" si="23"/>
        <v>0</v>
      </c>
      <c r="I261" s="325">
        <f>SUMIFS(BOQ!AC:AC,BOQ!AH:AH,СВОД!$B261)</f>
        <v>0</v>
      </c>
      <c r="J261" s="324">
        <f t="shared" si="24"/>
        <v>0</v>
      </c>
      <c r="K261" s="325">
        <f>SUMIFS(BOQ!AG:AG,BOQ!AH:AH,СВОД!$B261)</f>
        <v>0</v>
      </c>
      <c r="L261" s="172"/>
      <c r="M261" s="326">
        <f>IFERROR(SUMIFS(BOQ!Q:Q,BOQ!AH:AH,СВОД!$B261)/E261,0)</f>
        <v>0</v>
      </c>
      <c r="N261" s="327"/>
      <c r="O261" s="326">
        <f>IFERROR(SUMIFS(BOQ!V:V,BOQ!AH:AH,СВОД!$B261)/SUMIFS(BOQ!Q:Q,BOQ!AH:AH,СВОД!$B261),0)</f>
        <v>0</v>
      </c>
      <c r="P261" s="327"/>
      <c r="Q261" s="326">
        <f>IFERROR(SUMIFS(BOQ!S:S,BOQ!AH:AH,СВОД!$B261)/E261,0)</f>
        <v>0</v>
      </c>
      <c r="R261" s="327"/>
      <c r="S261" s="326">
        <f>IFERROR(SUMIFS(BOQ!Y:Y,BOQ!AH:AH,СВОД!$B261)/SUMIFS(BOQ!S:S,BOQ!AH:AH,СВОД!$B261),0)</f>
        <v>0</v>
      </c>
    </row>
    <row r="262" spans="2:19" ht="13.8" hidden="1" thickBot="1">
      <c r="B262" s="168" t="s">
        <v>507</v>
      </c>
      <c r="C262" s="169" t="e">
        <f>VLOOKUP(B262,BOQ!AM:AN,2,0)</f>
        <v>#N/A</v>
      </c>
      <c r="D262" s="282" t="e">
        <f>INDEX(BOQ!L:L,MATCH(B262,BOQ!AM:AM))</f>
        <v>#N/A</v>
      </c>
      <c r="E262" s="170">
        <f>IF(SUMIF(BOQ!AI:AI,СВОД!B262,BOQ!AL:AL)=0,SUMIF(BOQ!AM:AM,СВОД!B262,BOQ!AP:AP),SUMIF(BOQ!AI:AI,СВОД!B262,BOQ!AL:AL))</f>
        <v>0</v>
      </c>
      <c r="F262" s="324">
        <f t="shared" si="22"/>
        <v>0</v>
      </c>
      <c r="G262" s="325">
        <f>SUMIFS(BOQ!AE:AE,BOQ!AH:AH,СВОД!$B262)</f>
        <v>0</v>
      </c>
      <c r="H262" s="324">
        <f t="shared" si="23"/>
        <v>0</v>
      </c>
      <c r="I262" s="325">
        <f>SUMIFS(BOQ!AC:AC,BOQ!AH:AH,СВОД!$B262)</f>
        <v>0</v>
      </c>
      <c r="J262" s="324">
        <f t="shared" si="24"/>
        <v>0</v>
      </c>
      <c r="K262" s="325">
        <f>SUMIFS(BOQ!AG:AG,BOQ!AH:AH,СВОД!$B262)</f>
        <v>0</v>
      </c>
      <c r="L262" s="172"/>
      <c r="M262" s="326">
        <f>IFERROR(SUMIFS(BOQ!Q:Q,BOQ!AH:AH,СВОД!$B262)/E262,0)</f>
        <v>0</v>
      </c>
      <c r="N262" s="327"/>
      <c r="O262" s="326">
        <f>IFERROR(SUMIFS(BOQ!V:V,BOQ!AH:AH,СВОД!$B262)/SUMIFS(BOQ!Q:Q,BOQ!AH:AH,СВОД!$B262),0)</f>
        <v>0</v>
      </c>
      <c r="P262" s="327"/>
      <c r="Q262" s="326">
        <f>IFERROR(SUMIFS(BOQ!S:S,BOQ!AH:AH,СВОД!$B262)/E262,0)</f>
        <v>0</v>
      </c>
      <c r="R262" s="327"/>
      <c r="S262" s="326">
        <f>IFERROR(SUMIFS(BOQ!Y:Y,BOQ!AH:AH,СВОД!$B262)/SUMIFS(BOQ!S:S,BOQ!AH:AH,СВОД!$B262),0)</f>
        <v>0</v>
      </c>
    </row>
    <row r="263" spans="2:19" ht="13.8" hidden="1" thickBot="1">
      <c r="B263" s="437" t="s">
        <v>512</v>
      </c>
      <c r="C263" s="438" t="e">
        <f>VLOOKUP(B263,BOQ!AM:AN,2,0)</f>
        <v>#N/A</v>
      </c>
      <c r="D263" s="439" t="e">
        <f>INDEX(BOQ!L:L,MATCH(B263,BOQ!AM:AM))</f>
        <v>#N/A</v>
      </c>
      <c r="E263" s="440">
        <f>IF(SUMIF(BOQ!AI:AI,СВОД!B263,BOQ!AL:AL)=0,SUMIF(BOQ!AM:AM,СВОД!B263,BOQ!AP:AP),SUMIF(BOQ!AI:AI,СВОД!B263,BOQ!AL:AL))</f>
        <v>0</v>
      </c>
      <c r="F263" s="431">
        <f t="shared" si="22"/>
        <v>0</v>
      </c>
      <c r="G263" s="432">
        <f>SUMIFS(BOQ!AE:AE,BOQ!AH:AH,СВОД!$B263)</f>
        <v>0</v>
      </c>
      <c r="H263" s="431">
        <f t="shared" si="23"/>
        <v>0</v>
      </c>
      <c r="I263" s="432">
        <f>SUMIFS(BOQ!AC:AC,BOQ!AH:AH,СВОД!$B263)</f>
        <v>0</v>
      </c>
      <c r="J263" s="431">
        <f t="shared" si="24"/>
        <v>0</v>
      </c>
      <c r="K263" s="432">
        <f>SUMIFS(BOQ!AG:AG,BOQ!AH:AH,СВОД!$B263)</f>
        <v>0</v>
      </c>
      <c r="L263" s="433"/>
      <c r="M263" s="434">
        <f>IFERROR(SUMIFS(BOQ!Q:Q,BOQ!AH:AH,СВОД!$B263)/E263,0)</f>
        <v>0</v>
      </c>
      <c r="N263" s="435"/>
      <c r="O263" s="434">
        <f>IFERROR(SUMIFS(BOQ!V:V,BOQ!AH:AH,СВОД!$B263)/SUMIFS(BOQ!Q:Q,BOQ!AH:AH,СВОД!$B263),0)</f>
        <v>0</v>
      </c>
      <c r="P263" s="435"/>
      <c r="Q263" s="434">
        <f>IFERROR(SUMIFS(BOQ!S:S,BOQ!AH:AH,СВОД!$B263)/E263,0)</f>
        <v>0</v>
      </c>
      <c r="R263" s="435"/>
      <c r="S263" s="434">
        <f>IFERROR(SUMIFS(BOQ!Y:Y,BOQ!AH:AH,СВОД!$B263)/SUMIFS(BOQ!S:S,BOQ!AH:AH,СВОД!$B263),0)</f>
        <v>0</v>
      </c>
    </row>
    <row r="264" spans="2:19" ht="13.8" hidden="1" thickBot="1">
      <c r="B264" s="168" t="s">
        <v>513</v>
      </c>
      <c r="C264" s="169" t="e">
        <f>VLOOKUP(B264,BOQ!AM:AN,2,0)</f>
        <v>#N/A</v>
      </c>
      <c r="D264" s="282" t="e">
        <f>INDEX(BOQ!L:L,MATCH(B264,BOQ!AM:AM))</f>
        <v>#N/A</v>
      </c>
      <c r="E264" s="170">
        <f>IF(SUMIF(BOQ!AI:AI,СВОД!B264,BOQ!AL:AL)=0,SUMIF(BOQ!AM:AM,СВОД!B264,BOQ!AP:AP),SUMIF(BOQ!AI:AI,СВОД!B264,BOQ!AL:AL))</f>
        <v>0</v>
      </c>
      <c r="F264" s="324">
        <f t="shared" si="22"/>
        <v>0</v>
      </c>
      <c r="G264" s="325">
        <f>SUMIFS(BOQ!AE:AE,BOQ!AH:AH,СВОД!$B264)</f>
        <v>0</v>
      </c>
      <c r="H264" s="324">
        <f t="shared" si="23"/>
        <v>0</v>
      </c>
      <c r="I264" s="325">
        <f>SUMIFS(BOQ!AC:AC,BOQ!AH:AH,СВОД!$B264)</f>
        <v>0</v>
      </c>
      <c r="J264" s="324">
        <f t="shared" si="24"/>
        <v>0</v>
      </c>
      <c r="K264" s="325">
        <f>SUMIFS(BOQ!AG:AG,BOQ!AH:AH,СВОД!$B264)</f>
        <v>0</v>
      </c>
      <c r="L264" s="172"/>
      <c r="M264" s="326">
        <f>IFERROR(SUMIFS(BOQ!Q:Q,BOQ!AH:AH,СВОД!$B264)/E264,0)</f>
        <v>0</v>
      </c>
      <c r="N264" s="327"/>
      <c r="O264" s="326">
        <f>IFERROR(SUMIFS(BOQ!V:V,BOQ!AH:AH,СВОД!$B264)/SUMIFS(BOQ!Q:Q,BOQ!AH:AH,СВОД!$B264),0)</f>
        <v>0</v>
      </c>
      <c r="P264" s="327"/>
      <c r="Q264" s="326">
        <f>IFERROR(SUMIFS(BOQ!S:S,BOQ!AH:AH,СВОД!$B264)/E264,0)</f>
        <v>0</v>
      </c>
      <c r="R264" s="327"/>
      <c r="S264" s="326">
        <f>IFERROR(SUMIFS(BOQ!Y:Y,BOQ!AH:AH,СВОД!$B264)/SUMIFS(BOQ!S:S,BOQ!AH:AH,СВОД!$B264),0)</f>
        <v>0</v>
      </c>
    </row>
    <row r="265" spans="2:19" ht="13.8" hidden="1" thickBot="1">
      <c r="B265" s="168" t="s">
        <v>610</v>
      </c>
      <c r="C265" s="169" t="e">
        <f>VLOOKUP(B265,BOQ!AM:AN,2,0)</f>
        <v>#N/A</v>
      </c>
      <c r="D265" s="282" t="str">
        <f>INDEX(BOQ!L:L,MATCH(B265,BOQ!AM:AM))</f>
        <v>м</v>
      </c>
      <c r="E265" s="170">
        <f>IF(SUMIF(BOQ!AI:AI,СВОД!B265,BOQ!AL:AL)=0,SUMIF(BOQ!AM:AM,СВОД!B265,BOQ!AP:AP),SUMIF(BOQ!AI:AI,СВОД!B265,BOQ!AL:AL))</f>
        <v>0</v>
      </c>
      <c r="F265" s="324">
        <f t="shared" si="22"/>
        <v>0</v>
      </c>
      <c r="G265" s="325">
        <f>SUMIFS(BOQ!AE:AE,BOQ!AH:AH,СВОД!$B265)</f>
        <v>0</v>
      </c>
      <c r="H265" s="324">
        <f t="shared" si="23"/>
        <v>0</v>
      </c>
      <c r="I265" s="325">
        <f>SUMIFS(BOQ!AC:AC,BOQ!AH:AH,СВОД!$B265)</f>
        <v>0</v>
      </c>
      <c r="J265" s="324">
        <f t="shared" si="24"/>
        <v>0</v>
      </c>
      <c r="K265" s="325">
        <f>SUMIFS(BOQ!AG:AG,BOQ!AH:AH,СВОД!$B265)</f>
        <v>0</v>
      </c>
      <c r="L265" s="172"/>
      <c r="M265" s="326">
        <f>IFERROR(SUMIFS(BOQ!Q:Q,BOQ!AH:AH,СВОД!$B265)/E265,0)</f>
        <v>0</v>
      </c>
      <c r="N265" s="327"/>
      <c r="O265" s="326">
        <f>IFERROR(SUMIFS(BOQ!V:V,BOQ!AH:AH,СВОД!$B265)/SUMIFS(BOQ!Q:Q,BOQ!AH:AH,СВОД!$B265),0)</f>
        <v>0</v>
      </c>
      <c r="P265" s="327"/>
      <c r="Q265" s="326">
        <f>IFERROR(SUMIFS(BOQ!S:S,BOQ!AH:AH,СВОД!$B265)/E265,0)</f>
        <v>0</v>
      </c>
      <c r="R265" s="327"/>
      <c r="S265" s="326">
        <f>IFERROR(SUMIFS(BOQ!Y:Y,BOQ!AH:AH,СВОД!$B265)/SUMIFS(BOQ!S:S,BOQ!AH:AH,СВОД!$B265),0)</f>
        <v>0</v>
      </c>
    </row>
    <row r="266" spans="2:19" ht="13.8" hidden="1" thickBot="1">
      <c r="B266" s="168" t="s">
        <v>617</v>
      </c>
      <c r="C266" s="169" t="e">
        <f>VLOOKUP(B266,BOQ!AM:AN,2,0)</f>
        <v>#N/A</v>
      </c>
      <c r="D266" s="282" t="str">
        <f>INDEX(BOQ!L:L,MATCH(B266,BOQ!AM:AM))</f>
        <v>т*км</v>
      </c>
      <c r="E266" s="170">
        <f>IF(SUMIF(BOQ!AI:AI,СВОД!B266,BOQ!AL:AL)=0,SUMIF(BOQ!AM:AM,СВОД!B266,BOQ!AP:AP),SUMIF(BOQ!AI:AI,СВОД!B266,BOQ!AL:AL))</f>
        <v>0</v>
      </c>
      <c r="F266" s="324">
        <f t="shared" si="22"/>
        <v>0</v>
      </c>
      <c r="G266" s="325">
        <f>SUMIFS(BOQ!AE:AE,BOQ!AH:AH,СВОД!$B266)</f>
        <v>0</v>
      </c>
      <c r="H266" s="324">
        <f t="shared" si="23"/>
        <v>0</v>
      </c>
      <c r="I266" s="325">
        <f>SUMIFS(BOQ!AC:AC,BOQ!AH:AH,СВОД!$B266)</f>
        <v>0</v>
      </c>
      <c r="J266" s="324">
        <f t="shared" si="24"/>
        <v>0</v>
      </c>
      <c r="K266" s="325">
        <f>SUMIFS(BOQ!AG:AG,BOQ!AH:AH,СВОД!$B266)</f>
        <v>0</v>
      </c>
      <c r="L266" s="172"/>
      <c r="M266" s="326">
        <f>IFERROR(SUMIFS(BOQ!Q:Q,BOQ!AH:AH,СВОД!$B266)/E266,0)</f>
        <v>0</v>
      </c>
      <c r="N266" s="327"/>
      <c r="O266" s="326">
        <f>IFERROR(SUMIFS(BOQ!V:V,BOQ!AH:AH,СВОД!$B266)/SUMIFS(BOQ!Q:Q,BOQ!AH:AH,СВОД!$B266),0)</f>
        <v>0</v>
      </c>
      <c r="P266" s="327"/>
      <c r="Q266" s="326">
        <f>IFERROR(SUMIFS(BOQ!S:S,BOQ!AH:AH,СВОД!$B266)/E266,0)</f>
        <v>0</v>
      </c>
      <c r="R266" s="327"/>
      <c r="S266" s="326">
        <f>IFERROR(SUMIFS(BOQ!Y:Y,BOQ!AH:AH,СВОД!$B266)/SUMIFS(BOQ!S:S,BOQ!AH:AH,СВОД!$B266),0)</f>
        <v>0</v>
      </c>
    </row>
    <row r="267" spans="2:19" ht="13.8" hidden="1" thickBot="1">
      <c r="B267" s="168" t="s">
        <v>821</v>
      </c>
      <c r="C267" s="169" t="s">
        <v>1014</v>
      </c>
      <c r="D267" s="282" t="s">
        <v>10</v>
      </c>
      <c r="E267" s="170">
        <f>IF(SUMIF(BOQ!AI:AI,СВОД!B267,BOQ!AL:AL)=0,SUMIF(BOQ!AM:AM,СВОД!B267,BOQ!AP:AP),SUMIF(BOQ!AI:AI,СВОД!B267,BOQ!AL:AL))</f>
        <v>0</v>
      </c>
      <c r="F267" s="324">
        <f t="shared" si="19"/>
        <v>0</v>
      </c>
      <c r="G267" s="325">
        <f>SUMIFS(BOQ!AE:AE,BOQ!AH:AH,СВОД!$B267)</f>
        <v>0</v>
      </c>
      <c r="H267" s="324">
        <f t="shared" si="20"/>
        <v>0</v>
      </c>
      <c r="I267" s="325">
        <f>SUMIFS(BOQ!AC:AC,BOQ!AH:AH,СВОД!$B267)</f>
        <v>0</v>
      </c>
      <c r="J267" s="324">
        <f t="shared" si="21"/>
        <v>0</v>
      </c>
      <c r="K267" s="325">
        <f>SUMIFS(BOQ!AG:AG,BOQ!AH:AH,СВОД!$B267)</f>
        <v>0</v>
      </c>
      <c r="L267" s="172"/>
      <c r="M267" s="326">
        <f>IFERROR(SUMIFS(BOQ!Q:Q,BOQ!AH:AH,СВОД!$B267)/E267,0)</f>
        <v>0</v>
      </c>
      <c r="N267" s="327"/>
      <c r="O267" s="326">
        <f>IFERROR(SUMIFS(BOQ!V:V,BOQ!AH:AH,СВОД!$B267)/SUMIFS(BOQ!Q:Q,BOQ!AH:AH,СВОД!$B267),0)</f>
        <v>0</v>
      </c>
      <c r="P267" s="327"/>
      <c r="Q267" s="326">
        <f>IFERROR(SUMIFS(BOQ!S:S,BOQ!AH:AH,СВОД!$B267)/E267,0)</f>
        <v>0</v>
      </c>
      <c r="R267" s="327"/>
      <c r="S267" s="326">
        <f>IFERROR(SUMIFS(BOQ!Y:Y,BOQ!AH:AH,СВОД!$B267)/SUMIFS(BOQ!S:S,BOQ!AH:AH,СВОД!$B267),0)</f>
        <v>0</v>
      </c>
    </row>
    <row r="268" spans="2:19" ht="13.8" hidden="1" thickBot="1">
      <c r="B268" s="168" t="s">
        <v>822</v>
      </c>
      <c r="C268" s="169" t="s">
        <v>1015</v>
      </c>
      <c r="D268" s="282" t="s">
        <v>10</v>
      </c>
      <c r="E268" s="170">
        <f>IF(SUMIF(BOQ!AI:AI,СВОД!B268,BOQ!AL:AL)=0,SUMIF(BOQ!AM:AM,СВОД!B268,BOQ!AP:AP),SUMIF(BOQ!AI:AI,СВОД!B268,BOQ!AL:AL))</f>
        <v>0</v>
      </c>
      <c r="F268" s="324">
        <f t="shared" si="19"/>
        <v>0</v>
      </c>
      <c r="G268" s="325">
        <f>SUMIFS(BOQ!AE:AE,BOQ!AH:AH,СВОД!$B268)</f>
        <v>0</v>
      </c>
      <c r="H268" s="324">
        <f t="shared" si="20"/>
        <v>0</v>
      </c>
      <c r="I268" s="325">
        <f>SUMIFS(BOQ!AC:AC,BOQ!AH:AH,СВОД!$B268)</f>
        <v>0</v>
      </c>
      <c r="J268" s="324">
        <f t="shared" si="21"/>
        <v>0</v>
      </c>
      <c r="K268" s="325">
        <f>SUMIFS(BOQ!AG:AG,BOQ!AH:AH,СВОД!$B268)</f>
        <v>0</v>
      </c>
      <c r="L268" s="172"/>
      <c r="M268" s="326">
        <f>IFERROR(SUMIFS(BOQ!Q:Q,BOQ!AH:AH,СВОД!$B268)/E268,0)</f>
        <v>0</v>
      </c>
      <c r="N268" s="327"/>
      <c r="O268" s="326">
        <f>IFERROR(SUMIFS(BOQ!V:V,BOQ!AH:AH,СВОД!$B268)/SUMIFS(BOQ!Q:Q,BOQ!AH:AH,СВОД!$B268),0)</f>
        <v>0</v>
      </c>
      <c r="P268" s="327"/>
      <c r="Q268" s="326">
        <f>IFERROR(SUMIFS(BOQ!S:S,BOQ!AH:AH,СВОД!$B268)/E268,0)</f>
        <v>0</v>
      </c>
      <c r="R268" s="327"/>
      <c r="S268" s="326">
        <f>IFERROR(SUMIFS(BOQ!Y:Y,BOQ!AH:AH,СВОД!$B268)/SUMIFS(BOQ!S:S,BOQ!AH:AH,СВОД!$B268),0)</f>
        <v>0</v>
      </c>
    </row>
    <row r="269" spans="2:19" ht="13.8" hidden="1" thickBot="1">
      <c r="B269" s="168" t="s">
        <v>823</v>
      </c>
      <c r="C269" s="169" t="s">
        <v>1016</v>
      </c>
      <c r="D269" s="282" t="s">
        <v>10</v>
      </c>
      <c r="E269" s="170">
        <f>IF(SUMIF(BOQ!AI:AI,СВОД!B269,BOQ!AL:AL)=0,SUMIF(BOQ!AM:AM,СВОД!B269,BOQ!AP:AP),SUMIF(BOQ!AI:AI,СВОД!B269,BOQ!AL:AL))</f>
        <v>0</v>
      </c>
      <c r="F269" s="324">
        <f t="shared" si="19"/>
        <v>0</v>
      </c>
      <c r="G269" s="325">
        <f>SUMIFS(BOQ!AE:AE,BOQ!AH:AH,СВОД!$B269)</f>
        <v>0</v>
      </c>
      <c r="H269" s="324">
        <f t="shared" si="20"/>
        <v>0</v>
      </c>
      <c r="I269" s="325">
        <f>SUMIFS(BOQ!AC:AC,BOQ!AH:AH,СВОД!$B269)</f>
        <v>0</v>
      </c>
      <c r="J269" s="324">
        <f t="shared" si="21"/>
        <v>0</v>
      </c>
      <c r="K269" s="325">
        <f>SUMIFS(BOQ!AG:AG,BOQ!AH:AH,СВОД!$B269)</f>
        <v>0</v>
      </c>
      <c r="L269" s="172"/>
      <c r="M269" s="326">
        <f>IFERROR(SUMIFS(BOQ!Q:Q,BOQ!AH:AH,СВОД!$B269)/E269,0)</f>
        <v>0</v>
      </c>
      <c r="N269" s="327"/>
      <c r="O269" s="326">
        <f>IFERROR(SUMIFS(BOQ!V:V,BOQ!AH:AH,СВОД!$B269)/SUMIFS(BOQ!Q:Q,BOQ!AH:AH,СВОД!$B269),0)</f>
        <v>0</v>
      </c>
      <c r="P269" s="327"/>
      <c r="Q269" s="326">
        <f>IFERROR(SUMIFS(BOQ!S:S,BOQ!AH:AH,СВОД!$B269)/E269,0)</f>
        <v>0</v>
      </c>
      <c r="R269" s="327"/>
      <c r="S269" s="326">
        <f>IFERROR(SUMIFS(BOQ!Y:Y,BOQ!AH:AH,СВОД!$B269)/SUMIFS(BOQ!S:S,BOQ!AH:AH,СВОД!$B269),0)</f>
        <v>0</v>
      </c>
    </row>
    <row r="270" spans="2:19" ht="13.8" hidden="1" thickBot="1">
      <c r="B270" s="168" t="s">
        <v>824</v>
      </c>
      <c r="C270" s="169" t="s">
        <v>1017</v>
      </c>
      <c r="D270" s="282" t="s">
        <v>10</v>
      </c>
      <c r="E270" s="170">
        <f>IF(SUMIF(BOQ!AI:AI,СВОД!B270,BOQ!AL:AL)=0,SUMIF(BOQ!AM:AM,СВОД!B270,BOQ!AP:AP),SUMIF(BOQ!AI:AI,СВОД!B270,BOQ!AL:AL))</f>
        <v>0</v>
      </c>
      <c r="F270" s="324">
        <f t="shared" si="19"/>
        <v>0</v>
      </c>
      <c r="G270" s="325">
        <f>SUMIFS(BOQ!AE:AE,BOQ!AH:AH,СВОД!$B270)</f>
        <v>0</v>
      </c>
      <c r="H270" s="324">
        <f t="shared" si="20"/>
        <v>0</v>
      </c>
      <c r="I270" s="325">
        <f>SUMIFS(BOQ!AC:AC,BOQ!AH:AH,СВОД!$B270)</f>
        <v>0</v>
      </c>
      <c r="J270" s="324">
        <f t="shared" si="21"/>
        <v>0</v>
      </c>
      <c r="K270" s="325">
        <f>SUMIFS(BOQ!AG:AG,BOQ!AH:AH,СВОД!$B270)</f>
        <v>0</v>
      </c>
      <c r="L270" s="172"/>
      <c r="M270" s="326">
        <f>IFERROR(SUMIFS(BOQ!Q:Q,BOQ!AH:AH,СВОД!$B270)/E270,0)</f>
        <v>0</v>
      </c>
      <c r="N270" s="327"/>
      <c r="O270" s="326">
        <f>IFERROR(SUMIFS(BOQ!V:V,BOQ!AH:AH,СВОД!$B270)/SUMIFS(BOQ!Q:Q,BOQ!AH:AH,СВОД!$B270),0)</f>
        <v>0</v>
      </c>
      <c r="P270" s="327"/>
      <c r="Q270" s="326">
        <f>IFERROR(SUMIFS(BOQ!S:S,BOQ!AH:AH,СВОД!$B270)/E270,0)</f>
        <v>0</v>
      </c>
      <c r="R270" s="327"/>
      <c r="S270" s="326">
        <f>IFERROR(SUMIFS(BOQ!Y:Y,BOQ!AH:AH,СВОД!$B270)/SUMIFS(BOQ!S:S,BOQ!AH:AH,СВОД!$B270),0)</f>
        <v>0</v>
      </c>
    </row>
    <row r="271" spans="2:19" ht="13.8" thickBot="1">
      <c r="B271" s="173"/>
      <c r="C271" s="174" t="s">
        <v>32</v>
      </c>
      <c r="D271" s="173"/>
      <c r="E271" s="175"/>
      <c r="F271" s="176"/>
      <c r="G271" s="328">
        <f>SUM(G7:G270)</f>
        <v>0</v>
      </c>
      <c r="H271" s="177"/>
      <c r="I271" s="281">
        <f>SUM(I7:I270)</f>
        <v>0</v>
      </c>
      <c r="J271" s="177"/>
      <c r="K271" s="328">
        <f>SUM(K7:K270)</f>
        <v>0</v>
      </c>
      <c r="L271" s="172"/>
      <c r="M271" s="178"/>
      <c r="N271" s="280"/>
      <c r="O271" s="178"/>
      <c r="Q271" s="178"/>
      <c r="R271" s="280"/>
      <c r="S271" s="178"/>
    </row>
    <row r="272" spans="2:19">
      <c r="B272" s="441"/>
      <c r="C272" s="442"/>
      <c r="D272" s="442"/>
      <c r="E272" s="442"/>
      <c r="F272" s="160"/>
      <c r="G272" s="179"/>
      <c r="H272" s="179"/>
      <c r="I272" s="179"/>
      <c r="J272" s="179"/>
      <c r="K272" s="179"/>
      <c r="L272" s="160"/>
      <c r="M272" s="179"/>
      <c r="N272" s="179"/>
      <c r="O272" s="179"/>
      <c r="P272" s="161"/>
      <c r="Q272" s="161"/>
    </row>
    <row r="273" spans="2:17">
      <c r="B273" s="443"/>
      <c r="C273" s="442"/>
      <c r="D273" s="442"/>
      <c r="E273" s="442"/>
      <c r="F273" s="160"/>
      <c r="G273" s="179"/>
      <c r="H273" s="179"/>
      <c r="I273" s="179"/>
      <c r="J273" s="179"/>
      <c r="K273" s="179"/>
      <c r="L273" s="160"/>
      <c r="M273" s="179"/>
      <c r="N273" s="179"/>
      <c r="O273" s="179"/>
      <c r="P273" s="161"/>
      <c r="Q273" s="161"/>
    </row>
    <row r="274" spans="2:17">
      <c r="B274" s="441"/>
      <c r="C274" s="442"/>
      <c r="D274" s="442"/>
      <c r="E274" s="442"/>
      <c r="F274" s="160"/>
      <c r="G274" s="179"/>
      <c r="H274" s="179"/>
      <c r="I274" s="179"/>
      <c r="J274" s="179"/>
      <c r="K274" s="179"/>
      <c r="L274" s="160"/>
      <c r="M274" s="179"/>
      <c r="N274" s="179"/>
      <c r="O274" s="179"/>
      <c r="P274" s="161"/>
      <c r="Q274" s="161"/>
    </row>
    <row r="275" spans="2:17">
      <c r="B275" s="444" t="s">
        <v>33</v>
      </c>
      <c r="C275" s="445"/>
      <c r="D275" s="445"/>
      <c r="E275" s="445"/>
      <c r="P275" s="161"/>
      <c r="Q275" s="161"/>
    </row>
    <row r="276" spans="2:17">
      <c r="B276" s="650" t="s">
        <v>21</v>
      </c>
      <c r="C276" s="652" t="s">
        <v>34</v>
      </c>
      <c r="D276" s="654" t="s">
        <v>35</v>
      </c>
      <c r="E276" s="656" t="s">
        <v>414</v>
      </c>
      <c r="F276" s="180"/>
      <c r="G276" s="180"/>
      <c r="H276" s="180"/>
      <c r="I276" s="180"/>
      <c r="M276" s="181"/>
      <c r="N276" s="161"/>
    </row>
    <row r="277" spans="2:17" ht="13.8" thickBot="1">
      <c r="B277" s="651"/>
      <c r="C277" s="653"/>
      <c r="D277" s="655"/>
      <c r="E277" s="657"/>
      <c r="K277" s="161"/>
    </row>
    <row r="278" spans="2:17" ht="13.8" thickBot="1">
      <c r="B278" s="446">
        <v>0</v>
      </c>
      <c r="C278" s="447" t="s">
        <v>36</v>
      </c>
      <c r="D278" s="448"/>
      <c r="E278" s="449"/>
      <c r="K278" s="161"/>
    </row>
    <row r="279" spans="2:17" ht="14.1" customHeight="1">
      <c r="B279" s="450" t="s">
        <v>37</v>
      </c>
      <c r="C279" s="392" t="s">
        <v>38</v>
      </c>
      <c r="D279" s="451" t="s">
        <v>30</v>
      </c>
      <c r="E279" s="452">
        <f>IFERROR(BOQ!$Q$2,0)</f>
        <v>841.06838319999997</v>
      </c>
      <c r="K279" s="294"/>
    </row>
    <row r="280" spans="2:17">
      <c r="B280" s="450" t="s">
        <v>39</v>
      </c>
      <c r="C280" s="392" t="s">
        <v>40</v>
      </c>
      <c r="D280" s="453" t="s">
        <v>458</v>
      </c>
      <c r="E280" s="452">
        <f>IFERROR($E$284/$E$279,0)</f>
        <v>0</v>
      </c>
      <c r="K280" s="161"/>
    </row>
    <row r="281" spans="2:17">
      <c r="B281" s="450" t="s">
        <v>41</v>
      </c>
      <c r="C281" s="392" t="s">
        <v>42</v>
      </c>
      <c r="D281" s="451" t="s">
        <v>31</v>
      </c>
      <c r="E281" s="452">
        <f>IFERROR(BOQ!$S$2,0)</f>
        <v>133.4663122</v>
      </c>
    </row>
    <row r="282" spans="2:17" ht="13.8" thickBot="1">
      <c r="B282" s="450" t="s">
        <v>43</v>
      </c>
      <c r="C282" s="392" t="s">
        <v>44</v>
      </c>
      <c r="D282" s="453" t="s">
        <v>459</v>
      </c>
      <c r="E282" s="479">
        <f>IFERROR($E$285/$E$281,0)</f>
        <v>0</v>
      </c>
    </row>
    <row r="283" spans="2:17" ht="13.8" thickBot="1">
      <c r="B283" s="454">
        <v>1</v>
      </c>
      <c r="C283" s="447" t="s">
        <v>419</v>
      </c>
      <c r="D283" s="448" t="s">
        <v>29</v>
      </c>
      <c r="E283" s="455">
        <f>E279*E280+E281*E282</f>
        <v>0</v>
      </c>
      <c r="F283" s="183"/>
      <c r="G283" s="183"/>
      <c r="H283" s="183"/>
      <c r="I283" s="183"/>
      <c r="J283" s="183"/>
      <c r="K283" s="295"/>
    </row>
    <row r="284" spans="2:17">
      <c r="B284" s="391"/>
      <c r="C284" s="392" t="s">
        <v>354</v>
      </c>
      <c r="D284" s="456" t="s">
        <v>29</v>
      </c>
      <c r="E284" s="457">
        <f>IFERROR(BOQ!$V$2,0)</f>
        <v>0</v>
      </c>
      <c r="F284" s="183"/>
      <c r="G284" s="183"/>
      <c r="H284" s="183"/>
      <c r="I284" s="183"/>
      <c r="J284" s="183"/>
    </row>
    <row r="285" spans="2:17" ht="13.8" thickBot="1">
      <c r="B285" s="391"/>
      <c r="C285" s="392" t="s">
        <v>355</v>
      </c>
      <c r="D285" s="456" t="s">
        <v>29</v>
      </c>
      <c r="E285" s="457">
        <f>IFERROR(BOQ!$Y$2,0)</f>
        <v>0</v>
      </c>
      <c r="F285" s="183"/>
      <c r="G285" s="183"/>
      <c r="H285" s="183"/>
      <c r="I285" s="183"/>
      <c r="J285" s="183"/>
    </row>
    <row r="286" spans="2:17" ht="13.8" thickBot="1">
      <c r="B286" s="454">
        <v>2</v>
      </c>
      <c r="C286" s="447" t="s">
        <v>45</v>
      </c>
      <c r="D286" s="448" t="s">
        <v>29</v>
      </c>
      <c r="E286" s="458">
        <f>IFERROR(SUM(E287:E297),0)</f>
        <v>0</v>
      </c>
      <c r="F286" s="183"/>
      <c r="G286" s="183"/>
      <c r="H286" s="183"/>
      <c r="I286" s="183"/>
      <c r="J286" s="183"/>
      <c r="K286" s="295"/>
      <c r="L286" s="186"/>
    </row>
    <row r="287" spans="2:17">
      <c r="B287" s="391" t="s">
        <v>11</v>
      </c>
      <c r="C287" s="392" t="s">
        <v>46</v>
      </c>
      <c r="D287" s="456" t="s">
        <v>29</v>
      </c>
      <c r="E287" s="459">
        <f>IFERROR(SUMIFS('КОСВЕННЫЕ ЗАТРАТЫ'!G:G,'КОСВЕННЫЕ ЗАТРАТЫ'!K:K,СВОД!C287),0)</f>
        <v>0</v>
      </c>
      <c r="F287" s="183"/>
      <c r="G287" s="183"/>
      <c r="H287" s="183"/>
      <c r="I287" s="183"/>
      <c r="J287" s="183"/>
      <c r="K287" s="295"/>
    </row>
    <row r="288" spans="2:17" hidden="1">
      <c r="B288" s="391" t="s">
        <v>12</v>
      </c>
      <c r="C288" s="392" t="s">
        <v>47</v>
      </c>
      <c r="D288" s="456" t="s">
        <v>29</v>
      </c>
      <c r="E288" s="459">
        <f>IFERROR(SUMIFS('КОСВЕННЫЕ ЗАТРАТЫ'!G:G,'КОСВЕННЫЕ ЗАТРАТЫ'!K:K,СВОД!C288),0)</f>
        <v>0</v>
      </c>
      <c r="F288" s="183"/>
      <c r="G288" s="183"/>
      <c r="H288" s="183"/>
      <c r="I288" s="183"/>
      <c r="J288" s="183"/>
      <c r="K288" s="295"/>
      <c r="N288" s="200"/>
    </row>
    <row r="289" spans="2:18" hidden="1">
      <c r="B289" s="391" t="s">
        <v>13</v>
      </c>
      <c r="C289" s="392" t="s">
        <v>48</v>
      </c>
      <c r="D289" s="456" t="s">
        <v>29</v>
      </c>
      <c r="E289" s="459">
        <f>IFERROR(SUMIFS('КОСВЕННЫЕ ЗАТРАТЫ'!G:G,'КОСВЕННЫЕ ЗАТРАТЫ'!K:K,СВОД!C289),0)</f>
        <v>0</v>
      </c>
      <c r="F289" s="183"/>
      <c r="G289" s="183"/>
      <c r="H289" s="183"/>
      <c r="I289" s="183"/>
      <c r="J289" s="183"/>
      <c r="K289" s="295"/>
    </row>
    <row r="290" spans="2:18">
      <c r="B290" s="391" t="s">
        <v>14</v>
      </c>
      <c r="C290" s="392" t="s">
        <v>49</v>
      </c>
      <c r="D290" s="456" t="s">
        <v>29</v>
      </c>
      <c r="E290" s="459">
        <f>IFERROR(SUMIFS('КОСВЕННЫЕ ЗАТРАТЫ'!G:G,'КОСВЕННЫЕ ЗАТРАТЫ'!K:K,СВОД!C290),0)</f>
        <v>0</v>
      </c>
      <c r="F290" s="183"/>
      <c r="G290" s="183"/>
      <c r="H290" s="183"/>
      <c r="I290" s="183"/>
      <c r="J290" s="183"/>
      <c r="K290" s="295"/>
    </row>
    <row r="291" spans="2:18" ht="13.8" thickBot="1">
      <c r="B291" s="391" t="s">
        <v>15</v>
      </c>
      <c r="C291" s="392" t="s">
        <v>50</v>
      </c>
      <c r="D291" s="456" t="s">
        <v>29</v>
      </c>
      <c r="E291" s="459">
        <f>IFERROR(SUMIFS('КОСВЕННЫЕ ЗАТРАТЫ'!G:G,'КОСВЕННЫЕ ЗАТРАТЫ'!K:K,СВОД!C291),0)</f>
        <v>0</v>
      </c>
      <c r="F291" s="183"/>
      <c r="G291" s="183"/>
      <c r="H291" s="183"/>
      <c r="I291" s="183"/>
      <c r="J291" s="183"/>
      <c r="K291" s="295"/>
    </row>
    <row r="292" spans="2:18" hidden="1">
      <c r="B292" s="391" t="s">
        <v>16</v>
      </c>
      <c r="C292" s="392" t="s">
        <v>51</v>
      </c>
      <c r="D292" s="456" t="s">
        <v>29</v>
      </c>
      <c r="E292" s="459">
        <f>IFERROR(SUMIFS('КОСВЕННЫЕ ЗАТРАТЫ'!G:G,'КОСВЕННЫЕ ЗАТРАТЫ'!K:K,СВОД!C292),0)</f>
        <v>0</v>
      </c>
      <c r="F292" s="183"/>
      <c r="G292" s="183"/>
      <c r="H292" s="183"/>
      <c r="I292" s="183"/>
      <c r="J292" s="183"/>
      <c r="K292" s="295"/>
    </row>
    <row r="293" spans="2:18" hidden="1">
      <c r="B293" s="184" t="s">
        <v>17</v>
      </c>
      <c r="C293" s="182" t="s">
        <v>52</v>
      </c>
      <c r="D293" s="185" t="s">
        <v>29</v>
      </c>
      <c r="E293" s="299">
        <f>IFERROR(SUMIFS('КОСВЕННЫЕ ЗАТРАТЫ'!G:G,'КОСВЕННЫЕ ЗАТРАТЫ'!K:K,СВОД!C293),0)</f>
        <v>0</v>
      </c>
      <c r="F293" s="183"/>
      <c r="G293" s="183"/>
      <c r="H293" s="183"/>
      <c r="I293" s="183"/>
      <c r="J293" s="183"/>
      <c r="K293" s="295"/>
    </row>
    <row r="294" spans="2:18" hidden="1">
      <c r="B294" s="391" t="s">
        <v>17</v>
      </c>
      <c r="C294" s="392" t="s">
        <v>53</v>
      </c>
      <c r="D294" s="456" t="s">
        <v>29</v>
      </c>
      <c r="E294" s="459">
        <f>IFERROR(SUMIFS('КОСВЕННЫЕ ЗАТРАТЫ'!G:G,'КОСВЕННЫЕ ЗАТРАТЫ'!K:K,СВОД!C294),0)</f>
        <v>0</v>
      </c>
      <c r="F294" s="183"/>
      <c r="G294" s="183"/>
      <c r="H294" s="183"/>
      <c r="I294" s="183"/>
      <c r="J294" s="183"/>
      <c r="K294" s="295"/>
    </row>
    <row r="295" spans="2:18" hidden="1">
      <c r="B295" s="184" t="s">
        <v>19</v>
      </c>
      <c r="C295" s="182" t="s">
        <v>54</v>
      </c>
      <c r="D295" s="185" t="s">
        <v>29</v>
      </c>
      <c r="E295" s="299">
        <f>IFERROR(SUMIFS('КОСВЕННЫЕ ЗАТРАТЫ'!G:G,'КОСВЕННЫЕ ЗАТРАТЫ'!K:K,СВОД!C295),0)</f>
        <v>0</v>
      </c>
      <c r="F295" s="183"/>
      <c r="G295" s="183"/>
      <c r="H295" s="183"/>
      <c r="I295" s="183"/>
      <c r="J295" s="183"/>
      <c r="K295" s="295"/>
    </row>
    <row r="296" spans="2:18" hidden="1">
      <c r="B296" s="184" t="s">
        <v>20</v>
      </c>
      <c r="C296" s="182" t="s">
        <v>55</v>
      </c>
      <c r="D296" s="185" t="s">
        <v>29</v>
      </c>
      <c r="E296" s="299">
        <f>IFERROR(SUMIFS('КОСВЕННЫЕ ЗАТРАТЫ'!G:G,'КОСВЕННЫЕ ЗАТРАТЫ'!K:K,СВОД!C296),0)</f>
        <v>0</v>
      </c>
      <c r="F296" s="183"/>
      <c r="G296" s="183"/>
      <c r="H296" s="183"/>
      <c r="I296" s="183"/>
      <c r="J296" s="183"/>
      <c r="K296" s="295"/>
    </row>
    <row r="297" spans="2:18" ht="13.8" hidden="1" thickBot="1">
      <c r="B297" s="460" t="s">
        <v>18</v>
      </c>
      <c r="C297" s="461" t="s">
        <v>56</v>
      </c>
      <c r="D297" s="456" t="s">
        <v>29</v>
      </c>
      <c r="E297" s="462">
        <f>IFERROR(SUMIFS('КОСВЕННЫЕ ЗАТРАТЫ'!G:G,'КОСВЕННЫЕ ЗАТРАТЫ'!K:K,СВОД!C297),0)</f>
        <v>0</v>
      </c>
      <c r="F297" s="183"/>
      <c r="G297" s="183"/>
      <c r="H297" s="183"/>
      <c r="I297" s="183"/>
      <c r="J297" s="183"/>
      <c r="K297" s="295"/>
      <c r="O297" s="188"/>
    </row>
    <row r="298" spans="2:18" ht="13.8" thickBot="1">
      <c r="B298" s="463"/>
      <c r="C298" s="464" t="s">
        <v>420</v>
      </c>
      <c r="D298" s="448" t="s">
        <v>28</v>
      </c>
      <c r="E298" s="465" t="e">
        <f>E286/E283</f>
        <v>#DIV/0!</v>
      </c>
      <c r="F298" s="187"/>
      <c r="G298" s="187"/>
      <c r="H298" s="187"/>
      <c r="I298" s="187"/>
      <c r="J298" s="187"/>
      <c r="K298" s="295"/>
      <c r="O298" s="200"/>
      <c r="R298" s="188"/>
    </row>
    <row r="299" spans="2:18" s="200" customFormat="1">
      <c r="B299" s="202">
        <v>3</v>
      </c>
      <c r="C299" s="203" t="s">
        <v>57</v>
      </c>
      <c r="D299" s="204" t="s">
        <v>29</v>
      </c>
      <c r="E299" s="315">
        <f>(E283+E286)*E300</f>
        <v>0</v>
      </c>
      <c r="F299" s="201"/>
      <c r="G299" s="201"/>
      <c r="H299" s="201"/>
      <c r="I299" s="201"/>
      <c r="J299" s="201"/>
      <c r="K299" s="159"/>
      <c r="L299" s="159"/>
      <c r="M299" s="159"/>
      <c r="N299"/>
      <c r="O299" s="159"/>
    </row>
    <row r="300" spans="2:18" s="205" customFormat="1" ht="13.8" thickBot="1">
      <c r="B300" s="206"/>
      <c r="C300" s="210" t="s">
        <v>418</v>
      </c>
      <c r="D300" s="207" t="s">
        <v>28</v>
      </c>
      <c r="E300" s="323"/>
      <c r="F300" s="268" t="s">
        <v>627</v>
      </c>
      <c r="G300" s="208"/>
      <c r="H300" s="208"/>
      <c r="I300" s="208"/>
      <c r="J300" s="208"/>
      <c r="K300" s="295"/>
      <c r="L300" s="159"/>
      <c r="M300" s="159"/>
      <c r="N300"/>
      <c r="O300"/>
      <c r="R300" s="209"/>
    </row>
    <row r="301" spans="2:18" s="200" customFormat="1">
      <c r="B301" s="202">
        <v>4</v>
      </c>
      <c r="C301" s="466" t="s">
        <v>416</v>
      </c>
      <c r="D301" s="467" t="s">
        <v>29</v>
      </c>
      <c r="E301" s="468">
        <f>E286+E299</f>
        <v>0</v>
      </c>
      <c r="F301" s="201"/>
      <c r="G301" s="201"/>
      <c r="H301" s="201"/>
      <c r="I301" s="201"/>
      <c r="J301" s="201"/>
      <c r="K301" s="295"/>
      <c r="L301" s="159"/>
      <c r="M301" s="159"/>
      <c r="N301"/>
      <c r="O301"/>
    </row>
    <row r="302" spans="2:18" s="200" customFormat="1" ht="13.8" thickBot="1">
      <c r="B302" s="248"/>
      <c r="C302" s="469" t="s">
        <v>417</v>
      </c>
      <c r="D302" s="470" t="s">
        <v>28</v>
      </c>
      <c r="E302" s="471">
        <f>IFERROR(ROUND((E286+E299)/E283,9),0)</f>
        <v>0</v>
      </c>
      <c r="F302" s="201"/>
      <c r="G302" s="201"/>
      <c r="H302" s="201"/>
      <c r="I302" s="201"/>
      <c r="J302" s="201"/>
      <c r="K302" s="159"/>
      <c r="L302" s="159"/>
      <c r="M302" s="159"/>
      <c r="N302"/>
      <c r="O302"/>
    </row>
    <row r="303" spans="2:18" s="200" customFormat="1" ht="13.8" thickBot="1">
      <c r="B303" s="248">
        <v>5</v>
      </c>
      <c r="C303" s="472" t="s">
        <v>421</v>
      </c>
      <c r="D303" s="473" t="s">
        <v>29</v>
      </c>
      <c r="E303" s="474">
        <f>E283+E286+E299</f>
        <v>0</v>
      </c>
      <c r="F303" s="201"/>
      <c r="G303" s="201"/>
      <c r="H303" s="201"/>
      <c r="I303" s="201"/>
      <c r="J303" s="201"/>
      <c r="K303" s="159"/>
      <c r="L303" s="159"/>
      <c r="M303" s="159"/>
      <c r="N303"/>
      <c r="O303"/>
    </row>
    <row r="304" spans="2:18" ht="13.8" thickBot="1">
      <c r="B304" s="248">
        <v>6</v>
      </c>
      <c r="C304" s="472" t="s">
        <v>356</v>
      </c>
      <c r="D304" s="473" t="s">
        <v>29</v>
      </c>
      <c r="E304" s="475">
        <f>I271</f>
        <v>0</v>
      </c>
      <c r="F304" s="183"/>
      <c r="G304" s="183"/>
      <c r="H304" s="183"/>
      <c r="I304" s="183"/>
      <c r="J304" s="183"/>
      <c r="K304"/>
      <c r="N304"/>
      <c r="O304"/>
    </row>
    <row r="305" spans="2:15" ht="13.8" thickBot="1">
      <c r="B305" s="387">
        <v>7</v>
      </c>
      <c r="C305" s="394" t="s">
        <v>415</v>
      </c>
      <c r="D305" s="476" t="s">
        <v>29</v>
      </c>
      <c r="E305" s="388">
        <f>E303+E304</f>
        <v>0</v>
      </c>
      <c r="F305" s="183"/>
      <c r="G305" s="183"/>
      <c r="H305" s="183"/>
      <c r="J305" s="183"/>
      <c r="K305"/>
      <c r="N305"/>
      <c r="O305"/>
    </row>
    <row r="306" spans="2:15" ht="26.95" hidden="1" thickBot="1">
      <c r="B306" s="389">
        <v>6</v>
      </c>
      <c r="C306" s="477" t="s">
        <v>1052</v>
      </c>
      <c r="D306" s="476" t="s">
        <v>29</v>
      </c>
      <c r="E306" s="388">
        <f>E308*E307</f>
        <v>0</v>
      </c>
      <c r="F306" s="268"/>
      <c r="G306" s="183"/>
      <c r="H306" s="183"/>
      <c r="I306" s="183"/>
      <c r="J306" s="183"/>
      <c r="K306"/>
      <c r="N306"/>
      <c r="O306"/>
    </row>
    <row r="307" spans="2:15" ht="13.8" hidden="1" thickBot="1">
      <c r="B307" s="391" t="s">
        <v>1053</v>
      </c>
      <c r="C307" s="392" t="s">
        <v>625</v>
      </c>
      <c r="D307" s="476" t="s">
        <v>285</v>
      </c>
      <c r="E307" s="393">
        <f>40</f>
        <v>40</v>
      </c>
      <c r="F307" s="268"/>
      <c r="G307" s="183"/>
      <c r="H307" s="183"/>
      <c r="J307" s="183"/>
      <c r="K307"/>
      <c r="N307"/>
      <c r="O307"/>
    </row>
    <row r="308" spans="2:15" ht="13.8" hidden="1" thickBot="1">
      <c r="B308" s="391" t="s">
        <v>1054</v>
      </c>
      <c r="C308" s="392" t="s">
        <v>626</v>
      </c>
      <c r="D308" s="476" t="s">
        <v>29</v>
      </c>
      <c r="E308" s="390">
        <f>'ИД КЗ'!E70</f>
        <v>0</v>
      </c>
      <c r="F308" s="268" t="s">
        <v>627</v>
      </c>
      <c r="G308" s="183"/>
      <c r="H308" s="183"/>
      <c r="J308" s="183"/>
      <c r="K308"/>
      <c r="N308"/>
      <c r="O308"/>
    </row>
    <row r="309" spans="2:15" ht="26.95" hidden="1" thickBot="1">
      <c r="B309" s="389">
        <v>7</v>
      </c>
      <c r="C309" s="477" t="s">
        <v>1055</v>
      </c>
      <c r="D309" s="476" t="s">
        <v>29</v>
      </c>
      <c r="E309" s="388">
        <f>E311*E310</f>
        <v>0</v>
      </c>
      <c r="K309"/>
      <c r="N309"/>
      <c r="O309"/>
    </row>
    <row r="310" spans="2:15" ht="13.8" hidden="1" thickBot="1">
      <c r="B310" s="391" t="s">
        <v>1056</v>
      </c>
      <c r="C310" s="392" t="s">
        <v>625</v>
      </c>
      <c r="D310" s="476" t="s">
        <v>285</v>
      </c>
      <c r="E310" s="393">
        <v>7500</v>
      </c>
      <c r="I310" s="183"/>
      <c r="K310"/>
      <c r="N310"/>
      <c r="O310"/>
    </row>
    <row r="311" spans="2:15" ht="13.8" hidden="1" thickBot="1">
      <c r="B311" s="391" t="s">
        <v>1057</v>
      </c>
      <c r="C311" s="392" t="s">
        <v>626</v>
      </c>
      <c r="D311" s="476" t="s">
        <v>29</v>
      </c>
      <c r="E311" s="390">
        <f>'ИД КЗ'!E71</f>
        <v>0</v>
      </c>
      <c r="F311" s="268" t="s">
        <v>627</v>
      </c>
      <c r="K311"/>
      <c r="N311"/>
      <c r="O311"/>
    </row>
    <row r="312" spans="2:15" ht="13.8" thickBot="1">
      <c r="B312" s="387">
        <v>8</v>
      </c>
      <c r="C312" s="394" t="s">
        <v>1058</v>
      </c>
      <c r="D312" s="476" t="s">
        <v>29</v>
      </c>
      <c r="E312" s="388">
        <f>E305+E306+E309</f>
        <v>0</v>
      </c>
      <c r="K312"/>
      <c r="N312"/>
      <c r="O312"/>
    </row>
    <row r="313" spans="2:15">
      <c r="K313"/>
      <c r="N313"/>
      <c r="O313"/>
    </row>
    <row r="314" spans="2:15">
      <c r="K314"/>
      <c r="N314"/>
      <c r="O314"/>
    </row>
    <row r="315" spans="2:15">
      <c r="K315"/>
      <c r="N315"/>
      <c r="O315"/>
    </row>
    <row r="316" spans="2:15">
      <c r="K316"/>
      <c r="N316"/>
      <c r="O316"/>
    </row>
    <row r="317" spans="2:15">
      <c r="K317"/>
      <c r="N317"/>
    </row>
    <row r="318" spans="2:15">
      <c r="K318"/>
      <c r="N318"/>
    </row>
    <row r="319" spans="2:15">
      <c r="K319"/>
      <c r="N319"/>
    </row>
    <row r="320" spans="2:15">
      <c r="K320"/>
      <c r="N320"/>
    </row>
    <row r="321" spans="11:14">
      <c r="K321"/>
      <c r="N321"/>
    </row>
    <row r="322" spans="11:14">
      <c r="K322"/>
      <c r="N322"/>
    </row>
    <row r="323" spans="11:14">
      <c r="K323"/>
      <c r="N323"/>
    </row>
    <row r="324" spans="11:14">
      <c r="K324"/>
      <c r="N324"/>
    </row>
    <row r="325" spans="11:14">
      <c r="K325"/>
      <c r="N325"/>
    </row>
    <row r="326" spans="11:14">
      <c r="K326"/>
      <c r="N326"/>
    </row>
    <row r="327" spans="11:14">
      <c r="K327"/>
      <c r="N327"/>
    </row>
    <row r="328" spans="11:14">
      <c r="K328"/>
      <c r="N328"/>
    </row>
    <row r="329" spans="11:14">
      <c r="K329"/>
      <c r="N329"/>
    </row>
    <row r="330" spans="11:14">
      <c r="K330"/>
      <c r="N330"/>
    </row>
    <row r="331" spans="11:14">
      <c r="K331"/>
      <c r="N331"/>
    </row>
    <row r="332" spans="11:14">
      <c r="K332"/>
      <c r="N332"/>
    </row>
    <row r="333" spans="11:14">
      <c r="K333"/>
      <c r="N333"/>
    </row>
    <row r="334" spans="11:14">
      <c r="K334"/>
      <c r="N334"/>
    </row>
    <row r="335" spans="11:14">
      <c r="K335"/>
      <c r="N335"/>
    </row>
    <row r="336" spans="11:14">
      <c r="K336"/>
      <c r="N336"/>
    </row>
    <row r="337" spans="11:14">
      <c r="K337"/>
      <c r="N337"/>
    </row>
    <row r="338" spans="11:14">
      <c r="K338"/>
      <c r="N338"/>
    </row>
    <row r="339" spans="11:14">
      <c r="K339"/>
      <c r="N339"/>
    </row>
    <row r="340" spans="11:14">
      <c r="K340"/>
      <c r="N340"/>
    </row>
    <row r="341" spans="11:14">
      <c r="K341"/>
      <c r="N341"/>
    </row>
    <row r="342" spans="11:14">
      <c r="K342"/>
      <c r="N342"/>
    </row>
    <row r="343" spans="11:14">
      <c r="K343"/>
      <c r="N343"/>
    </row>
    <row r="344" spans="11:14">
      <c r="K344"/>
      <c r="N344"/>
    </row>
    <row r="345" spans="11:14">
      <c r="K345"/>
      <c r="N345"/>
    </row>
    <row r="346" spans="11:14">
      <c r="K346"/>
      <c r="N346"/>
    </row>
    <row r="347" spans="11:14">
      <c r="K347"/>
      <c r="N347"/>
    </row>
    <row r="348" spans="11:14">
      <c r="K348"/>
      <c r="N348"/>
    </row>
    <row r="349" spans="11:14">
      <c r="K349"/>
      <c r="N349"/>
    </row>
    <row r="350" spans="11:14">
      <c r="K350"/>
      <c r="N350"/>
    </row>
    <row r="351" spans="11:14">
      <c r="K351"/>
      <c r="N351"/>
    </row>
    <row r="352" spans="11:14">
      <c r="K352"/>
      <c r="L352" s="159" t="s">
        <v>618</v>
      </c>
      <c r="M352" s="159">
        <f>COUNTIF(B:B,L352)</f>
        <v>1</v>
      </c>
      <c r="N352"/>
    </row>
    <row r="353" spans="11:14">
      <c r="K353"/>
      <c r="L353" s="159" t="s">
        <v>620</v>
      </c>
      <c r="M353" s="159">
        <f>COUNTIF(B:B,L353)</f>
        <v>1</v>
      </c>
      <c r="N353"/>
    </row>
    <row r="354" spans="11:14">
      <c r="K354"/>
      <c r="L354"/>
      <c r="M354"/>
      <c r="N354"/>
    </row>
    <row r="355" spans="11:14">
      <c r="K355"/>
      <c r="L355"/>
      <c r="M355"/>
      <c r="N355"/>
    </row>
    <row r="356" spans="11:14">
      <c r="K356"/>
      <c r="L356"/>
      <c r="M356"/>
      <c r="N356"/>
    </row>
    <row r="357" spans="11:14">
      <c r="K357"/>
      <c r="L357"/>
      <c r="M357"/>
      <c r="N357"/>
    </row>
    <row r="358" spans="11:14">
      <c r="K358"/>
      <c r="L358"/>
      <c r="M358"/>
      <c r="N358"/>
    </row>
    <row r="359" spans="11:14">
      <c r="K359"/>
      <c r="L359"/>
      <c r="M359"/>
      <c r="N359"/>
    </row>
    <row r="360" spans="11:14">
      <c r="K360"/>
      <c r="L360"/>
      <c r="M360"/>
      <c r="N360"/>
    </row>
    <row r="361" spans="11:14">
      <c r="K361"/>
      <c r="L361"/>
      <c r="M361"/>
      <c r="N361"/>
    </row>
    <row r="362" spans="11:14">
      <c r="K362"/>
      <c r="L362"/>
      <c r="M362"/>
      <c r="N362"/>
    </row>
    <row r="363" spans="11:14">
      <c r="K363"/>
      <c r="L363"/>
      <c r="M363"/>
      <c r="N363"/>
    </row>
    <row r="364" spans="11:14">
      <c r="K364"/>
      <c r="L364"/>
      <c r="M364"/>
      <c r="N364"/>
    </row>
    <row r="365" spans="11:14">
      <c r="K365"/>
      <c r="L365"/>
      <c r="M365"/>
      <c r="N365"/>
    </row>
    <row r="366" spans="11:14">
      <c r="K366"/>
      <c r="L366"/>
      <c r="M366"/>
      <c r="N366"/>
    </row>
    <row r="367" spans="11:14">
      <c r="K367"/>
      <c r="L367"/>
      <c r="M367"/>
      <c r="N367"/>
    </row>
    <row r="368" spans="11:14">
      <c r="K368"/>
      <c r="L368"/>
      <c r="M368"/>
      <c r="N368"/>
    </row>
    <row r="369" spans="9:14">
      <c r="K369"/>
      <c r="L369"/>
      <c r="M369"/>
      <c r="N369"/>
    </row>
    <row r="370" spans="9:14">
      <c r="K370"/>
      <c r="L370"/>
      <c r="M370"/>
      <c r="N370"/>
    </row>
    <row r="371" spans="9:14">
      <c r="K371"/>
      <c r="L371"/>
      <c r="M371"/>
      <c r="N371"/>
    </row>
    <row r="372" spans="9:14">
      <c r="K372"/>
      <c r="L372"/>
      <c r="M372"/>
      <c r="N372"/>
    </row>
    <row r="373" spans="9:14">
      <c r="K373"/>
      <c r="L373"/>
      <c r="M373"/>
      <c r="N373"/>
    </row>
    <row r="374" spans="9:14">
      <c r="K374"/>
      <c r="L374"/>
      <c r="M374"/>
      <c r="N374"/>
    </row>
    <row r="375" spans="9:14">
      <c r="K375"/>
      <c r="L375"/>
      <c r="M375"/>
      <c r="N375"/>
    </row>
    <row r="376" spans="9:14">
      <c r="K376"/>
      <c r="L376"/>
      <c r="M376"/>
      <c r="N376"/>
    </row>
    <row r="377" spans="9:14">
      <c r="K377"/>
      <c r="L377"/>
      <c r="M377"/>
      <c r="N377"/>
    </row>
    <row r="378" spans="9:14">
      <c r="I378"/>
      <c r="K378"/>
      <c r="L378"/>
      <c r="M378"/>
      <c r="N378"/>
    </row>
    <row r="379" spans="9:14">
      <c r="I379"/>
      <c r="K379"/>
      <c r="L379"/>
      <c r="M379"/>
      <c r="N379"/>
    </row>
    <row r="380" spans="9:14">
      <c r="I380"/>
      <c r="K380"/>
      <c r="L380"/>
      <c r="M380"/>
      <c r="N380"/>
    </row>
    <row r="381" spans="9:14">
      <c r="I381"/>
      <c r="K381"/>
      <c r="L381"/>
      <c r="M381"/>
      <c r="N381"/>
    </row>
    <row r="382" spans="9:14">
      <c r="I382"/>
      <c r="K382"/>
      <c r="L382"/>
      <c r="M382"/>
      <c r="N382"/>
    </row>
    <row r="383" spans="9:14">
      <c r="I383"/>
      <c r="K383"/>
      <c r="L383"/>
      <c r="M383"/>
      <c r="N383"/>
    </row>
    <row r="384" spans="9:14">
      <c r="I384"/>
      <c r="K384"/>
      <c r="L384"/>
      <c r="M384"/>
      <c r="N384"/>
    </row>
    <row r="385" spans="9:14">
      <c r="I385"/>
      <c r="K385"/>
      <c r="L385"/>
      <c r="M385"/>
      <c r="N385"/>
    </row>
    <row r="386" spans="9:14">
      <c r="I386"/>
      <c r="K386"/>
      <c r="L386"/>
      <c r="M386"/>
      <c r="N386"/>
    </row>
    <row r="387" spans="9:14">
      <c r="I387"/>
      <c r="K387"/>
      <c r="L387"/>
      <c r="M387"/>
    </row>
    <row r="388" spans="9:14">
      <c r="I388"/>
      <c r="K388"/>
      <c r="L388"/>
      <c r="M388"/>
    </row>
    <row r="389" spans="9:14">
      <c r="I389"/>
      <c r="K389"/>
      <c r="L389"/>
      <c r="M389"/>
    </row>
    <row r="390" spans="9:14">
      <c r="I390"/>
      <c r="K390"/>
      <c r="L390"/>
      <c r="M390"/>
    </row>
    <row r="391" spans="9:14">
      <c r="I391"/>
      <c r="K391"/>
      <c r="L391"/>
      <c r="M391"/>
    </row>
    <row r="392" spans="9:14">
      <c r="I392"/>
      <c r="K392"/>
      <c r="L392"/>
      <c r="M392"/>
    </row>
    <row r="393" spans="9:14">
      <c r="I393"/>
      <c r="K393"/>
      <c r="L393"/>
      <c r="M393"/>
    </row>
    <row r="394" spans="9:14">
      <c r="I394"/>
      <c r="K394"/>
      <c r="L394"/>
      <c r="M394"/>
    </row>
    <row r="395" spans="9:14">
      <c r="I395"/>
      <c r="K395"/>
      <c r="L395"/>
      <c r="M395"/>
    </row>
    <row r="396" spans="9:14">
      <c r="I396"/>
      <c r="K396"/>
      <c r="L396"/>
      <c r="M396"/>
    </row>
    <row r="397" spans="9:14">
      <c r="I397"/>
      <c r="K397"/>
      <c r="L397"/>
      <c r="M397"/>
    </row>
    <row r="398" spans="9:14">
      <c r="I398"/>
      <c r="K398"/>
      <c r="L398"/>
      <c r="M398"/>
    </row>
    <row r="399" spans="9:14">
      <c r="I399"/>
      <c r="K399"/>
      <c r="L399"/>
      <c r="M399"/>
    </row>
    <row r="400" spans="9:14">
      <c r="I400"/>
      <c r="K400"/>
      <c r="L400"/>
      <c r="M400"/>
    </row>
    <row r="401" spans="9:13">
      <c r="I401"/>
      <c r="K401"/>
      <c r="L401"/>
      <c r="M401"/>
    </row>
    <row r="402" spans="9:13">
      <c r="I402"/>
      <c r="K402"/>
      <c r="L402"/>
      <c r="M402"/>
    </row>
    <row r="403" spans="9:13">
      <c r="I403"/>
      <c r="K403"/>
      <c r="L403"/>
      <c r="M403"/>
    </row>
    <row r="404" spans="9:13">
      <c r="I404"/>
      <c r="K404"/>
      <c r="L404"/>
      <c r="M404"/>
    </row>
    <row r="405" spans="9:13">
      <c r="I405"/>
      <c r="K405"/>
      <c r="L405"/>
      <c r="M405"/>
    </row>
    <row r="406" spans="9:13">
      <c r="I406"/>
      <c r="K406"/>
      <c r="L406"/>
      <c r="M406"/>
    </row>
    <row r="407" spans="9:13">
      <c r="I407"/>
      <c r="K407"/>
      <c r="L407"/>
      <c r="M407"/>
    </row>
    <row r="408" spans="9:13">
      <c r="I408"/>
      <c r="K408"/>
      <c r="L408"/>
      <c r="M408"/>
    </row>
    <row r="409" spans="9:13">
      <c r="I409"/>
      <c r="K409"/>
      <c r="L409"/>
      <c r="M409"/>
    </row>
    <row r="410" spans="9:13">
      <c r="I410"/>
      <c r="K410"/>
      <c r="L410"/>
      <c r="M410"/>
    </row>
    <row r="411" spans="9:13">
      <c r="I411"/>
      <c r="K411"/>
      <c r="L411"/>
      <c r="M411"/>
    </row>
    <row r="412" spans="9:13">
      <c r="I412"/>
      <c r="K412"/>
      <c r="L412"/>
      <c r="M412"/>
    </row>
    <row r="413" spans="9:13">
      <c r="I413"/>
      <c r="K413"/>
      <c r="L413"/>
      <c r="M413"/>
    </row>
    <row r="414" spans="9:13">
      <c r="I414"/>
      <c r="K414"/>
      <c r="L414"/>
      <c r="M414"/>
    </row>
    <row r="415" spans="9:13">
      <c r="I415"/>
      <c r="K415"/>
      <c r="L415"/>
      <c r="M415"/>
    </row>
    <row r="416" spans="9:13">
      <c r="I416"/>
      <c r="K416"/>
      <c r="L416"/>
      <c r="M416"/>
    </row>
    <row r="417" spans="9:13">
      <c r="I417"/>
      <c r="K417"/>
      <c r="L417"/>
      <c r="M417"/>
    </row>
    <row r="418" spans="9:13">
      <c r="I418"/>
      <c r="K418"/>
      <c r="L418"/>
      <c r="M418"/>
    </row>
    <row r="419" spans="9:13">
      <c r="I419"/>
      <c r="K419"/>
      <c r="L419"/>
      <c r="M419"/>
    </row>
    <row r="420" spans="9:13">
      <c r="I420"/>
      <c r="K420"/>
      <c r="L420"/>
      <c r="M420"/>
    </row>
    <row r="421" spans="9:13">
      <c r="I421"/>
      <c r="K421"/>
      <c r="L421"/>
      <c r="M421"/>
    </row>
    <row r="422" spans="9:13">
      <c r="I422"/>
      <c r="K422"/>
      <c r="L422"/>
      <c r="M422"/>
    </row>
    <row r="423" spans="9:13">
      <c r="I423"/>
      <c r="K423"/>
      <c r="L423"/>
      <c r="M423"/>
    </row>
    <row r="424" spans="9:13">
      <c r="I424"/>
      <c r="K424"/>
      <c r="L424"/>
      <c r="M424"/>
    </row>
    <row r="425" spans="9:13">
      <c r="I425"/>
      <c r="K425"/>
      <c r="L425"/>
      <c r="M425"/>
    </row>
    <row r="426" spans="9:13">
      <c r="I426"/>
      <c r="K426"/>
      <c r="L426"/>
      <c r="M426"/>
    </row>
    <row r="427" spans="9:13">
      <c r="I427"/>
      <c r="K427"/>
      <c r="L427"/>
      <c r="M427"/>
    </row>
    <row r="428" spans="9:13">
      <c r="I428"/>
      <c r="K428"/>
      <c r="L428"/>
      <c r="M428"/>
    </row>
    <row r="429" spans="9:13">
      <c r="I429"/>
      <c r="K429"/>
      <c r="L429"/>
      <c r="M429"/>
    </row>
    <row r="430" spans="9:13">
      <c r="I430"/>
      <c r="K430"/>
      <c r="L430"/>
      <c r="M430"/>
    </row>
    <row r="431" spans="9:13">
      <c r="I431"/>
      <c r="K431"/>
      <c r="L431"/>
      <c r="M431"/>
    </row>
    <row r="432" spans="9:13">
      <c r="I432"/>
      <c r="K432"/>
      <c r="L432"/>
      <c r="M432"/>
    </row>
    <row r="433" spans="9:13">
      <c r="I433"/>
      <c r="K433"/>
      <c r="L433"/>
      <c r="M433"/>
    </row>
    <row r="434" spans="9:13">
      <c r="I434"/>
      <c r="K434"/>
      <c r="L434"/>
      <c r="M434"/>
    </row>
    <row r="435" spans="9:13">
      <c r="I435"/>
      <c r="K435"/>
      <c r="L435"/>
      <c r="M435"/>
    </row>
    <row r="436" spans="9:13">
      <c r="I436"/>
      <c r="K436"/>
      <c r="L436"/>
      <c r="M436"/>
    </row>
    <row r="437" spans="9:13">
      <c r="I437"/>
      <c r="K437"/>
      <c r="L437"/>
      <c r="M437"/>
    </row>
    <row r="438" spans="9:13">
      <c r="I438"/>
      <c r="K438"/>
      <c r="L438"/>
      <c r="M438"/>
    </row>
    <row r="439" spans="9:13">
      <c r="I439"/>
      <c r="K439"/>
      <c r="L439"/>
      <c r="M439"/>
    </row>
    <row r="440" spans="9:13">
      <c r="I440"/>
      <c r="K440"/>
      <c r="L440"/>
      <c r="M440"/>
    </row>
    <row r="441" spans="9:13">
      <c r="I441"/>
      <c r="K441"/>
      <c r="L441"/>
      <c r="M441"/>
    </row>
    <row r="442" spans="9:13">
      <c r="I442"/>
      <c r="K442"/>
      <c r="L442"/>
      <c r="M442"/>
    </row>
    <row r="443" spans="9:13">
      <c r="I443"/>
      <c r="K443"/>
      <c r="L443"/>
      <c r="M443"/>
    </row>
    <row r="444" spans="9:13">
      <c r="I444"/>
      <c r="K444"/>
      <c r="L444"/>
      <c r="M444"/>
    </row>
    <row r="445" spans="9:13">
      <c r="I445"/>
      <c r="K445"/>
      <c r="L445"/>
      <c r="M445"/>
    </row>
    <row r="446" spans="9:13">
      <c r="I446"/>
      <c r="K446"/>
      <c r="L446"/>
      <c r="M446"/>
    </row>
    <row r="447" spans="9:13">
      <c r="I447"/>
      <c r="K447"/>
      <c r="L447"/>
      <c r="M447"/>
    </row>
    <row r="448" spans="9:13">
      <c r="I448"/>
      <c r="K448"/>
      <c r="L448"/>
      <c r="M448"/>
    </row>
    <row r="449" spans="9:13">
      <c r="I449"/>
      <c r="K449"/>
      <c r="L449"/>
      <c r="M449"/>
    </row>
    <row r="450" spans="9:13">
      <c r="I450"/>
      <c r="K450"/>
      <c r="L450"/>
      <c r="M450"/>
    </row>
    <row r="451" spans="9:13">
      <c r="I451"/>
      <c r="K451"/>
      <c r="L451"/>
      <c r="M451"/>
    </row>
    <row r="452" spans="9:13">
      <c r="I452"/>
      <c r="K452"/>
      <c r="L452"/>
      <c r="M452"/>
    </row>
    <row r="453" spans="9:13">
      <c r="I453"/>
      <c r="K453"/>
      <c r="L453"/>
      <c r="M453"/>
    </row>
    <row r="454" spans="9:13">
      <c r="I454"/>
      <c r="K454"/>
      <c r="L454"/>
      <c r="M454"/>
    </row>
    <row r="455" spans="9:13">
      <c r="I455"/>
      <c r="K455"/>
      <c r="L455"/>
      <c r="M455"/>
    </row>
    <row r="456" spans="9:13">
      <c r="I456"/>
      <c r="K456"/>
      <c r="L456"/>
      <c r="M456"/>
    </row>
    <row r="457" spans="9:13">
      <c r="I457"/>
      <c r="K457"/>
      <c r="L457"/>
      <c r="M457"/>
    </row>
    <row r="458" spans="9:13">
      <c r="I458"/>
      <c r="K458"/>
      <c r="L458"/>
      <c r="M458"/>
    </row>
    <row r="459" spans="9:13">
      <c r="I459"/>
      <c r="K459"/>
      <c r="L459"/>
      <c r="M459"/>
    </row>
    <row r="460" spans="9:13">
      <c r="I460"/>
      <c r="K460"/>
      <c r="L460"/>
      <c r="M460"/>
    </row>
    <row r="461" spans="9:13">
      <c r="I461"/>
      <c r="K461"/>
      <c r="L461"/>
      <c r="M461"/>
    </row>
    <row r="462" spans="9:13">
      <c r="I462"/>
      <c r="K462"/>
      <c r="L462"/>
      <c r="M462"/>
    </row>
    <row r="463" spans="9:13">
      <c r="I463"/>
      <c r="K463"/>
      <c r="L463"/>
      <c r="M463"/>
    </row>
    <row r="464" spans="9:13">
      <c r="I464"/>
      <c r="K464"/>
      <c r="L464"/>
      <c r="M464"/>
    </row>
    <row r="465" spans="9:13">
      <c r="I465"/>
      <c r="K465"/>
      <c r="L465"/>
      <c r="M465"/>
    </row>
    <row r="466" spans="9:13">
      <c r="I466"/>
      <c r="K466"/>
      <c r="L466"/>
      <c r="M466"/>
    </row>
    <row r="467" spans="9:13">
      <c r="I467"/>
      <c r="K467"/>
      <c r="L467"/>
      <c r="M467"/>
    </row>
    <row r="468" spans="9:13">
      <c r="I468"/>
      <c r="K468"/>
      <c r="L468"/>
      <c r="M468"/>
    </row>
    <row r="469" spans="9:13">
      <c r="I469"/>
      <c r="K469"/>
      <c r="L469"/>
      <c r="M469"/>
    </row>
    <row r="470" spans="9:13">
      <c r="I470"/>
      <c r="K470"/>
      <c r="L470"/>
      <c r="M470"/>
    </row>
    <row r="471" spans="9:13">
      <c r="I471"/>
      <c r="K471"/>
      <c r="L471"/>
      <c r="M471"/>
    </row>
    <row r="472" spans="9:13">
      <c r="I472"/>
      <c r="K472"/>
      <c r="L472"/>
      <c r="M472"/>
    </row>
    <row r="473" spans="9:13">
      <c r="I473"/>
      <c r="K473"/>
      <c r="L473"/>
      <c r="M473"/>
    </row>
    <row r="474" spans="9:13">
      <c r="I474"/>
      <c r="K474"/>
      <c r="L474"/>
      <c r="M474"/>
    </row>
    <row r="475" spans="9:13">
      <c r="I475"/>
      <c r="K475"/>
      <c r="L475"/>
      <c r="M475"/>
    </row>
    <row r="476" spans="9:13">
      <c r="I476"/>
      <c r="K476"/>
      <c r="L476"/>
      <c r="M476"/>
    </row>
    <row r="477" spans="9:13">
      <c r="I477"/>
      <c r="K477"/>
      <c r="L477"/>
      <c r="M477"/>
    </row>
    <row r="478" spans="9:13">
      <c r="I478"/>
      <c r="K478"/>
      <c r="L478"/>
      <c r="M478"/>
    </row>
    <row r="479" spans="9:13">
      <c r="I479"/>
      <c r="K479"/>
      <c r="L479"/>
      <c r="M479"/>
    </row>
    <row r="480" spans="9:13">
      <c r="I480"/>
      <c r="K480"/>
      <c r="L480"/>
      <c r="M480"/>
    </row>
    <row r="481" spans="9:13">
      <c r="I481"/>
      <c r="K481"/>
      <c r="L481"/>
      <c r="M481"/>
    </row>
    <row r="482" spans="9:13">
      <c r="I482"/>
      <c r="K482"/>
      <c r="L482"/>
      <c r="M482"/>
    </row>
    <row r="483" spans="9:13">
      <c r="I483"/>
      <c r="K483"/>
      <c r="L483"/>
      <c r="M483"/>
    </row>
    <row r="484" spans="9:13">
      <c r="I484"/>
      <c r="K484"/>
      <c r="L484"/>
      <c r="M484"/>
    </row>
    <row r="485" spans="9:13">
      <c r="I485"/>
      <c r="K485"/>
      <c r="L485"/>
      <c r="M485"/>
    </row>
    <row r="486" spans="9:13">
      <c r="I486"/>
      <c r="K486"/>
      <c r="L486"/>
      <c r="M486"/>
    </row>
    <row r="487" spans="9:13">
      <c r="I487"/>
      <c r="K487"/>
      <c r="L487"/>
      <c r="M487"/>
    </row>
    <row r="488" spans="9:13">
      <c r="I488"/>
      <c r="K488"/>
      <c r="L488"/>
      <c r="M488"/>
    </row>
    <row r="489" spans="9:13">
      <c r="I489"/>
      <c r="K489"/>
      <c r="L489"/>
      <c r="M489"/>
    </row>
    <row r="490" spans="9:13">
      <c r="I490"/>
      <c r="K490"/>
      <c r="L490"/>
      <c r="M490"/>
    </row>
    <row r="491" spans="9:13">
      <c r="I491"/>
      <c r="K491"/>
      <c r="L491"/>
      <c r="M491"/>
    </row>
    <row r="492" spans="9:13">
      <c r="I492"/>
      <c r="K492"/>
      <c r="L492"/>
      <c r="M492"/>
    </row>
    <row r="493" spans="9:13">
      <c r="I493"/>
      <c r="K493"/>
      <c r="L493"/>
      <c r="M493"/>
    </row>
    <row r="494" spans="9:13">
      <c r="I494"/>
      <c r="K494"/>
      <c r="L494"/>
      <c r="M494"/>
    </row>
    <row r="495" spans="9:13">
      <c r="I495"/>
      <c r="K495"/>
      <c r="L495"/>
      <c r="M495"/>
    </row>
    <row r="496" spans="9:13">
      <c r="I496"/>
      <c r="K496"/>
      <c r="L496"/>
      <c r="M496"/>
    </row>
    <row r="497" spans="9:13">
      <c r="I497"/>
      <c r="K497"/>
      <c r="L497"/>
      <c r="M497"/>
    </row>
    <row r="498" spans="9:13">
      <c r="I498"/>
      <c r="K498"/>
      <c r="L498"/>
      <c r="M498"/>
    </row>
    <row r="499" spans="9:13">
      <c r="I499"/>
      <c r="K499"/>
      <c r="L499"/>
      <c r="M499"/>
    </row>
    <row r="500" spans="9:13">
      <c r="I500"/>
      <c r="K500"/>
      <c r="L500"/>
      <c r="M500"/>
    </row>
    <row r="501" spans="9:13">
      <c r="I501"/>
      <c r="K501"/>
      <c r="L501"/>
      <c r="M501"/>
    </row>
    <row r="502" spans="9:13">
      <c r="I502"/>
      <c r="K502"/>
      <c r="L502"/>
      <c r="M502"/>
    </row>
    <row r="503" spans="9:13">
      <c r="I503"/>
      <c r="K503"/>
      <c r="L503"/>
      <c r="M503"/>
    </row>
    <row r="504" spans="9:13">
      <c r="I504"/>
      <c r="K504"/>
      <c r="L504"/>
      <c r="M504"/>
    </row>
    <row r="505" spans="9:13">
      <c r="I505"/>
      <c r="K505"/>
      <c r="L505"/>
      <c r="M505"/>
    </row>
    <row r="506" spans="9:13">
      <c r="I506"/>
      <c r="K506"/>
      <c r="L506"/>
      <c r="M506"/>
    </row>
    <row r="507" spans="9:13">
      <c r="I507"/>
      <c r="K507"/>
      <c r="L507"/>
      <c r="M507"/>
    </row>
    <row r="508" spans="9:13">
      <c r="I508"/>
      <c r="K508"/>
      <c r="L508"/>
      <c r="M508"/>
    </row>
    <row r="509" spans="9:13">
      <c r="I509"/>
      <c r="K509"/>
      <c r="L509"/>
      <c r="M509"/>
    </row>
    <row r="510" spans="9:13">
      <c r="I510"/>
      <c r="K510"/>
      <c r="L510"/>
      <c r="M510"/>
    </row>
    <row r="511" spans="9:13">
      <c r="I511"/>
      <c r="K511"/>
      <c r="L511"/>
      <c r="M511"/>
    </row>
    <row r="512" spans="9:13">
      <c r="I512"/>
      <c r="K512"/>
      <c r="L512"/>
      <c r="M512"/>
    </row>
    <row r="513" spans="9:13">
      <c r="I513"/>
      <c r="K513"/>
      <c r="L513"/>
      <c r="M513"/>
    </row>
    <row r="514" spans="9:13">
      <c r="I514"/>
      <c r="K514"/>
      <c r="L514"/>
      <c r="M514"/>
    </row>
    <row r="515" spans="9:13">
      <c r="I515"/>
      <c r="K515"/>
      <c r="L515"/>
      <c r="M515"/>
    </row>
    <row r="516" spans="9:13">
      <c r="I516"/>
      <c r="K516"/>
      <c r="L516"/>
      <c r="M516"/>
    </row>
    <row r="517" spans="9:13">
      <c r="I517"/>
      <c r="K517"/>
      <c r="L517"/>
      <c r="M517"/>
    </row>
    <row r="518" spans="9:13">
      <c r="I518"/>
      <c r="K518"/>
      <c r="L518"/>
      <c r="M518"/>
    </row>
    <row r="519" spans="9:13">
      <c r="I519"/>
      <c r="K519"/>
      <c r="L519"/>
      <c r="M519"/>
    </row>
    <row r="520" spans="9:13">
      <c r="I520"/>
      <c r="K520"/>
      <c r="L520"/>
      <c r="M520"/>
    </row>
    <row r="521" spans="9:13">
      <c r="I521"/>
      <c r="K521"/>
      <c r="L521"/>
      <c r="M521"/>
    </row>
    <row r="522" spans="9:13">
      <c r="I522"/>
      <c r="K522"/>
      <c r="L522"/>
      <c r="M522"/>
    </row>
    <row r="523" spans="9:13">
      <c r="I523"/>
      <c r="K523"/>
      <c r="L523"/>
      <c r="M523"/>
    </row>
    <row r="524" spans="9:13">
      <c r="I524"/>
      <c r="K524"/>
      <c r="L524"/>
      <c r="M524"/>
    </row>
    <row r="525" spans="9:13">
      <c r="I525"/>
      <c r="K525"/>
      <c r="L525"/>
      <c r="M525"/>
    </row>
    <row r="526" spans="9:13">
      <c r="I526"/>
      <c r="K526"/>
      <c r="L526"/>
      <c r="M526"/>
    </row>
    <row r="527" spans="9:13">
      <c r="I527"/>
      <c r="K527"/>
      <c r="L527"/>
      <c r="M527"/>
    </row>
    <row r="528" spans="9:13">
      <c r="I528"/>
      <c r="K528"/>
      <c r="L528"/>
      <c r="M528"/>
    </row>
    <row r="529" spans="9:13">
      <c r="I529"/>
      <c r="K529"/>
      <c r="L529"/>
      <c r="M529"/>
    </row>
    <row r="530" spans="9:13">
      <c r="I530"/>
      <c r="K530"/>
      <c r="L530"/>
      <c r="M530"/>
    </row>
    <row r="531" spans="9:13">
      <c r="I531"/>
      <c r="K531"/>
      <c r="L531"/>
      <c r="M531"/>
    </row>
    <row r="532" spans="9:13">
      <c r="I532"/>
      <c r="K532"/>
      <c r="L532"/>
      <c r="M532"/>
    </row>
    <row r="533" spans="9:13">
      <c r="I533"/>
      <c r="K533"/>
      <c r="L533"/>
      <c r="M533"/>
    </row>
    <row r="534" spans="9:13">
      <c r="I534"/>
      <c r="K534"/>
      <c r="L534"/>
      <c r="M534"/>
    </row>
    <row r="535" spans="9:13">
      <c r="I535"/>
      <c r="K535"/>
      <c r="L535"/>
      <c r="M535"/>
    </row>
    <row r="536" spans="9:13">
      <c r="I536"/>
      <c r="K536"/>
      <c r="L536"/>
      <c r="M536"/>
    </row>
    <row r="537" spans="9:13">
      <c r="I537"/>
      <c r="K537"/>
      <c r="L537"/>
      <c r="M537"/>
    </row>
    <row r="538" spans="9:13">
      <c r="I538"/>
      <c r="K538"/>
      <c r="L538"/>
      <c r="M538"/>
    </row>
    <row r="539" spans="9:13">
      <c r="I539"/>
      <c r="K539"/>
      <c r="L539"/>
      <c r="M539"/>
    </row>
    <row r="540" spans="9:13">
      <c r="I540"/>
      <c r="K540"/>
      <c r="L540"/>
      <c r="M540"/>
    </row>
    <row r="541" spans="9:13">
      <c r="I541"/>
      <c r="K541"/>
      <c r="L541"/>
      <c r="M541"/>
    </row>
    <row r="542" spans="9:13">
      <c r="I542"/>
      <c r="K542"/>
      <c r="L542"/>
      <c r="M542"/>
    </row>
    <row r="543" spans="9:13">
      <c r="I543"/>
      <c r="K543"/>
      <c r="L543"/>
      <c r="M543"/>
    </row>
    <row r="544" spans="9:13">
      <c r="I544"/>
      <c r="K544"/>
      <c r="L544"/>
      <c r="M544"/>
    </row>
    <row r="545" spans="9:13">
      <c r="I545"/>
      <c r="K545"/>
      <c r="L545"/>
      <c r="M545"/>
    </row>
    <row r="546" spans="9:13">
      <c r="I546"/>
      <c r="K546"/>
      <c r="L546"/>
      <c r="M546"/>
    </row>
    <row r="547" spans="9:13">
      <c r="I547"/>
      <c r="K547"/>
      <c r="L547"/>
      <c r="M547"/>
    </row>
    <row r="548" spans="9:13">
      <c r="I548"/>
      <c r="K548"/>
      <c r="L548"/>
      <c r="M548"/>
    </row>
    <row r="549" spans="9:13">
      <c r="I549"/>
      <c r="K549"/>
      <c r="L549"/>
      <c r="M549"/>
    </row>
    <row r="550" spans="9:13">
      <c r="I550"/>
      <c r="K550"/>
      <c r="L550"/>
      <c r="M550"/>
    </row>
    <row r="551" spans="9:13">
      <c r="I551"/>
      <c r="K551"/>
      <c r="L551"/>
      <c r="M551"/>
    </row>
    <row r="552" spans="9:13">
      <c r="I552"/>
      <c r="K552"/>
      <c r="L552"/>
      <c r="M552"/>
    </row>
    <row r="553" spans="9:13">
      <c r="I553"/>
      <c r="K553"/>
      <c r="L553"/>
      <c r="M553"/>
    </row>
    <row r="554" spans="9:13">
      <c r="I554"/>
      <c r="K554"/>
      <c r="L554"/>
      <c r="M554"/>
    </row>
    <row r="555" spans="9:13">
      <c r="I555"/>
      <c r="K555"/>
      <c r="L555"/>
      <c r="M555"/>
    </row>
    <row r="556" spans="9:13">
      <c r="I556"/>
      <c r="K556"/>
      <c r="L556"/>
      <c r="M556"/>
    </row>
    <row r="557" spans="9:13">
      <c r="I557"/>
      <c r="K557"/>
      <c r="L557"/>
      <c r="M557"/>
    </row>
    <row r="558" spans="9:13">
      <c r="I558"/>
      <c r="K558"/>
      <c r="L558"/>
      <c r="M558"/>
    </row>
    <row r="559" spans="9:13">
      <c r="I559"/>
      <c r="K559"/>
      <c r="L559"/>
      <c r="M559"/>
    </row>
    <row r="560" spans="9:13">
      <c r="I560"/>
      <c r="K560"/>
      <c r="L560"/>
      <c r="M560"/>
    </row>
    <row r="561" spans="9:13">
      <c r="I561"/>
      <c r="K561"/>
      <c r="L561"/>
      <c r="M561"/>
    </row>
    <row r="562" spans="9:13">
      <c r="I562"/>
      <c r="K562"/>
      <c r="L562"/>
      <c r="M562"/>
    </row>
    <row r="563" spans="9:13">
      <c r="I563"/>
      <c r="K563"/>
      <c r="L563"/>
      <c r="M563"/>
    </row>
    <row r="564" spans="9:13">
      <c r="I564"/>
      <c r="K564"/>
      <c r="L564"/>
      <c r="M564"/>
    </row>
    <row r="565" spans="9:13">
      <c r="I565"/>
      <c r="K565"/>
      <c r="L565"/>
      <c r="M565"/>
    </row>
    <row r="566" spans="9:13">
      <c r="I566"/>
      <c r="K566"/>
      <c r="L566"/>
      <c r="M566"/>
    </row>
    <row r="567" spans="9:13">
      <c r="I567"/>
      <c r="K567"/>
      <c r="L567"/>
      <c r="M567"/>
    </row>
    <row r="568" spans="9:13">
      <c r="I568"/>
      <c r="K568"/>
      <c r="L568"/>
      <c r="M568"/>
    </row>
    <row r="569" spans="9:13">
      <c r="I569"/>
      <c r="K569"/>
      <c r="L569"/>
      <c r="M569"/>
    </row>
    <row r="570" spans="9:13">
      <c r="I570"/>
      <c r="K570"/>
      <c r="L570"/>
      <c r="M570"/>
    </row>
    <row r="571" spans="9:13">
      <c r="I571"/>
      <c r="K571"/>
      <c r="L571"/>
      <c r="M571"/>
    </row>
    <row r="572" spans="9:13">
      <c r="I572"/>
      <c r="K572"/>
      <c r="L572"/>
      <c r="M572"/>
    </row>
    <row r="573" spans="9:13">
      <c r="I573"/>
      <c r="K573"/>
      <c r="L573"/>
      <c r="M573"/>
    </row>
    <row r="574" spans="9:13">
      <c r="I574"/>
      <c r="K574"/>
      <c r="L574"/>
      <c r="M574"/>
    </row>
    <row r="575" spans="9:13">
      <c r="I575"/>
      <c r="K575"/>
      <c r="L575"/>
      <c r="M575"/>
    </row>
    <row r="576" spans="9:13">
      <c r="I576"/>
      <c r="K576"/>
      <c r="L576"/>
      <c r="M576"/>
    </row>
    <row r="577" spans="9:13">
      <c r="I577"/>
      <c r="K577"/>
      <c r="L577"/>
      <c r="M577"/>
    </row>
    <row r="578" spans="9:13">
      <c r="I578"/>
      <c r="K578"/>
      <c r="L578"/>
      <c r="M578"/>
    </row>
    <row r="579" spans="9:13">
      <c r="I579"/>
      <c r="K579"/>
      <c r="L579"/>
      <c r="M579"/>
    </row>
    <row r="580" spans="9:13">
      <c r="I580"/>
      <c r="K580"/>
      <c r="L580"/>
      <c r="M580"/>
    </row>
    <row r="581" spans="9:13">
      <c r="I581"/>
      <c r="K581"/>
      <c r="L581"/>
      <c r="M581"/>
    </row>
    <row r="582" spans="9:13">
      <c r="I582"/>
      <c r="K582"/>
      <c r="L582"/>
      <c r="M582"/>
    </row>
    <row r="583" spans="9:13">
      <c r="I583"/>
      <c r="K583"/>
      <c r="L583"/>
      <c r="M583"/>
    </row>
    <row r="584" spans="9:13">
      <c r="I584"/>
      <c r="K584"/>
      <c r="L584"/>
      <c r="M584"/>
    </row>
    <row r="585" spans="9:13">
      <c r="I585"/>
      <c r="K585"/>
      <c r="L585"/>
      <c r="M585"/>
    </row>
    <row r="586" spans="9:13">
      <c r="I586"/>
      <c r="K586"/>
      <c r="L586"/>
      <c r="M586"/>
    </row>
    <row r="587" spans="9:13">
      <c r="I587"/>
      <c r="K587"/>
      <c r="L587"/>
      <c r="M587"/>
    </row>
    <row r="588" spans="9:13">
      <c r="I588"/>
      <c r="K588"/>
      <c r="L588"/>
      <c r="M588"/>
    </row>
    <row r="589" spans="9:13">
      <c r="I589"/>
      <c r="K589"/>
      <c r="L589"/>
      <c r="M589"/>
    </row>
    <row r="590" spans="9:13">
      <c r="I590"/>
      <c r="K590"/>
      <c r="L590"/>
      <c r="M590"/>
    </row>
    <row r="591" spans="9:13">
      <c r="I591"/>
      <c r="K591"/>
      <c r="L591"/>
      <c r="M591"/>
    </row>
    <row r="592" spans="9:13">
      <c r="I592"/>
      <c r="K592"/>
      <c r="L592"/>
      <c r="M592"/>
    </row>
    <row r="593" spans="9:13">
      <c r="I593"/>
      <c r="K593"/>
      <c r="L593"/>
      <c r="M593"/>
    </row>
    <row r="594" spans="9:13">
      <c r="I594"/>
      <c r="K594"/>
      <c r="L594"/>
      <c r="M594"/>
    </row>
    <row r="595" spans="9:13">
      <c r="I595"/>
      <c r="K595"/>
      <c r="L595"/>
      <c r="M595"/>
    </row>
    <row r="596" spans="9:13">
      <c r="I596"/>
      <c r="K596"/>
      <c r="L596"/>
      <c r="M596"/>
    </row>
    <row r="597" spans="9:13">
      <c r="I597"/>
      <c r="K597"/>
      <c r="L597"/>
      <c r="M597"/>
    </row>
    <row r="598" spans="9:13">
      <c r="I598"/>
      <c r="K598"/>
      <c r="L598"/>
      <c r="M598"/>
    </row>
    <row r="599" spans="9:13">
      <c r="I599"/>
      <c r="K599"/>
      <c r="L599"/>
      <c r="M599"/>
    </row>
    <row r="600" spans="9:13">
      <c r="I600"/>
      <c r="K600"/>
      <c r="L600"/>
      <c r="M600"/>
    </row>
    <row r="601" spans="9:13">
      <c r="I601"/>
      <c r="K601"/>
      <c r="L601"/>
      <c r="M601"/>
    </row>
    <row r="602" spans="9:13">
      <c r="I602"/>
      <c r="K602"/>
      <c r="L602"/>
      <c r="M602"/>
    </row>
    <row r="603" spans="9:13">
      <c r="I603"/>
      <c r="K603"/>
      <c r="L603"/>
      <c r="M603"/>
    </row>
    <row r="604" spans="9:13">
      <c r="I604"/>
      <c r="K604"/>
      <c r="L604"/>
      <c r="M604"/>
    </row>
    <row r="605" spans="9:13">
      <c r="I605"/>
      <c r="K605"/>
      <c r="L605"/>
      <c r="M605"/>
    </row>
    <row r="606" spans="9:13">
      <c r="I606"/>
      <c r="K606"/>
      <c r="L606"/>
      <c r="M606"/>
    </row>
    <row r="607" spans="9:13">
      <c r="I607"/>
      <c r="K607"/>
      <c r="L607"/>
      <c r="M607"/>
    </row>
    <row r="608" spans="9:13">
      <c r="I608"/>
      <c r="K608"/>
      <c r="L608"/>
      <c r="M608"/>
    </row>
    <row r="609" spans="9:13">
      <c r="I609"/>
      <c r="K609"/>
      <c r="L609"/>
      <c r="M609"/>
    </row>
    <row r="610" spans="9:13">
      <c r="I610"/>
      <c r="K610"/>
      <c r="L610"/>
      <c r="M610"/>
    </row>
    <row r="611" spans="9:13">
      <c r="I611"/>
      <c r="K611"/>
      <c r="L611"/>
      <c r="M611"/>
    </row>
    <row r="612" spans="9:13">
      <c r="I612"/>
      <c r="K612"/>
      <c r="L612"/>
      <c r="M612"/>
    </row>
    <row r="613" spans="9:13">
      <c r="I613"/>
      <c r="K613"/>
      <c r="L613"/>
      <c r="M613"/>
    </row>
    <row r="614" spans="9:13">
      <c r="I614"/>
      <c r="K614"/>
      <c r="L614"/>
      <c r="M614"/>
    </row>
    <row r="615" spans="9:13">
      <c r="I615"/>
      <c r="K615"/>
      <c r="L615"/>
      <c r="M615"/>
    </row>
    <row r="616" spans="9:13">
      <c r="I616"/>
      <c r="K616"/>
      <c r="L616"/>
      <c r="M616"/>
    </row>
    <row r="617" spans="9:13">
      <c r="I617"/>
      <c r="K617"/>
      <c r="L617"/>
      <c r="M617"/>
    </row>
    <row r="618" spans="9:13">
      <c r="I618"/>
      <c r="K618"/>
      <c r="L618"/>
      <c r="M618"/>
    </row>
    <row r="619" spans="9:13">
      <c r="I619"/>
      <c r="K619"/>
      <c r="L619"/>
      <c r="M619"/>
    </row>
    <row r="620" spans="9:13">
      <c r="I620"/>
      <c r="K620"/>
      <c r="L620"/>
      <c r="M620"/>
    </row>
    <row r="621" spans="9:13">
      <c r="I621"/>
      <c r="K621"/>
      <c r="L621"/>
      <c r="M621"/>
    </row>
    <row r="622" spans="9:13">
      <c r="I622"/>
      <c r="K622"/>
      <c r="L622"/>
      <c r="M622"/>
    </row>
    <row r="623" spans="9:13">
      <c r="I623"/>
      <c r="K623"/>
      <c r="L623"/>
      <c r="M623"/>
    </row>
    <row r="624" spans="9:13">
      <c r="I624"/>
      <c r="K624"/>
      <c r="L624"/>
      <c r="M624"/>
    </row>
    <row r="625" spans="9:13">
      <c r="I625"/>
      <c r="K625"/>
      <c r="L625"/>
      <c r="M625"/>
    </row>
    <row r="626" spans="9:13">
      <c r="I626"/>
      <c r="K626"/>
      <c r="L626"/>
      <c r="M626"/>
    </row>
    <row r="627" spans="9:13">
      <c r="I627"/>
      <c r="K627"/>
      <c r="L627"/>
      <c r="M627"/>
    </row>
    <row r="628" spans="9:13">
      <c r="I628"/>
      <c r="K628"/>
      <c r="L628"/>
      <c r="M628"/>
    </row>
    <row r="629" spans="9:13">
      <c r="I629"/>
      <c r="K629"/>
      <c r="L629"/>
      <c r="M629"/>
    </row>
    <row r="630" spans="9:13">
      <c r="I630"/>
      <c r="K630"/>
      <c r="L630"/>
      <c r="M630"/>
    </row>
    <row r="631" spans="9:13">
      <c r="I631"/>
      <c r="K631"/>
      <c r="L631"/>
      <c r="M631"/>
    </row>
    <row r="632" spans="9:13">
      <c r="I632"/>
      <c r="K632"/>
      <c r="L632"/>
      <c r="M632"/>
    </row>
    <row r="633" spans="9:13">
      <c r="I633"/>
      <c r="K633"/>
      <c r="L633"/>
      <c r="M633"/>
    </row>
    <row r="634" spans="9:13">
      <c r="I634"/>
      <c r="K634"/>
      <c r="L634"/>
      <c r="M634"/>
    </row>
    <row r="635" spans="9:13">
      <c r="I635"/>
      <c r="K635"/>
      <c r="L635"/>
      <c r="M635"/>
    </row>
    <row r="636" spans="9:13">
      <c r="I636"/>
      <c r="K636"/>
      <c r="L636"/>
      <c r="M636"/>
    </row>
    <row r="637" spans="9:13">
      <c r="I637"/>
      <c r="K637"/>
      <c r="L637"/>
      <c r="M637"/>
    </row>
    <row r="638" spans="9:13">
      <c r="I638"/>
      <c r="K638"/>
      <c r="L638"/>
      <c r="M638"/>
    </row>
    <row r="639" spans="9:13">
      <c r="I639"/>
      <c r="K639"/>
      <c r="L639"/>
      <c r="M639"/>
    </row>
    <row r="640" spans="9:13">
      <c r="I640"/>
      <c r="K640"/>
      <c r="L640"/>
      <c r="M640"/>
    </row>
    <row r="641" spans="9:13">
      <c r="I641"/>
      <c r="K641"/>
      <c r="L641"/>
      <c r="M641"/>
    </row>
    <row r="642" spans="9:13">
      <c r="I642"/>
      <c r="K642"/>
      <c r="L642"/>
      <c r="M642"/>
    </row>
    <row r="643" spans="9:13">
      <c r="I643"/>
      <c r="K643"/>
      <c r="L643"/>
      <c r="M643"/>
    </row>
    <row r="644" spans="9:13">
      <c r="I644"/>
      <c r="K644"/>
      <c r="L644"/>
      <c r="M644"/>
    </row>
    <row r="645" spans="9:13">
      <c r="I645"/>
      <c r="K645"/>
      <c r="L645"/>
      <c r="M645"/>
    </row>
    <row r="646" spans="9:13">
      <c r="I646"/>
      <c r="K646"/>
      <c r="L646"/>
      <c r="M646"/>
    </row>
    <row r="647" spans="9:13">
      <c r="I647"/>
      <c r="K647"/>
      <c r="L647"/>
      <c r="M647"/>
    </row>
    <row r="648" spans="9:13">
      <c r="I648"/>
      <c r="K648"/>
      <c r="L648"/>
      <c r="M648"/>
    </row>
    <row r="649" spans="9:13">
      <c r="I649"/>
      <c r="K649"/>
      <c r="L649"/>
      <c r="M649"/>
    </row>
    <row r="650" spans="9:13">
      <c r="I650"/>
      <c r="K650"/>
      <c r="L650"/>
      <c r="M650"/>
    </row>
    <row r="651" spans="9:13">
      <c r="I651"/>
      <c r="K651"/>
      <c r="L651"/>
      <c r="M651"/>
    </row>
    <row r="652" spans="9:13">
      <c r="I652"/>
      <c r="K652"/>
      <c r="L652"/>
      <c r="M652"/>
    </row>
    <row r="653" spans="9:13">
      <c r="I653"/>
      <c r="K653"/>
      <c r="L653"/>
      <c r="M653"/>
    </row>
    <row r="654" spans="9:13">
      <c r="I654"/>
      <c r="K654"/>
      <c r="L654"/>
      <c r="M654"/>
    </row>
    <row r="655" spans="9:13">
      <c r="I655"/>
      <c r="K655"/>
      <c r="L655"/>
      <c r="M655"/>
    </row>
    <row r="656" spans="9:13">
      <c r="I656"/>
      <c r="K656"/>
      <c r="L656"/>
      <c r="M656"/>
    </row>
    <row r="657" spans="9:13">
      <c r="I657"/>
      <c r="K657"/>
      <c r="L657"/>
      <c r="M657"/>
    </row>
    <row r="658" spans="9:13">
      <c r="I658"/>
      <c r="K658"/>
      <c r="L658"/>
      <c r="M658"/>
    </row>
    <row r="659" spans="9:13">
      <c r="I659"/>
      <c r="K659"/>
      <c r="L659"/>
      <c r="M659"/>
    </row>
    <row r="660" spans="9:13">
      <c r="I660"/>
      <c r="K660"/>
      <c r="L660"/>
      <c r="M660"/>
    </row>
    <row r="661" spans="9:13">
      <c r="I661"/>
      <c r="K661"/>
      <c r="L661"/>
      <c r="M661"/>
    </row>
    <row r="662" spans="9:13">
      <c r="I662"/>
      <c r="K662"/>
      <c r="L662"/>
      <c r="M662"/>
    </row>
    <row r="663" spans="9:13">
      <c r="I663"/>
      <c r="K663"/>
      <c r="L663"/>
      <c r="M663"/>
    </row>
    <row r="664" spans="9:13">
      <c r="I664"/>
      <c r="K664"/>
      <c r="L664"/>
      <c r="M664"/>
    </row>
    <row r="665" spans="9:13">
      <c r="I665"/>
      <c r="K665"/>
      <c r="L665"/>
      <c r="M665"/>
    </row>
    <row r="666" spans="9:13">
      <c r="I666"/>
      <c r="K666"/>
      <c r="L666"/>
      <c r="M666"/>
    </row>
    <row r="667" spans="9:13">
      <c r="I667"/>
      <c r="K667"/>
      <c r="L667"/>
      <c r="M667"/>
    </row>
    <row r="668" spans="9:13">
      <c r="I668"/>
      <c r="K668"/>
      <c r="L668"/>
      <c r="M668"/>
    </row>
    <row r="669" spans="9:13">
      <c r="I669"/>
      <c r="K669"/>
      <c r="L669"/>
      <c r="M669"/>
    </row>
    <row r="670" spans="9:13">
      <c r="I670"/>
      <c r="K670"/>
      <c r="L670"/>
      <c r="M670"/>
    </row>
    <row r="671" spans="9:13">
      <c r="I671"/>
      <c r="K671"/>
      <c r="L671"/>
      <c r="M671"/>
    </row>
    <row r="672" spans="9:13">
      <c r="I672"/>
      <c r="K672"/>
      <c r="L672"/>
      <c r="M672"/>
    </row>
    <row r="673" spans="9:13">
      <c r="I673"/>
      <c r="K673"/>
      <c r="L673"/>
      <c r="M673"/>
    </row>
    <row r="674" spans="9:13">
      <c r="I674"/>
      <c r="K674"/>
      <c r="L674"/>
      <c r="M674"/>
    </row>
    <row r="675" spans="9:13">
      <c r="I675"/>
      <c r="K675"/>
      <c r="L675"/>
      <c r="M675"/>
    </row>
    <row r="676" spans="9:13">
      <c r="I676"/>
      <c r="K676"/>
      <c r="L676"/>
      <c r="M676"/>
    </row>
    <row r="677" spans="9:13">
      <c r="I677"/>
      <c r="K677"/>
      <c r="L677"/>
      <c r="M677"/>
    </row>
    <row r="678" spans="9:13">
      <c r="I678"/>
      <c r="K678"/>
      <c r="L678"/>
      <c r="M678"/>
    </row>
    <row r="679" spans="9:13">
      <c r="I679"/>
      <c r="K679"/>
      <c r="L679"/>
      <c r="M679"/>
    </row>
    <row r="680" spans="9:13">
      <c r="I680"/>
      <c r="K680"/>
      <c r="L680"/>
      <c r="M680"/>
    </row>
    <row r="681" spans="9:13">
      <c r="I681"/>
      <c r="K681"/>
      <c r="L681"/>
      <c r="M681"/>
    </row>
    <row r="682" spans="9:13">
      <c r="I682"/>
      <c r="K682"/>
      <c r="L682"/>
      <c r="M682"/>
    </row>
    <row r="683" spans="9:13">
      <c r="I683"/>
      <c r="K683"/>
      <c r="L683"/>
      <c r="M683"/>
    </row>
    <row r="684" spans="9:13">
      <c r="I684"/>
      <c r="K684"/>
      <c r="L684"/>
      <c r="M684"/>
    </row>
    <row r="685" spans="9:13">
      <c r="I685"/>
      <c r="K685"/>
      <c r="L685"/>
      <c r="M685"/>
    </row>
    <row r="686" spans="9:13">
      <c r="I686"/>
      <c r="K686"/>
      <c r="L686"/>
      <c r="M686"/>
    </row>
    <row r="687" spans="9:13">
      <c r="I687"/>
      <c r="K687"/>
      <c r="L687"/>
      <c r="M687"/>
    </row>
    <row r="688" spans="9:13">
      <c r="I688"/>
      <c r="K688"/>
      <c r="L688"/>
      <c r="M688"/>
    </row>
    <row r="689" spans="9:13">
      <c r="I689"/>
      <c r="K689"/>
      <c r="L689"/>
      <c r="M689"/>
    </row>
    <row r="690" spans="9:13">
      <c r="I690"/>
      <c r="K690"/>
      <c r="L690"/>
      <c r="M690"/>
    </row>
    <row r="691" spans="9:13">
      <c r="I691"/>
      <c r="K691"/>
      <c r="L691"/>
      <c r="M691"/>
    </row>
    <row r="692" spans="9:13">
      <c r="I692"/>
      <c r="K692"/>
      <c r="L692"/>
      <c r="M692"/>
    </row>
    <row r="693" spans="9:13">
      <c r="I693"/>
      <c r="K693"/>
      <c r="L693"/>
      <c r="M693"/>
    </row>
    <row r="694" spans="9:13">
      <c r="I694"/>
      <c r="K694"/>
      <c r="L694"/>
      <c r="M694"/>
    </row>
    <row r="695" spans="9:13">
      <c r="I695"/>
      <c r="K695"/>
      <c r="L695"/>
      <c r="M695"/>
    </row>
    <row r="696" spans="9:13">
      <c r="I696"/>
      <c r="K696"/>
      <c r="L696"/>
      <c r="M696"/>
    </row>
    <row r="697" spans="9:13">
      <c r="I697"/>
      <c r="K697"/>
      <c r="L697"/>
      <c r="M697"/>
    </row>
    <row r="698" spans="9:13">
      <c r="I698"/>
      <c r="K698"/>
      <c r="L698"/>
      <c r="M698"/>
    </row>
    <row r="699" spans="9:13">
      <c r="I699"/>
      <c r="K699"/>
      <c r="L699"/>
      <c r="M699"/>
    </row>
    <row r="700" spans="9:13">
      <c r="I700"/>
      <c r="K700"/>
      <c r="L700"/>
      <c r="M700"/>
    </row>
    <row r="701" spans="9:13">
      <c r="I701"/>
      <c r="K701"/>
      <c r="L701"/>
      <c r="M701"/>
    </row>
    <row r="702" spans="9:13">
      <c r="I702"/>
      <c r="K702"/>
      <c r="L702"/>
      <c r="M702"/>
    </row>
    <row r="703" spans="9:13">
      <c r="I703"/>
      <c r="K703"/>
      <c r="L703"/>
      <c r="M703"/>
    </row>
    <row r="704" spans="9:13">
      <c r="I704"/>
      <c r="K704"/>
      <c r="L704"/>
      <c r="M704"/>
    </row>
    <row r="705" spans="9:13">
      <c r="I705"/>
      <c r="K705"/>
      <c r="L705"/>
      <c r="M705"/>
    </row>
    <row r="706" spans="9:13">
      <c r="I706"/>
      <c r="K706"/>
      <c r="L706"/>
      <c r="M706"/>
    </row>
    <row r="707" spans="9:13">
      <c r="I707"/>
      <c r="K707"/>
      <c r="L707"/>
      <c r="M707"/>
    </row>
    <row r="708" spans="9:13">
      <c r="I708"/>
      <c r="K708"/>
      <c r="L708"/>
      <c r="M708"/>
    </row>
    <row r="709" spans="9:13">
      <c r="I709"/>
      <c r="K709"/>
      <c r="L709"/>
      <c r="M709"/>
    </row>
    <row r="710" spans="9:13">
      <c r="I710"/>
      <c r="K710"/>
      <c r="L710"/>
      <c r="M710"/>
    </row>
    <row r="711" spans="9:13">
      <c r="I711"/>
      <c r="K711"/>
      <c r="L711"/>
      <c r="M711"/>
    </row>
    <row r="712" spans="9:13">
      <c r="I712"/>
      <c r="K712"/>
      <c r="L712"/>
      <c r="M712"/>
    </row>
    <row r="713" spans="9:13">
      <c r="I713"/>
      <c r="K713"/>
      <c r="L713"/>
      <c r="M713"/>
    </row>
    <row r="714" spans="9:13">
      <c r="I714"/>
      <c r="K714"/>
      <c r="L714"/>
      <c r="M714"/>
    </row>
    <row r="715" spans="9:13">
      <c r="I715"/>
      <c r="K715"/>
      <c r="L715"/>
      <c r="M715"/>
    </row>
    <row r="716" spans="9:13">
      <c r="I716"/>
      <c r="K716"/>
      <c r="L716"/>
      <c r="M716"/>
    </row>
    <row r="717" spans="9:13">
      <c r="I717"/>
      <c r="K717"/>
      <c r="L717"/>
      <c r="M717"/>
    </row>
    <row r="718" spans="9:13">
      <c r="I718"/>
      <c r="K718"/>
      <c r="L718"/>
      <c r="M718"/>
    </row>
    <row r="719" spans="9:13">
      <c r="I719"/>
      <c r="K719"/>
      <c r="L719"/>
      <c r="M719"/>
    </row>
    <row r="720" spans="9:13">
      <c r="I720"/>
      <c r="K720"/>
      <c r="L720"/>
      <c r="M720"/>
    </row>
    <row r="721" spans="9:13">
      <c r="I721"/>
      <c r="K721"/>
      <c r="L721"/>
      <c r="M721"/>
    </row>
    <row r="722" spans="9:13">
      <c r="I722"/>
      <c r="K722"/>
      <c r="L722"/>
      <c r="M722"/>
    </row>
    <row r="723" spans="9:13">
      <c r="I723"/>
      <c r="K723"/>
      <c r="L723"/>
      <c r="M723"/>
    </row>
    <row r="724" spans="9:13">
      <c r="I724"/>
      <c r="K724"/>
      <c r="L724"/>
      <c r="M724"/>
    </row>
    <row r="725" spans="9:13">
      <c r="I725"/>
      <c r="K725"/>
      <c r="L725"/>
      <c r="M725"/>
    </row>
    <row r="726" spans="9:13">
      <c r="I726"/>
      <c r="K726"/>
      <c r="L726"/>
      <c r="M726"/>
    </row>
    <row r="727" spans="9:13">
      <c r="I727"/>
      <c r="K727"/>
      <c r="L727"/>
      <c r="M727"/>
    </row>
    <row r="728" spans="9:13">
      <c r="I728"/>
      <c r="K728"/>
      <c r="L728"/>
      <c r="M728"/>
    </row>
    <row r="729" spans="9:13">
      <c r="I729"/>
      <c r="K729"/>
      <c r="L729"/>
      <c r="M729"/>
    </row>
    <row r="730" spans="9:13">
      <c r="I730"/>
      <c r="K730"/>
      <c r="L730"/>
      <c r="M730"/>
    </row>
    <row r="731" spans="9:13">
      <c r="I731"/>
      <c r="K731"/>
      <c r="L731"/>
      <c r="M731"/>
    </row>
    <row r="732" spans="9:13">
      <c r="I732"/>
      <c r="K732"/>
      <c r="L732"/>
      <c r="M732"/>
    </row>
    <row r="733" spans="9:13">
      <c r="I733"/>
      <c r="K733"/>
      <c r="L733"/>
      <c r="M733"/>
    </row>
    <row r="734" spans="9:13">
      <c r="I734"/>
      <c r="K734"/>
      <c r="L734"/>
      <c r="M734"/>
    </row>
    <row r="735" spans="9:13">
      <c r="I735"/>
      <c r="K735"/>
      <c r="L735"/>
      <c r="M735"/>
    </row>
    <row r="736" spans="9:13">
      <c r="I736"/>
      <c r="K736"/>
      <c r="L736"/>
      <c r="M736"/>
    </row>
    <row r="737" spans="9:13">
      <c r="I737"/>
      <c r="K737"/>
      <c r="L737"/>
      <c r="M737"/>
    </row>
    <row r="738" spans="9:13">
      <c r="I738"/>
      <c r="K738"/>
      <c r="L738"/>
      <c r="M738"/>
    </row>
    <row r="739" spans="9:13">
      <c r="I739"/>
      <c r="K739"/>
      <c r="L739"/>
      <c r="M739"/>
    </row>
    <row r="740" spans="9:13">
      <c r="I740"/>
      <c r="K740"/>
      <c r="L740"/>
      <c r="M740"/>
    </row>
    <row r="741" spans="9:13">
      <c r="I741"/>
      <c r="K741"/>
      <c r="L741"/>
      <c r="M741"/>
    </row>
    <row r="742" spans="9:13">
      <c r="I742"/>
      <c r="K742"/>
      <c r="L742"/>
      <c r="M742"/>
    </row>
    <row r="743" spans="9:13">
      <c r="I743"/>
      <c r="K743"/>
      <c r="L743"/>
      <c r="M743"/>
    </row>
    <row r="744" spans="9:13">
      <c r="I744"/>
      <c r="K744"/>
      <c r="L744"/>
      <c r="M744"/>
    </row>
    <row r="745" spans="9:13">
      <c r="I745"/>
      <c r="K745"/>
      <c r="L745"/>
      <c r="M745"/>
    </row>
    <row r="746" spans="9:13">
      <c r="I746"/>
      <c r="K746"/>
      <c r="L746"/>
      <c r="M746"/>
    </row>
    <row r="747" spans="9:13">
      <c r="I747"/>
      <c r="K747"/>
      <c r="L747"/>
      <c r="M747"/>
    </row>
    <row r="748" spans="9:13">
      <c r="I748"/>
      <c r="K748"/>
      <c r="L748"/>
      <c r="M748"/>
    </row>
    <row r="749" spans="9:13">
      <c r="I749"/>
      <c r="K749"/>
      <c r="L749"/>
      <c r="M749"/>
    </row>
    <row r="750" spans="9:13">
      <c r="I750"/>
      <c r="K750"/>
      <c r="L750"/>
      <c r="M750"/>
    </row>
    <row r="751" spans="9:13">
      <c r="I751"/>
      <c r="K751"/>
      <c r="L751"/>
      <c r="M751"/>
    </row>
    <row r="752" spans="9:13">
      <c r="I752"/>
      <c r="K752"/>
      <c r="L752"/>
      <c r="M752"/>
    </row>
    <row r="753" spans="9:13">
      <c r="I753"/>
      <c r="K753"/>
      <c r="L753"/>
      <c r="M753"/>
    </row>
    <row r="754" spans="9:13">
      <c r="I754"/>
      <c r="K754"/>
      <c r="L754"/>
      <c r="M754"/>
    </row>
    <row r="755" spans="9:13">
      <c r="I755"/>
      <c r="K755"/>
      <c r="L755"/>
      <c r="M755"/>
    </row>
    <row r="756" spans="9:13">
      <c r="I756"/>
      <c r="K756"/>
      <c r="L756"/>
      <c r="M756"/>
    </row>
    <row r="757" spans="9:13">
      <c r="I757"/>
      <c r="K757"/>
      <c r="L757"/>
      <c r="M757"/>
    </row>
    <row r="758" spans="9:13">
      <c r="I758"/>
      <c r="K758"/>
      <c r="L758"/>
      <c r="M758"/>
    </row>
    <row r="759" spans="9:13">
      <c r="I759"/>
      <c r="K759"/>
      <c r="L759"/>
      <c r="M759"/>
    </row>
    <row r="760" spans="9:13">
      <c r="I760"/>
      <c r="K760"/>
      <c r="L760"/>
      <c r="M760"/>
    </row>
    <row r="761" spans="9:13">
      <c r="I761"/>
      <c r="K761"/>
      <c r="L761"/>
      <c r="M761"/>
    </row>
    <row r="762" spans="9:13">
      <c r="I762"/>
      <c r="K762"/>
      <c r="L762"/>
      <c r="M762"/>
    </row>
    <row r="763" spans="9:13">
      <c r="I763"/>
      <c r="K763"/>
      <c r="L763"/>
      <c r="M763"/>
    </row>
    <row r="764" spans="9:13">
      <c r="I764"/>
      <c r="K764"/>
      <c r="L764"/>
      <c r="M764"/>
    </row>
    <row r="765" spans="9:13">
      <c r="I765"/>
      <c r="K765"/>
      <c r="L765"/>
      <c r="M765"/>
    </row>
    <row r="766" spans="9:13">
      <c r="I766"/>
      <c r="K766"/>
      <c r="L766"/>
      <c r="M766"/>
    </row>
    <row r="767" spans="9:13">
      <c r="I767"/>
      <c r="K767"/>
      <c r="L767"/>
      <c r="M767"/>
    </row>
    <row r="768" spans="9:13">
      <c r="I768"/>
      <c r="K768"/>
      <c r="L768"/>
      <c r="M768"/>
    </row>
    <row r="769" spans="9:13">
      <c r="I769"/>
      <c r="K769"/>
      <c r="L769"/>
      <c r="M769"/>
    </row>
    <row r="770" spans="9:13">
      <c r="I770"/>
      <c r="K770"/>
      <c r="L770"/>
      <c r="M770"/>
    </row>
    <row r="771" spans="9:13">
      <c r="I771"/>
      <c r="K771"/>
      <c r="L771"/>
      <c r="M771"/>
    </row>
    <row r="772" spans="9:13">
      <c r="I772"/>
      <c r="K772"/>
      <c r="L772"/>
      <c r="M772"/>
    </row>
    <row r="773" spans="9:13">
      <c r="I773"/>
      <c r="K773"/>
      <c r="L773"/>
      <c r="M773"/>
    </row>
    <row r="774" spans="9:13">
      <c r="I774"/>
      <c r="K774"/>
      <c r="L774"/>
      <c r="M774"/>
    </row>
    <row r="775" spans="9:13">
      <c r="I775"/>
      <c r="K775"/>
      <c r="L775"/>
      <c r="M775"/>
    </row>
    <row r="776" spans="9:13">
      <c r="I776"/>
      <c r="K776"/>
      <c r="L776"/>
      <c r="M776"/>
    </row>
    <row r="777" spans="9:13">
      <c r="I777"/>
      <c r="K777"/>
      <c r="L777"/>
      <c r="M777"/>
    </row>
    <row r="778" spans="9:13">
      <c r="I778"/>
      <c r="K778"/>
      <c r="L778"/>
      <c r="M778"/>
    </row>
    <row r="779" spans="9:13">
      <c r="I779"/>
      <c r="K779"/>
      <c r="L779"/>
      <c r="M779"/>
    </row>
    <row r="780" spans="9:13">
      <c r="I780"/>
      <c r="K780"/>
      <c r="L780"/>
      <c r="M780"/>
    </row>
    <row r="781" spans="9:13">
      <c r="I781"/>
      <c r="K781"/>
      <c r="L781"/>
      <c r="M781"/>
    </row>
    <row r="782" spans="9:13">
      <c r="I782"/>
      <c r="K782"/>
      <c r="L782"/>
      <c r="M782"/>
    </row>
    <row r="783" spans="9:13">
      <c r="I783"/>
      <c r="K783"/>
      <c r="L783"/>
      <c r="M783"/>
    </row>
    <row r="784" spans="9:13">
      <c r="I784"/>
      <c r="K784"/>
      <c r="L784"/>
      <c r="M784"/>
    </row>
    <row r="785" spans="9:13">
      <c r="I785"/>
      <c r="K785"/>
      <c r="L785"/>
      <c r="M785"/>
    </row>
    <row r="786" spans="9:13">
      <c r="I786"/>
      <c r="K786"/>
      <c r="L786"/>
      <c r="M786"/>
    </row>
    <row r="787" spans="9:13">
      <c r="I787"/>
      <c r="K787"/>
      <c r="L787"/>
      <c r="M787"/>
    </row>
    <row r="788" spans="9:13">
      <c r="I788"/>
      <c r="K788"/>
      <c r="L788"/>
      <c r="M788"/>
    </row>
    <row r="789" spans="9:13">
      <c r="I789"/>
      <c r="K789"/>
      <c r="L789"/>
      <c r="M789"/>
    </row>
    <row r="790" spans="9:13">
      <c r="I790"/>
      <c r="K790"/>
      <c r="L790"/>
      <c r="M790"/>
    </row>
    <row r="791" spans="9:13">
      <c r="I791"/>
      <c r="K791"/>
      <c r="L791"/>
      <c r="M791"/>
    </row>
    <row r="792" spans="9:13">
      <c r="I792"/>
      <c r="K792"/>
      <c r="L792"/>
      <c r="M792"/>
    </row>
    <row r="793" spans="9:13">
      <c r="I793"/>
      <c r="K793"/>
      <c r="L793"/>
      <c r="M793"/>
    </row>
    <row r="794" spans="9:13">
      <c r="I794"/>
      <c r="K794"/>
      <c r="L794"/>
      <c r="M794"/>
    </row>
    <row r="795" spans="9:13">
      <c r="I795"/>
      <c r="K795"/>
      <c r="L795"/>
      <c r="M795"/>
    </row>
    <row r="796" spans="9:13">
      <c r="I796"/>
      <c r="K796"/>
      <c r="L796"/>
      <c r="M796"/>
    </row>
    <row r="797" spans="9:13">
      <c r="I797"/>
      <c r="K797"/>
      <c r="L797"/>
      <c r="M797"/>
    </row>
    <row r="798" spans="9:13">
      <c r="I798"/>
      <c r="K798"/>
      <c r="L798"/>
      <c r="M798"/>
    </row>
    <row r="799" spans="9:13">
      <c r="I799"/>
      <c r="K799"/>
      <c r="L799"/>
      <c r="M799"/>
    </row>
    <row r="800" spans="9:13">
      <c r="I800"/>
      <c r="K800"/>
      <c r="L800"/>
      <c r="M800"/>
    </row>
    <row r="801" spans="9:13">
      <c r="I801"/>
      <c r="K801"/>
      <c r="L801"/>
      <c r="M801"/>
    </row>
    <row r="802" spans="9:13">
      <c r="I802"/>
      <c r="K802"/>
      <c r="L802"/>
      <c r="M802"/>
    </row>
    <row r="803" spans="9:13">
      <c r="I803"/>
      <c r="K803"/>
      <c r="L803"/>
      <c r="M803"/>
    </row>
    <row r="804" spans="9:13">
      <c r="I804"/>
      <c r="K804"/>
      <c r="L804"/>
      <c r="M804"/>
    </row>
    <row r="805" spans="9:13">
      <c r="I805"/>
      <c r="K805"/>
      <c r="L805"/>
      <c r="M805"/>
    </row>
    <row r="806" spans="9:13">
      <c r="I806"/>
      <c r="K806"/>
      <c r="L806"/>
      <c r="M806"/>
    </row>
    <row r="807" spans="9:13">
      <c r="I807"/>
      <c r="K807"/>
      <c r="L807"/>
      <c r="M807"/>
    </row>
    <row r="808" spans="9:13">
      <c r="I808"/>
      <c r="K808"/>
      <c r="L808"/>
      <c r="M808"/>
    </row>
    <row r="809" spans="9:13">
      <c r="I809"/>
      <c r="K809"/>
      <c r="L809"/>
      <c r="M809"/>
    </row>
    <row r="810" spans="9:13">
      <c r="I810"/>
      <c r="K810"/>
      <c r="L810"/>
      <c r="M810"/>
    </row>
    <row r="811" spans="9:13">
      <c r="I811"/>
      <c r="K811"/>
      <c r="L811"/>
      <c r="M811"/>
    </row>
    <row r="812" spans="9:13">
      <c r="I812"/>
      <c r="K812"/>
      <c r="L812"/>
      <c r="M812"/>
    </row>
    <row r="813" spans="9:13">
      <c r="I813"/>
      <c r="K813"/>
      <c r="L813"/>
      <c r="M813"/>
    </row>
    <row r="814" spans="9:13">
      <c r="I814"/>
      <c r="K814"/>
      <c r="L814"/>
      <c r="M814"/>
    </row>
    <row r="815" spans="9:13">
      <c r="I815"/>
      <c r="K815"/>
      <c r="L815"/>
      <c r="M815"/>
    </row>
    <row r="816" spans="9:13">
      <c r="I816"/>
      <c r="K816"/>
      <c r="L816"/>
      <c r="M816"/>
    </row>
    <row r="817" spans="9:13">
      <c r="I817"/>
      <c r="K817"/>
      <c r="L817"/>
      <c r="M817"/>
    </row>
    <row r="818" spans="9:13">
      <c r="I818"/>
      <c r="K818"/>
      <c r="L818"/>
      <c r="M818"/>
    </row>
    <row r="819" spans="9:13">
      <c r="I819"/>
      <c r="K819"/>
      <c r="L819"/>
      <c r="M819"/>
    </row>
    <row r="820" spans="9:13">
      <c r="I820"/>
      <c r="K820"/>
      <c r="L820"/>
      <c r="M820"/>
    </row>
    <row r="821" spans="9:13">
      <c r="I821"/>
      <c r="K821"/>
      <c r="L821"/>
      <c r="M821"/>
    </row>
    <row r="822" spans="9:13">
      <c r="I822"/>
      <c r="K822"/>
      <c r="L822"/>
      <c r="M822"/>
    </row>
    <row r="823" spans="9:13">
      <c r="I823"/>
      <c r="K823"/>
      <c r="L823"/>
      <c r="M823"/>
    </row>
    <row r="824" spans="9:13">
      <c r="I824"/>
      <c r="K824"/>
      <c r="L824"/>
      <c r="M824"/>
    </row>
    <row r="825" spans="9:13">
      <c r="I825"/>
      <c r="K825"/>
      <c r="L825"/>
      <c r="M825"/>
    </row>
    <row r="826" spans="9:13">
      <c r="I826"/>
      <c r="K826"/>
      <c r="L826"/>
      <c r="M826"/>
    </row>
    <row r="827" spans="9:13">
      <c r="I827"/>
      <c r="K827"/>
      <c r="L827"/>
      <c r="M827"/>
    </row>
    <row r="828" spans="9:13">
      <c r="I828"/>
      <c r="K828"/>
      <c r="L828"/>
      <c r="M828"/>
    </row>
    <row r="829" spans="9:13">
      <c r="I829"/>
      <c r="K829"/>
      <c r="L829"/>
      <c r="M829"/>
    </row>
    <row r="830" spans="9:13">
      <c r="I830"/>
      <c r="K830"/>
      <c r="L830"/>
      <c r="M830"/>
    </row>
    <row r="831" spans="9:13">
      <c r="I831"/>
      <c r="K831"/>
      <c r="L831"/>
      <c r="M831"/>
    </row>
    <row r="832" spans="9:13">
      <c r="I832"/>
      <c r="K832"/>
      <c r="L832"/>
      <c r="M832"/>
    </row>
    <row r="833" spans="9:13">
      <c r="I833"/>
      <c r="K833"/>
      <c r="L833"/>
      <c r="M833"/>
    </row>
    <row r="834" spans="9:13">
      <c r="I834"/>
      <c r="K834"/>
      <c r="L834"/>
      <c r="M834"/>
    </row>
    <row r="835" spans="9:13">
      <c r="I835"/>
      <c r="K835"/>
      <c r="L835"/>
      <c r="M835"/>
    </row>
    <row r="836" spans="9:13">
      <c r="I836"/>
      <c r="K836"/>
      <c r="L836"/>
      <c r="M836"/>
    </row>
    <row r="837" spans="9:13">
      <c r="I837"/>
      <c r="K837"/>
      <c r="L837"/>
      <c r="M837"/>
    </row>
    <row r="838" spans="9:13">
      <c r="I838"/>
      <c r="K838"/>
      <c r="L838"/>
      <c r="M838"/>
    </row>
    <row r="839" spans="9:13">
      <c r="I839"/>
      <c r="K839"/>
      <c r="L839"/>
      <c r="M839"/>
    </row>
    <row r="840" spans="9:13">
      <c r="I840"/>
      <c r="K840"/>
      <c r="L840"/>
      <c r="M840"/>
    </row>
    <row r="841" spans="9:13">
      <c r="I841"/>
      <c r="K841"/>
      <c r="L841"/>
      <c r="M841"/>
    </row>
    <row r="842" spans="9:13">
      <c r="I842"/>
      <c r="K842"/>
      <c r="L842"/>
      <c r="M842"/>
    </row>
    <row r="843" spans="9:13">
      <c r="I843"/>
      <c r="K843"/>
      <c r="L843"/>
      <c r="M843"/>
    </row>
    <row r="844" spans="9:13">
      <c r="I844"/>
      <c r="K844"/>
      <c r="L844"/>
      <c r="M844"/>
    </row>
    <row r="845" spans="9:13">
      <c r="I845"/>
      <c r="K845"/>
      <c r="L845"/>
      <c r="M845"/>
    </row>
    <row r="846" spans="9:13">
      <c r="I846"/>
      <c r="K846"/>
      <c r="L846"/>
      <c r="M846"/>
    </row>
    <row r="847" spans="9:13">
      <c r="I847"/>
      <c r="K847"/>
      <c r="L847"/>
      <c r="M847"/>
    </row>
    <row r="848" spans="9:13">
      <c r="I848"/>
      <c r="K848"/>
      <c r="L848"/>
      <c r="M848"/>
    </row>
    <row r="849" spans="9:13">
      <c r="I849"/>
      <c r="K849"/>
      <c r="L849"/>
      <c r="M849"/>
    </row>
    <row r="850" spans="9:13">
      <c r="I850"/>
      <c r="K850"/>
      <c r="L850"/>
      <c r="M850"/>
    </row>
    <row r="851" spans="9:13">
      <c r="I851"/>
      <c r="K851"/>
      <c r="L851"/>
      <c r="M851"/>
    </row>
    <row r="852" spans="9:13">
      <c r="I852"/>
      <c r="K852"/>
      <c r="L852"/>
      <c r="M852"/>
    </row>
    <row r="853" spans="9:13">
      <c r="I853"/>
      <c r="K853"/>
      <c r="L853"/>
      <c r="M853"/>
    </row>
    <row r="854" spans="9:13">
      <c r="I854"/>
      <c r="K854"/>
      <c r="L854"/>
      <c r="M854"/>
    </row>
    <row r="855" spans="9:13">
      <c r="I855"/>
      <c r="K855"/>
      <c r="L855"/>
      <c r="M855"/>
    </row>
    <row r="856" spans="9:13">
      <c r="I856"/>
      <c r="K856"/>
      <c r="L856"/>
      <c r="M856"/>
    </row>
    <row r="857" spans="9:13">
      <c r="I857"/>
      <c r="K857"/>
      <c r="L857"/>
      <c r="M857"/>
    </row>
    <row r="858" spans="9:13">
      <c r="I858"/>
      <c r="K858"/>
      <c r="L858"/>
      <c r="M858"/>
    </row>
    <row r="859" spans="9:13">
      <c r="I859"/>
      <c r="K859"/>
      <c r="L859"/>
      <c r="M859"/>
    </row>
    <row r="860" spans="9:13">
      <c r="I860"/>
      <c r="K860"/>
      <c r="L860"/>
      <c r="M860"/>
    </row>
    <row r="861" spans="9:13">
      <c r="I861"/>
      <c r="K861"/>
      <c r="L861"/>
      <c r="M861"/>
    </row>
    <row r="862" spans="9:13">
      <c r="I862"/>
      <c r="K862"/>
      <c r="L862"/>
      <c r="M862"/>
    </row>
    <row r="863" spans="9:13">
      <c r="I863"/>
      <c r="K863"/>
      <c r="L863"/>
      <c r="M863"/>
    </row>
    <row r="864" spans="9:13">
      <c r="I864"/>
      <c r="K864"/>
      <c r="L864"/>
      <c r="M864"/>
    </row>
    <row r="865" spans="9:13">
      <c r="I865"/>
      <c r="K865"/>
      <c r="L865"/>
      <c r="M865"/>
    </row>
    <row r="866" spans="9:13">
      <c r="I866"/>
      <c r="K866"/>
      <c r="L866"/>
      <c r="M866"/>
    </row>
    <row r="867" spans="9:13">
      <c r="I867"/>
      <c r="K867"/>
      <c r="L867"/>
      <c r="M867"/>
    </row>
    <row r="868" spans="9:13">
      <c r="I868"/>
      <c r="K868"/>
      <c r="L868"/>
      <c r="M868"/>
    </row>
    <row r="869" spans="9:13">
      <c r="I869"/>
      <c r="K869"/>
      <c r="L869"/>
      <c r="M869"/>
    </row>
    <row r="870" spans="9:13">
      <c r="I870"/>
      <c r="K870"/>
      <c r="L870"/>
      <c r="M870"/>
    </row>
    <row r="871" spans="9:13">
      <c r="I871"/>
      <c r="K871"/>
      <c r="L871"/>
      <c r="M871"/>
    </row>
    <row r="872" spans="9:13">
      <c r="I872"/>
      <c r="K872"/>
      <c r="L872"/>
      <c r="M872"/>
    </row>
    <row r="873" spans="9:13">
      <c r="I873"/>
      <c r="K873"/>
      <c r="L873"/>
      <c r="M873"/>
    </row>
    <row r="874" spans="9:13">
      <c r="I874"/>
      <c r="K874"/>
      <c r="L874"/>
      <c r="M874"/>
    </row>
    <row r="875" spans="9:13">
      <c r="I875"/>
      <c r="K875"/>
      <c r="L875"/>
      <c r="M875"/>
    </row>
    <row r="876" spans="9:13">
      <c r="I876"/>
      <c r="K876"/>
      <c r="L876"/>
      <c r="M876"/>
    </row>
    <row r="877" spans="9:13">
      <c r="I877"/>
      <c r="K877"/>
      <c r="L877"/>
      <c r="M877"/>
    </row>
    <row r="878" spans="9:13">
      <c r="I878"/>
      <c r="K878"/>
      <c r="L878"/>
      <c r="M878"/>
    </row>
    <row r="879" spans="9:13">
      <c r="I879"/>
      <c r="K879"/>
      <c r="L879"/>
      <c r="M879"/>
    </row>
    <row r="880" spans="9:13">
      <c r="I880"/>
      <c r="K880"/>
      <c r="L880"/>
      <c r="M880"/>
    </row>
    <row r="881" spans="9:13">
      <c r="I881"/>
      <c r="K881"/>
      <c r="L881"/>
      <c r="M881"/>
    </row>
    <row r="882" spans="9:13">
      <c r="I882"/>
      <c r="K882"/>
      <c r="L882"/>
      <c r="M882"/>
    </row>
    <row r="883" spans="9:13">
      <c r="I883"/>
      <c r="K883"/>
      <c r="L883"/>
      <c r="M883"/>
    </row>
    <row r="884" spans="9:13">
      <c r="I884"/>
      <c r="K884"/>
      <c r="L884"/>
      <c r="M884"/>
    </row>
    <row r="885" spans="9:13">
      <c r="I885"/>
      <c r="K885"/>
      <c r="L885"/>
      <c r="M885"/>
    </row>
    <row r="886" spans="9:13">
      <c r="I886"/>
      <c r="K886"/>
      <c r="L886"/>
      <c r="M886"/>
    </row>
    <row r="887" spans="9:13">
      <c r="I887"/>
      <c r="K887"/>
      <c r="L887"/>
      <c r="M887"/>
    </row>
    <row r="888" spans="9:13">
      <c r="I888"/>
      <c r="K888"/>
      <c r="L888"/>
      <c r="M888"/>
    </row>
    <row r="889" spans="9:13">
      <c r="I889"/>
      <c r="K889"/>
      <c r="L889"/>
      <c r="M889"/>
    </row>
    <row r="890" spans="9:13">
      <c r="I890"/>
      <c r="K890"/>
      <c r="L890"/>
      <c r="M890"/>
    </row>
    <row r="891" spans="9:13">
      <c r="I891"/>
      <c r="K891"/>
      <c r="L891"/>
      <c r="M891"/>
    </row>
    <row r="892" spans="9:13">
      <c r="I892"/>
      <c r="K892"/>
      <c r="L892"/>
      <c r="M892"/>
    </row>
    <row r="893" spans="9:13">
      <c r="I893"/>
      <c r="K893"/>
      <c r="L893"/>
      <c r="M893"/>
    </row>
    <row r="894" spans="9:13">
      <c r="I894"/>
      <c r="K894"/>
      <c r="L894"/>
      <c r="M894"/>
    </row>
    <row r="895" spans="9:13">
      <c r="I895"/>
      <c r="K895"/>
      <c r="L895"/>
      <c r="M895"/>
    </row>
    <row r="896" spans="9:13">
      <c r="I896"/>
      <c r="K896"/>
      <c r="L896"/>
      <c r="M896"/>
    </row>
    <row r="897" spans="9:13">
      <c r="I897"/>
      <c r="K897"/>
      <c r="L897"/>
      <c r="M897"/>
    </row>
    <row r="898" spans="9:13">
      <c r="I898"/>
      <c r="K898"/>
      <c r="L898"/>
      <c r="M898"/>
    </row>
    <row r="899" spans="9:13">
      <c r="I899"/>
      <c r="K899"/>
      <c r="L899"/>
      <c r="M899"/>
    </row>
    <row r="900" spans="9:13">
      <c r="I900"/>
      <c r="K900"/>
      <c r="L900"/>
      <c r="M900"/>
    </row>
    <row r="901" spans="9:13">
      <c r="I901"/>
      <c r="K901"/>
      <c r="L901"/>
      <c r="M901"/>
    </row>
    <row r="902" spans="9:13">
      <c r="I902"/>
      <c r="K902"/>
      <c r="L902"/>
      <c r="M902"/>
    </row>
    <row r="903" spans="9:13">
      <c r="I903"/>
      <c r="K903"/>
      <c r="L903"/>
      <c r="M903"/>
    </row>
    <row r="904" spans="9:13">
      <c r="I904"/>
      <c r="K904"/>
      <c r="L904"/>
      <c r="M904"/>
    </row>
    <row r="905" spans="9:13">
      <c r="I905"/>
      <c r="K905"/>
      <c r="L905"/>
      <c r="M905"/>
    </row>
    <row r="906" spans="9:13">
      <c r="I906"/>
      <c r="K906"/>
      <c r="L906"/>
      <c r="M906"/>
    </row>
    <row r="907" spans="9:13">
      <c r="I907"/>
      <c r="K907"/>
      <c r="L907"/>
      <c r="M907"/>
    </row>
    <row r="908" spans="9:13">
      <c r="I908"/>
      <c r="K908"/>
      <c r="L908"/>
      <c r="M908"/>
    </row>
    <row r="909" spans="9:13">
      <c r="I909"/>
      <c r="K909"/>
      <c r="L909"/>
      <c r="M909"/>
    </row>
    <row r="910" spans="9:13">
      <c r="I910"/>
      <c r="K910"/>
      <c r="L910"/>
      <c r="M910"/>
    </row>
    <row r="911" spans="9:13">
      <c r="I911"/>
      <c r="M911"/>
    </row>
    <row r="912" spans="9:13">
      <c r="I912"/>
      <c r="M912"/>
    </row>
    <row r="913" spans="9:13">
      <c r="I913"/>
      <c r="M913"/>
    </row>
    <row r="914" spans="9:13">
      <c r="I914"/>
    </row>
    <row r="915" spans="9:13">
      <c r="I915"/>
    </row>
    <row r="916" spans="9:13">
      <c r="I916"/>
    </row>
    <row r="917" spans="9:13">
      <c r="I917"/>
    </row>
    <row r="918" spans="9:13">
      <c r="I918"/>
    </row>
    <row r="919" spans="9:13">
      <c r="I919"/>
    </row>
    <row r="920" spans="9:13">
      <c r="I920"/>
    </row>
    <row r="921" spans="9:13">
      <c r="I921"/>
    </row>
    <row r="922" spans="9:13">
      <c r="I922"/>
    </row>
    <row r="923" spans="9:13">
      <c r="I923"/>
    </row>
    <row r="924" spans="9:13">
      <c r="I924"/>
    </row>
    <row r="925" spans="9:13">
      <c r="I925"/>
    </row>
    <row r="926" spans="9:13">
      <c r="I926"/>
    </row>
    <row r="927" spans="9:13">
      <c r="I927"/>
    </row>
    <row r="928" spans="9:13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</sheetData>
  <sheetProtection algorithmName="SHA-512" hashValue="w7vSIEyPEtMU0kf2Z2Ek/r5GH0go+0yC5IZepVBC3/ZHdB/wv0mAp30TVEYP/R2Zt/enVeWRbxRNBZtr4VkWgA==" saltValue="twiHbusxatUMV1n92CFiPQ==" spinCount="100000" sheet="1" objects="1" scenarios="1"/>
  <autoFilter ref="B5:K271" xr:uid="{00000000-0009-0000-0000-000004000000}">
    <filterColumn colId="3">
      <filters blank="1">
        <filter val="1"/>
        <filter val="1 258"/>
        <filter val="1 292"/>
        <filter val="1 744"/>
        <filter val="108"/>
        <filter val="15"/>
        <filter val="187"/>
        <filter val="24"/>
        <filter val="5"/>
      </filters>
    </filterColumn>
  </autoFilter>
  <sortState xmlns:xlrd2="http://schemas.microsoft.com/office/spreadsheetml/2017/richdata2" ref="I66:I695">
    <sortCondition ref="I66"/>
  </sortState>
  <mergeCells count="5">
    <mergeCell ref="B276:B277"/>
    <mergeCell ref="C276:C277"/>
    <mergeCell ref="D276:D277"/>
    <mergeCell ref="E276:E277"/>
    <mergeCell ref="B3:D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>
    <tabColor rgb="FFFF0000"/>
    <outlinePr summaryBelow="0" summaryRight="0"/>
    <pageSetUpPr autoPageBreaks="0"/>
  </sheetPr>
  <dimension ref="A1:AP1838"/>
  <sheetViews>
    <sheetView showGridLines="0" topLeftCell="AC1" zoomScale="83" zoomScaleNormal="83" workbookViewId="0">
      <pane ySplit="3" topLeftCell="A12" activePane="bottomLeft" state="frozen"/>
      <selection pane="bottomLeft" activeCell="M28" sqref="M28"/>
    </sheetView>
  </sheetViews>
  <sheetFormatPr defaultColWidth="9.109375" defaultRowHeight="12.55"/>
  <cols>
    <col min="1" max="1" width="6.6640625" style="101" customWidth="1"/>
    <col min="2" max="2" width="8.33203125" style="101" hidden="1" customWidth="1"/>
    <col min="3" max="3" width="18" style="101" customWidth="1"/>
    <col min="4" max="4" width="32.33203125" style="489" customWidth="1"/>
    <col min="5" max="5" width="19.88671875" style="489" customWidth="1"/>
    <col min="6" max="6" width="11.44140625" style="101" customWidth="1"/>
    <col min="7" max="7" width="7.5546875" style="101" customWidth="1"/>
    <col min="8" max="8" width="11.44140625" style="101" hidden="1" customWidth="1"/>
    <col min="9" max="9" width="7.6640625" style="1" customWidth="1"/>
    <col min="10" max="10" width="20.6640625" style="1" customWidth="1"/>
    <col min="11" max="11" width="47" style="1" customWidth="1"/>
    <col min="12" max="12" width="10" style="1" customWidth="1"/>
    <col min="13" max="13" width="11.109375" style="1" customWidth="1"/>
    <col min="14" max="14" width="13.88671875" style="1" customWidth="1"/>
    <col min="15" max="15" width="26.6640625" style="1" customWidth="1"/>
    <col min="16" max="16" width="14.109375" style="531" customWidth="1"/>
    <col min="17" max="17" width="13.6640625" style="1" customWidth="1"/>
    <col min="18" max="18" width="15.6640625" style="531" customWidth="1"/>
    <col min="19" max="19" width="15.6640625" style="1" customWidth="1"/>
    <col min="20" max="20" width="14.88671875" style="1" customWidth="1"/>
    <col min="21" max="21" width="14.33203125" style="1" customWidth="1"/>
    <col min="22" max="22" width="14" style="1" customWidth="1"/>
    <col min="23" max="23" width="13.33203125" style="1" customWidth="1"/>
    <col min="24" max="25" width="14.6640625" style="1" customWidth="1"/>
    <col min="26" max="26" width="14" style="1" customWidth="1"/>
    <col min="27" max="27" width="14.6640625" style="1" customWidth="1"/>
    <col min="28" max="28" width="14.88671875" style="1" customWidth="1"/>
    <col min="29" max="29" width="15.6640625" style="1" customWidth="1"/>
    <col min="30" max="30" width="16.33203125" style="1" customWidth="1"/>
    <col min="31" max="31" width="17.5546875" style="1" customWidth="1"/>
    <col min="32" max="33" width="18.44140625" style="1" customWidth="1"/>
    <col min="34" max="34" width="11.6640625" style="1" customWidth="1"/>
    <col min="35" max="35" width="11.5546875" style="1" customWidth="1"/>
    <col min="36" max="36" width="36.44140625" style="1" customWidth="1"/>
    <col min="37" max="37" width="10.44140625" style="1" customWidth="1"/>
    <col min="38" max="38" width="12.5546875" style="1" customWidth="1"/>
    <col min="39" max="39" width="11.33203125" style="1" customWidth="1"/>
    <col min="40" max="40" width="38.88671875" style="1" customWidth="1"/>
    <col min="41" max="41" width="10.33203125" style="1" customWidth="1"/>
    <col min="42" max="42" width="11.88671875" style="1" customWidth="1"/>
    <col min="43" max="16384" width="9.109375" style="293"/>
  </cols>
  <sheetData>
    <row r="1" spans="1:42" s="291" customFormat="1" ht="27.55" customHeight="1">
      <c r="A1" s="659" t="s">
        <v>1618</v>
      </c>
      <c r="B1" s="659"/>
      <c r="C1" s="659"/>
      <c r="D1" s="659"/>
      <c r="E1" s="659"/>
      <c r="F1" s="25"/>
      <c r="G1" s="25"/>
      <c r="H1" s="25"/>
      <c r="I1" s="25"/>
      <c r="J1" s="25"/>
      <c r="K1" s="25"/>
      <c r="L1" s="25"/>
      <c r="M1" s="25"/>
      <c r="N1" s="331" t="s">
        <v>1021</v>
      </c>
      <c r="O1" s="331" t="s">
        <v>1021</v>
      </c>
      <c r="P1" s="527" t="s">
        <v>1021</v>
      </c>
      <c r="Q1" s="24" t="s">
        <v>242</v>
      </c>
      <c r="R1" s="527" t="s">
        <v>1021</v>
      </c>
      <c r="S1" s="24" t="s">
        <v>242</v>
      </c>
      <c r="T1" s="25" t="s">
        <v>462</v>
      </c>
      <c r="U1" s="24" t="s">
        <v>242</v>
      </c>
      <c r="V1" s="24" t="s">
        <v>242</v>
      </c>
      <c r="W1" s="25" t="s">
        <v>462</v>
      </c>
      <c r="X1" s="24" t="s">
        <v>242</v>
      </c>
      <c r="Y1" s="24" t="s">
        <v>242</v>
      </c>
      <c r="Z1" s="24" t="s">
        <v>242</v>
      </c>
      <c r="AA1" s="24" t="s">
        <v>242</v>
      </c>
      <c r="AB1" s="24" t="s">
        <v>242</v>
      </c>
      <c r="AC1" s="24" t="s">
        <v>242</v>
      </c>
      <c r="AD1" s="24" t="s">
        <v>242</v>
      </c>
      <c r="AE1" s="24" t="s">
        <v>242</v>
      </c>
      <c r="AF1" s="24" t="s">
        <v>242</v>
      </c>
      <c r="AG1" s="24" t="s">
        <v>242</v>
      </c>
      <c r="AH1" s="24" t="s">
        <v>242</v>
      </c>
      <c r="AI1" s="25"/>
      <c r="AJ1" s="25"/>
      <c r="AK1" s="25"/>
      <c r="AL1" s="24" t="s">
        <v>242</v>
      </c>
      <c r="AM1" s="25"/>
      <c r="AN1" s="25"/>
      <c r="AO1" s="25"/>
      <c r="AP1" s="24" t="s">
        <v>242</v>
      </c>
    </row>
    <row r="2" spans="1:42" s="291" customFormat="1" ht="13.1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528"/>
      <c r="Q2" s="535">
        <f>SUM(BOQ[Трудозатраты всего, чел.-час])</f>
        <v>841.06838319999997</v>
      </c>
      <c r="R2" s="528"/>
      <c r="S2" s="535">
        <f>SUM(BOQ[Машины и механизмы всего, маш.-час])</f>
        <v>133.4663122</v>
      </c>
      <c r="T2" s="93"/>
      <c r="U2" s="93"/>
      <c r="V2" s="93" t="e">
        <f>SUM(BOQ[Общая стоимость труда, руб.])</f>
        <v>#DIV/0!</v>
      </c>
      <c r="W2" s="93"/>
      <c r="X2" s="93"/>
      <c r="Y2" s="93">
        <f>SUM(BOQ[Общая стоимость затрат на машины и механизмы, руб.])</f>
        <v>0</v>
      </c>
      <c r="Z2" s="93"/>
      <c r="AA2" s="93" t="e">
        <f>SUM(BOQ[Прямые затраты на СМР всего, руб.])</f>
        <v>#DIV/0!</v>
      </c>
      <c r="AB2" s="93"/>
      <c r="AC2" s="93">
        <f>SUM(BOQ[Общая стоимость материалов и оборудования, руб.])</f>
        <v>0</v>
      </c>
      <c r="AD2" s="93" t="e">
        <f>SUM(BOQ[Прямые затраты СМР + МТР всего, руб.])</f>
        <v>#DIV/0!</v>
      </c>
      <c r="AE2" s="93">
        <f>SUM(BOQ[Прямые затраты на СМР (без учета МТР) + Косвенные затраты всего, руб.])</f>
        <v>0</v>
      </c>
      <c r="AF2" s="93"/>
      <c r="AG2" s="93">
        <f>SUM(BOQ[Прямые затраты + Косвенные затраты на СМР + МТР всего, руб.])</f>
        <v>0</v>
      </c>
      <c r="AH2" s="100"/>
      <c r="AI2" s="24"/>
      <c r="AJ2" s="24"/>
      <c r="AK2" s="24"/>
      <c r="AL2" s="24"/>
      <c r="AM2" s="24"/>
      <c r="AN2" s="24"/>
      <c r="AO2" s="24"/>
      <c r="AP2" s="24"/>
    </row>
    <row r="3" spans="1:42" s="292" customFormat="1" ht="78.900000000000006">
      <c r="A3" s="99" t="s">
        <v>0</v>
      </c>
      <c r="B3" s="99" t="s">
        <v>413</v>
      </c>
      <c r="C3" s="99" t="s">
        <v>286</v>
      </c>
      <c r="D3" s="99" t="s">
        <v>1</v>
      </c>
      <c r="E3" s="99" t="s">
        <v>287</v>
      </c>
      <c r="F3" s="99" t="s">
        <v>304</v>
      </c>
      <c r="G3" s="99" t="s">
        <v>2</v>
      </c>
      <c r="H3" s="99" t="s">
        <v>3</v>
      </c>
      <c r="I3" s="99" t="s">
        <v>288</v>
      </c>
      <c r="J3" s="105" t="s">
        <v>289</v>
      </c>
      <c r="K3" s="105" t="s">
        <v>290</v>
      </c>
      <c r="L3" s="105" t="s">
        <v>330</v>
      </c>
      <c r="M3" s="99" t="s">
        <v>8</v>
      </c>
      <c r="N3" s="329" t="s">
        <v>1018</v>
      </c>
      <c r="O3" s="104" t="s">
        <v>1019</v>
      </c>
      <c r="P3" s="529" t="s">
        <v>345</v>
      </c>
      <c r="Q3" s="99" t="s">
        <v>344</v>
      </c>
      <c r="R3" s="529" t="s">
        <v>297</v>
      </c>
      <c r="S3" s="99" t="s">
        <v>298</v>
      </c>
      <c r="T3" s="99" t="s">
        <v>296</v>
      </c>
      <c r="U3" s="99" t="s">
        <v>300</v>
      </c>
      <c r="V3" s="99" t="s">
        <v>301</v>
      </c>
      <c r="W3" s="99" t="s">
        <v>299</v>
      </c>
      <c r="X3" s="99" t="s">
        <v>302</v>
      </c>
      <c r="Y3" s="99" t="s">
        <v>303</v>
      </c>
      <c r="Z3" s="99" t="s">
        <v>307</v>
      </c>
      <c r="AA3" s="99" t="s">
        <v>308</v>
      </c>
      <c r="AB3" s="99" t="s">
        <v>353</v>
      </c>
      <c r="AC3" s="99" t="s">
        <v>352</v>
      </c>
      <c r="AD3" s="99" t="s">
        <v>309</v>
      </c>
      <c r="AE3" s="3" t="s">
        <v>310</v>
      </c>
      <c r="AF3" s="3" t="s">
        <v>311</v>
      </c>
      <c r="AG3" s="3" t="s">
        <v>312</v>
      </c>
      <c r="AH3" s="99" t="s">
        <v>333</v>
      </c>
      <c r="AI3" s="104" t="s">
        <v>349</v>
      </c>
      <c r="AJ3" s="104" t="s">
        <v>350</v>
      </c>
      <c r="AK3" s="104" t="s">
        <v>351</v>
      </c>
      <c r="AL3" s="99" t="s">
        <v>293</v>
      </c>
      <c r="AM3" s="104" t="s">
        <v>276</v>
      </c>
      <c r="AN3" s="104" t="s">
        <v>294</v>
      </c>
      <c r="AO3" s="104" t="s">
        <v>343</v>
      </c>
      <c r="AP3" s="290" t="s">
        <v>295</v>
      </c>
    </row>
    <row r="4" spans="1:42" ht="78.900000000000006">
      <c r="A4" s="490">
        <v>1</v>
      </c>
      <c r="B4" s="491">
        <v>1</v>
      </c>
      <c r="C4" s="492" t="s">
        <v>1073</v>
      </c>
      <c r="D4" s="534" t="s">
        <v>1074</v>
      </c>
      <c r="E4" s="493" t="s">
        <v>1075</v>
      </c>
      <c r="F4" s="491" t="s">
        <v>1076</v>
      </c>
      <c r="G4" s="494" t="s">
        <v>1077</v>
      </c>
      <c r="H4" s="288"/>
      <c r="I4" s="332" t="str">
        <f t="shared" ref="I4:I29" si="0">LEFT(J4,SEARCH("-",J4,1)-1)</f>
        <v>DW00</v>
      </c>
      <c r="J4" s="333" t="s">
        <v>1082</v>
      </c>
      <c r="K4" s="334" t="s">
        <v>1083</v>
      </c>
      <c r="L4" s="332" t="s">
        <v>10</v>
      </c>
      <c r="M4" s="538">
        <v>6</v>
      </c>
      <c r="N4" s="336">
        <v>1.1499999999999999</v>
      </c>
      <c r="O4" s="330" t="s">
        <v>1020</v>
      </c>
      <c r="P4" s="530">
        <v>0.24779999999999996</v>
      </c>
      <c r="Q4" s="530">
        <f t="shared" ref="Q4:Q29" si="1">M4*P4</f>
        <v>1.4867999999999997</v>
      </c>
      <c r="R4" s="530">
        <v>1.8E-3</v>
      </c>
      <c r="S4" s="530">
        <f t="shared" ref="S4:S29" si="2">R4*M4</f>
        <v>1.0800000000000001E-2</v>
      </c>
      <c r="T4" s="501" t="e">
        <f>'Ставка ОР'!$E$6</f>
        <v>#DIV/0!</v>
      </c>
      <c r="U4" s="533" t="e">
        <f t="shared" ref="U4" si="3">P4*T4</f>
        <v>#DIV/0!</v>
      </c>
      <c r="V4" s="533" t="e">
        <f t="shared" ref="V4:V29" si="4">M4*U4</f>
        <v>#DIV/0!</v>
      </c>
      <c r="W4" s="501">
        <f>'Ставка МиМ'!$G$5</f>
        <v>0</v>
      </c>
      <c r="X4" s="533">
        <f>R4*W4</f>
        <v>0</v>
      </c>
      <c r="Y4" s="533">
        <f t="shared" ref="Y4:Y29" si="5">X4*M4</f>
        <v>0</v>
      </c>
      <c r="Z4" s="533" t="e">
        <f>U4+X4</f>
        <v>#DIV/0!</v>
      </c>
      <c r="AA4" s="533" t="e">
        <f>V4+Y4</f>
        <v>#DIV/0!</v>
      </c>
      <c r="AB4" s="533">
        <f>IFERROR(SUMIFS(BOM[Стоимость всего, без НДС, руб.],BOM[Шифр ЕР],BOQ[[#This Row],[Шифр ЕР]])/SUMIFS(BOM[Кол-во по ЕР],BOM[Шифр ЕР],BOQ[[#This Row],[Шифр ЕР]]),0)</f>
        <v>0</v>
      </c>
      <c r="AC4" s="533">
        <f>BOQ[[#This Row],[Един. расценка стоимости материалов и оборудования, руб.]]*BOQ[[#This Row],[Кол-во по BoQ]]</f>
        <v>0</v>
      </c>
      <c r="AD4" s="533" t="e">
        <f>AC4+AA4</f>
        <v>#DIV/0!</v>
      </c>
      <c r="AE4" s="503">
        <f>IFERROR(AA4*(1+(СВОД!$E$286+СВОД!$E$299)/SUM(BOQ[Прямые затраты на СМР всего, руб.])),0)</f>
        <v>0</v>
      </c>
      <c r="AF4" s="504">
        <f>IFERROR((Z4*((SUM(BOQ[Прямые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руб.]))+AB4,0)</f>
        <v>0</v>
      </c>
      <c r="AG4" s="539">
        <f t="shared" ref="AG4" si="6">AE4+AC4</f>
        <v>0</v>
      </c>
      <c r="AH4" s="505" t="str">
        <f>IF(IFERROR(VLOOKUP(AI4,СВОД!B:D,1,FALSE),"Нет в «СВОДе»")=BOQ!AI4,BOQ!AI4,IF(IFERROR(VLOOKUP(BOQ!AM4,СВОД!B:D,1,FALSE),"Нет в «СВОДе»")=BOQ!AM4,BOQ!AM4,"Нет в «СВОДе»"))</f>
        <v>KQ-03-26</v>
      </c>
      <c r="AI4" s="332" t="s">
        <v>469</v>
      </c>
      <c r="AJ4" s="334" t="s">
        <v>483</v>
      </c>
      <c r="AK4" s="506">
        <v>0</v>
      </c>
      <c r="AL4" s="507">
        <f t="shared" ref="AL4:AL29" si="7">AK4*M4</f>
        <v>0</v>
      </c>
      <c r="AM4" s="507" t="s">
        <v>498</v>
      </c>
      <c r="AN4" s="508" t="s">
        <v>499</v>
      </c>
      <c r="AO4" s="507">
        <v>1</v>
      </c>
      <c r="AP4" s="507">
        <f t="shared" ref="AP4:AP29" si="8">AO4*M4</f>
        <v>6</v>
      </c>
    </row>
    <row r="5" spans="1:42" ht="78.900000000000006">
      <c r="A5" s="490">
        <v>2</v>
      </c>
      <c r="B5" s="495">
        <v>2</v>
      </c>
      <c r="C5" s="496" t="s">
        <v>1073</v>
      </c>
      <c r="D5" s="534" t="s">
        <v>1074</v>
      </c>
      <c r="E5" s="497" t="s">
        <v>1075</v>
      </c>
      <c r="F5" s="498" t="s">
        <v>1076</v>
      </c>
      <c r="G5" s="499" t="s">
        <v>1077</v>
      </c>
      <c r="H5" s="289"/>
      <c r="I5" s="332" t="str">
        <f t="shared" si="0"/>
        <v>DW00</v>
      </c>
      <c r="J5" s="333" t="s">
        <v>481</v>
      </c>
      <c r="K5" s="334" t="s">
        <v>482</v>
      </c>
      <c r="L5" s="332" t="s">
        <v>285</v>
      </c>
      <c r="M5" s="335">
        <v>0.01</v>
      </c>
      <c r="N5" s="336">
        <v>1.1499999999999999</v>
      </c>
      <c r="O5" s="330" t="s">
        <v>1020</v>
      </c>
      <c r="P5" s="530">
        <v>25.661999999999995</v>
      </c>
      <c r="Q5" s="530">
        <f t="shared" si="1"/>
        <v>0.25661999999999996</v>
      </c>
      <c r="R5" s="530">
        <v>8.8919999999999995</v>
      </c>
      <c r="S5" s="530">
        <f t="shared" si="2"/>
        <v>8.8919999999999999E-2</v>
      </c>
      <c r="T5" s="501" t="e">
        <f>'Ставка ОР'!$E$6</f>
        <v>#DIV/0!</v>
      </c>
      <c r="U5" s="500" t="e">
        <f t="shared" ref="U5:U7" si="9">P5*T5</f>
        <v>#DIV/0!</v>
      </c>
      <c r="V5" s="500" t="e">
        <f t="shared" si="4"/>
        <v>#DIV/0!</v>
      </c>
      <c r="W5" s="501">
        <f>'Ставка МиМ'!$G$5</f>
        <v>0</v>
      </c>
      <c r="X5" s="500">
        <f t="shared" ref="X5:X7" si="10">R5*W5</f>
        <v>0</v>
      </c>
      <c r="Y5" s="500">
        <f t="shared" si="5"/>
        <v>0</v>
      </c>
      <c r="Z5" s="500" t="e">
        <f t="shared" ref="Z5:Z7" si="11">U5+X5</f>
        <v>#DIV/0!</v>
      </c>
      <c r="AA5" s="500" t="e">
        <f t="shared" ref="AA5:AA7" si="12">V5+Y5</f>
        <v>#DIV/0!</v>
      </c>
      <c r="AB5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5" s="502">
        <f>BOQ[[#This Row],[Един. расценка стоимости материалов и оборудования, руб.]]*BOQ[[#This Row],[Кол-во по BoQ]]</f>
        <v>0</v>
      </c>
      <c r="AD5" s="500" t="e">
        <f t="shared" ref="AD5:AD7" si="13">AC5+AA5</f>
        <v>#DIV/0!</v>
      </c>
      <c r="AE5" s="503">
        <f>IFERROR(AA5*(1+(СВОД!$E$286+СВОД!$E$299)/SUM(BOQ[Прямые затраты на СМР всего, руб.])),0)</f>
        <v>0</v>
      </c>
      <c r="AF5" s="504">
        <f>IFERROR((Z5*((SUM(BOQ[Прямые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руб.]))+AB5,0)</f>
        <v>0</v>
      </c>
      <c r="AG5" s="504">
        <f t="shared" ref="AG5:AG7" si="14">AE5+AC5</f>
        <v>0</v>
      </c>
      <c r="AH5" s="505" t="str">
        <f>IF(IFERROR(VLOOKUP(AI5,СВОД!B:D,1,FALSE),"Нет в «СВОДе»")=BOQ!AI5,BOQ!AI5,IF(IFERROR(VLOOKUP(BOQ!AM5,СВОД!B:D,1,FALSE),"Нет в «СВОДе»")=BOQ!AM5,BOQ!AM5,"Нет в «СВОДе»"))</f>
        <v>KQ-03-01</v>
      </c>
      <c r="AI5" s="332" t="s">
        <v>469</v>
      </c>
      <c r="AJ5" s="334" t="s">
        <v>483</v>
      </c>
      <c r="AK5" s="506">
        <v>0</v>
      </c>
      <c r="AL5" s="507">
        <f t="shared" si="7"/>
        <v>0</v>
      </c>
      <c r="AM5" s="507" t="s">
        <v>484</v>
      </c>
      <c r="AN5" s="508" t="s">
        <v>485</v>
      </c>
      <c r="AO5" s="507">
        <v>1</v>
      </c>
      <c r="AP5" s="507">
        <f t="shared" si="8"/>
        <v>0.01</v>
      </c>
    </row>
    <row r="6" spans="1:42" ht="78.900000000000006">
      <c r="A6" s="490">
        <v>3</v>
      </c>
      <c r="B6" s="495">
        <v>3</v>
      </c>
      <c r="C6" s="496" t="s">
        <v>1073</v>
      </c>
      <c r="D6" s="534" t="s">
        <v>1074</v>
      </c>
      <c r="E6" s="497" t="s">
        <v>1075</v>
      </c>
      <c r="F6" s="498" t="s">
        <v>1076</v>
      </c>
      <c r="G6" s="499" t="s">
        <v>1077</v>
      </c>
      <c r="H6" s="288"/>
      <c r="I6" s="332" t="str">
        <f t="shared" si="0"/>
        <v>DW00</v>
      </c>
      <c r="J6" s="333" t="s">
        <v>1084</v>
      </c>
      <c r="K6" s="334" t="s">
        <v>1085</v>
      </c>
      <c r="L6" s="332" t="s">
        <v>468</v>
      </c>
      <c r="M6" s="335">
        <v>8.16</v>
      </c>
      <c r="N6" s="336">
        <v>1.1499999999999999</v>
      </c>
      <c r="O6" s="330" t="s">
        <v>1020</v>
      </c>
      <c r="P6" s="530">
        <v>11.683699999999998</v>
      </c>
      <c r="Q6" s="530">
        <f t="shared" si="1"/>
        <v>95.33899199999999</v>
      </c>
      <c r="R6" s="530">
        <v>1.1597999999999999</v>
      </c>
      <c r="S6" s="530">
        <f t="shared" si="2"/>
        <v>9.4639679999999995</v>
      </c>
      <c r="T6" s="501" t="e">
        <f>'Ставка ОР'!$E$6</f>
        <v>#DIV/0!</v>
      </c>
      <c r="U6" s="500" t="e">
        <f t="shared" si="9"/>
        <v>#DIV/0!</v>
      </c>
      <c r="V6" s="500" t="e">
        <f t="shared" si="4"/>
        <v>#DIV/0!</v>
      </c>
      <c r="W6" s="501">
        <f>'Ставка МиМ'!$G$5</f>
        <v>0</v>
      </c>
      <c r="X6" s="500">
        <f t="shared" si="10"/>
        <v>0</v>
      </c>
      <c r="Y6" s="500">
        <f t="shared" si="5"/>
        <v>0</v>
      </c>
      <c r="Z6" s="500" t="e">
        <f t="shared" si="11"/>
        <v>#DIV/0!</v>
      </c>
      <c r="AA6" s="500" t="e">
        <f t="shared" si="12"/>
        <v>#DIV/0!</v>
      </c>
      <c r="AB6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6" s="502">
        <f>BOQ[[#This Row],[Един. расценка стоимости материалов и оборудования, руб.]]*BOQ[[#This Row],[Кол-во по BoQ]]</f>
        <v>0</v>
      </c>
      <c r="AD6" s="500" t="e">
        <f t="shared" si="13"/>
        <v>#DIV/0!</v>
      </c>
      <c r="AE6" s="503">
        <f>IFERROR(AA6*(1+(СВОД!$E$286+СВОД!$E$299)/SUM(BOQ[Прямые затраты на СМР всего, руб.])),0)</f>
        <v>0</v>
      </c>
      <c r="AF6" s="504">
        <f>IFERROR((Z6*((SUM(BOQ[Прямые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руб.]))+AB6,0)</f>
        <v>0</v>
      </c>
      <c r="AG6" s="504">
        <f t="shared" si="14"/>
        <v>0</v>
      </c>
      <c r="AH6" s="507" t="str">
        <f>IF(IFERROR(VLOOKUP(AI6,СВОД!B:D,1,FALSE),"Нет в «СВОДе»")=BOQ!AI6,BOQ!AI6,IF(IFERROR(VLOOKUP(BOQ!AM6,СВОД!B:D,1,FALSE),"Нет в «СВОДе»")=BOQ!AM6,BOQ!AM6,"Нет в «СВОДе»"))</f>
        <v>KQ-03-25</v>
      </c>
      <c r="AI6" s="332" t="s">
        <v>469</v>
      </c>
      <c r="AJ6" s="334" t="s">
        <v>483</v>
      </c>
      <c r="AK6" s="506">
        <v>0</v>
      </c>
      <c r="AL6" s="507">
        <f t="shared" si="7"/>
        <v>0</v>
      </c>
      <c r="AM6" s="332" t="s">
        <v>500</v>
      </c>
      <c r="AN6" s="508" t="s">
        <v>1560</v>
      </c>
      <c r="AO6" s="507">
        <v>100</v>
      </c>
      <c r="AP6" s="507">
        <f t="shared" si="8"/>
        <v>816</v>
      </c>
    </row>
    <row r="7" spans="1:42" ht="78.900000000000006">
      <c r="A7" s="490">
        <v>4</v>
      </c>
      <c r="B7" s="495">
        <v>4</v>
      </c>
      <c r="C7" s="496" t="s">
        <v>1073</v>
      </c>
      <c r="D7" s="534" t="s">
        <v>1074</v>
      </c>
      <c r="E7" s="497" t="s">
        <v>1075</v>
      </c>
      <c r="F7" s="498" t="s">
        <v>1076</v>
      </c>
      <c r="G7" s="499" t="s">
        <v>1077</v>
      </c>
      <c r="H7" s="289"/>
      <c r="I7" s="332" t="str">
        <f t="shared" si="0"/>
        <v>DW00</v>
      </c>
      <c r="J7" s="333" t="s">
        <v>1086</v>
      </c>
      <c r="K7" s="334" t="s">
        <v>1087</v>
      </c>
      <c r="L7" s="332" t="s">
        <v>468</v>
      </c>
      <c r="M7" s="335">
        <v>8.16</v>
      </c>
      <c r="N7" s="336">
        <v>1.1499999999999999</v>
      </c>
      <c r="O7" s="330" t="s">
        <v>1020</v>
      </c>
      <c r="P7" s="530">
        <v>12.0169</v>
      </c>
      <c r="Q7" s="530">
        <f t="shared" si="1"/>
        <v>98.057903999999994</v>
      </c>
      <c r="R7" s="530">
        <v>1.2138</v>
      </c>
      <c r="S7" s="530">
        <f t="shared" si="2"/>
        <v>9.9046079999999996</v>
      </c>
      <c r="T7" s="501" t="e">
        <f>'Ставка ОР'!$E$6</f>
        <v>#DIV/0!</v>
      </c>
      <c r="U7" s="500" t="e">
        <f t="shared" si="9"/>
        <v>#DIV/0!</v>
      </c>
      <c r="V7" s="500" t="e">
        <f t="shared" si="4"/>
        <v>#DIV/0!</v>
      </c>
      <c r="W7" s="501">
        <f>'Ставка МиМ'!$G$5</f>
        <v>0</v>
      </c>
      <c r="X7" s="500">
        <f t="shared" si="10"/>
        <v>0</v>
      </c>
      <c r="Y7" s="500">
        <f t="shared" si="5"/>
        <v>0</v>
      </c>
      <c r="Z7" s="500" t="e">
        <f t="shared" si="11"/>
        <v>#DIV/0!</v>
      </c>
      <c r="AA7" s="500" t="e">
        <f t="shared" si="12"/>
        <v>#DIV/0!</v>
      </c>
      <c r="AB7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7" s="502">
        <f>BOQ[[#This Row],[Един. расценка стоимости материалов и оборудования, руб.]]*BOQ[[#This Row],[Кол-во по BoQ]]</f>
        <v>0</v>
      </c>
      <c r="AD7" s="500" t="e">
        <f t="shared" si="13"/>
        <v>#DIV/0!</v>
      </c>
      <c r="AE7" s="503">
        <f>IFERROR(AA7*(1+(СВОД!$E$286+СВОД!$E$299)/SUM(BOQ[Прямые затраты на СМР всего, руб.])),0)</f>
        <v>0</v>
      </c>
      <c r="AF7" s="504">
        <f>IFERROR((Z7*((SUM(BOQ[Прямые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руб.]))+AB7,0)</f>
        <v>0</v>
      </c>
      <c r="AG7" s="504">
        <f t="shared" si="14"/>
        <v>0</v>
      </c>
      <c r="AH7" s="507" t="str">
        <f>IF(IFERROR(VLOOKUP(AI7,СВОД!B:D,1,FALSE),"Нет в «СВОДе»")=BOQ!AI7,BOQ!AI7,IF(IFERROR(VLOOKUP(BOQ!AM7,СВОД!B:D,1,FALSE),"Нет в «СВОДе»")=BOQ!AM7,BOQ!AM7,"Нет в «СВОДе»"))</f>
        <v>KQ-03-25</v>
      </c>
      <c r="AI7" s="332" t="s">
        <v>469</v>
      </c>
      <c r="AJ7" s="334" t="s">
        <v>483</v>
      </c>
      <c r="AK7" s="506">
        <v>0</v>
      </c>
      <c r="AL7" s="507">
        <f t="shared" si="7"/>
        <v>0</v>
      </c>
      <c r="AM7" s="332" t="s">
        <v>500</v>
      </c>
      <c r="AN7" s="508" t="s">
        <v>1560</v>
      </c>
      <c r="AO7" s="507">
        <v>100</v>
      </c>
      <c r="AP7" s="507">
        <f t="shared" si="8"/>
        <v>816</v>
      </c>
    </row>
    <row r="8" spans="1:42" ht="78.900000000000006">
      <c r="A8" s="490">
        <v>5</v>
      </c>
      <c r="B8" s="495">
        <v>5</v>
      </c>
      <c r="C8" s="496" t="s">
        <v>1073</v>
      </c>
      <c r="D8" s="534" t="s">
        <v>1074</v>
      </c>
      <c r="E8" s="497" t="s">
        <v>1075</v>
      </c>
      <c r="F8" s="498" t="s">
        <v>1076</v>
      </c>
      <c r="G8" s="499" t="s">
        <v>1077</v>
      </c>
      <c r="H8" s="288"/>
      <c r="I8" s="332" t="str">
        <f t="shared" si="0"/>
        <v>DW00</v>
      </c>
      <c r="J8" s="333" t="s">
        <v>1088</v>
      </c>
      <c r="K8" s="334" t="s">
        <v>1089</v>
      </c>
      <c r="L8" s="332" t="s">
        <v>10</v>
      </c>
      <c r="M8" s="538">
        <v>18</v>
      </c>
      <c r="N8" s="336">
        <v>1.1499999999999999</v>
      </c>
      <c r="O8" s="330" t="s">
        <v>1020</v>
      </c>
      <c r="P8" s="530">
        <v>0.14280000000000001</v>
      </c>
      <c r="Q8" s="530">
        <f t="shared" si="1"/>
        <v>2.5704000000000002</v>
      </c>
      <c r="R8" s="530">
        <v>1.1999999999999999E-3</v>
      </c>
      <c r="S8" s="530">
        <f t="shared" si="2"/>
        <v>2.1599999999999998E-2</v>
      </c>
      <c r="T8" s="501" t="e">
        <f>'Ставка ОР'!$E$6</f>
        <v>#DIV/0!</v>
      </c>
      <c r="U8" s="500" t="e">
        <f t="shared" ref="U8:U9" si="15">P8*T8</f>
        <v>#DIV/0!</v>
      </c>
      <c r="V8" s="500" t="e">
        <f t="shared" si="4"/>
        <v>#DIV/0!</v>
      </c>
      <c r="W8" s="501">
        <f>'Ставка МиМ'!$G$5</f>
        <v>0</v>
      </c>
      <c r="X8" s="500">
        <f t="shared" ref="X8:X9" si="16">R8*W8</f>
        <v>0</v>
      </c>
      <c r="Y8" s="500">
        <f t="shared" si="5"/>
        <v>0</v>
      </c>
      <c r="Z8" s="500" t="e">
        <f t="shared" ref="Z8:Z9" si="17">U8+X8</f>
        <v>#DIV/0!</v>
      </c>
      <c r="AA8" s="500" t="e">
        <f t="shared" ref="AA8:AA9" si="18">V8+Y8</f>
        <v>#DIV/0!</v>
      </c>
      <c r="AB8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8" s="502">
        <f>BOQ[[#This Row],[Един. расценка стоимости материалов и оборудования, руб.]]*BOQ[[#This Row],[Кол-во по BoQ]]</f>
        <v>0</v>
      </c>
      <c r="AD8" s="500" t="e">
        <f t="shared" ref="AD8:AD9" si="19">AC8+AA8</f>
        <v>#DIV/0!</v>
      </c>
      <c r="AE8" s="503">
        <f>IFERROR(AA8*(1+(СВОД!$E$286+СВОД!$E$299)/SUM(BOQ[Прямые затраты на СМР всего, руб.])),0)</f>
        <v>0</v>
      </c>
      <c r="AF8" s="504">
        <f>IFERROR((Z8*((SUM(BOQ[Прямые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руб.]))+AB8,0)</f>
        <v>0</v>
      </c>
      <c r="AG8" s="504">
        <f t="shared" ref="AG8:AG9" si="20">AE8+AC8</f>
        <v>0</v>
      </c>
      <c r="AH8" s="507" t="str">
        <f>IF(IFERROR(VLOOKUP(AI8,СВОД!B:D,1,FALSE),"Нет в «СВОДе»")=BOQ!AI8,BOQ!AI8,IF(IFERROR(VLOOKUP(BOQ!AM8,СВОД!B:D,1,FALSE),"Нет в «СВОДе»")=BOQ!AM8,BOQ!AM8,"Нет в «СВОДе»"))</f>
        <v>KQ-03-26</v>
      </c>
      <c r="AI8" s="332" t="s">
        <v>469</v>
      </c>
      <c r="AJ8" s="334" t="s">
        <v>483</v>
      </c>
      <c r="AK8" s="506">
        <v>0</v>
      </c>
      <c r="AL8" s="507">
        <f t="shared" si="7"/>
        <v>0</v>
      </c>
      <c r="AM8" s="332" t="s">
        <v>498</v>
      </c>
      <c r="AN8" s="509" t="s">
        <v>499</v>
      </c>
      <c r="AO8" s="507">
        <v>1</v>
      </c>
      <c r="AP8" s="507">
        <f t="shared" si="8"/>
        <v>18</v>
      </c>
    </row>
    <row r="9" spans="1:42" ht="78.900000000000006">
      <c r="A9" s="490">
        <v>6</v>
      </c>
      <c r="B9" s="495">
        <v>6</v>
      </c>
      <c r="C9" s="496" t="s">
        <v>1073</v>
      </c>
      <c r="D9" s="534" t="s">
        <v>1074</v>
      </c>
      <c r="E9" s="497" t="s">
        <v>1075</v>
      </c>
      <c r="F9" s="498" t="s">
        <v>1076</v>
      </c>
      <c r="G9" s="499" t="s">
        <v>1077</v>
      </c>
      <c r="H9" s="289"/>
      <c r="I9" s="332" t="str">
        <f t="shared" si="0"/>
        <v>DW00</v>
      </c>
      <c r="J9" s="333" t="s">
        <v>1090</v>
      </c>
      <c r="K9" s="334" t="s">
        <v>1091</v>
      </c>
      <c r="L9" s="332" t="s">
        <v>10</v>
      </c>
      <c r="M9" s="538">
        <v>1</v>
      </c>
      <c r="N9" s="336">
        <v>1.1499999999999999</v>
      </c>
      <c r="O9" s="330" t="s">
        <v>1020</v>
      </c>
      <c r="P9" s="530">
        <v>1.4699999999999998</v>
      </c>
      <c r="Q9" s="530">
        <f t="shared" si="1"/>
        <v>1.4699999999999998</v>
      </c>
      <c r="R9" s="530">
        <v>0.03</v>
      </c>
      <c r="S9" s="530">
        <f t="shared" si="2"/>
        <v>0.03</v>
      </c>
      <c r="T9" s="501" t="e">
        <f>'Ставка ОР'!$E$6</f>
        <v>#DIV/0!</v>
      </c>
      <c r="U9" s="500" t="e">
        <f t="shared" si="15"/>
        <v>#DIV/0!</v>
      </c>
      <c r="V9" s="500" t="e">
        <f t="shared" si="4"/>
        <v>#DIV/0!</v>
      </c>
      <c r="W9" s="501">
        <f>'Ставка МиМ'!$G$5</f>
        <v>0</v>
      </c>
      <c r="X9" s="500">
        <f t="shared" si="16"/>
        <v>0</v>
      </c>
      <c r="Y9" s="500">
        <f t="shared" si="5"/>
        <v>0</v>
      </c>
      <c r="Z9" s="500" t="e">
        <f t="shared" si="17"/>
        <v>#DIV/0!</v>
      </c>
      <c r="AA9" s="500" t="e">
        <f t="shared" si="18"/>
        <v>#DIV/0!</v>
      </c>
      <c r="AB9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9" s="502">
        <f>BOQ[[#This Row],[Един. расценка стоимости материалов и оборудования, руб.]]*BOQ[[#This Row],[Кол-во по BoQ]]</f>
        <v>0</v>
      </c>
      <c r="AD9" s="500" t="e">
        <f t="shared" si="19"/>
        <v>#DIV/0!</v>
      </c>
      <c r="AE9" s="503">
        <f>IFERROR(AA9*(1+(СВОД!$E$286+СВОД!$E$299)/SUM(BOQ[Прямые затраты на СМР всего, руб.])),0)</f>
        <v>0</v>
      </c>
      <c r="AF9" s="504">
        <f>IFERROR((Z9*((SUM(BOQ[Прямые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руб.]))+AB9,0)</f>
        <v>0</v>
      </c>
      <c r="AG9" s="504">
        <f t="shared" si="20"/>
        <v>0</v>
      </c>
      <c r="AH9" s="507" t="str">
        <f>IF(IFERROR(VLOOKUP(AI9,СВОД!B:D,1,FALSE),"Нет в «СВОДе»")=BOQ!AI9,BOQ!AI9,IF(IFERROR(VLOOKUP(BOQ!AM9,СВОД!B:D,1,FALSE),"Нет в «СВОДе»")=BOQ!AM9,BOQ!AM9,"Нет в «СВОДе»"))</f>
        <v>KQ-03-10</v>
      </c>
      <c r="AI9" s="332" t="s">
        <v>469</v>
      </c>
      <c r="AJ9" s="334" t="s">
        <v>483</v>
      </c>
      <c r="AK9" s="506">
        <v>0</v>
      </c>
      <c r="AL9" s="507">
        <f t="shared" si="7"/>
        <v>0</v>
      </c>
      <c r="AM9" s="332" t="s">
        <v>503</v>
      </c>
      <c r="AN9" s="508" t="s">
        <v>504</v>
      </c>
      <c r="AO9" s="510">
        <v>0.05</v>
      </c>
      <c r="AP9" s="510">
        <f t="shared" si="8"/>
        <v>0.05</v>
      </c>
    </row>
    <row r="10" spans="1:42" ht="78.900000000000006">
      <c r="A10" s="490">
        <v>7</v>
      </c>
      <c r="B10" s="495">
        <v>7</v>
      </c>
      <c r="C10" s="496" t="s">
        <v>1073</v>
      </c>
      <c r="D10" s="534" t="s">
        <v>1074</v>
      </c>
      <c r="E10" s="497" t="s">
        <v>1075</v>
      </c>
      <c r="F10" s="498" t="s">
        <v>1076</v>
      </c>
      <c r="G10" s="499" t="s">
        <v>1077</v>
      </c>
      <c r="H10" s="289"/>
      <c r="I10" s="332" t="str">
        <f t="shared" si="0"/>
        <v>DW00</v>
      </c>
      <c r="J10" s="333" t="s">
        <v>1092</v>
      </c>
      <c r="K10" s="334" t="s">
        <v>1093</v>
      </c>
      <c r="L10" s="332" t="s">
        <v>285</v>
      </c>
      <c r="M10" s="335">
        <v>7.0000000000000007E-2</v>
      </c>
      <c r="N10" s="336">
        <v>1.1499999999999999</v>
      </c>
      <c r="O10" s="330" t="s">
        <v>1020</v>
      </c>
      <c r="P10" s="530">
        <v>65.333799999999997</v>
      </c>
      <c r="Q10" s="530">
        <f t="shared" si="1"/>
        <v>4.573366</v>
      </c>
      <c r="R10" s="530">
        <v>5.3574000000000002</v>
      </c>
      <c r="S10" s="530">
        <f t="shared" si="2"/>
        <v>0.37501800000000007</v>
      </c>
      <c r="T10" s="501" t="e">
        <f>'Ставка ОР'!$E$6</f>
        <v>#DIV/0!</v>
      </c>
      <c r="U10" s="500" t="e">
        <f>P10*T10</f>
        <v>#DIV/0!</v>
      </c>
      <c r="V10" s="500" t="e">
        <f t="shared" si="4"/>
        <v>#DIV/0!</v>
      </c>
      <c r="W10" s="501">
        <f>'Ставка МиМ'!$G$5</f>
        <v>0</v>
      </c>
      <c r="X10" s="500">
        <f>R10*W10</f>
        <v>0</v>
      </c>
      <c r="Y10" s="500">
        <f t="shared" si="5"/>
        <v>0</v>
      </c>
      <c r="Z10" s="500" t="e">
        <f>U10+X10</f>
        <v>#DIV/0!</v>
      </c>
      <c r="AA10" s="500" t="e">
        <f>V10+Y10</f>
        <v>#DIV/0!</v>
      </c>
      <c r="AB10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0" s="502">
        <f>BOQ[[#This Row],[Един. расценка стоимости материалов и оборудования, руб.]]*BOQ[[#This Row],[Кол-во по BoQ]]</f>
        <v>0</v>
      </c>
      <c r="AD10" s="500" t="e">
        <f>AC10+AA10</f>
        <v>#DIV/0!</v>
      </c>
      <c r="AE10" s="503">
        <f>IFERROR(AA10*(1+(СВОД!$E$286+СВОД!$E$299)/SUM(BOQ[Прямые затраты на СМР всего, руб.])),0)</f>
        <v>0</v>
      </c>
      <c r="AF10" s="504">
        <f>IFERROR((Z10*((SUM(BOQ[Прямые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руб.]))+AB10,0)</f>
        <v>0</v>
      </c>
      <c r="AG10" s="504">
        <f>AE10+AC10</f>
        <v>0</v>
      </c>
      <c r="AH10" s="507" t="str">
        <f>IF(IFERROR(VLOOKUP(AI10,СВОД!B:D,1,FALSE),"Нет в «СВОДе»")=BOQ!AI10,BOQ!AI10,IF(IFERROR(VLOOKUP(BOQ!AM10,СВОД!B:D,1,FALSE),"Нет в «СВОДе»")=BOQ!AM10,BOQ!AM10,"Нет в «СВОДе»"))</f>
        <v>KQ-03-10</v>
      </c>
      <c r="AI10" s="332" t="s">
        <v>469</v>
      </c>
      <c r="AJ10" s="334" t="s">
        <v>483</v>
      </c>
      <c r="AK10" s="506">
        <v>0</v>
      </c>
      <c r="AL10" s="507">
        <f t="shared" si="7"/>
        <v>0</v>
      </c>
      <c r="AM10" s="511" t="s">
        <v>503</v>
      </c>
      <c r="AN10" s="509" t="s">
        <v>504</v>
      </c>
      <c r="AO10" s="507">
        <v>1</v>
      </c>
      <c r="AP10" s="507">
        <f t="shared" si="8"/>
        <v>7.0000000000000007E-2</v>
      </c>
    </row>
    <row r="11" spans="1:42" ht="78.900000000000006">
      <c r="A11" s="490">
        <v>8</v>
      </c>
      <c r="B11" s="495">
        <v>8</v>
      </c>
      <c r="C11" s="496" t="s">
        <v>1073</v>
      </c>
      <c r="D11" s="534" t="s">
        <v>1074</v>
      </c>
      <c r="E11" s="497" t="s">
        <v>1075</v>
      </c>
      <c r="F11" s="498" t="s">
        <v>1076</v>
      </c>
      <c r="G11" s="499" t="s">
        <v>1077</v>
      </c>
      <c r="H11" s="289"/>
      <c r="I11" s="332" t="str">
        <f t="shared" si="0"/>
        <v>DW00</v>
      </c>
      <c r="J11" s="333" t="s">
        <v>1084</v>
      </c>
      <c r="K11" s="334" t="s">
        <v>1085</v>
      </c>
      <c r="L11" s="332" t="s">
        <v>468</v>
      </c>
      <c r="M11" s="335">
        <v>0.56000000000000005</v>
      </c>
      <c r="N11" s="336">
        <v>1.1499999999999999</v>
      </c>
      <c r="O11" s="330" t="s">
        <v>1020</v>
      </c>
      <c r="P11" s="530">
        <v>11.683699999999998</v>
      </c>
      <c r="Q11" s="530">
        <f t="shared" si="1"/>
        <v>6.542872</v>
      </c>
      <c r="R11" s="530">
        <v>1.1597999999999999</v>
      </c>
      <c r="S11" s="530">
        <f t="shared" si="2"/>
        <v>0.64948800000000007</v>
      </c>
      <c r="T11" s="501" t="e">
        <f>'Ставка ОР'!$E$6</f>
        <v>#DIV/0!</v>
      </c>
      <c r="U11" s="500" t="e">
        <f t="shared" ref="U11:U13" si="21">P11*T11</f>
        <v>#DIV/0!</v>
      </c>
      <c r="V11" s="500" t="e">
        <f t="shared" si="4"/>
        <v>#DIV/0!</v>
      </c>
      <c r="W11" s="501">
        <f>'Ставка МиМ'!$G$5</f>
        <v>0</v>
      </c>
      <c r="X11" s="500">
        <f t="shared" ref="X11:X13" si="22">R11*W11</f>
        <v>0</v>
      </c>
      <c r="Y11" s="500">
        <f t="shared" si="5"/>
        <v>0</v>
      </c>
      <c r="Z11" s="500" t="e">
        <f t="shared" ref="Z11:Z13" si="23">U11+X11</f>
        <v>#DIV/0!</v>
      </c>
      <c r="AA11" s="500" t="e">
        <f t="shared" ref="AA11:AA13" si="24">V11+Y11</f>
        <v>#DIV/0!</v>
      </c>
      <c r="AB11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1" s="502">
        <f>BOQ[[#This Row],[Един. расценка стоимости материалов и оборудования, руб.]]*BOQ[[#This Row],[Кол-во по BoQ]]</f>
        <v>0</v>
      </c>
      <c r="AD11" s="500" t="e">
        <f t="shared" ref="AD11:AD13" si="25">AC11+AA11</f>
        <v>#DIV/0!</v>
      </c>
      <c r="AE11" s="503">
        <f>IFERROR(AA11*(1+(СВОД!$E$286+СВОД!$E$299)/SUM(BOQ[Прямые затраты на СМР всего, руб.])),0)</f>
        <v>0</v>
      </c>
      <c r="AF11" s="504">
        <f>IFERROR((Z11*((SUM(BOQ[Прямые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руб.]))+AB11,0)</f>
        <v>0</v>
      </c>
      <c r="AG11" s="504">
        <f t="shared" ref="AG11:AG13" si="26">AE11+AC11</f>
        <v>0</v>
      </c>
      <c r="AH11" s="507" t="str">
        <f>IF(IFERROR(VLOOKUP(AI11,СВОД!B:D,1,FALSE),"Нет в «СВОДе»")=BOQ!AI11,BOQ!AI11,IF(IFERROR(VLOOKUP(BOQ!AM11,СВОД!B:D,1,FALSE),"Нет в «СВОДе»")=BOQ!AM11,BOQ!AM11,"Нет в «СВОДе»"))</f>
        <v>KQ-03-25</v>
      </c>
      <c r="AI11" s="332" t="s">
        <v>469</v>
      </c>
      <c r="AJ11" s="334" t="s">
        <v>483</v>
      </c>
      <c r="AK11" s="506">
        <v>0</v>
      </c>
      <c r="AL11" s="507">
        <f t="shared" si="7"/>
        <v>0</v>
      </c>
      <c r="AM11" s="511" t="s">
        <v>500</v>
      </c>
      <c r="AN11" s="509" t="s">
        <v>1560</v>
      </c>
      <c r="AO11" s="507">
        <v>100</v>
      </c>
      <c r="AP11" s="507">
        <f t="shared" si="8"/>
        <v>56.000000000000007</v>
      </c>
    </row>
    <row r="12" spans="1:42" ht="78.900000000000006">
      <c r="A12" s="490">
        <v>9</v>
      </c>
      <c r="B12" s="495">
        <v>9</v>
      </c>
      <c r="C12" s="496" t="s">
        <v>1073</v>
      </c>
      <c r="D12" s="534" t="s">
        <v>1074</v>
      </c>
      <c r="E12" s="497" t="s">
        <v>1075</v>
      </c>
      <c r="F12" s="498" t="s">
        <v>1076</v>
      </c>
      <c r="G12" s="499" t="s">
        <v>1077</v>
      </c>
      <c r="H12" s="289"/>
      <c r="I12" s="332" t="str">
        <f t="shared" si="0"/>
        <v>DW00</v>
      </c>
      <c r="J12" s="333" t="s">
        <v>1086</v>
      </c>
      <c r="K12" s="334" t="s">
        <v>1087</v>
      </c>
      <c r="L12" s="332" t="s">
        <v>468</v>
      </c>
      <c r="M12" s="335">
        <v>0.56000000000000005</v>
      </c>
      <c r="N12" s="336">
        <v>1.1499999999999999</v>
      </c>
      <c r="O12" s="330" t="s">
        <v>1020</v>
      </c>
      <c r="P12" s="530">
        <v>12.0169</v>
      </c>
      <c r="Q12" s="530">
        <f t="shared" si="1"/>
        <v>6.7294640000000001</v>
      </c>
      <c r="R12" s="530">
        <v>1.2138</v>
      </c>
      <c r="S12" s="530">
        <f t="shared" si="2"/>
        <v>0.67972800000000011</v>
      </c>
      <c r="T12" s="501" t="e">
        <f>'Ставка ОР'!$E$6</f>
        <v>#DIV/0!</v>
      </c>
      <c r="U12" s="500" t="e">
        <f>P12*T12</f>
        <v>#DIV/0!</v>
      </c>
      <c r="V12" s="500" t="e">
        <f t="shared" si="4"/>
        <v>#DIV/0!</v>
      </c>
      <c r="W12" s="501">
        <f>'Ставка МиМ'!$G$5</f>
        <v>0</v>
      </c>
      <c r="X12" s="500">
        <f t="shared" si="22"/>
        <v>0</v>
      </c>
      <c r="Y12" s="500">
        <f t="shared" si="5"/>
        <v>0</v>
      </c>
      <c r="Z12" s="500" t="e">
        <f t="shared" si="23"/>
        <v>#DIV/0!</v>
      </c>
      <c r="AA12" s="500" t="e">
        <f t="shared" si="24"/>
        <v>#DIV/0!</v>
      </c>
      <c r="AB12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2" s="502">
        <f>BOQ[[#This Row],[Един. расценка стоимости материалов и оборудования, руб.]]*BOQ[[#This Row],[Кол-во по BoQ]]</f>
        <v>0</v>
      </c>
      <c r="AD12" s="500" t="e">
        <f t="shared" si="25"/>
        <v>#DIV/0!</v>
      </c>
      <c r="AE12" s="503">
        <f>IFERROR(AA12*(1+(СВОД!$E$286+СВОД!$E$299)/SUM(BOQ[Прямые затраты на СМР всего, руб.])),0)</f>
        <v>0</v>
      </c>
      <c r="AF12" s="504">
        <f>IFERROR((Z12*((SUM(BOQ[Прямые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руб.]))+AB12,0)</f>
        <v>0</v>
      </c>
      <c r="AG12" s="504">
        <f t="shared" si="26"/>
        <v>0</v>
      </c>
      <c r="AH12" s="507" t="str">
        <f>IF(IFERROR(VLOOKUP(AI12,СВОД!B:D,1,FALSE),"Нет в «СВОДе»")=BOQ!AI12,BOQ!AI12,IF(IFERROR(VLOOKUP(BOQ!AM12,СВОД!B:D,1,FALSE),"Нет в «СВОДе»")=BOQ!AM12,BOQ!AM12,"Нет в «СВОДе»"))</f>
        <v>KQ-03-25</v>
      </c>
      <c r="AI12" s="332" t="s">
        <v>469</v>
      </c>
      <c r="AJ12" s="334" t="s">
        <v>483</v>
      </c>
      <c r="AK12" s="506">
        <v>0</v>
      </c>
      <c r="AL12" s="507">
        <f t="shared" si="7"/>
        <v>0</v>
      </c>
      <c r="AM12" s="333" t="s">
        <v>500</v>
      </c>
      <c r="AN12" s="508" t="s">
        <v>1560</v>
      </c>
      <c r="AO12" s="507">
        <v>100</v>
      </c>
      <c r="AP12" s="507">
        <f t="shared" si="8"/>
        <v>56.000000000000007</v>
      </c>
    </row>
    <row r="13" spans="1:42" ht="56.35">
      <c r="A13" s="490">
        <v>10</v>
      </c>
      <c r="B13" s="495">
        <v>10</v>
      </c>
      <c r="C13" s="496" t="s">
        <v>1073</v>
      </c>
      <c r="D13" s="534" t="s">
        <v>1074</v>
      </c>
      <c r="E13" s="497" t="s">
        <v>1075</v>
      </c>
      <c r="F13" s="498" t="s">
        <v>1076</v>
      </c>
      <c r="G13" s="499" t="s">
        <v>1077</v>
      </c>
      <c r="H13" s="289"/>
      <c r="I13" s="332" t="str">
        <f t="shared" si="0"/>
        <v>DW00</v>
      </c>
      <c r="J13" s="333" t="s">
        <v>1094</v>
      </c>
      <c r="K13" s="334" t="s">
        <v>1095</v>
      </c>
      <c r="L13" s="332" t="s">
        <v>833</v>
      </c>
      <c r="M13" s="335">
        <v>0.68</v>
      </c>
      <c r="N13" s="336">
        <v>1</v>
      </c>
      <c r="O13" s="330"/>
      <c r="P13" s="530">
        <v>0</v>
      </c>
      <c r="Q13" s="530">
        <f t="shared" si="1"/>
        <v>0</v>
      </c>
      <c r="R13" s="530">
        <v>1.0799999999999999E-2</v>
      </c>
      <c r="S13" s="530">
        <f t="shared" si="2"/>
        <v>7.3439999999999998E-3</v>
      </c>
      <c r="T13" s="501" t="e">
        <f>'Ставка ОР'!$E$6</f>
        <v>#DIV/0!</v>
      </c>
      <c r="U13" s="500" t="e">
        <f t="shared" si="21"/>
        <v>#DIV/0!</v>
      </c>
      <c r="V13" s="500" t="e">
        <f t="shared" si="4"/>
        <v>#DIV/0!</v>
      </c>
      <c r="W13" s="501">
        <f>'Ставка МиМ'!$G$5</f>
        <v>0</v>
      </c>
      <c r="X13" s="500">
        <f t="shared" si="22"/>
        <v>0</v>
      </c>
      <c r="Y13" s="500">
        <f t="shared" si="5"/>
        <v>0</v>
      </c>
      <c r="Z13" s="500" t="e">
        <f t="shared" si="23"/>
        <v>#DIV/0!</v>
      </c>
      <c r="AA13" s="500" t="e">
        <f t="shared" si="24"/>
        <v>#DIV/0!</v>
      </c>
      <c r="AB13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3" s="502">
        <f>BOQ[[#This Row],[Един. расценка стоимости материалов и оборудования, руб.]]*BOQ[[#This Row],[Кол-во по BoQ]]</f>
        <v>0</v>
      </c>
      <c r="AD13" s="500" t="e">
        <f t="shared" si="25"/>
        <v>#DIV/0!</v>
      </c>
      <c r="AE13" s="503">
        <f>IFERROR(AA13*(1+(СВОД!$E$286+СВОД!$E$299)/SUM(BOQ[Прямые затраты на СМР всего, руб.])),0)</f>
        <v>0</v>
      </c>
      <c r="AF13" s="504">
        <f>IFERROR((Z13*((SUM(BOQ[Прямые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руб.]))+AB13,0)</f>
        <v>0</v>
      </c>
      <c r="AG13" s="504">
        <f t="shared" si="26"/>
        <v>0</v>
      </c>
      <c r="AH13" s="507" t="str">
        <f>IF(IFERROR(VLOOKUP(AI13,СВОД!B:D,1,FALSE),"Нет в «СВОДе»")=BOQ!AI13,BOQ!AI13,IF(IFERROR(VLOOKUP(BOQ!AM13,СВОД!B:D,1,FALSE),"Нет в «СВОДе»")=BOQ!AM13,BOQ!AM13,"Нет в «СВОДе»"))</f>
        <v>KQ-04-02</v>
      </c>
      <c r="AI13" s="332" t="s">
        <v>1026</v>
      </c>
      <c r="AJ13" s="334" t="s">
        <v>1027</v>
      </c>
      <c r="AK13" s="506">
        <v>1</v>
      </c>
      <c r="AL13" s="507">
        <f t="shared" si="7"/>
        <v>0.68</v>
      </c>
      <c r="AM13" s="333" t="s">
        <v>644</v>
      </c>
      <c r="AN13" s="508" t="s">
        <v>832</v>
      </c>
      <c r="AO13" s="507">
        <v>1</v>
      </c>
      <c r="AP13" s="507">
        <f t="shared" si="8"/>
        <v>0.68</v>
      </c>
    </row>
    <row r="14" spans="1:42" ht="78.900000000000006">
      <c r="A14" s="490">
        <v>11</v>
      </c>
      <c r="B14" s="495">
        <v>1</v>
      </c>
      <c r="C14" s="496" t="s">
        <v>1078</v>
      </c>
      <c r="D14" s="534" t="s">
        <v>1074</v>
      </c>
      <c r="E14" s="497" t="s">
        <v>1075</v>
      </c>
      <c r="F14" s="498" t="s">
        <v>1076</v>
      </c>
      <c r="G14" s="499" t="s">
        <v>1079</v>
      </c>
      <c r="H14" s="289"/>
      <c r="I14" s="332" t="str">
        <f t="shared" si="0"/>
        <v>CS00</v>
      </c>
      <c r="J14" s="333" t="s">
        <v>1096</v>
      </c>
      <c r="K14" s="334" t="s">
        <v>1097</v>
      </c>
      <c r="L14" s="332" t="s">
        <v>9</v>
      </c>
      <c r="M14" s="538">
        <v>15</v>
      </c>
      <c r="N14" s="336">
        <v>1.1499999999999999</v>
      </c>
      <c r="O14" s="330" t="s">
        <v>1020</v>
      </c>
      <c r="P14" s="530">
        <v>1.2396999999999998</v>
      </c>
      <c r="Q14" s="530">
        <f t="shared" si="1"/>
        <v>18.595499999999998</v>
      </c>
      <c r="R14" s="530">
        <v>0.12180000000000001</v>
      </c>
      <c r="S14" s="530">
        <f t="shared" si="2"/>
        <v>1.8270000000000002</v>
      </c>
      <c r="T14" s="501" t="e">
        <f>'Ставка ОР'!$E$6</f>
        <v>#DIV/0!</v>
      </c>
      <c r="U14" s="500" t="e">
        <f t="shared" ref="U14" si="27">P14*T14</f>
        <v>#DIV/0!</v>
      </c>
      <c r="V14" s="500" t="e">
        <f t="shared" si="4"/>
        <v>#DIV/0!</v>
      </c>
      <c r="W14" s="501">
        <f>'Ставка МиМ'!$G$5</f>
        <v>0</v>
      </c>
      <c r="X14" s="500">
        <f t="shared" ref="X14" si="28">R14*W14</f>
        <v>0</v>
      </c>
      <c r="Y14" s="500">
        <f t="shared" si="5"/>
        <v>0</v>
      </c>
      <c r="Z14" s="500" t="e">
        <f t="shared" ref="Z14" si="29">U14+X14</f>
        <v>#DIV/0!</v>
      </c>
      <c r="AA14" s="500" t="e">
        <f t="shared" ref="AA14" si="30">V14+Y14</f>
        <v>#DIV/0!</v>
      </c>
      <c r="AB14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4" s="502">
        <f>BOQ[[#This Row],[Един. расценка стоимости материалов и оборудования, руб.]]*BOQ[[#This Row],[Кол-во по BoQ]]</f>
        <v>0</v>
      </c>
      <c r="AD14" s="500" t="e">
        <f t="shared" ref="AD14" si="31">AC14+AA14</f>
        <v>#DIV/0!</v>
      </c>
      <c r="AE14" s="503">
        <f>IFERROR(AA14*(1+(СВОД!$E$286+СВОД!$E$299)/SUM(BOQ[Прямые затраты на СМР всего, руб.])),0)</f>
        <v>0</v>
      </c>
      <c r="AF14" s="504">
        <f>IFERROR((Z14*((SUM(BOQ[Прямые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руб.]))+AB14,0)</f>
        <v>0</v>
      </c>
      <c r="AG14" s="504">
        <f t="shared" ref="AG14" si="32">AE14+AC14</f>
        <v>0</v>
      </c>
      <c r="AH14" s="505" t="str">
        <f>IF(IFERROR(VLOOKUP(AI14,СВОД!B:D,1,FALSE),"Нет в «СВОДе»")=BOQ!AI14,BOQ!AI14,IF(IFERROR(VLOOKUP(BOQ!AM14,СВОД!B:D,1,FALSE),"Нет в «СВОДе»")=BOQ!AM14,BOQ!AM14,"Нет в «СВОДе»"))</f>
        <v>KQ-45-01</v>
      </c>
      <c r="AI14" s="332" t="s">
        <v>1542</v>
      </c>
      <c r="AJ14" s="334" t="s">
        <v>1543</v>
      </c>
      <c r="AK14" s="506">
        <v>1</v>
      </c>
      <c r="AL14" s="507">
        <f t="shared" si="7"/>
        <v>15</v>
      </c>
      <c r="AM14" s="332" t="s">
        <v>576</v>
      </c>
      <c r="AN14" s="508" t="s">
        <v>577</v>
      </c>
      <c r="AO14" s="507">
        <v>1</v>
      </c>
      <c r="AP14" s="507">
        <f t="shared" si="8"/>
        <v>15</v>
      </c>
    </row>
    <row r="15" spans="1:42" ht="78.900000000000006">
      <c r="A15" s="490">
        <v>12</v>
      </c>
      <c r="B15" s="495">
        <v>2</v>
      </c>
      <c r="C15" s="496" t="s">
        <v>1078</v>
      </c>
      <c r="D15" s="534" t="s">
        <v>1074</v>
      </c>
      <c r="E15" s="497" t="s">
        <v>1075</v>
      </c>
      <c r="F15" s="498" t="s">
        <v>1076</v>
      </c>
      <c r="G15" s="499" t="s">
        <v>1079</v>
      </c>
      <c r="H15" s="289"/>
      <c r="I15" s="332" t="str">
        <f t="shared" si="0"/>
        <v>CS00</v>
      </c>
      <c r="J15" s="333" t="s">
        <v>1098</v>
      </c>
      <c r="K15" s="334" t="s">
        <v>1099</v>
      </c>
      <c r="L15" s="332" t="s">
        <v>9</v>
      </c>
      <c r="M15" s="538">
        <v>15</v>
      </c>
      <c r="N15" s="336">
        <v>1.1499999999999999</v>
      </c>
      <c r="O15" s="330" t="s">
        <v>1020</v>
      </c>
      <c r="P15" s="530">
        <v>0.17709999999999998</v>
      </c>
      <c r="Q15" s="530">
        <f t="shared" si="1"/>
        <v>2.6564999999999999</v>
      </c>
      <c r="R15" s="530">
        <v>1.9199999999999998E-2</v>
      </c>
      <c r="S15" s="530">
        <f t="shared" si="2"/>
        <v>0.28799999999999998</v>
      </c>
      <c r="T15" s="501" t="e">
        <f>'Ставка ОР'!$E$6</f>
        <v>#DIV/0!</v>
      </c>
      <c r="U15" s="500" t="e">
        <f t="shared" ref="U15:U18" si="33">P15*T15</f>
        <v>#DIV/0!</v>
      </c>
      <c r="V15" s="500" t="e">
        <f t="shared" si="4"/>
        <v>#DIV/0!</v>
      </c>
      <c r="W15" s="501">
        <f>'Ставка МиМ'!$G$5</f>
        <v>0</v>
      </c>
      <c r="X15" s="500">
        <f t="shared" ref="X15:X18" si="34">R15*W15</f>
        <v>0</v>
      </c>
      <c r="Y15" s="500">
        <f t="shared" si="5"/>
        <v>0</v>
      </c>
      <c r="Z15" s="500" t="e">
        <f t="shared" ref="Z15:Z18" si="35">U15+X15</f>
        <v>#DIV/0!</v>
      </c>
      <c r="AA15" s="500" t="e">
        <f t="shared" ref="AA15:AA18" si="36">V15+Y15</f>
        <v>#DIV/0!</v>
      </c>
      <c r="AB15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5" s="502">
        <f>BOQ[[#This Row],[Един. расценка стоимости материалов и оборудования, руб.]]*BOQ[[#This Row],[Кол-во по BoQ]]</f>
        <v>0</v>
      </c>
      <c r="AD15" s="500" t="e">
        <f t="shared" ref="AD15:AD18" si="37">AC15+AA15</f>
        <v>#DIV/0!</v>
      </c>
      <c r="AE15" s="503">
        <f>IFERROR(AA15*(1+(СВОД!$E$286+СВОД!$E$299)/SUM(BOQ[Прямые затраты на СМР всего, руб.])),0)</f>
        <v>0</v>
      </c>
      <c r="AF15" s="504">
        <f>IFERROR((Z15*((SUM(BOQ[Прямые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руб.]))+AB15,0)</f>
        <v>0</v>
      </c>
      <c r="AG15" s="504">
        <f t="shared" ref="AG15:AG18" si="38">AE15+AC15</f>
        <v>0</v>
      </c>
      <c r="AH15" s="507" t="str">
        <f>IF(IFERROR(VLOOKUP(AI15,СВОД!B:D,1,FALSE),"Нет в «СВОДе»")=BOQ!AI15,BOQ!AI15,IF(IFERROR(VLOOKUP(BOQ!AM15,СВОД!B:D,1,FALSE),"Нет в «СВОДе»")=BOQ!AM15,BOQ!AM15,"Нет в «СВОДе»"))</f>
        <v>KQ-45-01</v>
      </c>
      <c r="AI15" s="332" t="s">
        <v>1542</v>
      </c>
      <c r="AJ15" s="334" t="s">
        <v>1543</v>
      </c>
      <c r="AK15" s="506">
        <v>0</v>
      </c>
      <c r="AL15" s="507">
        <f t="shared" si="7"/>
        <v>0</v>
      </c>
      <c r="AM15" s="511" t="s">
        <v>576</v>
      </c>
      <c r="AN15" s="509" t="s">
        <v>577</v>
      </c>
      <c r="AO15" s="507">
        <v>0</v>
      </c>
      <c r="AP15" s="507">
        <f t="shared" si="8"/>
        <v>0</v>
      </c>
    </row>
    <row r="16" spans="1:42" ht="78.900000000000006">
      <c r="A16" s="490">
        <f>ROW()-3</f>
        <v>13</v>
      </c>
      <c r="B16" s="495">
        <v>3</v>
      </c>
      <c r="C16" s="496" t="s">
        <v>1078</v>
      </c>
      <c r="D16" s="534" t="s">
        <v>1074</v>
      </c>
      <c r="E16" s="497" t="s">
        <v>1075</v>
      </c>
      <c r="F16" s="498" t="s">
        <v>1076</v>
      </c>
      <c r="G16" s="499" t="s">
        <v>1079</v>
      </c>
      <c r="H16" s="289"/>
      <c r="I16" s="332" t="s">
        <v>1126</v>
      </c>
      <c r="J16" s="333" t="s">
        <v>1561</v>
      </c>
      <c r="K16" s="334" t="s">
        <v>1562</v>
      </c>
      <c r="L16" s="332" t="s">
        <v>10</v>
      </c>
      <c r="M16" s="538">
        <v>5</v>
      </c>
      <c r="N16" s="336">
        <v>1.1499999999999999</v>
      </c>
      <c r="O16" s="330" t="s">
        <v>1020</v>
      </c>
      <c r="P16" s="530">
        <v>0.41789999999999994</v>
      </c>
      <c r="Q16" s="530">
        <f>M16*P16</f>
        <v>2.0894999999999997</v>
      </c>
      <c r="R16" s="530">
        <v>4.3800000000000006E-2</v>
      </c>
      <c r="S16" s="530">
        <f>R16*M16</f>
        <v>0.21900000000000003</v>
      </c>
      <c r="T16" s="501" t="e">
        <f>'Ставка ОР'!$E$6</f>
        <v>#DIV/0!</v>
      </c>
      <c r="U16" s="500" t="e">
        <f>P16*T16</f>
        <v>#DIV/0!</v>
      </c>
      <c r="V16" s="500" t="e">
        <f>M16*U16</f>
        <v>#DIV/0!</v>
      </c>
      <c r="W16" s="501">
        <f>'Ставка МиМ'!$G$5</f>
        <v>0</v>
      </c>
      <c r="X16" s="500">
        <f>R16*W16</f>
        <v>0</v>
      </c>
      <c r="Y16" s="500">
        <f>X16*M16</f>
        <v>0</v>
      </c>
      <c r="Z16" s="500" t="e">
        <f>U16+X16</f>
        <v>#DIV/0!</v>
      </c>
      <c r="AA16" s="500" t="e">
        <f>V16+Y16</f>
        <v>#DIV/0!</v>
      </c>
      <c r="AB16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6" s="502">
        <f>BOQ[[#This Row],[Един. расценка стоимости материалов и оборудования, руб.]]*BOQ[[#This Row],[Кол-во по BoQ]]</f>
        <v>0</v>
      </c>
      <c r="AD16" s="500" t="e">
        <f>AC16+AA16</f>
        <v>#DIV/0!</v>
      </c>
      <c r="AE16" s="503">
        <f>IFERROR(AA16*(1+(СВОД!$E$286+СВОД!$E$299)/SUM(BOQ[Прямые затраты на СМР всего, руб.])),0)</f>
        <v>0</v>
      </c>
      <c r="AF16" s="504">
        <f>IFERROR((Z16*((SUM(BOQ[Прямые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руб.]))+AB16,0)</f>
        <v>0</v>
      </c>
      <c r="AG16" s="504">
        <f>AE16+AC16</f>
        <v>0</v>
      </c>
      <c r="AH16" s="507" t="str">
        <f>IF(IFERROR(VLOOKUP(AI16,СВОД!B:D,1,FALSE),"Нет в «СВОДе»")=BOQ!AI16,BOQ!AI16,IF(IFERROR(VLOOKUP(BOQ!AM16,СВОД!B:D,1,FALSE),"Нет в «СВОДе»")=BOQ!AM16,BOQ!AM16,"Нет в «СВОДе»"))</f>
        <v>KQ-45-01</v>
      </c>
      <c r="AI16" s="332" t="s">
        <v>1542</v>
      </c>
      <c r="AJ16" s="334" t="s">
        <v>1543</v>
      </c>
      <c r="AK16" s="506">
        <v>0</v>
      </c>
      <c r="AL16" s="507">
        <f>AK16*M16</f>
        <v>0</v>
      </c>
      <c r="AM16" s="511" t="s">
        <v>576</v>
      </c>
      <c r="AN16" s="509" t="s">
        <v>577</v>
      </c>
      <c r="AO16" s="507">
        <v>0</v>
      </c>
      <c r="AP16" s="507">
        <f>AO16*M16</f>
        <v>0</v>
      </c>
    </row>
    <row r="17" spans="1:42" ht="78.900000000000006">
      <c r="A17" s="490">
        <f>ROW()-3</f>
        <v>14</v>
      </c>
      <c r="B17" s="495">
        <v>4</v>
      </c>
      <c r="C17" s="496" t="s">
        <v>1078</v>
      </c>
      <c r="D17" s="534" t="s">
        <v>1074</v>
      </c>
      <c r="E17" s="497" t="s">
        <v>1075</v>
      </c>
      <c r="F17" s="498" t="s">
        <v>1076</v>
      </c>
      <c r="G17" s="499" t="s">
        <v>1079</v>
      </c>
      <c r="H17" s="289"/>
      <c r="I17" s="332" t="s">
        <v>1126</v>
      </c>
      <c r="J17" s="333" t="s">
        <v>1563</v>
      </c>
      <c r="K17" s="334" t="s">
        <v>1564</v>
      </c>
      <c r="L17" s="332" t="s">
        <v>10</v>
      </c>
      <c r="M17" s="538">
        <v>5</v>
      </c>
      <c r="N17" s="336">
        <v>1.1499999999999999</v>
      </c>
      <c r="O17" s="330" t="s">
        <v>1020</v>
      </c>
      <c r="P17" s="530">
        <v>0.26879999999999998</v>
      </c>
      <c r="Q17" s="530">
        <f>M17*P17</f>
        <v>1.3439999999999999</v>
      </c>
      <c r="R17" s="530">
        <v>1.9199999999999998E-2</v>
      </c>
      <c r="S17" s="530">
        <f>R17*M17</f>
        <v>9.5999999999999988E-2</v>
      </c>
      <c r="T17" s="501" t="e">
        <f>'Ставка ОР'!$E$6</f>
        <v>#DIV/0!</v>
      </c>
      <c r="U17" s="500" t="e">
        <f>P17*T17</f>
        <v>#DIV/0!</v>
      </c>
      <c r="V17" s="500" t="e">
        <f>M17*U17</f>
        <v>#DIV/0!</v>
      </c>
      <c r="W17" s="501">
        <f>'Ставка МиМ'!$G$5</f>
        <v>0</v>
      </c>
      <c r="X17" s="500">
        <f>R17*W17</f>
        <v>0</v>
      </c>
      <c r="Y17" s="500">
        <f>X17*M17</f>
        <v>0</v>
      </c>
      <c r="Z17" s="500" t="e">
        <f>U17+X17</f>
        <v>#DIV/0!</v>
      </c>
      <c r="AA17" s="500" t="e">
        <f>V17+Y17</f>
        <v>#DIV/0!</v>
      </c>
      <c r="AB17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7" s="502">
        <f>BOQ[[#This Row],[Един. расценка стоимости материалов и оборудования, руб.]]*BOQ[[#This Row],[Кол-во по BoQ]]</f>
        <v>0</v>
      </c>
      <c r="AD17" s="500" t="e">
        <f>AC17+AA17</f>
        <v>#DIV/0!</v>
      </c>
      <c r="AE17" s="503">
        <f>IFERROR(AA17*(1+(СВОД!$E$286+СВОД!$E$299)/SUM(BOQ[Прямые затраты на СМР всего, руб.])),0)</f>
        <v>0</v>
      </c>
      <c r="AF17" s="504">
        <f>IFERROR((Z17*((SUM(BOQ[Прямые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руб.]))+AB17,0)</f>
        <v>0</v>
      </c>
      <c r="AG17" s="504">
        <f>AE17+AC17</f>
        <v>0</v>
      </c>
      <c r="AH17" s="507" t="str">
        <f>IF(IFERROR(VLOOKUP(AI17,СВОД!B:D,1,FALSE),"Нет в «СВОДе»")=BOQ!AI17,BOQ!AI17,IF(IFERROR(VLOOKUP(BOQ!AM17,СВОД!B:D,1,FALSE),"Нет в «СВОДе»")=BOQ!AM17,BOQ!AM17,"Нет в «СВОДе»"))</f>
        <v>KQ-45-01</v>
      </c>
      <c r="AI17" s="332" t="s">
        <v>1542</v>
      </c>
      <c r="AJ17" s="334" t="s">
        <v>1543</v>
      </c>
      <c r="AK17" s="506">
        <v>0</v>
      </c>
      <c r="AL17" s="507">
        <f>AK17*M17</f>
        <v>0</v>
      </c>
      <c r="AM17" s="511" t="s">
        <v>576</v>
      </c>
      <c r="AN17" s="509" t="s">
        <v>577</v>
      </c>
      <c r="AO17" s="507">
        <v>0</v>
      </c>
      <c r="AP17" s="507">
        <f>AO17*M17</f>
        <v>0</v>
      </c>
    </row>
    <row r="18" spans="1:42" ht="78.900000000000006">
      <c r="A18" s="540">
        <f t="shared" ref="A18:A29" si="39">ROW()-3</f>
        <v>15</v>
      </c>
      <c r="B18" s="495">
        <v>1</v>
      </c>
      <c r="C18" s="496" t="s">
        <v>1073</v>
      </c>
      <c r="D18" s="534" t="s">
        <v>1074</v>
      </c>
      <c r="E18" s="497" t="s">
        <v>1075</v>
      </c>
      <c r="F18" s="498" t="s">
        <v>1076</v>
      </c>
      <c r="G18" s="499" t="s">
        <v>1080</v>
      </c>
      <c r="H18" s="289"/>
      <c r="I18" s="332" t="str">
        <f t="shared" si="0"/>
        <v>II00</v>
      </c>
      <c r="J18" s="333" t="s">
        <v>1100</v>
      </c>
      <c r="K18" s="334" t="s">
        <v>1101</v>
      </c>
      <c r="L18" s="332" t="s">
        <v>10</v>
      </c>
      <c r="M18" s="538">
        <v>5</v>
      </c>
      <c r="N18" s="336">
        <v>1.1499999999999999</v>
      </c>
      <c r="O18" s="330" t="s">
        <v>1020</v>
      </c>
      <c r="P18" s="530">
        <v>2.1783999999999999</v>
      </c>
      <c r="Q18" s="530">
        <f t="shared" si="1"/>
        <v>10.891999999999999</v>
      </c>
      <c r="R18" s="530">
        <v>0.15820000000000001</v>
      </c>
      <c r="S18" s="530">
        <f t="shared" si="2"/>
        <v>0.79100000000000004</v>
      </c>
      <c r="T18" s="501" t="e">
        <f>'Ставка ОР'!$E$6</f>
        <v>#DIV/0!</v>
      </c>
      <c r="U18" s="500" t="e">
        <f t="shared" si="33"/>
        <v>#DIV/0!</v>
      </c>
      <c r="V18" s="500" t="e">
        <f t="shared" si="4"/>
        <v>#DIV/0!</v>
      </c>
      <c r="W18" s="501">
        <f>'Ставка МиМ'!$G$5</f>
        <v>0</v>
      </c>
      <c r="X18" s="500">
        <f t="shared" si="34"/>
        <v>0</v>
      </c>
      <c r="Y18" s="500">
        <f t="shared" si="5"/>
        <v>0</v>
      </c>
      <c r="Z18" s="500" t="e">
        <f t="shared" si="35"/>
        <v>#DIV/0!</v>
      </c>
      <c r="AA18" s="500" t="e">
        <f t="shared" si="36"/>
        <v>#DIV/0!</v>
      </c>
      <c r="AB18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8" s="502">
        <f>BOQ[[#This Row],[Един. расценка стоимости материалов и оборудования, руб.]]*BOQ[[#This Row],[Кол-во по BoQ]]</f>
        <v>0</v>
      </c>
      <c r="AD18" s="500" t="e">
        <f t="shared" si="37"/>
        <v>#DIV/0!</v>
      </c>
      <c r="AE18" s="503">
        <f>IFERROR(AA18*(1+(СВОД!$E$286+СВОД!$E$299)/SUM(BOQ[Прямые затраты на СМР всего, руб.])),0)</f>
        <v>0</v>
      </c>
      <c r="AF18" s="504">
        <f>IFERROR((Z18*((SUM(BOQ[Прямые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руб.]))+AB18,0)</f>
        <v>0</v>
      </c>
      <c r="AG18" s="504">
        <f t="shared" si="38"/>
        <v>0</v>
      </c>
      <c r="AH18" s="507" t="str">
        <f>IF(IFERROR(VLOOKUP(AI18,СВОД!B:D,1,FALSE),"Нет в «СВОДе»")=BOQ!AI18,BOQ!AI18,IF(IFERROR(VLOOKUP(BOQ!AM18,СВОД!B:D,1,FALSE),"Нет в «СВОДе»")=BOQ!AM18,BOQ!AM18,"Нет в «СВОДе»"))</f>
        <v>KQ-60-05</v>
      </c>
      <c r="AI18" s="332" t="s">
        <v>1544</v>
      </c>
      <c r="AJ18" s="334" t="s">
        <v>1545</v>
      </c>
      <c r="AK18" s="506">
        <v>1</v>
      </c>
      <c r="AL18" s="507">
        <f t="shared" si="7"/>
        <v>5</v>
      </c>
      <c r="AM18" s="332" t="s">
        <v>592</v>
      </c>
      <c r="AN18" s="508" t="s">
        <v>593</v>
      </c>
      <c r="AO18" s="507">
        <v>1</v>
      </c>
      <c r="AP18" s="507">
        <f t="shared" si="8"/>
        <v>5</v>
      </c>
    </row>
    <row r="19" spans="1:42" ht="78.900000000000006">
      <c r="A19" s="540">
        <f t="shared" si="39"/>
        <v>16</v>
      </c>
      <c r="B19" s="495">
        <v>2</v>
      </c>
      <c r="C19" s="496" t="s">
        <v>1073</v>
      </c>
      <c r="D19" s="534" t="s">
        <v>1074</v>
      </c>
      <c r="E19" s="497" t="s">
        <v>1075</v>
      </c>
      <c r="F19" s="498" t="s">
        <v>1076</v>
      </c>
      <c r="G19" s="499" t="s">
        <v>1080</v>
      </c>
      <c r="H19" s="289"/>
      <c r="I19" s="332" t="str">
        <f t="shared" si="0"/>
        <v>EL00</v>
      </c>
      <c r="J19" s="333" t="s">
        <v>1102</v>
      </c>
      <c r="K19" s="334" t="s">
        <v>1103</v>
      </c>
      <c r="L19" s="332" t="s">
        <v>10</v>
      </c>
      <c r="M19" s="538">
        <v>5</v>
      </c>
      <c r="N19" s="336">
        <v>1.1499999999999999</v>
      </c>
      <c r="O19" s="330" t="s">
        <v>1020</v>
      </c>
      <c r="P19" s="530">
        <v>0.76439999999999997</v>
      </c>
      <c r="Q19" s="530">
        <f t="shared" si="1"/>
        <v>3.8220000000000001</v>
      </c>
      <c r="R19" s="530">
        <v>1.7999999999999999E-2</v>
      </c>
      <c r="S19" s="530">
        <f t="shared" si="2"/>
        <v>0.09</v>
      </c>
      <c r="T19" s="501" t="e">
        <f>'Ставка ОР'!$E$6</f>
        <v>#DIV/0!</v>
      </c>
      <c r="U19" s="500" t="e">
        <f>P19*T19</f>
        <v>#DIV/0!</v>
      </c>
      <c r="V19" s="500" t="e">
        <f t="shared" si="4"/>
        <v>#DIV/0!</v>
      </c>
      <c r="W19" s="501">
        <f>'Ставка МиМ'!$G$5</f>
        <v>0</v>
      </c>
      <c r="X19" s="500">
        <f>R19*W19</f>
        <v>0</v>
      </c>
      <c r="Y19" s="500">
        <f t="shared" si="5"/>
        <v>0</v>
      </c>
      <c r="Z19" s="500" t="e">
        <f>U19+X19</f>
        <v>#DIV/0!</v>
      </c>
      <c r="AA19" s="500" t="e">
        <f>V19+Y19</f>
        <v>#DIV/0!</v>
      </c>
      <c r="AB19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19" s="502">
        <f>BOQ[[#This Row],[Един. расценка стоимости материалов и оборудования, руб.]]*BOQ[[#This Row],[Кол-во по BoQ]]</f>
        <v>0</v>
      </c>
      <c r="AD19" s="500" t="e">
        <f>AC19+AA19</f>
        <v>#DIV/0!</v>
      </c>
      <c r="AE19" s="503">
        <f>IFERROR(AA19*(1+(СВОД!$E$286+СВОД!$E$299)/SUM(BOQ[Прямые затраты на СМР всего, руб.])),0)</f>
        <v>0</v>
      </c>
      <c r="AF19" s="504">
        <f>IFERROR((Z19*((SUM(BOQ[Прямые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руб.]))+AB19,0)</f>
        <v>0</v>
      </c>
      <c r="AG19" s="504">
        <f>AE19+AC19</f>
        <v>0</v>
      </c>
      <c r="AH19" s="507" t="str">
        <f>IF(IFERROR(VLOOKUP(AI19,СВОД!B:D,1,FALSE),"Нет в «СВОДе»")=BOQ!AI19,BOQ!AI19,IF(IFERROR(VLOOKUP(BOQ!AM19,СВОД!B:D,1,FALSE),"Нет в «СВОДе»")=BOQ!AM19,BOQ!AM19,"Нет в «СВОДе»"))</f>
        <v>KQ-59-01</v>
      </c>
      <c r="AI19" s="332" t="s">
        <v>1546</v>
      </c>
      <c r="AJ19" s="334" t="s">
        <v>1547</v>
      </c>
      <c r="AK19" s="506">
        <v>1</v>
      </c>
      <c r="AL19" s="507">
        <f t="shared" si="7"/>
        <v>5</v>
      </c>
      <c r="AM19" s="332" t="s">
        <v>528</v>
      </c>
      <c r="AN19" s="508" t="s">
        <v>529</v>
      </c>
      <c r="AO19" s="507">
        <v>1</v>
      </c>
      <c r="AP19" s="507">
        <f t="shared" si="8"/>
        <v>5</v>
      </c>
    </row>
    <row r="20" spans="1:42" ht="78.900000000000006">
      <c r="A20" s="540">
        <f t="shared" si="39"/>
        <v>17</v>
      </c>
      <c r="B20" s="495">
        <v>3</v>
      </c>
      <c r="C20" s="496" t="s">
        <v>1073</v>
      </c>
      <c r="D20" s="534" t="s">
        <v>1074</v>
      </c>
      <c r="E20" s="497" t="s">
        <v>1075</v>
      </c>
      <c r="F20" s="498" t="s">
        <v>1076</v>
      </c>
      <c r="G20" s="499" t="s">
        <v>1080</v>
      </c>
      <c r="H20" s="289"/>
      <c r="I20" s="332" t="str">
        <f t="shared" si="0"/>
        <v>II00</v>
      </c>
      <c r="J20" s="333" t="s">
        <v>1104</v>
      </c>
      <c r="K20" s="334" t="s">
        <v>1105</v>
      </c>
      <c r="L20" s="332" t="s">
        <v>10</v>
      </c>
      <c r="M20" s="538">
        <v>1</v>
      </c>
      <c r="N20" s="336">
        <v>1.1499999999999999</v>
      </c>
      <c r="O20" s="330" t="s">
        <v>1020</v>
      </c>
      <c r="P20" s="530">
        <v>0.80719999999999992</v>
      </c>
      <c r="Q20" s="530">
        <f t="shared" si="1"/>
        <v>0.80719999999999992</v>
      </c>
      <c r="R20" s="530">
        <v>3.6400000000000002E-2</v>
      </c>
      <c r="S20" s="530">
        <f t="shared" si="2"/>
        <v>3.6400000000000002E-2</v>
      </c>
      <c r="T20" s="501" t="e">
        <f>'Ставка ОР'!$E$6</f>
        <v>#DIV/0!</v>
      </c>
      <c r="U20" s="500" t="e">
        <f>P20*T20</f>
        <v>#DIV/0!</v>
      </c>
      <c r="V20" s="500" t="e">
        <f t="shared" si="4"/>
        <v>#DIV/0!</v>
      </c>
      <c r="W20" s="501">
        <f>'Ставка МиМ'!$G$5</f>
        <v>0</v>
      </c>
      <c r="X20" s="500">
        <f>R20*W20</f>
        <v>0</v>
      </c>
      <c r="Y20" s="500">
        <f t="shared" si="5"/>
        <v>0</v>
      </c>
      <c r="Z20" s="500" t="e">
        <f>U20+X20</f>
        <v>#DIV/0!</v>
      </c>
      <c r="AA20" s="500" t="e">
        <f>V20+Y20</f>
        <v>#DIV/0!</v>
      </c>
      <c r="AB20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0" s="502">
        <f>BOQ[[#This Row],[Един. расценка стоимости материалов и оборудования, руб.]]*BOQ[[#This Row],[Кол-во по BoQ]]</f>
        <v>0</v>
      </c>
      <c r="AD20" s="500" t="e">
        <f>AC20+AA20</f>
        <v>#DIV/0!</v>
      </c>
      <c r="AE20" s="503">
        <f>IFERROR(AA20*(1+(СВОД!$E$286+СВОД!$E$299)/SUM(BOQ[Прямые затраты на СМР всего, руб.])),0)</f>
        <v>0</v>
      </c>
      <c r="AF20" s="504">
        <f>IFERROR((Z20*((SUM(BOQ[Прямые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руб.]))+AB20,0)</f>
        <v>0</v>
      </c>
      <c r="AG20" s="504">
        <f>AE20+AC20</f>
        <v>0</v>
      </c>
      <c r="AH20" s="507" t="str">
        <f>IF(IFERROR(VLOOKUP(AI20,СВОД!B:D,1,FALSE),"Нет в «СВОДе»")=BOQ!AI20,BOQ!AI20,IF(IFERROR(VLOOKUP(BOQ!AM20,СВОД!B:D,1,FALSE),"Нет в «СВОДе»")=BOQ!AM20,BOQ!AM20,"Нет в «СВОДе»"))</f>
        <v>KQ-58-02</v>
      </c>
      <c r="AI20" s="332" t="s">
        <v>1548</v>
      </c>
      <c r="AJ20" s="334" t="s">
        <v>1549</v>
      </c>
      <c r="AK20" s="506">
        <v>0</v>
      </c>
      <c r="AL20" s="507">
        <f t="shared" si="7"/>
        <v>0</v>
      </c>
      <c r="AM20" s="511" t="s">
        <v>564</v>
      </c>
      <c r="AN20" s="509" t="s">
        <v>565</v>
      </c>
      <c r="AO20" s="507">
        <v>0</v>
      </c>
      <c r="AP20" s="507">
        <f t="shared" si="8"/>
        <v>0</v>
      </c>
    </row>
    <row r="21" spans="1:42" ht="78.900000000000006">
      <c r="A21" s="540">
        <f t="shared" si="39"/>
        <v>18</v>
      </c>
      <c r="B21" s="495">
        <v>4</v>
      </c>
      <c r="C21" s="496" t="s">
        <v>1073</v>
      </c>
      <c r="D21" s="534" t="s">
        <v>1074</v>
      </c>
      <c r="E21" s="497" t="s">
        <v>1075</v>
      </c>
      <c r="F21" s="498" t="s">
        <v>1076</v>
      </c>
      <c r="G21" s="499" t="s">
        <v>1080</v>
      </c>
      <c r="H21" s="289"/>
      <c r="I21" s="332" t="str">
        <f t="shared" si="0"/>
        <v>CS00</v>
      </c>
      <c r="J21" s="333" t="s">
        <v>1106</v>
      </c>
      <c r="K21" s="334" t="s">
        <v>1107</v>
      </c>
      <c r="L21" s="332" t="s">
        <v>10</v>
      </c>
      <c r="M21" s="538">
        <v>5</v>
      </c>
      <c r="N21" s="336">
        <v>1.1499999999999999</v>
      </c>
      <c r="O21" s="330" t="s">
        <v>1020</v>
      </c>
      <c r="P21" s="530">
        <v>0.44029999999999997</v>
      </c>
      <c r="Q21" s="530">
        <f t="shared" si="1"/>
        <v>2.2014999999999998</v>
      </c>
      <c r="R21" s="530">
        <v>1.6199999999999999E-2</v>
      </c>
      <c r="S21" s="530">
        <f t="shared" si="2"/>
        <v>8.0999999999999989E-2</v>
      </c>
      <c r="T21" s="501" t="e">
        <f>'Ставка ОР'!$E$6</f>
        <v>#DIV/0!</v>
      </c>
      <c r="U21" s="500" t="e">
        <f t="shared" ref="U21:U23" si="40">P21*T21</f>
        <v>#DIV/0!</v>
      </c>
      <c r="V21" s="500" t="e">
        <f t="shared" si="4"/>
        <v>#DIV/0!</v>
      </c>
      <c r="W21" s="501">
        <f>'Ставка МиМ'!$G$5</f>
        <v>0</v>
      </c>
      <c r="X21" s="500">
        <f t="shared" ref="X21:X23" si="41">R21*W21</f>
        <v>0</v>
      </c>
      <c r="Y21" s="500">
        <f t="shared" si="5"/>
        <v>0</v>
      </c>
      <c r="Z21" s="500" t="e">
        <f t="shared" ref="Z21:Z23" si="42">U21+X21</f>
        <v>#DIV/0!</v>
      </c>
      <c r="AA21" s="500" t="e">
        <f t="shared" ref="AA21:AA23" si="43">V21+Y21</f>
        <v>#DIV/0!</v>
      </c>
      <c r="AB21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1" s="502">
        <f>BOQ[[#This Row],[Един. расценка стоимости материалов и оборудования, руб.]]*BOQ[[#This Row],[Кол-во по BoQ]]</f>
        <v>0</v>
      </c>
      <c r="AD21" s="500" t="e">
        <f t="shared" ref="AD21:AD23" si="44">AC21+AA21</f>
        <v>#DIV/0!</v>
      </c>
      <c r="AE21" s="503">
        <f>IFERROR(AA21*(1+(СВОД!$E$286+СВОД!$E$299)/SUM(BOQ[Прямые затраты на СМР всего, руб.])),0)</f>
        <v>0</v>
      </c>
      <c r="AF21" s="504">
        <f>IFERROR((Z21*((SUM(BOQ[Прямые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руб.]))+AB21,0)</f>
        <v>0</v>
      </c>
      <c r="AG21" s="504">
        <f t="shared" ref="AG21:AG23" si="45">AE21+AC21</f>
        <v>0</v>
      </c>
      <c r="AH21" s="507" t="str">
        <f>IF(IFERROR(VLOOKUP(AI21,СВОД!B:D,1,FALSE),"Нет в «СВОДе»")=BOQ!AI21,BOQ!AI21,IF(IFERROR(VLOOKUP(BOQ!AM21,СВОД!B:D,1,FALSE),"Нет в «СВОДе»")=BOQ!AM21,BOQ!AM21,"Нет в «СВОДе»"))</f>
        <v>KQ-45-03</v>
      </c>
      <c r="AI21" s="332" t="s">
        <v>1542</v>
      </c>
      <c r="AJ21" s="334" t="s">
        <v>1543</v>
      </c>
      <c r="AK21" s="506">
        <v>0</v>
      </c>
      <c r="AL21" s="507">
        <f t="shared" si="7"/>
        <v>0</v>
      </c>
      <c r="AM21" s="332" t="s">
        <v>558</v>
      </c>
      <c r="AN21" s="508" t="s">
        <v>559</v>
      </c>
      <c r="AO21" s="507">
        <v>1</v>
      </c>
      <c r="AP21" s="507">
        <f t="shared" si="8"/>
        <v>5</v>
      </c>
    </row>
    <row r="22" spans="1:42" ht="78.900000000000006">
      <c r="A22" s="540">
        <f t="shared" si="39"/>
        <v>19</v>
      </c>
      <c r="B22" s="495">
        <v>5</v>
      </c>
      <c r="C22" s="496" t="s">
        <v>1073</v>
      </c>
      <c r="D22" s="534" t="s">
        <v>1074</v>
      </c>
      <c r="E22" s="497" t="s">
        <v>1075</v>
      </c>
      <c r="F22" s="498" t="s">
        <v>1076</v>
      </c>
      <c r="G22" s="499" t="s">
        <v>1080</v>
      </c>
      <c r="H22" s="289"/>
      <c r="I22" s="332" t="str">
        <f t="shared" si="0"/>
        <v>EL00</v>
      </c>
      <c r="J22" s="333" t="s">
        <v>1108</v>
      </c>
      <c r="K22" s="334" t="s">
        <v>1109</v>
      </c>
      <c r="L22" s="332" t="s">
        <v>9</v>
      </c>
      <c r="M22" s="538">
        <v>1229</v>
      </c>
      <c r="N22" s="336">
        <v>1.1499999999999999</v>
      </c>
      <c r="O22" s="330" t="s">
        <v>1020</v>
      </c>
      <c r="P22" s="530">
        <v>0.21839999999999998</v>
      </c>
      <c r="Q22" s="530">
        <f t="shared" si="1"/>
        <v>268.41359999999997</v>
      </c>
      <c r="R22" s="530">
        <v>2.3400000000000001E-2</v>
      </c>
      <c r="S22" s="530">
        <f t="shared" si="2"/>
        <v>28.758600000000001</v>
      </c>
      <c r="T22" s="501" t="e">
        <f>'Ставка ОР'!$E$6</f>
        <v>#DIV/0!</v>
      </c>
      <c r="U22" s="500" t="e">
        <f t="shared" si="40"/>
        <v>#DIV/0!</v>
      </c>
      <c r="V22" s="500" t="e">
        <f t="shared" si="4"/>
        <v>#DIV/0!</v>
      </c>
      <c r="W22" s="501">
        <f>'Ставка МиМ'!$G$5</f>
        <v>0</v>
      </c>
      <c r="X22" s="500">
        <f t="shared" si="41"/>
        <v>0</v>
      </c>
      <c r="Y22" s="500">
        <f t="shared" si="5"/>
        <v>0</v>
      </c>
      <c r="Z22" s="500" t="e">
        <f t="shared" si="42"/>
        <v>#DIV/0!</v>
      </c>
      <c r="AA22" s="500" t="e">
        <f t="shared" si="43"/>
        <v>#DIV/0!</v>
      </c>
      <c r="AB22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2" s="502">
        <f>BOQ[[#This Row],[Един. расценка стоимости материалов и оборудования, руб.]]*BOQ[[#This Row],[Кол-во по BoQ]]</f>
        <v>0</v>
      </c>
      <c r="AD22" s="500" t="e">
        <f t="shared" si="44"/>
        <v>#DIV/0!</v>
      </c>
      <c r="AE22" s="503">
        <f>IFERROR(AA22*(1+(СВОД!$E$286+СВОД!$E$299)/SUM(BOQ[Прямые затраты на СМР всего, руб.])),0)</f>
        <v>0</v>
      </c>
      <c r="AF22" s="504">
        <f>IFERROR((Z22*((SUM(BOQ[Прямые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руб.]))+AB22,0)</f>
        <v>0</v>
      </c>
      <c r="AG22" s="504">
        <f t="shared" si="45"/>
        <v>0</v>
      </c>
      <c r="AH22" s="507" t="str">
        <f>IF(IFERROR(VLOOKUP(AI22,СВОД!B:D,1,FALSE),"Нет в «СВОДе»")=BOQ!AI22,BOQ!AI22,IF(IFERROR(VLOOKUP(BOQ!AM22,СВОД!B:D,1,FALSE),"Нет в «СВОДе»")=BOQ!AM22,BOQ!AM22,"Нет в «СВОДе»"))</f>
        <v>KQ-49-01</v>
      </c>
      <c r="AI22" s="332" t="s">
        <v>1550</v>
      </c>
      <c r="AJ22" s="334" t="s">
        <v>1551</v>
      </c>
      <c r="AK22" s="506">
        <v>1</v>
      </c>
      <c r="AL22" s="507">
        <f t="shared" si="7"/>
        <v>1229</v>
      </c>
      <c r="AM22" s="332" t="s">
        <v>522</v>
      </c>
      <c r="AN22" s="508" t="s">
        <v>523</v>
      </c>
      <c r="AO22" s="510">
        <v>1</v>
      </c>
      <c r="AP22" s="510">
        <f t="shared" si="8"/>
        <v>1229</v>
      </c>
    </row>
    <row r="23" spans="1:42" ht="78.900000000000006">
      <c r="A23" s="540">
        <f t="shared" si="39"/>
        <v>20</v>
      </c>
      <c r="B23" s="495">
        <v>6</v>
      </c>
      <c r="C23" s="496" t="s">
        <v>1073</v>
      </c>
      <c r="D23" s="534" t="s">
        <v>1074</v>
      </c>
      <c r="E23" s="497" t="s">
        <v>1075</v>
      </c>
      <c r="F23" s="498" t="s">
        <v>1076</v>
      </c>
      <c r="G23" s="499" t="s">
        <v>1080</v>
      </c>
      <c r="H23" s="289"/>
      <c r="I23" s="332" t="str">
        <f t="shared" si="0"/>
        <v>II00</v>
      </c>
      <c r="J23" s="333" t="s">
        <v>1110</v>
      </c>
      <c r="K23" s="334" t="s">
        <v>1111</v>
      </c>
      <c r="L23" s="332" t="s">
        <v>9</v>
      </c>
      <c r="M23" s="538">
        <v>1292</v>
      </c>
      <c r="N23" s="336">
        <v>1.1499999999999999</v>
      </c>
      <c r="O23" s="330" t="s">
        <v>1020</v>
      </c>
      <c r="P23" s="530">
        <v>0.20240000000000002</v>
      </c>
      <c r="Q23" s="530">
        <f t="shared" si="1"/>
        <v>261.50080000000003</v>
      </c>
      <c r="R23" s="530">
        <v>5.740000000000002E-2</v>
      </c>
      <c r="S23" s="530">
        <f t="shared" si="2"/>
        <v>74.160800000000023</v>
      </c>
      <c r="T23" s="501" t="e">
        <f>'Ставка ОР'!$E$6</f>
        <v>#DIV/0!</v>
      </c>
      <c r="U23" s="500" t="e">
        <f t="shared" si="40"/>
        <v>#DIV/0!</v>
      </c>
      <c r="V23" s="500" t="e">
        <f t="shared" si="4"/>
        <v>#DIV/0!</v>
      </c>
      <c r="W23" s="501">
        <f>'Ставка МиМ'!$G$5</f>
        <v>0</v>
      </c>
      <c r="X23" s="500">
        <f t="shared" si="41"/>
        <v>0</v>
      </c>
      <c r="Y23" s="500">
        <f t="shared" si="5"/>
        <v>0</v>
      </c>
      <c r="Z23" s="500" t="e">
        <f t="shared" si="42"/>
        <v>#DIV/0!</v>
      </c>
      <c r="AA23" s="500" t="e">
        <f t="shared" si="43"/>
        <v>#DIV/0!</v>
      </c>
      <c r="AB23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3" s="502">
        <f>BOQ[[#This Row],[Един. расценка стоимости материалов и оборудования, руб.]]*BOQ[[#This Row],[Кол-во по BoQ]]</f>
        <v>0</v>
      </c>
      <c r="AD23" s="500" t="e">
        <f t="shared" si="44"/>
        <v>#DIV/0!</v>
      </c>
      <c r="AE23" s="503">
        <f>IFERROR(AA23*(1+(СВОД!$E$286+СВОД!$E$299)/SUM(BOQ[Прямые затраты на СМР всего, руб.])),0)</f>
        <v>0</v>
      </c>
      <c r="AF23" s="504">
        <f>IFERROR((Z23*((SUM(BOQ[Прямые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руб.]))+AB23,0)</f>
        <v>0</v>
      </c>
      <c r="AG23" s="504">
        <f t="shared" si="45"/>
        <v>0</v>
      </c>
      <c r="AH23" s="507" t="str">
        <f>IF(IFERROR(VLOOKUP(AI23,СВОД!B:D,1,FALSE),"Нет в «СВОДе»")=BOQ!AI23,BOQ!AI23,IF(IFERROR(VLOOKUP(BOQ!AM23,СВОД!B:D,1,FALSE),"Нет в «СВОДе»")=BOQ!AM23,BOQ!AM23,"Нет в «СВОДе»"))</f>
        <v>KQ-48-02</v>
      </c>
      <c r="AI23" s="332" t="s">
        <v>1552</v>
      </c>
      <c r="AJ23" s="334" t="s">
        <v>1553</v>
      </c>
      <c r="AK23" s="506">
        <v>1</v>
      </c>
      <c r="AL23" s="507">
        <f t="shared" si="7"/>
        <v>1292</v>
      </c>
      <c r="AM23" s="332" t="s">
        <v>590</v>
      </c>
      <c r="AN23" s="508" t="s">
        <v>591</v>
      </c>
      <c r="AO23" s="510">
        <v>1</v>
      </c>
      <c r="AP23" s="510">
        <f t="shared" si="8"/>
        <v>1292</v>
      </c>
    </row>
    <row r="24" spans="1:42" ht="78.900000000000006">
      <c r="A24" s="540">
        <f t="shared" si="39"/>
        <v>21</v>
      </c>
      <c r="B24" s="495">
        <v>7</v>
      </c>
      <c r="C24" s="496" t="s">
        <v>1073</v>
      </c>
      <c r="D24" s="534" t="s">
        <v>1074</v>
      </c>
      <c r="E24" s="497" t="s">
        <v>1075</v>
      </c>
      <c r="F24" s="498" t="s">
        <v>1076</v>
      </c>
      <c r="G24" s="499" t="s">
        <v>1080</v>
      </c>
      <c r="H24" s="289"/>
      <c r="I24" s="332" t="str">
        <f t="shared" si="0"/>
        <v>EL00</v>
      </c>
      <c r="J24" s="333" t="s">
        <v>1112</v>
      </c>
      <c r="K24" s="334" t="s">
        <v>1113</v>
      </c>
      <c r="L24" s="332" t="s">
        <v>9</v>
      </c>
      <c r="M24" s="538">
        <v>21</v>
      </c>
      <c r="N24" s="336">
        <v>1.1499999999999999</v>
      </c>
      <c r="O24" s="330" t="s">
        <v>1020</v>
      </c>
      <c r="P24" s="530">
        <v>0.12809999999999999</v>
      </c>
      <c r="Q24" s="530">
        <f t="shared" si="1"/>
        <v>2.6900999999999997</v>
      </c>
      <c r="R24" s="530">
        <v>1.6799999999999999E-2</v>
      </c>
      <c r="S24" s="530">
        <f t="shared" si="2"/>
        <v>0.3528</v>
      </c>
      <c r="T24" s="501" t="e">
        <f>'Ставка ОР'!$E$6</f>
        <v>#DIV/0!</v>
      </c>
      <c r="U24" s="500" t="e">
        <f t="shared" ref="U24:U29" si="46">P24*T24</f>
        <v>#DIV/0!</v>
      </c>
      <c r="V24" s="500" t="e">
        <f t="shared" si="4"/>
        <v>#DIV/0!</v>
      </c>
      <c r="W24" s="501">
        <f>'Ставка МиМ'!$G$5</f>
        <v>0</v>
      </c>
      <c r="X24" s="500">
        <f t="shared" ref="X24:X29" si="47">R24*W24</f>
        <v>0</v>
      </c>
      <c r="Y24" s="500">
        <f t="shared" si="5"/>
        <v>0</v>
      </c>
      <c r="Z24" s="500" t="e">
        <f t="shared" ref="Z24:Z29" si="48">U24+X24</f>
        <v>#DIV/0!</v>
      </c>
      <c r="AA24" s="500" t="e">
        <f t="shared" ref="AA24:AA29" si="49">V24+Y24</f>
        <v>#DIV/0!</v>
      </c>
      <c r="AB24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4" s="502">
        <f>BOQ[[#This Row],[Един. расценка стоимости материалов и оборудования, руб.]]*BOQ[[#This Row],[Кол-во по BoQ]]</f>
        <v>0</v>
      </c>
      <c r="AD24" s="500" t="e">
        <f t="shared" ref="AD24:AD29" si="50">AC24+AA24</f>
        <v>#DIV/0!</v>
      </c>
      <c r="AE24" s="503">
        <f>IFERROR(AA24*(1+(СВОД!$E$286+СВОД!$E$299)/SUM(BOQ[Прямые затраты на СМР всего, руб.])),0)</f>
        <v>0</v>
      </c>
      <c r="AF24" s="504">
        <f>IFERROR((Z24*((SUM(BOQ[Прямые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руб.]))+AB24,0)</f>
        <v>0</v>
      </c>
      <c r="AG24" s="504">
        <f t="shared" ref="AG24:AG29" si="51">AE24+AC24</f>
        <v>0</v>
      </c>
      <c r="AH24" s="507" t="str">
        <f>IF(IFERROR(VLOOKUP(AI24,СВОД!B:D,1,FALSE),"Нет в «СВОДе»")=BOQ!AI24,BOQ!AI24,IF(IFERROR(VLOOKUP(BOQ!AM24,СВОД!B:D,1,FALSE),"Нет в «СВОДе»")=BOQ!AM24,BOQ!AM24,"Нет в «СВОДе»"))</f>
        <v>KQ-51-01</v>
      </c>
      <c r="AI24" s="332" t="s">
        <v>1554</v>
      </c>
      <c r="AJ24" s="334" t="s">
        <v>1555</v>
      </c>
      <c r="AK24" s="506">
        <v>1</v>
      </c>
      <c r="AL24" s="507">
        <f t="shared" si="7"/>
        <v>21</v>
      </c>
      <c r="AM24" s="332" t="s">
        <v>554</v>
      </c>
      <c r="AN24" s="508" t="s">
        <v>555</v>
      </c>
      <c r="AO24" s="507">
        <v>1</v>
      </c>
      <c r="AP24" s="507">
        <f t="shared" si="8"/>
        <v>21</v>
      </c>
    </row>
    <row r="25" spans="1:42" ht="78.900000000000006">
      <c r="A25" s="540">
        <f t="shared" si="39"/>
        <v>22</v>
      </c>
      <c r="B25" s="495">
        <v>8</v>
      </c>
      <c r="C25" s="496" t="s">
        <v>1073</v>
      </c>
      <c r="D25" s="534" t="s">
        <v>1074</v>
      </c>
      <c r="E25" s="497" t="s">
        <v>1075</v>
      </c>
      <c r="F25" s="498" t="s">
        <v>1076</v>
      </c>
      <c r="G25" s="499" t="s">
        <v>1080</v>
      </c>
      <c r="H25" s="289"/>
      <c r="I25" s="332" t="str">
        <f t="shared" si="0"/>
        <v>II00</v>
      </c>
      <c r="J25" s="333" t="s">
        <v>1114</v>
      </c>
      <c r="K25" s="334" t="s">
        <v>1115</v>
      </c>
      <c r="L25" s="332" t="s">
        <v>10</v>
      </c>
      <c r="M25" s="538">
        <v>2</v>
      </c>
      <c r="N25" s="336">
        <v>1.1499999999999999</v>
      </c>
      <c r="O25" s="330" t="s">
        <v>1020</v>
      </c>
      <c r="P25" s="530">
        <v>1.9800000000000002</v>
      </c>
      <c r="Q25" s="530">
        <f t="shared" si="1"/>
        <v>3.9600000000000004</v>
      </c>
      <c r="R25" s="530">
        <v>0.21360000000000001</v>
      </c>
      <c r="S25" s="530">
        <f t="shared" si="2"/>
        <v>0.42720000000000002</v>
      </c>
      <c r="T25" s="501" t="e">
        <f>'Ставка ОР'!$E$6</f>
        <v>#DIV/0!</v>
      </c>
      <c r="U25" s="500" t="e">
        <f t="shared" si="46"/>
        <v>#DIV/0!</v>
      </c>
      <c r="V25" s="500" t="e">
        <f t="shared" si="4"/>
        <v>#DIV/0!</v>
      </c>
      <c r="W25" s="501">
        <f>'Ставка МиМ'!$G$5</f>
        <v>0</v>
      </c>
      <c r="X25" s="500">
        <f t="shared" si="47"/>
        <v>0</v>
      </c>
      <c r="Y25" s="500">
        <f t="shared" si="5"/>
        <v>0</v>
      </c>
      <c r="Z25" s="500" t="e">
        <f t="shared" si="48"/>
        <v>#DIV/0!</v>
      </c>
      <c r="AA25" s="500" t="e">
        <f t="shared" si="49"/>
        <v>#DIV/0!</v>
      </c>
      <c r="AB25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5" s="502">
        <f>BOQ[[#This Row],[Един. расценка стоимости материалов и оборудования, руб.]]*BOQ[[#This Row],[Кол-во по BoQ]]</f>
        <v>0</v>
      </c>
      <c r="AD25" s="500" t="e">
        <f t="shared" si="50"/>
        <v>#DIV/0!</v>
      </c>
      <c r="AE25" s="503">
        <f>IFERROR(AA25*(1+(СВОД!$E$286+СВОД!$E$299)/SUM(BOQ[Прямые затраты на СМР всего, руб.])),0)</f>
        <v>0</v>
      </c>
      <c r="AF25" s="504">
        <f>IFERROR((Z25*((SUM(BOQ[Прямые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руб.]))+AB25,0)</f>
        <v>0</v>
      </c>
      <c r="AG25" s="504">
        <f t="shared" si="51"/>
        <v>0</v>
      </c>
      <c r="AH25" s="507" t="str">
        <f>IF(IFERROR(VLOOKUP(AI25,СВОД!B:D,1,FALSE),"Нет в «СВОДе»")=BOQ!AI25,BOQ!AI25,IF(IFERROR(VLOOKUP(BOQ!AM25,СВОД!B:D,1,FALSE),"Нет в «СВОДе»")=BOQ!AM25,BOQ!AM25,"Нет в «СВОДе»"))</f>
        <v>KQ-58-02</v>
      </c>
      <c r="AI25" s="332" t="s">
        <v>1548</v>
      </c>
      <c r="AJ25" s="334" t="s">
        <v>1549</v>
      </c>
      <c r="AK25" s="506">
        <v>0</v>
      </c>
      <c r="AL25" s="507">
        <f t="shared" si="7"/>
        <v>0</v>
      </c>
      <c r="AM25" s="332" t="s">
        <v>564</v>
      </c>
      <c r="AN25" s="508" t="s">
        <v>565</v>
      </c>
      <c r="AO25" s="507">
        <v>0</v>
      </c>
      <c r="AP25" s="507">
        <f t="shared" si="8"/>
        <v>0</v>
      </c>
    </row>
    <row r="26" spans="1:42" ht="78.900000000000006">
      <c r="A26" s="540">
        <f t="shared" si="39"/>
        <v>23</v>
      </c>
      <c r="B26" s="495">
        <v>1</v>
      </c>
      <c r="C26" s="496" t="s">
        <v>1073</v>
      </c>
      <c r="D26" s="534" t="s">
        <v>1074</v>
      </c>
      <c r="E26" s="497" t="s">
        <v>1075</v>
      </c>
      <c r="F26" s="498" t="s">
        <v>1076</v>
      </c>
      <c r="G26" s="499" t="s">
        <v>1081</v>
      </c>
      <c r="H26" s="289"/>
      <c r="I26" s="332" t="str">
        <f t="shared" si="0"/>
        <v>EL00</v>
      </c>
      <c r="J26" s="333" t="s">
        <v>1116</v>
      </c>
      <c r="K26" s="334" t="s">
        <v>1117</v>
      </c>
      <c r="L26" s="332" t="s">
        <v>10</v>
      </c>
      <c r="M26" s="538">
        <v>1</v>
      </c>
      <c r="N26" s="336">
        <v>1.1499999999999999</v>
      </c>
      <c r="O26" s="330" t="s">
        <v>1020</v>
      </c>
      <c r="P26" s="530">
        <v>2.2662</v>
      </c>
      <c r="Q26" s="530">
        <f t="shared" si="1"/>
        <v>2.2662</v>
      </c>
      <c r="R26" s="530">
        <v>0.40640000000000004</v>
      </c>
      <c r="S26" s="530">
        <f t="shared" si="2"/>
        <v>0.40640000000000004</v>
      </c>
      <c r="T26" s="501" t="e">
        <f>'Ставка ОР'!$E$6</f>
        <v>#DIV/0!</v>
      </c>
      <c r="U26" s="500" t="e">
        <f t="shared" si="46"/>
        <v>#DIV/0!</v>
      </c>
      <c r="V26" s="500" t="e">
        <f t="shared" si="4"/>
        <v>#DIV/0!</v>
      </c>
      <c r="W26" s="501">
        <f>'Ставка МиМ'!$G$5</f>
        <v>0</v>
      </c>
      <c r="X26" s="500">
        <f t="shared" si="47"/>
        <v>0</v>
      </c>
      <c r="Y26" s="500">
        <f t="shared" si="5"/>
        <v>0</v>
      </c>
      <c r="Z26" s="500" t="e">
        <f t="shared" si="48"/>
        <v>#DIV/0!</v>
      </c>
      <c r="AA26" s="500" t="e">
        <f t="shared" si="49"/>
        <v>#DIV/0!</v>
      </c>
      <c r="AB26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6" s="502">
        <f>BOQ[[#This Row],[Един. расценка стоимости материалов и оборудования, руб.]]*BOQ[[#This Row],[Кол-во по BoQ]]</f>
        <v>0</v>
      </c>
      <c r="AD26" s="500" t="e">
        <f t="shared" si="50"/>
        <v>#DIV/0!</v>
      </c>
      <c r="AE26" s="503">
        <f>IFERROR(AA26*(1+(СВОД!$E$286+СВОД!$E$299)/SUM(BOQ[Прямые затраты на СМР всего, руб.])),0)</f>
        <v>0</v>
      </c>
      <c r="AF26" s="504">
        <f>IFERROR((Z26*((SUM(BOQ[Прямые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руб.]))+AB26,0)</f>
        <v>0</v>
      </c>
      <c r="AG26" s="504">
        <f t="shared" si="51"/>
        <v>0</v>
      </c>
      <c r="AH26" s="507" t="str">
        <f>IF(IFERROR(VLOOKUP(AI26,СВОД!B:D,1,FALSE),"Нет в «СВОДе»")=BOQ!AI26,BOQ!AI26,IF(IFERROR(VLOOKUP(BOQ!AM26,СВОД!B:D,1,FALSE),"Нет в «СВОДе»")=BOQ!AM26,BOQ!AM26,"Нет в «СВОДе»"))</f>
        <v>KQ-57-01</v>
      </c>
      <c r="AI26" s="332" t="s">
        <v>1556</v>
      </c>
      <c r="AJ26" s="334" t="s">
        <v>1557</v>
      </c>
      <c r="AK26" s="506">
        <v>1</v>
      </c>
      <c r="AL26" s="507">
        <f t="shared" si="7"/>
        <v>1</v>
      </c>
      <c r="AM26" s="332" t="s">
        <v>530</v>
      </c>
      <c r="AN26" s="508" t="s">
        <v>531</v>
      </c>
      <c r="AO26" s="507">
        <v>1</v>
      </c>
      <c r="AP26" s="507">
        <f t="shared" si="8"/>
        <v>1</v>
      </c>
    </row>
    <row r="27" spans="1:42" ht="78.900000000000006">
      <c r="A27" s="540">
        <f t="shared" si="39"/>
        <v>24</v>
      </c>
      <c r="B27" s="495">
        <v>2</v>
      </c>
      <c r="C27" s="496" t="s">
        <v>1073</v>
      </c>
      <c r="D27" s="534" t="s">
        <v>1074</v>
      </c>
      <c r="E27" s="497" t="s">
        <v>1075</v>
      </c>
      <c r="F27" s="498" t="s">
        <v>1076</v>
      </c>
      <c r="G27" s="499" t="s">
        <v>1081</v>
      </c>
      <c r="H27" s="289"/>
      <c r="I27" s="332" t="str">
        <f t="shared" si="0"/>
        <v>CS00</v>
      </c>
      <c r="J27" s="333" t="s">
        <v>1118</v>
      </c>
      <c r="K27" s="334" t="s">
        <v>1119</v>
      </c>
      <c r="L27" s="332" t="s">
        <v>9</v>
      </c>
      <c r="M27" s="538">
        <v>108</v>
      </c>
      <c r="N27" s="336">
        <v>1.1499999999999999</v>
      </c>
      <c r="O27" s="330" t="s">
        <v>1020</v>
      </c>
      <c r="P27" s="530">
        <v>0.14069999999999999</v>
      </c>
      <c r="Q27" s="530">
        <f t="shared" si="1"/>
        <v>15.195599999999999</v>
      </c>
      <c r="R27" s="530">
        <v>1.1399999999999999E-2</v>
      </c>
      <c r="S27" s="530">
        <f t="shared" si="2"/>
        <v>1.2311999999999999</v>
      </c>
      <c r="T27" s="501" t="e">
        <f>'Ставка ОР'!$E$6</f>
        <v>#DIV/0!</v>
      </c>
      <c r="U27" s="500" t="e">
        <f t="shared" si="46"/>
        <v>#DIV/0!</v>
      </c>
      <c r="V27" s="500" t="e">
        <f t="shared" si="4"/>
        <v>#DIV/0!</v>
      </c>
      <c r="W27" s="501">
        <f>'Ставка МиМ'!$G$5</f>
        <v>0</v>
      </c>
      <c r="X27" s="500">
        <f t="shared" si="47"/>
        <v>0</v>
      </c>
      <c r="Y27" s="500">
        <f t="shared" si="5"/>
        <v>0</v>
      </c>
      <c r="Z27" s="500" t="e">
        <f t="shared" si="48"/>
        <v>#DIV/0!</v>
      </c>
      <c r="AA27" s="500" t="e">
        <f t="shared" si="49"/>
        <v>#DIV/0!</v>
      </c>
      <c r="AB27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7" s="502">
        <f>BOQ[[#This Row],[Един. расценка стоимости материалов и оборудования, руб.]]*BOQ[[#This Row],[Кол-во по BoQ]]</f>
        <v>0</v>
      </c>
      <c r="AD27" s="500" t="e">
        <f t="shared" si="50"/>
        <v>#DIV/0!</v>
      </c>
      <c r="AE27" s="503">
        <f>IFERROR(AA27*(1+(СВОД!$E$286+СВОД!$E$299)/SUM(BOQ[Прямые затраты на СМР всего, руб.])),0)</f>
        <v>0</v>
      </c>
      <c r="AF27" s="504">
        <f>IFERROR((Z27*((SUM(BOQ[Прямые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руб.]))+AB27,0)</f>
        <v>0</v>
      </c>
      <c r="AG27" s="504">
        <f t="shared" si="51"/>
        <v>0</v>
      </c>
      <c r="AH27" s="507" t="str">
        <f>IF(IFERROR(VLOOKUP(AI27,СВОД!B:D,1,FALSE),"Нет в «СВОДе»")=BOQ!AI27,BOQ!AI27,IF(IFERROR(VLOOKUP(BOQ!AM27,СВОД!B:D,1,FALSE),"Нет в «СВОДе»")=BOQ!AM27,BOQ!AM27,"Нет в «СВОДе»"))</f>
        <v>KQ-46-02</v>
      </c>
      <c r="AI27" s="332" t="s">
        <v>1558</v>
      </c>
      <c r="AJ27" s="334" t="s">
        <v>1559</v>
      </c>
      <c r="AK27" s="506">
        <v>1</v>
      </c>
      <c r="AL27" s="507">
        <f t="shared" si="7"/>
        <v>108</v>
      </c>
      <c r="AM27" s="332" t="s">
        <v>556</v>
      </c>
      <c r="AN27" s="508" t="s">
        <v>557</v>
      </c>
      <c r="AO27" s="507">
        <v>1</v>
      </c>
      <c r="AP27" s="507">
        <f t="shared" si="8"/>
        <v>108</v>
      </c>
    </row>
    <row r="28" spans="1:42" ht="78.900000000000006">
      <c r="A28" s="540">
        <f t="shared" si="39"/>
        <v>25</v>
      </c>
      <c r="B28" s="495">
        <v>3</v>
      </c>
      <c r="C28" s="496" t="s">
        <v>1073</v>
      </c>
      <c r="D28" s="534" t="s">
        <v>1074</v>
      </c>
      <c r="E28" s="497" t="s">
        <v>1075</v>
      </c>
      <c r="F28" s="498" t="s">
        <v>1076</v>
      </c>
      <c r="G28" s="499" t="s">
        <v>1081</v>
      </c>
      <c r="H28" s="289"/>
      <c r="I28" s="332" t="str">
        <f t="shared" si="0"/>
        <v>EL00</v>
      </c>
      <c r="J28" s="333" t="s">
        <v>1108</v>
      </c>
      <c r="K28" s="334" t="s">
        <v>1109</v>
      </c>
      <c r="L28" s="332" t="s">
        <v>9</v>
      </c>
      <c r="M28" s="335">
        <v>28.843</v>
      </c>
      <c r="N28" s="336">
        <v>1.1499999999999999</v>
      </c>
      <c r="O28" s="330" t="s">
        <v>1020</v>
      </c>
      <c r="P28" s="530">
        <v>0.21839999999999998</v>
      </c>
      <c r="Q28" s="530">
        <f t="shared" si="1"/>
        <v>6.2993111999999991</v>
      </c>
      <c r="R28" s="530">
        <v>2.3400000000000001E-2</v>
      </c>
      <c r="S28" s="530">
        <f t="shared" si="2"/>
        <v>0.67492620000000003</v>
      </c>
      <c r="T28" s="501" t="e">
        <f>'Ставка ОР'!$E$6</f>
        <v>#DIV/0!</v>
      </c>
      <c r="U28" s="500" t="e">
        <f t="shared" si="46"/>
        <v>#DIV/0!</v>
      </c>
      <c r="V28" s="500" t="e">
        <f t="shared" si="4"/>
        <v>#DIV/0!</v>
      </c>
      <c r="W28" s="501">
        <f>'Ставка МиМ'!$G$5</f>
        <v>0</v>
      </c>
      <c r="X28" s="500">
        <f t="shared" si="47"/>
        <v>0</v>
      </c>
      <c r="Y28" s="500">
        <f t="shared" si="5"/>
        <v>0</v>
      </c>
      <c r="Z28" s="500" t="e">
        <f t="shared" si="48"/>
        <v>#DIV/0!</v>
      </c>
      <c r="AA28" s="500" t="e">
        <f t="shared" si="49"/>
        <v>#DIV/0!</v>
      </c>
      <c r="AB28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8" s="502">
        <f>BOQ[[#This Row],[Един. расценка стоимости материалов и оборудования, руб.]]*BOQ[[#This Row],[Кол-во по BoQ]]</f>
        <v>0</v>
      </c>
      <c r="AD28" s="500" t="e">
        <f t="shared" si="50"/>
        <v>#DIV/0!</v>
      </c>
      <c r="AE28" s="503">
        <f>IFERROR(AA28*(1+(СВОД!$E$286+СВОД!$E$299)/SUM(BOQ[Прямые затраты на СМР всего, руб.])),0)</f>
        <v>0</v>
      </c>
      <c r="AF28" s="504">
        <f>IFERROR((Z28*((SUM(BOQ[Прямые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руб.]))+AB28,0)</f>
        <v>0</v>
      </c>
      <c r="AG28" s="504">
        <f t="shared" si="51"/>
        <v>0</v>
      </c>
      <c r="AH28" s="507" t="str">
        <f>IF(IFERROR(VLOOKUP(AI28,СВОД!B:D,1,FALSE),"Нет в «СВОДе»")=BOQ!AI28,BOQ!AI28,IF(IFERROR(VLOOKUP(BOQ!AM28,СВОД!B:D,1,FALSE),"Нет в «СВОДе»")=BOQ!AM28,BOQ!AM28,"Нет в «СВОДе»"))</f>
        <v>KQ-49-01</v>
      </c>
      <c r="AI28" s="332" t="s">
        <v>1550</v>
      </c>
      <c r="AJ28" s="334" t="s">
        <v>1551</v>
      </c>
      <c r="AK28" s="506">
        <v>1</v>
      </c>
      <c r="AL28" s="507">
        <f t="shared" si="7"/>
        <v>28.843</v>
      </c>
      <c r="AM28" s="332" t="s">
        <v>522</v>
      </c>
      <c r="AN28" s="508" t="s">
        <v>523</v>
      </c>
      <c r="AO28" s="507">
        <v>1</v>
      </c>
      <c r="AP28" s="507">
        <f t="shared" si="8"/>
        <v>28.843</v>
      </c>
    </row>
    <row r="29" spans="1:42" ht="78.900000000000006">
      <c r="A29" s="540">
        <f t="shared" si="39"/>
        <v>26</v>
      </c>
      <c r="B29" s="495">
        <v>4</v>
      </c>
      <c r="C29" s="496" t="s">
        <v>1073</v>
      </c>
      <c r="D29" s="534" t="s">
        <v>1074</v>
      </c>
      <c r="E29" s="497" t="s">
        <v>1075</v>
      </c>
      <c r="F29" s="498" t="s">
        <v>1076</v>
      </c>
      <c r="G29" s="499" t="s">
        <v>1081</v>
      </c>
      <c r="H29" s="289"/>
      <c r="I29" s="332" t="str">
        <f t="shared" si="0"/>
        <v>EL00</v>
      </c>
      <c r="J29" s="333" t="s">
        <v>1112</v>
      </c>
      <c r="K29" s="334" t="s">
        <v>1113</v>
      </c>
      <c r="L29" s="332" t="s">
        <v>9</v>
      </c>
      <c r="M29" s="335">
        <v>166.34</v>
      </c>
      <c r="N29" s="336">
        <v>1.1499999999999999</v>
      </c>
      <c r="O29" s="330" t="s">
        <v>1020</v>
      </c>
      <c r="P29" s="530">
        <v>0.12809999999999999</v>
      </c>
      <c r="Q29" s="530">
        <f t="shared" si="1"/>
        <v>21.308153999999998</v>
      </c>
      <c r="R29" s="530">
        <v>1.6799999999999999E-2</v>
      </c>
      <c r="S29" s="530">
        <f t="shared" si="2"/>
        <v>2.7945119999999997</v>
      </c>
      <c r="T29" s="501" t="e">
        <f>'Ставка ОР'!$E$6</f>
        <v>#DIV/0!</v>
      </c>
      <c r="U29" s="500" t="e">
        <f t="shared" si="46"/>
        <v>#DIV/0!</v>
      </c>
      <c r="V29" s="500" t="e">
        <f t="shared" si="4"/>
        <v>#DIV/0!</v>
      </c>
      <c r="W29" s="501">
        <f>'Ставка МиМ'!$G$5</f>
        <v>0</v>
      </c>
      <c r="X29" s="500">
        <f t="shared" si="47"/>
        <v>0</v>
      </c>
      <c r="Y29" s="500">
        <f t="shared" si="5"/>
        <v>0</v>
      </c>
      <c r="Z29" s="500" t="e">
        <f t="shared" si="48"/>
        <v>#DIV/0!</v>
      </c>
      <c r="AA29" s="500" t="e">
        <f t="shared" si="49"/>
        <v>#DIV/0!</v>
      </c>
      <c r="AB29" s="500">
        <f>IFERROR(SUMIFS(BOM[Стоимость всего, без НДС, руб.],BOM[Шифр ЕР],BOQ[[#This Row],[Шифр ЕР]])/SUMIFS(BOM[Кол-во по ЕР],BOM[Шифр ЕР],BOQ[[#This Row],[Шифр ЕР]]),0)</f>
        <v>0</v>
      </c>
      <c r="AC29" s="502">
        <f>BOQ[[#This Row],[Един. расценка стоимости материалов и оборудования, руб.]]*BOQ[[#This Row],[Кол-во по BoQ]]</f>
        <v>0</v>
      </c>
      <c r="AD29" s="500" t="e">
        <f t="shared" si="50"/>
        <v>#DIV/0!</v>
      </c>
      <c r="AE29" s="503">
        <f>IFERROR(AA29*(1+(СВОД!$E$286+СВОД!$E$299)/SUM(BOQ[Прямые затраты на СМР всего, руб.])),0)</f>
        <v>0</v>
      </c>
      <c r="AF29" s="504">
        <f>IFERROR((Z29*((SUM(BOQ[Прямые затраты + Косвенные затраты на СМР + МТР всего, руб.])-SUM(BOQ[Общая стоимость материалов и оборудования, руб.])))/SUM(BOQ[Прямые затраты на СМР всего, руб.]))+AB29,0)</f>
        <v>0</v>
      </c>
      <c r="AG29" s="504">
        <f t="shared" si="51"/>
        <v>0</v>
      </c>
      <c r="AH29" s="507" t="str">
        <f>IF(IFERROR(VLOOKUP(AI29,СВОД!B:D,1,FALSE),"Нет в «СВОДе»")=BOQ!AI29,BOQ!AI29,IF(IFERROR(VLOOKUP(BOQ!AM29,СВОД!B:D,1,FALSE),"Нет в «СВОДе»")=BOQ!AM29,BOQ!AM29,"Нет в «СВОДе»"))</f>
        <v>KQ-51-01</v>
      </c>
      <c r="AI29" s="332" t="s">
        <v>1554</v>
      </c>
      <c r="AJ29" s="334" t="s">
        <v>1555</v>
      </c>
      <c r="AK29" s="506">
        <v>1</v>
      </c>
      <c r="AL29" s="507">
        <f t="shared" si="7"/>
        <v>166.34</v>
      </c>
      <c r="AM29" s="332" t="s">
        <v>554</v>
      </c>
      <c r="AN29" s="508" t="s">
        <v>555</v>
      </c>
      <c r="AO29" s="507">
        <v>1</v>
      </c>
      <c r="AP29" s="507">
        <f t="shared" si="8"/>
        <v>166.34</v>
      </c>
    </row>
    <row r="32" spans="1:42">
      <c r="L32" s="314"/>
      <c r="M32" s="314"/>
      <c r="N32" s="314"/>
      <c r="O32" s="314"/>
    </row>
    <row r="33" spans="1:42">
      <c r="L33" s="314"/>
      <c r="M33" s="314"/>
      <c r="N33" s="314"/>
      <c r="O33" s="314"/>
    </row>
    <row r="34" spans="1:42">
      <c r="J34" s="293"/>
      <c r="L34" s="314"/>
      <c r="M34" s="314"/>
      <c r="N34" s="314"/>
      <c r="O34" s="314"/>
    </row>
    <row r="35" spans="1:42">
      <c r="J35" s="293"/>
      <c r="L35" s="314"/>
      <c r="M35" s="314"/>
      <c r="N35" s="314"/>
      <c r="O35" s="314"/>
    </row>
    <row r="36" spans="1:42">
      <c r="J36" s="293"/>
      <c r="L36" s="314"/>
      <c r="M36" s="314"/>
      <c r="N36" s="314"/>
      <c r="O36" s="314"/>
    </row>
    <row r="37" spans="1:42">
      <c r="A37" s="293"/>
      <c r="B37" s="293"/>
      <c r="C37" s="293"/>
      <c r="D37" s="291"/>
      <c r="E37" s="291"/>
      <c r="F37" s="293"/>
      <c r="G37" s="293"/>
      <c r="H37" s="293"/>
      <c r="I37" s="293"/>
      <c r="J37" s="293"/>
      <c r="L37" s="314"/>
      <c r="M37" s="314"/>
      <c r="N37" s="314"/>
      <c r="O37" s="314"/>
      <c r="P37" s="532"/>
      <c r="Q37" s="293"/>
      <c r="R37" s="532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</row>
    <row r="38" spans="1:42">
      <c r="A38" s="293"/>
      <c r="B38" s="293"/>
      <c r="C38" s="293"/>
      <c r="D38" s="291"/>
      <c r="E38" s="291"/>
      <c r="F38" s="293"/>
      <c r="G38" s="293"/>
      <c r="H38" s="293"/>
      <c r="I38" s="293"/>
      <c r="J38" s="293"/>
      <c r="L38" s="314"/>
      <c r="M38" s="314"/>
      <c r="N38" s="314"/>
      <c r="O38" s="314"/>
      <c r="P38" s="532"/>
      <c r="Q38" s="293"/>
      <c r="R38" s="532"/>
      <c r="S38" s="293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</row>
    <row r="39" spans="1:42">
      <c r="A39" s="293"/>
      <c r="B39" s="293"/>
      <c r="C39" s="293"/>
      <c r="D39" s="291"/>
      <c r="E39" s="291"/>
      <c r="F39" s="293"/>
      <c r="G39" s="293"/>
      <c r="H39" s="293"/>
      <c r="I39" s="293"/>
      <c r="J39" s="293"/>
      <c r="L39" s="314"/>
      <c r="M39" s="314"/>
      <c r="N39" s="314"/>
      <c r="O39" s="314"/>
      <c r="P39" s="532"/>
      <c r="Q39" s="293"/>
      <c r="R39" s="532"/>
      <c r="S39" s="293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</row>
    <row r="40" spans="1:42">
      <c r="A40" s="293"/>
      <c r="B40" s="293"/>
      <c r="C40" s="293"/>
      <c r="D40" s="291"/>
      <c r="E40" s="291"/>
      <c r="F40" s="293"/>
      <c r="G40" s="293"/>
      <c r="H40" s="293"/>
      <c r="I40" s="293"/>
      <c r="J40" s="293"/>
      <c r="L40" s="314"/>
      <c r="M40" s="314"/>
      <c r="N40" s="314"/>
      <c r="O40" s="314"/>
      <c r="P40" s="532"/>
      <c r="Q40" s="293"/>
      <c r="R40" s="532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</row>
    <row r="41" spans="1:42">
      <c r="A41" s="293"/>
      <c r="B41" s="293"/>
      <c r="C41" s="293"/>
      <c r="D41" s="291"/>
      <c r="E41" s="291"/>
      <c r="F41" s="293"/>
      <c r="G41" s="293"/>
      <c r="H41" s="293"/>
      <c r="I41" s="293"/>
      <c r="J41" s="293"/>
      <c r="L41" s="314"/>
      <c r="M41" s="314"/>
      <c r="N41" s="314"/>
      <c r="O41" s="314"/>
      <c r="P41" s="532"/>
      <c r="Q41" s="293"/>
      <c r="R41" s="532"/>
      <c r="S41" s="293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</row>
    <row r="42" spans="1:42">
      <c r="A42" s="293"/>
      <c r="B42" s="293"/>
      <c r="C42" s="293"/>
      <c r="D42" s="291"/>
      <c r="E42" s="291"/>
      <c r="F42" s="293"/>
      <c r="G42" s="293"/>
      <c r="H42" s="293"/>
      <c r="I42" s="293"/>
      <c r="J42" s="293"/>
      <c r="L42" s="314"/>
      <c r="M42" s="314"/>
      <c r="N42" s="314"/>
      <c r="O42" s="314"/>
      <c r="P42" s="532"/>
      <c r="Q42" s="293"/>
      <c r="R42" s="532"/>
      <c r="S42" s="293"/>
      <c r="T42" s="293"/>
      <c r="U42" s="293"/>
      <c r="V42" s="293"/>
      <c r="W42" s="293"/>
      <c r="X42" s="293"/>
      <c r="Y42" s="293"/>
      <c r="Z42" s="293"/>
      <c r="AA42" s="293"/>
      <c r="AB42" s="293"/>
      <c r="AC42" s="293"/>
      <c r="AD42" s="293"/>
      <c r="AE42" s="293"/>
      <c r="AF42" s="293"/>
      <c r="AG42" s="293"/>
      <c r="AH42" s="293"/>
      <c r="AI42" s="293"/>
      <c r="AJ42" s="293"/>
      <c r="AK42" s="293"/>
      <c r="AL42" s="293"/>
      <c r="AM42" s="293"/>
      <c r="AN42" s="293"/>
      <c r="AO42" s="293"/>
      <c r="AP42" s="293"/>
    </row>
    <row r="43" spans="1:42">
      <c r="A43" s="293"/>
      <c r="B43" s="293"/>
      <c r="C43" s="293"/>
      <c r="D43" s="291"/>
      <c r="E43" s="291"/>
      <c r="F43" s="293"/>
      <c r="G43" s="293"/>
      <c r="H43" s="293"/>
      <c r="I43" s="293"/>
      <c r="J43" s="293"/>
      <c r="L43" s="314"/>
      <c r="M43" s="314"/>
      <c r="N43" s="314"/>
      <c r="O43" s="314"/>
      <c r="P43" s="532"/>
      <c r="Q43" s="293"/>
      <c r="R43" s="532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  <c r="AF43" s="293"/>
      <c r="AG43" s="293"/>
      <c r="AH43" s="293"/>
      <c r="AI43" s="293"/>
      <c r="AJ43" s="293"/>
      <c r="AK43" s="293"/>
      <c r="AL43" s="293"/>
      <c r="AM43" s="293"/>
      <c r="AN43" s="293"/>
      <c r="AO43" s="293"/>
      <c r="AP43" s="293"/>
    </row>
    <row r="44" spans="1:42">
      <c r="A44" s="293"/>
      <c r="B44" s="293"/>
      <c r="C44" s="293"/>
      <c r="D44" s="291"/>
      <c r="E44" s="291"/>
      <c r="F44" s="293"/>
      <c r="G44" s="293"/>
      <c r="H44" s="293"/>
      <c r="I44" s="293"/>
      <c r="J44" s="293"/>
      <c r="L44" s="314"/>
      <c r="M44" s="314"/>
      <c r="N44" s="314"/>
      <c r="O44" s="314"/>
      <c r="P44" s="532"/>
      <c r="Q44" s="293"/>
      <c r="R44" s="532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  <c r="AK44" s="293"/>
      <c r="AL44" s="293"/>
      <c r="AM44" s="293"/>
      <c r="AN44" s="293"/>
      <c r="AO44" s="293"/>
      <c r="AP44" s="293"/>
    </row>
    <row r="45" spans="1:42">
      <c r="A45" s="293"/>
      <c r="B45" s="293"/>
      <c r="C45" s="293"/>
      <c r="D45" s="291"/>
      <c r="E45" s="291"/>
      <c r="F45" s="293"/>
      <c r="G45" s="293"/>
      <c r="H45" s="293"/>
      <c r="I45" s="293"/>
      <c r="J45" s="293"/>
      <c r="L45" s="314"/>
      <c r="M45" s="314"/>
      <c r="N45" s="314"/>
      <c r="O45" s="314"/>
      <c r="P45" s="532"/>
      <c r="Q45" s="293"/>
      <c r="R45" s="532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</row>
    <row r="46" spans="1:42">
      <c r="A46" s="293"/>
      <c r="B46" s="293"/>
      <c r="C46" s="293"/>
      <c r="D46" s="291"/>
      <c r="E46" s="291"/>
      <c r="F46" s="293"/>
      <c r="G46" s="293"/>
      <c r="H46" s="293"/>
      <c r="I46" s="293"/>
      <c r="J46" s="293"/>
      <c r="L46" s="314"/>
      <c r="M46" s="314"/>
      <c r="N46" s="314"/>
      <c r="O46" s="314"/>
      <c r="P46" s="532"/>
      <c r="Q46" s="293"/>
      <c r="R46" s="532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</row>
    <row r="47" spans="1:42">
      <c r="A47" s="293"/>
      <c r="B47" s="293"/>
      <c r="C47" s="293"/>
      <c r="D47" s="291"/>
      <c r="E47" s="291"/>
      <c r="F47" s="293"/>
      <c r="G47" s="293"/>
      <c r="H47" s="293"/>
      <c r="I47" s="293"/>
      <c r="J47" s="293"/>
      <c r="L47" s="314"/>
      <c r="M47" s="314"/>
      <c r="N47" s="314"/>
      <c r="O47" s="314"/>
      <c r="P47" s="532"/>
      <c r="Q47" s="293"/>
      <c r="R47" s="532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</row>
    <row r="48" spans="1:42">
      <c r="A48" s="293"/>
      <c r="B48" s="293"/>
      <c r="C48" s="293"/>
      <c r="D48" s="291"/>
      <c r="E48" s="291"/>
      <c r="F48" s="293"/>
      <c r="G48" s="293"/>
      <c r="H48" s="293"/>
      <c r="I48" s="293"/>
      <c r="J48" s="293"/>
      <c r="L48" s="314"/>
      <c r="M48" s="314"/>
      <c r="N48" s="314"/>
      <c r="O48" s="314"/>
      <c r="P48" s="532"/>
      <c r="Q48" s="293"/>
      <c r="R48" s="532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</row>
    <row r="49" spans="4:18" s="293" customFormat="1">
      <c r="D49" s="291"/>
      <c r="E49" s="291"/>
      <c r="K49" s="1"/>
      <c r="L49" s="314"/>
      <c r="M49" s="314"/>
      <c r="N49" s="314"/>
      <c r="O49" s="314"/>
      <c r="P49" s="532"/>
      <c r="R49" s="532"/>
    </row>
    <row r="50" spans="4:18" s="293" customFormat="1">
      <c r="D50" s="291"/>
      <c r="E50" s="291"/>
      <c r="K50" s="1"/>
      <c r="L50" s="314"/>
      <c r="M50" s="314"/>
      <c r="N50" s="314"/>
      <c r="O50" s="314"/>
      <c r="P50" s="532"/>
      <c r="R50" s="532"/>
    </row>
    <row r="51" spans="4:18" s="293" customFormat="1">
      <c r="D51" s="291"/>
      <c r="E51" s="291"/>
      <c r="K51" s="1"/>
      <c r="L51" s="314"/>
      <c r="M51" s="314"/>
      <c r="N51" s="314"/>
      <c r="O51" s="314"/>
      <c r="P51" s="532"/>
      <c r="R51" s="532"/>
    </row>
    <row r="52" spans="4:18" s="293" customFormat="1">
      <c r="D52" s="291"/>
      <c r="E52" s="291"/>
      <c r="K52" s="1"/>
      <c r="L52" s="314"/>
      <c r="M52" s="314"/>
      <c r="N52" s="314"/>
      <c r="O52" s="314"/>
      <c r="P52" s="532"/>
      <c r="R52" s="532"/>
    </row>
    <row r="53" spans="4:18" s="293" customFormat="1">
      <c r="D53" s="291"/>
      <c r="E53" s="291"/>
      <c r="K53" s="1"/>
      <c r="L53" s="314"/>
      <c r="M53" s="314"/>
      <c r="N53" s="314"/>
      <c r="O53" s="314"/>
      <c r="P53" s="532"/>
      <c r="R53" s="532"/>
    </row>
    <row r="54" spans="4:18" s="293" customFormat="1">
      <c r="D54" s="291"/>
      <c r="E54" s="291"/>
      <c r="K54" s="1"/>
      <c r="L54" s="314"/>
      <c r="M54" s="314"/>
      <c r="N54" s="314"/>
      <c r="O54" s="314"/>
      <c r="P54" s="532"/>
      <c r="R54" s="532"/>
    </row>
    <row r="55" spans="4:18" s="293" customFormat="1">
      <c r="D55" s="291"/>
      <c r="E55" s="291"/>
      <c r="K55" s="1"/>
      <c r="L55" s="314"/>
      <c r="M55" s="314"/>
      <c r="N55" s="314"/>
      <c r="O55" s="314"/>
      <c r="P55" s="532"/>
      <c r="R55" s="532"/>
    </row>
    <row r="56" spans="4:18" s="293" customFormat="1">
      <c r="D56" s="291"/>
      <c r="E56" s="291"/>
      <c r="K56" s="1"/>
      <c r="L56" s="314"/>
      <c r="M56" s="314"/>
      <c r="N56" s="314"/>
      <c r="O56" s="314"/>
      <c r="P56" s="532"/>
      <c r="R56" s="532"/>
    </row>
    <row r="57" spans="4:18" s="293" customFormat="1">
      <c r="D57" s="291"/>
      <c r="E57" s="291"/>
      <c r="K57" s="1"/>
      <c r="L57" s="314"/>
      <c r="M57" s="314"/>
      <c r="N57" s="314"/>
      <c r="O57" s="314"/>
      <c r="P57" s="532"/>
      <c r="R57" s="532"/>
    </row>
    <row r="58" spans="4:18" s="293" customFormat="1">
      <c r="D58" s="291"/>
      <c r="E58" s="291"/>
      <c r="K58" s="1"/>
      <c r="L58" s="314"/>
      <c r="M58" s="314"/>
      <c r="N58" s="314"/>
      <c r="O58" s="314"/>
      <c r="P58" s="532"/>
      <c r="R58" s="532"/>
    </row>
    <row r="59" spans="4:18" s="293" customFormat="1">
      <c r="D59" s="291"/>
      <c r="E59" s="291"/>
      <c r="K59" s="1"/>
      <c r="L59" s="314"/>
      <c r="M59" s="314"/>
      <c r="N59" s="314"/>
      <c r="O59" s="314"/>
      <c r="P59" s="532"/>
      <c r="R59" s="532"/>
    </row>
    <row r="60" spans="4:18" s="293" customFormat="1">
      <c r="D60" s="291"/>
      <c r="E60" s="291"/>
      <c r="K60" s="1"/>
      <c r="L60" s="314"/>
      <c r="M60" s="314"/>
      <c r="N60" s="314"/>
      <c r="O60" s="314"/>
      <c r="P60" s="532"/>
      <c r="R60" s="532"/>
    </row>
    <row r="61" spans="4:18" s="293" customFormat="1">
      <c r="D61" s="291"/>
      <c r="E61" s="291"/>
      <c r="K61" s="1"/>
      <c r="L61" s="314"/>
      <c r="M61" s="314"/>
      <c r="N61" s="314"/>
      <c r="O61" s="314"/>
      <c r="P61" s="532"/>
      <c r="R61" s="532"/>
    </row>
    <row r="62" spans="4:18" s="293" customFormat="1">
      <c r="D62" s="291"/>
      <c r="E62" s="291"/>
      <c r="K62" s="1"/>
      <c r="L62" s="314"/>
      <c r="M62" s="314"/>
      <c r="N62" s="314"/>
      <c r="O62" s="314"/>
      <c r="P62" s="532"/>
      <c r="R62" s="532"/>
    </row>
    <row r="63" spans="4:18" s="293" customFormat="1">
      <c r="D63" s="291"/>
      <c r="E63" s="291"/>
      <c r="K63" s="1"/>
      <c r="L63" s="314"/>
      <c r="M63" s="314"/>
      <c r="N63" s="314"/>
      <c r="O63" s="314"/>
      <c r="P63" s="532"/>
      <c r="R63" s="532"/>
    </row>
    <row r="64" spans="4:18" s="293" customFormat="1">
      <c r="D64" s="291"/>
      <c r="E64" s="291"/>
      <c r="K64" s="1"/>
      <c r="L64" s="314"/>
      <c r="M64" s="314"/>
      <c r="N64" s="314"/>
      <c r="O64" s="314"/>
      <c r="P64" s="532"/>
      <c r="R64" s="532"/>
    </row>
    <row r="65" spans="4:18" s="293" customFormat="1">
      <c r="D65" s="291"/>
      <c r="E65" s="291"/>
      <c r="K65" s="1"/>
      <c r="L65" s="314"/>
      <c r="M65" s="314"/>
      <c r="N65" s="314"/>
      <c r="O65" s="314"/>
      <c r="P65" s="532"/>
      <c r="R65" s="532"/>
    </row>
    <row r="66" spans="4:18" s="293" customFormat="1">
      <c r="D66" s="291"/>
      <c r="E66" s="291"/>
      <c r="K66" s="1"/>
      <c r="L66" s="314"/>
      <c r="M66" s="314"/>
      <c r="N66" s="314"/>
      <c r="O66" s="314"/>
      <c r="P66" s="532"/>
      <c r="R66" s="532"/>
    </row>
    <row r="67" spans="4:18" s="293" customFormat="1">
      <c r="D67" s="291"/>
      <c r="E67" s="291"/>
      <c r="K67" s="1"/>
      <c r="L67" s="314"/>
      <c r="M67" s="314"/>
      <c r="N67" s="314"/>
      <c r="O67" s="314"/>
      <c r="P67" s="532"/>
      <c r="R67" s="532"/>
    </row>
    <row r="68" spans="4:18" s="293" customFormat="1">
      <c r="D68" s="291"/>
      <c r="E68" s="291"/>
      <c r="K68" s="1"/>
      <c r="L68" s="314"/>
      <c r="M68" s="314"/>
      <c r="N68" s="314"/>
      <c r="O68" s="314"/>
      <c r="P68" s="532"/>
      <c r="R68" s="532"/>
    </row>
    <row r="69" spans="4:18" s="293" customFormat="1">
      <c r="D69" s="291"/>
      <c r="E69" s="291"/>
      <c r="K69" s="1"/>
      <c r="L69" s="314"/>
      <c r="M69" s="314"/>
      <c r="N69" s="314"/>
      <c r="O69" s="314"/>
      <c r="P69" s="532"/>
      <c r="R69" s="532"/>
    </row>
    <row r="70" spans="4:18" s="293" customFormat="1">
      <c r="D70" s="291"/>
      <c r="E70" s="291"/>
      <c r="K70" s="1"/>
      <c r="L70" s="314"/>
      <c r="M70" s="314"/>
      <c r="N70" s="314"/>
      <c r="O70" s="314"/>
      <c r="P70" s="532"/>
      <c r="R70" s="532"/>
    </row>
    <row r="71" spans="4:18" s="293" customFormat="1">
      <c r="D71" s="291"/>
      <c r="E71" s="291"/>
      <c r="K71" s="1"/>
      <c r="L71" s="314"/>
      <c r="M71" s="314"/>
      <c r="N71" s="314"/>
      <c r="O71" s="314"/>
      <c r="P71" s="532"/>
      <c r="R71" s="532"/>
    </row>
    <row r="72" spans="4:18" s="293" customFormat="1">
      <c r="D72" s="291"/>
      <c r="E72" s="291"/>
      <c r="K72" s="1"/>
      <c r="L72" s="314"/>
      <c r="M72" s="314"/>
      <c r="N72" s="314"/>
      <c r="O72" s="314"/>
      <c r="P72" s="532"/>
      <c r="R72" s="532"/>
    </row>
    <row r="73" spans="4:18" s="293" customFormat="1">
      <c r="D73" s="291"/>
      <c r="E73" s="291"/>
      <c r="K73" s="1"/>
      <c r="L73" s="314"/>
      <c r="M73" s="314"/>
      <c r="N73" s="314"/>
      <c r="O73" s="314"/>
      <c r="P73" s="532"/>
      <c r="R73" s="532"/>
    </row>
    <row r="74" spans="4:18" s="293" customFormat="1">
      <c r="D74" s="291"/>
      <c r="E74" s="291"/>
      <c r="K74" s="1"/>
      <c r="L74" s="314"/>
      <c r="M74" s="314"/>
      <c r="N74" s="314"/>
      <c r="O74" s="314"/>
      <c r="P74" s="532"/>
      <c r="R74" s="532"/>
    </row>
    <row r="75" spans="4:18" s="293" customFormat="1">
      <c r="D75" s="291"/>
      <c r="E75" s="291"/>
      <c r="K75" s="1"/>
      <c r="L75" s="314"/>
      <c r="M75" s="314"/>
      <c r="N75" s="314"/>
      <c r="O75" s="314"/>
      <c r="P75" s="532"/>
      <c r="R75" s="532"/>
    </row>
    <row r="76" spans="4:18" s="293" customFormat="1">
      <c r="D76" s="291"/>
      <c r="E76" s="291"/>
      <c r="K76" s="1"/>
      <c r="L76" s="314"/>
      <c r="M76" s="314"/>
      <c r="N76" s="314"/>
      <c r="O76" s="314"/>
      <c r="P76" s="532"/>
      <c r="R76" s="532"/>
    </row>
    <row r="77" spans="4:18" s="293" customFormat="1">
      <c r="D77" s="291"/>
      <c r="E77" s="291"/>
      <c r="K77" s="1"/>
      <c r="L77" s="314"/>
      <c r="M77" s="314"/>
      <c r="N77" s="314"/>
      <c r="O77" s="314"/>
      <c r="P77" s="532"/>
      <c r="R77" s="532"/>
    </row>
    <row r="78" spans="4:18" s="293" customFormat="1">
      <c r="D78" s="291"/>
      <c r="E78" s="291"/>
      <c r="K78" s="1"/>
      <c r="L78" s="314"/>
      <c r="M78" s="314"/>
      <c r="N78" s="314"/>
      <c r="O78" s="314"/>
      <c r="P78" s="532"/>
      <c r="R78" s="532"/>
    </row>
    <row r="79" spans="4:18" s="293" customFormat="1">
      <c r="D79" s="291"/>
      <c r="E79" s="291"/>
      <c r="K79" s="1"/>
      <c r="L79" s="314"/>
      <c r="M79" s="314"/>
      <c r="N79" s="314"/>
      <c r="O79" s="314"/>
      <c r="P79" s="532"/>
      <c r="R79" s="532"/>
    </row>
    <row r="80" spans="4:18" s="293" customFormat="1">
      <c r="D80" s="291"/>
      <c r="E80" s="291"/>
      <c r="K80" s="1"/>
      <c r="L80" s="314"/>
      <c r="M80" s="314"/>
      <c r="N80" s="314"/>
      <c r="O80" s="314"/>
      <c r="P80" s="532"/>
      <c r="R80" s="532"/>
    </row>
    <row r="81" spans="4:18" s="293" customFormat="1">
      <c r="D81" s="291"/>
      <c r="E81" s="291"/>
      <c r="K81" s="1"/>
      <c r="L81" s="314"/>
      <c r="M81" s="314"/>
      <c r="N81" s="314"/>
      <c r="O81" s="314"/>
      <c r="P81" s="532"/>
      <c r="R81" s="532"/>
    </row>
    <row r="82" spans="4:18" s="293" customFormat="1">
      <c r="D82" s="291"/>
      <c r="E82" s="291"/>
      <c r="K82" s="1"/>
      <c r="L82" s="314"/>
      <c r="M82" s="314"/>
      <c r="N82" s="314"/>
      <c r="O82" s="314"/>
      <c r="P82" s="532"/>
      <c r="R82" s="532"/>
    </row>
    <row r="83" spans="4:18" s="293" customFormat="1">
      <c r="D83" s="291"/>
      <c r="E83" s="291"/>
      <c r="K83" s="1"/>
      <c r="L83" s="314"/>
      <c r="M83" s="314"/>
      <c r="N83" s="314"/>
      <c r="O83" s="314"/>
      <c r="P83" s="532"/>
      <c r="R83" s="532"/>
    </row>
    <row r="84" spans="4:18" s="293" customFormat="1">
      <c r="D84" s="291"/>
      <c r="E84" s="291"/>
      <c r="K84" s="1"/>
      <c r="L84" s="314"/>
      <c r="M84" s="314"/>
      <c r="N84" s="314"/>
      <c r="O84" s="314"/>
      <c r="P84" s="532"/>
      <c r="R84" s="532"/>
    </row>
    <row r="85" spans="4:18" s="293" customFormat="1">
      <c r="D85" s="291"/>
      <c r="E85" s="291"/>
      <c r="K85" s="1"/>
      <c r="L85" s="314"/>
      <c r="M85" s="314"/>
      <c r="N85" s="314"/>
      <c r="O85" s="314"/>
      <c r="P85" s="532"/>
      <c r="R85" s="532"/>
    </row>
    <row r="86" spans="4:18" s="293" customFormat="1">
      <c r="D86" s="291"/>
      <c r="E86" s="291"/>
      <c r="K86" s="1"/>
      <c r="L86" s="314"/>
      <c r="M86" s="314"/>
      <c r="N86" s="314"/>
      <c r="O86" s="314"/>
      <c r="P86" s="532"/>
      <c r="R86" s="532"/>
    </row>
    <row r="87" spans="4:18" s="293" customFormat="1">
      <c r="D87" s="291"/>
      <c r="E87" s="291"/>
      <c r="K87" s="1"/>
      <c r="L87" s="314"/>
      <c r="M87" s="314"/>
      <c r="N87" s="314"/>
      <c r="O87" s="314"/>
      <c r="P87" s="532"/>
      <c r="R87" s="532"/>
    </row>
    <row r="88" spans="4:18" s="293" customFormat="1">
      <c r="D88" s="291"/>
      <c r="E88" s="291"/>
      <c r="K88" s="1"/>
      <c r="L88" s="314"/>
      <c r="M88" s="314"/>
      <c r="N88" s="314"/>
      <c r="O88" s="314"/>
      <c r="P88" s="532"/>
      <c r="R88" s="532"/>
    </row>
    <row r="89" spans="4:18" s="293" customFormat="1">
      <c r="D89" s="291"/>
      <c r="E89" s="291"/>
      <c r="K89" s="1"/>
      <c r="L89" s="314"/>
      <c r="M89" s="314"/>
      <c r="N89" s="314"/>
      <c r="O89" s="314"/>
      <c r="P89" s="532"/>
      <c r="R89" s="532"/>
    </row>
    <row r="90" spans="4:18" s="293" customFormat="1">
      <c r="D90" s="291"/>
      <c r="E90" s="291"/>
      <c r="K90" s="1"/>
      <c r="L90" s="314"/>
      <c r="M90" s="314"/>
      <c r="N90" s="314"/>
      <c r="O90" s="314"/>
      <c r="P90" s="532"/>
      <c r="R90" s="532"/>
    </row>
    <row r="91" spans="4:18" s="293" customFormat="1">
      <c r="D91" s="291"/>
      <c r="E91" s="291"/>
      <c r="K91" s="1"/>
      <c r="L91" s="314"/>
      <c r="M91" s="314"/>
      <c r="N91" s="314"/>
      <c r="O91" s="314"/>
      <c r="P91" s="532"/>
      <c r="R91" s="532"/>
    </row>
    <row r="92" spans="4:18" s="293" customFormat="1">
      <c r="D92" s="291"/>
      <c r="E92" s="291"/>
      <c r="K92" s="1"/>
      <c r="L92" s="314"/>
      <c r="M92" s="314"/>
      <c r="N92" s="314"/>
      <c r="O92" s="314"/>
      <c r="P92" s="532"/>
      <c r="R92" s="532"/>
    </row>
    <row r="93" spans="4:18" s="293" customFormat="1">
      <c r="D93" s="291"/>
      <c r="E93" s="291"/>
      <c r="K93" s="1"/>
      <c r="L93" s="314"/>
      <c r="M93" s="314"/>
      <c r="N93" s="314"/>
      <c r="O93" s="314"/>
      <c r="P93" s="532"/>
      <c r="R93" s="532"/>
    </row>
    <row r="94" spans="4:18" s="293" customFormat="1">
      <c r="D94" s="291"/>
      <c r="E94" s="291"/>
      <c r="K94" s="1"/>
      <c r="L94" s="314"/>
      <c r="M94" s="314"/>
      <c r="N94" s="314"/>
      <c r="O94" s="314"/>
      <c r="P94" s="532"/>
      <c r="R94" s="532"/>
    </row>
    <row r="95" spans="4:18" s="293" customFormat="1">
      <c r="D95" s="291"/>
      <c r="E95" s="291"/>
      <c r="K95" s="1"/>
      <c r="L95" s="314"/>
      <c r="M95" s="314"/>
      <c r="N95" s="314"/>
      <c r="O95" s="314"/>
      <c r="P95" s="532"/>
      <c r="R95" s="532"/>
    </row>
    <row r="96" spans="4:18" s="293" customFormat="1">
      <c r="D96" s="291"/>
      <c r="E96" s="291"/>
      <c r="K96" s="1"/>
      <c r="L96" s="314"/>
      <c r="M96" s="314"/>
      <c r="N96" s="314"/>
      <c r="O96" s="314"/>
      <c r="P96" s="532"/>
      <c r="R96" s="532"/>
    </row>
    <row r="97" spans="4:18" s="293" customFormat="1">
      <c r="D97" s="291"/>
      <c r="E97" s="291"/>
      <c r="K97" s="1"/>
      <c r="L97" s="314"/>
      <c r="M97" s="314"/>
      <c r="N97" s="314"/>
      <c r="O97" s="314"/>
      <c r="P97" s="532"/>
      <c r="R97" s="532"/>
    </row>
    <row r="98" spans="4:18" s="293" customFormat="1">
      <c r="D98" s="291"/>
      <c r="E98" s="291"/>
      <c r="K98" s="1"/>
      <c r="L98" s="314"/>
      <c r="M98" s="314"/>
      <c r="N98" s="314"/>
      <c r="O98" s="314"/>
      <c r="P98" s="532"/>
      <c r="R98" s="532"/>
    </row>
    <row r="99" spans="4:18" s="293" customFormat="1">
      <c r="D99" s="291"/>
      <c r="E99" s="291"/>
      <c r="K99" s="1"/>
      <c r="L99" s="314"/>
      <c r="M99" s="314"/>
      <c r="N99" s="314"/>
      <c r="O99" s="314"/>
      <c r="P99" s="532"/>
      <c r="R99" s="532"/>
    </row>
    <row r="100" spans="4:18" s="293" customFormat="1">
      <c r="D100" s="291"/>
      <c r="E100" s="291"/>
      <c r="K100" s="1"/>
      <c r="L100" s="314"/>
      <c r="M100" s="314"/>
      <c r="N100" s="314"/>
      <c r="O100" s="314"/>
      <c r="P100" s="532"/>
      <c r="R100" s="532"/>
    </row>
    <row r="101" spans="4:18" s="293" customFormat="1">
      <c r="D101" s="291"/>
      <c r="E101" s="291"/>
      <c r="K101" s="1"/>
      <c r="L101" s="314"/>
      <c r="M101" s="314"/>
      <c r="N101" s="314"/>
      <c r="O101" s="314"/>
      <c r="P101" s="532"/>
      <c r="R101" s="532"/>
    </row>
    <row r="102" spans="4:18" s="293" customFormat="1">
      <c r="D102" s="291"/>
      <c r="E102" s="291"/>
      <c r="K102" s="1"/>
      <c r="L102" s="314"/>
      <c r="M102" s="314"/>
      <c r="N102" s="314"/>
      <c r="O102" s="314"/>
      <c r="P102" s="532"/>
      <c r="R102" s="532"/>
    </row>
    <row r="103" spans="4:18" s="293" customFormat="1">
      <c r="D103" s="291"/>
      <c r="E103" s="291"/>
      <c r="K103" s="1"/>
      <c r="L103" s="314"/>
      <c r="M103" s="314"/>
      <c r="N103" s="314"/>
      <c r="O103" s="314"/>
      <c r="P103" s="532"/>
      <c r="R103" s="532"/>
    </row>
    <row r="104" spans="4:18" s="293" customFormat="1">
      <c r="D104" s="291"/>
      <c r="E104" s="291"/>
      <c r="K104" s="1"/>
      <c r="L104" s="314"/>
      <c r="M104" s="314"/>
      <c r="N104" s="314"/>
      <c r="O104" s="314"/>
      <c r="P104" s="532"/>
      <c r="R104" s="532"/>
    </row>
    <row r="105" spans="4:18" s="293" customFormat="1">
      <c r="D105" s="291"/>
      <c r="E105" s="291"/>
      <c r="K105" s="1"/>
      <c r="L105" s="314"/>
      <c r="M105" s="314"/>
      <c r="N105" s="314"/>
      <c r="O105" s="314"/>
      <c r="P105" s="532"/>
      <c r="R105" s="532"/>
    </row>
    <row r="106" spans="4:18" s="293" customFormat="1">
      <c r="D106" s="291"/>
      <c r="E106" s="291"/>
      <c r="K106" s="1"/>
      <c r="L106" s="314"/>
      <c r="M106" s="314"/>
      <c r="N106" s="314"/>
      <c r="O106" s="314"/>
      <c r="P106" s="532"/>
      <c r="R106" s="532"/>
    </row>
    <row r="107" spans="4:18" s="293" customFormat="1">
      <c r="D107" s="291"/>
      <c r="E107" s="291"/>
      <c r="K107" s="1"/>
      <c r="L107" s="314"/>
      <c r="M107" s="314"/>
      <c r="N107" s="314"/>
      <c r="O107" s="314"/>
      <c r="P107" s="532"/>
      <c r="R107" s="532"/>
    </row>
    <row r="108" spans="4:18" s="293" customFormat="1">
      <c r="D108" s="291"/>
      <c r="E108" s="291"/>
      <c r="K108" s="1"/>
      <c r="L108" s="314"/>
      <c r="M108" s="314"/>
      <c r="N108" s="314"/>
      <c r="O108" s="314"/>
      <c r="P108" s="532"/>
      <c r="R108" s="532"/>
    </row>
    <row r="109" spans="4:18" s="293" customFormat="1">
      <c r="D109" s="291"/>
      <c r="E109" s="291"/>
      <c r="K109" s="1"/>
      <c r="L109" s="314"/>
      <c r="M109" s="314"/>
      <c r="N109" s="314"/>
      <c r="O109" s="314"/>
      <c r="P109" s="532"/>
      <c r="R109" s="532"/>
    </row>
    <row r="110" spans="4:18" s="293" customFormat="1">
      <c r="D110" s="291"/>
      <c r="E110" s="291"/>
      <c r="K110" s="1"/>
      <c r="L110" s="314"/>
      <c r="M110" s="314"/>
      <c r="N110" s="314"/>
      <c r="O110" s="314"/>
      <c r="P110" s="532"/>
      <c r="R110" s="532"/>
    </row>
    <row r="111" spans="4:18" s="293" customFormat="1">
      <c r="D111" s="291"/>
      <c r="E111" s="291"/>
      <c r="K111" s="1"/>
      <c r="L111" s="314"/>
      <c r="M111" s="314"/>
      <c r="N111" s="314"/>
      <c r="O111" s="314"/>
      <c r="P111" s="532"/>
      <c r="R111" s="532"/>
    </row>
    <row r="112" spans="4:18" s="293" customFormat="1">
      <c r="D112" s="291"/>
      <c r="E112" s="291"/>
      <c r="K112" s="1"/>
      <c r="L112" s="314"/>
      <c r="M112" s="314"/>
      <c r="N112" s="314"/>
      <c r="O112" s="314"/>
      <c r="P112" s="532"/>
      <c r="R112" s="532"/>
    </row>
    <row r="113" spans="4:18" s="293" customFormat="1">
      <c r="D113" s="291"/>
      <c r="E113" s="291"/>
      <c r="K113" s="1"/>
      <c r="L113" s="314"/>
      <c r="M113" s="314"/>
      <c r="N113" s="314"/>
      <c r="O113" s="314"/>
      <c r="P113" s="532"/>
      <c r="R113" s="532"/>
    </row>
    <row r="114" spans="4:18" s="293" customFormat="1">
      <c r="D114" s="291"/>
      <c r="E114" s="291"/>
      <c r="K114" s="1"/>
      <c r="L114" s="314"/>
      <c r="M114" s="314"/>
      <c r="N114" s="314"/>
      <c r="O114" s="314"/>
      <c r="P114" s="532"/>
      <c r="R114" s="532"/>
    </row>
    <row r="115" spans="4:18" s="293" customFormat="1">
      <c r="D115" s="291"/>
      <c r="E115" s="291"/>
      <c r="K115" s="1"/>
      <c r="L115" s="314"/>
      <c r="M115" s="314"/>
      <c r="N115" s="314"/>
      <c r="O115" s="314"/>
      <c r="P115" s="532"/>
      <c r="R115" s="532"/>
    </row>
    <row r="116" spans="4:18" s="293" customFormat="1">
      <c r="D116" s="291"/>
      <c r="E116" s="291"/>
      <c r="K116" s="1"/>
      <c r="L116" s="314"/>
      <c r="M116" s="314"/>
      <c r="N116" s="314"/>
      <c r="O116" s="314"/>
      <c r="P116" s="532"/>
      <c r="R116" s="532"/>
    </row>
    <row r="117" spans="4:18" s="293" customFormat="1">
      <c r="D117" s="291"/>
      <c r="E117" s="291"/>
      <c r="K117" s="1"/>
      <c r="L117" s="314"/>
      <c r="M117" s="314"/>
      <c r="N117" s="314"/>
      <c r="O117" s="314"/>
      <c r="P117" s="532"/>
      <c r="R117" s="532"/>
    </row>
    <row r="118" spans="4:18" s="293" customFormat="1">
      <c r="D118" s="291"/>
      <c r="E118" s="291"/>
      <c r="K118" s="1"/>
      <c r="L118" s="314"/>
      <c r="M118" s="314"/>
      <c r="N118" s="314"/>
      <c r="O118" s="314"/>
      <c r="P118" s="532"/>
      <c r="R118" s="532"/>
    </row>
    <row r="119" spans="4:18" s="293" customFormat="1">
      <c r="D119" s="291"/>
      <c r="E119" s="291"/>
      <c r="K119" s="1"/>
      <c r="L119" s="314"/>
      <c r="M119" s="314"/>
      <c r="N119" s="314"/>
      <c r="O119" s="314"/>
      <c r="P119" s="532"/>
      <c r="R119" s="532"/>
    </row>
    <row r="120" spans="4:18" s="293" customFormat="1">
      <c r="D120" s="291"/>
      <c r="E120" s="291"/>
      <c r="K120" s="1"/>
      <c r="L120" s="314"/>
      <c r="M120" s="314"/>
      <c r="N120" s="314"/>
      <c r="O120" s="314"/>
      <c r="P120" s="532"/>
      <c r="R120" s="532"/>
    </row>
    <row r="121" spans="4:18" s="293" customFormat="1">
      <c r="D121" s="291"/>
      <c r="E121" s="291"/>
      <c r="K121" s="1"/>
      <c r="L121" s="314"/>
      <c r="M121" s="314"/>
      <c r="N121" s="314"/>
      <c r="O121" s="314"/>
      <c r="P121" s="532"/>
      <c r="R121" s="532"/>
    </row>
    <row r="122" spans="4:18" s="293" customFormat="1">
      <c r="D122" s="291"/>
      <c r="E122" s="291"/>
      <c r="K122" s="1"/>
      <c r="L122" s="314"/>
      <c r="M122" s="314"/>
      <c r="N122" s="314"/>
      <c r="O122" s="314"/>
      <c r="P122" s="532"/>
      <c r="R122" s="532"/>
    </row>
    <row r="123" spans="4:18" s="293" customFormat="1">
      <c r="D123" s="291"/>
      <c r="E123" s="291"/>
      <c r="K123" s="1"/>
      <c r="L123" s="314"/>
      <c r="M123" s="314"/>
      <c r="N123" s="314"/>
      <c r="O123" s="314"/>
      <c r="P123" s="532"/>
      <c r="R123" s="532"/>
    </row>
    <row r="124" spans="4:18" s="293" customFormat="1">
      <c r="D124" s="291"/>
      <c r="E124" s="291"/>
      <c r="K124" s="1"/>
      <c r="L124" s="314"/>
      <c r="M124" s="314"/>
      <c r="N124" s="314"/>
      <c r="O124" s="314"/>
      <c r="P124" s="532"/>
      <c r="R124" s="532"/>
    </row>
    <row r="125" spans="4:18" s="293" customFormat="1">
      <c r="D125" s="291"/>
      <c r="E125" s="291"/>
      <c r="K125" s="1"/>
      <c r="L125" s="314"/>
      <c r="M125" s="314"/>
      <c r="N125" s="314"/>
      <c r="O125" s="314"/>
      <c r="P125" s="532"/>
      <c r="R125" s="532"/>
    </row>
    <row r="126" spans="4:18" s="293" customFormat="1">
      <c r="D126" s="291"/>
      <c r="E126" s="291"/>
      <c r="K126" s="1"/>
      <c r="L126" s="314"/>
      <c r="M126" s="314"/>
      <c r="N126" s="314"/>
      <c r="O126" s="314"/>
      <c r="P126" s="532"/>
      <c r="R126" s="532"/>
    </row>
    <row r="127" spans="4:18" s="293" customFormat="1">
      <c r="D127" s="291"/>
      <c r="E127" s="291"/>
      <c r="K127" s="1"/>
      <c r="L127" s="314"/>
      <c r="M127" s="314"/>
      <c r="N127" s="314"/>
      <c r="O127" s="314"/>
      <c r="P127" s="532"/>
      <c r="R127" s="532"/>
    </row>
    <row r="128" spans="4:18" s="293" customFormat="1">
      <c r="D128" s="291"/>
      <c r="E128" s="291"/>
      <c r="K128" s="1"/>
      <c r="L128" s="314"/>
      <c r="M128" s="314"/>
      <c r="N128" s="314"/>
      <c r="O128" s="314"/>
      <c r="P128" s="532"/>
      <c r="R128" s="532"/>
    </row>
    <row r="129" spans="4:18" s="293" customFormat="1">
      <c r="D129" s="291"/>
      <c r="E129" s="291"/>
      <c r="K129" s="1"/>
      <c r="L129" s="314"/>
      <c r="M129" s="314"/>
      <c r="N129" s="314"/>
      <c r="O129" s="314"/>
      <c r="P129" s="532"/>
      <c r="R129" s="532"/>
    </row>
    <row r="130" spans="4:18" s="293" customFormat="1">
      <c r="D130" s="291"/>
      <c r="E130" s="291"/>
      <c r="K130" s="1"/>
      <c r="L130" s="314"/>
      <c r="M130" s="314"/>
      <c r="N130" s="314"/>
      <c r="O130" s="314"/>
      <c r="P130" s="532"/>
      <c r="R130" s="532"/>
    </row>
    <row r="131" spans="4:18" s="293" customFormat="1">
      <c r="D131" s="291"/>
      <c r="E131" s="291"/>
      <c r="K131" s="1"/>
      <c r="L131" s="314"/>
      <c r="M131" s="314"/>
      <c r="N131" s="314"/>
      <c r="O131" s="314"/>
      <c r="P131" s="532"/>
      <c r="R131" s="532"/>
    </row>
    <row r="132" spans="4:18" s="293" customFormat="1">
      <c r="D132" s="291"/>
      <c r="E132" s="291"/>
      <c r="K132" s="1"/>
      <c r="L132" s="314"/>
      <c r="M132" s="314"/>
      <c r="N132" s="314"/>
      <c r="O132" s="314"/>
      <c r="P132" s="532"/>
      <c r="R132" s="532"/>
    </row>
    <row r="133" spans="4:18" s="293" customFormat="1">
      <c r="D133" s="291"/>
      <c r="E133" s="291"/>
      <c r="K133" s="1"/>
      <c r="L133" s="314"/>
      <c r="M133" s="314"/>
      <c r="N133" s="314"/>
      <c r="O133" s="314"/>
      <c r="P133" s="532"/>
      <c r="R133" s="532"/>
    </row>
    <row r="134" spans="4:18" s="293" customFormat="1">
      <c r="D134" s="291"/>
      <c r="E134" s="291"/>
      <c r="K134" s="1"/>
      <c r="L134" s="314"/>
      <c r="M134" s="314"/>
      <c r="N134" s="314"/>
      <c r="O134" s="314"/>
      <c r="P134" s="532"/>
      <c r="R134" s="532"/>
    </row>
    <row r="135" spans="4:18" s="293" customFormat="1">
      <c r="D135" s="291"/>
      <c r="E135" s="291"/>
      <c r="K135" s="1"/>
      <c r="L135" s="314"/>
      <c r="M135" s="314"/>
      <c r="N135" s="314"/>
      <c r="O135" s="314"/>
      <c r="P135" s="532"/>
      <c r="R135" s="532"/>
    </row>
    <row r="136" spans="4:18" s="293" customFormat="1">
      <c r="D136" s="291"/>
      <c r="E136" s="291"/>
      <c r="K136" s="1"/>
      <c r="L136" s="314"/>
      <c r="M136" s="314"/>
      <c r="N136" s="314"/>
      <c r="O136" s="314"/>
      <c r="P136" s="532"/>
      <c r="R136" s="532"/>
    </row>
    <row r="137" spans="4:18" s="293" customFormat="1">
      <c r="D137" s="291"/>
      <c r="E137" s="291"/>
      <c r="K137" s="1"/>
      <c r="L137" s="314"/>
      <c r="M137" s="314"/>
      <c r="N137" s="314"/>
      <c r="O137" s="314"/>
      <c r="P137" s="532"/>
      <c r="R137" s="532"/>
    </row>
    <row r="138" spans="4:18" s="293" customFormat="1">
      <c r="D138" s="291"/>
      <c r="E138" s="291"/>
      <c r="K138" s="1"/>
      <c r="L138" s="314"/>
      <c r="M138" s="314"/>
      <c r="N138" s="314"/>
      <c r="O138" s="314"/>
      <c r="P138" s="532"/>
      <c r="R138" s="532"/>
    </row>
    <row r="139" spans="4:18" s="293" customFormat="1">
      <c r="D139" s="291"/>
      <c r="E139" s="291"/>
      <c r="K139" s="1"/>
      <c r="L139" s="314"/>
      <c r="M139" s="314"/>
      <c r="N139" s="314"/>
      <c r="O139" s="314"/>
      <c r="P139" s="532"/>
      <c r="R139" s="532"/>
    </row>
    <row r="140" spans="4:18" s="293" customFormat="1">
      <c r="D140" s="291"/>
      <c r="E140" s="291"/>
      <c r="K140" s="1"/>
      <c r="L140" s="314"/>
      <c r="M140" s="314"/>
      <c r="N140" s="314"/>
      <c r="O140" s="314"/>
      <c r="P140" s="532"/>
      <c r="R140" s="532"/>
    </row>
    <row r="141" spans="4:18" s="293" customFormat="1">
      <c r="D141" s="291"/>
      <c r="E141" s="291"/>
      <c r="K141" s="1"/>
      <c r="L141" s="314"/>
      <c r="M141" s="314"/>
      <c r="N141" s="314"/>
      <c r="O141" s="314"/>
      <c r="P141" s="532"/>
      <c r="R141" s="532"/>
    </row>
    <row r="142" spans="4:18" s="293" customFormat="1">
      <c r="D142" s="291"/>
      <c r="E142" s="291"/>
      <c r="K142" s="1"/>
      <c r="L142" s="314"/>
      <c r="M142" s="314"/>
      <c r="N142" s="314"/>
      <c r="O142" s="314"/>
      <c r="P142" s="532"/>
      <c r="R142" s="532"/>
    </row>
    <row r="143" spans="4:18" s="293" customFormat="1">
      <c r="D143" s="291"/>
      <c r="E143" s="291"/>
      <c r="K143" s="1"/>
      <c r="L143" s="314"/>
      <c r="M143" s="314"/>
      <c r="N143" s="314"/>
      <c r="O143" s="314"/>
      <c r="P143" s="532"/>
      <c r="R143" s="532"/>
    </row>
    <row r="144" spans="4:18" s="293" customFormat="1">
      <c r="D144" s="291"/>
      <c r="E144" s="291"/>
      <c r="K144" s="1"/>
      <c r="L144" s="314"/>
      <c r="M144" s="314"/>
      <c r="N144" s="314"/>
      <c r="O144" s="314"/>
      <c r="P144" s="532"/>
      <c r="R144" s="532"/>
    </row>
    <row r="145" spans="4:18" s="293" customFormat="1">
      <c r="D145" s="291"/>
      <c r="E145" s="291"/>
      <c r="K145" s="1"/>
      <c r="L145" s="314"/>
      <c r="M145" s="314"/>
      <c r="N145" s="314"/>
      <c r="O145" s="314"/>
      <c r="P145" s="532"/>
      <c r="R145" s="532"/>
    </row>
    <row r="146" spans="4:18" s="293" customFormat="1">
      <c r="D146" s="291"/>
      <c r="E146" s="291"/>
      <c r="K146" s="1"/>
      <c r="L146" s="314"/>
      <c r="M146" s="314"/>
      <c r="N146" s="314"/>
      <c r="O146" s="314"/>
      <c r="P146" s="532"/>
      <c r="R146" s="532"/>
    </row>
    <row r="147" spans="4:18" s="293" customFormat="1">
      <c r="D147" s="291"/>
      <c r="E147" s="291"/>
      <c r="K147" s="1"/>
      <c r="L147" s="314"/>
      <c r="M147" s="314"/>
      <c r="N147" s="314"/>
      <c r="O147" s="314"/>
      <c r="P147" s="532"/>
      <c r="R147" s="532"/>
    </row>
    <row r="148" spans="4:18" s="293" customFormat="1">
      <c r="D148" s="291"/>
      <c r="E148" s="291"/>
      <c r="K148" s="1"/>
      <c r="L148" s="314"/>
      <c r="M148" s="314"/>
      <c r="N148" s="314"/>
      <c r="O148" s="314"/>
      <c r="P148" s="532"/>
      <c r="R148" s="532"/>
    </row>
    <row r="149" spans="4:18" s="293" customFormat="1">
      <c r="D149" s="291"/>
      <c r="E149" s="291"/>
      <c r="K149" s="1"/>
      <c r="L149" s="314"/>
      <c r="M149" s="314"/>
      <c r="N149" s="314"/>
      <c r="O149" s="314"/>
      <c r="P149" s="532"/>
      <c r="R149" s="532"/>
    </row>
    <row r="150" spans="4:18" s="293" customFormat="1">
      <c r="D150" s="291"/>
      <c r="E150" s="291"/>
      <c r="K150" s="1"/>
      <c r="L150" s="314"/>
      <c r="M150" s="314"/>
      <c r="N150" s="314"/>
      <c r="O150" s="314"/>
      <c r="P150" s="532"/>
      <c r="R150" s="532"/>
    </row>
    <row r="151" spans="4:18" s="293" customFormat="1">
      <c r="D151" s="291"/>
      <c r="E151" s="291"/>
      <c r="K151" s="1"/>
      <c r="L151" s="314"/>
      <c r="M151" s="314"/>
      <c r="N151" s="314"/>
      <c r="O151" s="314"/>
      <c r="P151" s="532"/>
      <c r="R151" s="532"/>
    </row>
    <row r="152" spans="4:18" s="293" customFormat="1">
      <c r="D152" s="291"/>
      <c r="E152" s="291"/>
      <c r="K152" s="1"/>
      <c r="L152" s="314"/>
      <c r="M152" s="314"/>
      <c r="N152" s="314"/>
      <c r="O152" s="314"/>
      <c r="P152" s="532"/>
      <c r="R152" s="532"/>
    </row>
    <row r="153" spans="4:18" s="293" customFormat="1">
      <c r="D153" s="291"/>
      <c r="E153" s="291"/>
      <c r="K153" s="1"/>
      <c r="L153" s="314"/>
      <c r="M153" s="314"/>
      <c r="N153" s="314"/>
      <c r="O153" s="314"/>
      <c r="P153" s="532"/>
      <c r="R153" s="532"/>
    </row>
    <row r="154" spans="4:18" s="293" customFormat="1">
      <c r="D154" s="291"/>
      <c r="E154" s="291"/>
      <c r="K154" s="1"/>
      <c r="L154" s="314"/>
      <c r="M154" s="314"/>
      <c r="N154" s="314"/>
      <c r="O154" s="314"/>
      <c r="P154" s="532"/>
      <c r="R154" s="532"/>
    </row>
    <row r="155" spans="4:18" s="293" customFormat="1">
      <c r="D155" s="291"/>
      <c r="E155" s="291"/>
      <c r="K155" s="1"/>
      <c r="L155" s="314"/>
      <c r="M155" s="314"/>
      <c r="N155" s="314"/>
      <c r="O155" s="314"/>
      <c r="P155" s="532"/>
      <c r="R155" s="532"/>
    </row>
    <row r="156" spans="4:18" s="293" customFormat="1">
      <c r="D156" s="291"/>
      <c r="E156" s="291"/>
      <c r="K156" s="1"/>
      <c r="L156" s="314"/>
      <c r="M156" s="314"/>
      <c r="N156" s="314"/>
      <c r="O156" s="314"/>
      <c r="P156" s="532"/>
      <c r="R156" s="532"/>
    </row>
    <row r="157" spans="4:18" s="293" customFormat="1">
      <c r="D157" s="291"/>
      <c r="E157" s="291"/>
      <c r="K157" s="1"/>
      <c r="L157" s="314"/>
      <c r="M157" s="314"/>
      <c r="N157" s="314"/>
      <c r="O157" s="314"/>
      <c r="P157" s="532"/>
      <c r="R157" s="532"/>
    </row>
    <row r="158" spans="4:18" s="293" customFormat="1">
      <c r="D158" s="291"/>
      <c r="E158" s="291"/>
      <c r="K158" s="1"/>
      <c r="L158" s="314"/>
      <c r="M158" s="314"/>
      <c r="N158" s="314"/>
      <c r="O158" s="314"/>
      <c r="P158" s="532"/>
      <c r="R158" s="532"/>
    </row>
    <row r="159" spans="4:18" s="293" customFormat="1">
      <c r="D159" s="291"/>
      <c r="E159" s="291"/>
      <c r="K159" s="1"/>
      <c r="L159" s="314"/>
      <c r="M159" s="314"/>
      <c r="N159" s="314"/>
      <c r="O159" s="314"/>
      <c r="P159" s="532"/>
      <c r="R159" s="532"/>
    </row>
    <row r="160" spans="4:18" s="293" customFormat="1">
      <c r="D160" s="291"/>
      <c r="E160" s="291"/>
      <c r="K160" s="1"/>
      <c r="L160" s="314"/>
      <c r="M160" s="314"/>
      <c r="N160" s="314"/>
      <c r="O160" s="314"/>
      <c r="P160" s="532"/>
      <c r="R160" s="532"/>
    </row>
    <row r="161" spans="4:18" s="293" customFormat="1">
      <c r="D161" s="291"/>
      <c r="E161" s="291"/>
      <c r="K161" s="1"/>
      <c r="L161" s="314"/>
      <c r="M161" s="314"/>
      <c r="N161" s="314"/>
      <c r="O161" s="314"/>
      <c r="P161" s="532"/>
      <c r="R161" s="532"/>
    </row>
    <row r="162" spans="4:18" s="293" customFormat="1">
      <c r="D162" s="291"/>
      <c r="E162" s="291"/>
      <c r="K162" s="1"/>
      <c r="L162" s="314"/>
      <c r="M162" s="314"/>
      <c r="N162" s="314"/>
      <c r="O162" s="314"/>
      <c r="P162" s="532"/>
      <c r="R162" s="532"/>
    </row>
    <row r="163" spans="4:18" s="293" customFormat="1">
      <c r="D163" s="291"/>
      <c r="E163" s="291"/>
      <c r="K163" s="1"/>
      <c r="L163" s="314"/>
      <c r="M163" s="314"/>
      <c r="N163" s="314"/>
      <c r="O163" s="314"/>
      <c r="P163" s="532"/>
      <c r="R163" s="532"/>
    </row>
    <row r="164" spans="4:18" s="293" customFormat="1">
      <c r="D164" s="291"/>
      <c r="E164" s="291"/>
      <c r="K164" s="1"/>
      <c r="L164" s="314"/>
      <c r="M164" s="314"/>
      <c r="N164" s="314"/>
      <c r="O164" s="314"/>
      <c r="P164" s="532"/>
      <c r="R164" s="532"/>
    </row>
    <row r="165" spans="4:18" s="293" customFormat="1">
      <c r="D165" s="291"/>
      <c r="E165" s="291"/>
      <c r="K165" s="1"/>
      <c r="L165" s="314"/>
      <c r="M165" s="314"/>
      <c r="N165" s="314"/>
      <c r="O165" s="314"/>
      <c r="P165" s="532"/>
      <c r="R165" s="532"/>
    </row>
    <row r="166" spans="4:18" s="293" customFormat="1">
      <c r="D166" s="291"/>
      <c r="E166" s="291"/>
      <c r="K166" s="1"/>
      <c r="L166" s="314"/>
      <c r="M166" s="314"/>
      <c r="N166" s="314"/>
      <c r="O166" s="314"/>
      <c r="P166" s="532"/>
      <c r="R166" s="532"/>
    </row>
    <row r="167" spans="4:18" s="293" customFormat="1">
      <c r="D167" s="291"/>
      <c r="E167" s="291"/>
      <c r="K167" s="1"/>
      <c r="L167" s="314"/>
      <c r="M167" s="314"/>
      <c r="N167" s="314"/>
      <c r="O167" s="314"/>
      <c r="P167" s="532"/>
      <c r="R167" s="532"/>
    </row>
    <row r="168" spans="4:18" s="293" customFormat="1">
      <c r="D168" s="291"/>
      <c r="E168" s="291"/>
      <c r="K168" s="1"/>
      <c r="L168" s="314"/>
      <c r="M168" s="314"/>
      <c r="N168" s="314"/>
      <c r="O168" s="314"/>
      <c r="P168" s="532"/>
      <c r="R168" s="532"/>
    </row>
    <row r="169" spans="4:18" s="293" customFormat="1">
      <c r="D169" s="291"/>
      <c r="E169" s="291"/>
      <c r="K169" s="1"/>
      <c r="L169" s="314"/>
      <c r="M169" s="314"/>
      <c r="N169" s="314"/>
      <c r="O169" s="314"/>
      <c r="P169" s="532"/>
      <c r="R169" s="532"/>
    </row>
    <row r="170" spans="4:18" s="293" customFormat="1">
      <c r="D170" s="291"/>
      <c r="E170" s="291"/>
      <c r="K170" s="1"/>
      <c r="L170" s="314"/>
      <c r="M170" s="314"/>
      <c r="N170" s="314"/>
      <c r="O170" s="314"/>
      <c r="P170" s="532"/>
      <c r="R170" s="532"/>
    </row>
    <row r="171" spans="4:18" s="293" customFormat="1">
      <c r="D171" s="291"/>
      <c r="E171" s="291"/>
      <c r="K171" s="1"/>
      <c r="L171" s="314"/>
      <c r="M171" s="314"/>
      <c r="N171" s="314"/>
      <c r="O171" s="314"/>
      <c r="P171" s="532"/>
      <c r="R171" s="532"/>
    </row>
    <row r="172" spans="4:18" s="293" customFormat="1">
      <c r="D172" s="291"/>
      <c r="E172" s="291"/>
      <c r="K172" s="1"/>
      <c r="L172" s="314"/>
      <c r="M172" s="314"/>
      <c r="N172" s="314"/>
      <c r="O172" s="314"/>
      <c r="P172" s="532"/>
      <c r="R172" s="532"/>
    </row>
    <row r="173" spans="4:18" s="293" customFormat="1">
      <c r="D173" s="291"/>
      <c r="E173" s="291"/>
      <c r="K173" s="1"/>
      <c r="L173" s="314"/>
      <c r="M173" s="314"/>
      <c r="N173" s="314"/>
      <c r="O173" s="314"/>
      <c r="P173" s="532"/>
      <c r="R173" s="532"/>
    </row>
    <row r="174" spans="4:18" s="293" customFormat="1">
      <c r="D174" s="291"/>
      <c r="E174" s="291"/>
      <c r="K174" s="1"/>
      <c r="L174" s="314"/>
      <c r="M174" s="314"/>
      <c r="N174" s="314"/>
      <c r="O174" s="314"/>
      <c r="P174" s="532"/>
      <c r="R174" s="532"/>
    </row>
    <row r="175" spans="4:18" s="293" customFormat="1">
      <c r="D175" s="291"/>
      <c r="E175" s="291"/>
      <c r="K175" s="1"/>
      <c r="L175" s="314"/>
      <c r="M175" s="314"/>
      <c r="N175" s="314"/>
      <c r="O175" s="314"/>
      <c r="P175" s="532"/>
      <c r="R175" s="532"/>
    </row>
    <row r="176" spans="4:18" s="293" customFormat="1">
      <c r="D176" s="291"/>
      <c r="E176" s="291"/>
      <c r="K176" s="1"/>
      <c r="L176" s="314"/>
      <c r="M176" s="314"/>
      <c r="N176" s="314"/>
      <c r="O176" s="314"/>
      <c r="P176" s="532"/>
      <c r="R176" s="532"/>
    </row>
    <row r="177" spans="4:29" s="293" customFormat="1">
      <c r="D177" s="291"/>
      <c r="E177" s="291"/>
      <c r="K177" s="1"/>
      <c r="L177" s="314"/>
      <c r="M177" s="314"/>
      <c r="N177" s="314"/>
      <c r="O177" s="314"/>
      <c r="P177" s="532"/>
      <c r="R177" s="532"/>
    </row>
    <row r="178" spans="4:29" s="293" customFormat="1">
      <c r="D178" s="291"/>
      <c r="E178" s="291"/>
      <c r="K178" s="1"/>
      <c r="L178" s="314"/>
      <c r="M178" s="314"/>
      <c r="N178" s="314"/>
      <c r="O178" s="314"/>
      <c r="P178" s="532"/>
      <c r="R178" s="532"/>
    </row>
    <row r="179" spans="4:29" s="293" customFormat="1">
      <c r="D179" s="291"/>
      <c r="E179" s="291"/>
      <c r="K179" s="1"/>
      <c r="L179" s="314"/>
      <c r="M179" s="314"/>
      <c r="N179" s="314"/>
      <c r="O179" s="314"/>
      <c r="P179" s="532"/>
      <c r="R179" s="532"/>
    </row>
    <row r="180" spans="4:29" s="293" customFormat="1">
      <c r="D180" s="291"/>
      <c r="E180" s="291"/>
      <c r="K180" s="1"/>
      <c r="L180" s="314"/>
      <c r="M180" s="314"/>
      <c r="N180" s="314"/>
      <c r="O180" s="314"/>
      <c r="P180" s="532"/>
      <c r="R180" s="532"/>
    </row>
    <row r="181" spans="4:29" s="293" customFormat="1">
      <c r="D181" s="291"/>
      <c r="E181" s="291"/>
      <c r="K181" s="1"/>
      <c r="L181" s="314"/>
      <c r="M181" s="314"/>
      <c r="N181" s="314"/>
      <c r="O181" s="314"/>
      <c r="P181" s="531"/>
      <c r="Q181" s="1"/>
      <c r="R181" s="53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4:29" s="293" customFormat="1">
      <c r="D182" s="291"/>
      <c r="E182" s="291"/>
      <c r="K182" s="1"/>
      <c r="L182" s="314"/>
      <c r="M182" s="314"/>
      <c r="N182" s="314"/>
      <c r="O182" s="314"/>
      <c r="P182" s="531"/>
      <c r="Q182" s="1"/>
      <c r="R182" s="53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4:29" s="293" customFormat="1">
      <c r="D183" s="291"/>
      <c r="E183" s="291"/>
      <c r="K183" s="1"/>
      <c r="L183" s="314"/>
      <c r="M183" s="314"/>
      <c r="N183" s="314"/>
      <c r="O183" s="314"/>
      <c r="P183" s="531"/>
      <c r="Q183" s="1"/>
      <c r="R183" s="53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4:29" s="293" customFormat="1">
      <c r="D184" s="291"/>
      <c r="E184" s="291"/>
      <c r="J184"/>
      <c r="K184" s="1"/>
      <c r="L184" s="1"/>
      <c r="M184" s="1"/>
      <c r="N184" s="1"/>
      <c r="O184" s="1"/>
      <c r="P184" s="531"/>
      <c r="Q184" s="1"/>
      <c r="R184" s="53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4:29" s="293" customFormat="1">
      <c r="D185" s="291"/>
      <c r="E185" s="291"/>
      <c r="J185"/>
      <c r="K185" s="1"/>
      <c r="L185" s="1"/>
      <c r="M185" s="1"/>
      <c r="N185" s="1"/>
      <c r="O185" s="1"/>
      <c r="P185" s="531"/>
      <c r="Q185" s="1"/>
      <c r="R185" s="53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4:29" s="293" customFormat="1">
      <c r="D186" s="291"/>
      <c r="E186" s="291"/>
      <c r="J186"/>
      <c r="K186" s="1"/>
      <c r="L186" s="1"/>
      <c r="M186" s="1"/>
      <c r="N186" s="1"/>
      <c r="O186" s="1"/>
      <c r="P186" s="531"/>
      <c r="Q186" s="1"/>
      <c r="R186" s="53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4:29" s="293" customFormat="1">
      <c r="D187" s="291"/>
      <c r="E187" s="291"/>
      <c r="J187"/>
      <c r="K187" s="1"/>
      <c r="L187" s="1"/>
      <c r="M187" s="1"/>
      <c r="N187" s="1"/>
      <c r="O187" s="1"/>
      <c r="P187" s="531"/>
      <c r="Q187" s="1"/>
      <c r="R187" s="53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4:29" s="293" customFormat="1">
      <c r="D188" s="291"/>
      <c r="E188" s="291"/>
      <c r="J188"/>
      <c r="K188" s="1"/>
      <c r="L188" s="1"/>
      <c r="M188" s="1"/>
      <c r="N188" s="1"/>
      <c r="O188" s="1"/>
      <c r="P188" s="531"/>
      <c r="Q188" s="1"/>
      <c r="R188" s="53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4:29" s="293" customFormat="1">
      <c r="D189" s="291"/>
      <c r="E189" s="291"/>
      <c r="J189"/>
      <c r="K189" s="1"/>
      <c r="L189" s="1"/>
      <c r="M189" s="1"/>
      <c r="N189" s="1"/>
      <c r="O189" s="1"/>
      <c r="P189" s="531"/>
      <c r="Q189" s="1"/>
      <c r="R189" s="53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/>
    </row>
    <row r="190" spans="4:29" s="293" customFormat="1">
      <c r="D190" s="291"/>
      <c r="E190" s="291"/>
      <c r="J190"/>
      <c r="K190" s="1"/>
      <c r="L190" s="1"/>
      <c r="M190" s="1"/>
      <c r="N190" s="1"/>
      <c r="O190" s="1"/>
      <c r="P190" s="531"/>
      <c r="Q190" s="1"/>
      <c r="R190" s="53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/>
    </row>
    <row r="191" spans="4:29" s="293" customFormat="1">
      <c r="D191" s="291"/>
      <c r="E191" s="291"/>
      <c r="J191"/>
      <c r="K191" s="1"/>
      <c r="L191" s="1"/>
      <c r="M191" s="1"/>
      <c r="N191" s="1"/>
      <c r="O191" s="1"/>
      <c r="P191" s="531"/>
      <c r="Q191" s="1"/>
      <c r="R191" s="53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/>
    </row>
    <row r="192" spans="4:29" s="293" customFormat="1">
      <c r="D192" s="291"/>
      <c r="E192" s="291"/>
      <c r="J192"/>
      <c r="K192" s="1"/>
      <c r="L192" s="1"/>
      <c r="M192" s="1"/>
      <c r="N192" s="1"/>
      <c r="O192" s="1"/>
      <c r="P192" s="531"/>
      <c r="Q192" s="1"/>
      <c r="R192" s="53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/>
    </row>
    <row r="193" spans="4:29" s="293" customFormat="1">
      <c r="D193" s="291"/>
      <c r="E193" s="291"/>
      <c r="J193"/>
      <c r="K193" s="1"/>
      <c r="L193" s="1"/>
      <c r="M193" s="1"/>
      <c r="N193" s="1"/>
      <c r="O193" s="1"/>
      <c r="P193" s="531"/>
      <c r="Q193" s="1"/>
      <c r="R193" s="53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/>
    </row>
    <row r="194" spans="4:29" s="293" customFormat="1">
      <c r="D194" s="291"/>
      <c r="E194" s="291"/>
      <c r="J194"/>
      <c r="K194" s="1"/>
      <c r="L194" s="1"/>
      <c r="M194" s="1"/>
      <c r="N194" s="1"/>
      <c r="O194" s="1"/>
      <c r="P194" s="531"/>
      <c r="Q194" s="1"/>
      <c r="R194" s="53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/>
    </row>
    <row r="195" spans="4:29" s="293" customFormat="1">
      <c r="D195" s="291"/>
      <c r="E195" s="291"/>
      <c r="J195"/>
      <c r="K195" s="1"/>
      <c r="L195" s="1"/>
      <c r="M195" s="1"/>
      <c r="N195" s="1"/>
      <c r="O195" s="1"/>
      <c r="P195" s="531"/>
      <c r="Q195" s="1"/>
      <c r="R195" s="53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/>
    </row>
    <row r="196" spans="4:29" s="293" customFormat="1">
      <c r="D196" s="291"/>
      <c r="E196" s="291"/>
      <c r="J196"/>
      <c r="K196" s="1"/>
      <c r="L196" s="1"/>
      <c r="M196" s="1"/>
      <c r="N196" s="1"/>
      <c r="O196" s="1"/>
      <c r="P196" s="531"/>
      <c r="Q196" s="1"/>
      <c r="R196" s="53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/>
    </row>
    <row r="197" spans="4:29" s="293" customFormat="1">
      <c r="D197" s="291"/>
      <c r="E197" s="291"/>
      <c r="J197"/>
      <c r="K197" s="1"/>
      <c r="L197" s="1"/>
      <c r="M197" s="1"/>
      <c r="N197" s="1"/>
      <c r="O197" s="1"/>
      <c r="P197" s="531"/>
      <c r="Q197" s="1"/>
      <c r="R197" s="53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/>
    </row>
    <row r="198" spans="4:29" s="293" customFormat="1">
      <c r="D198" s="291"/>
      <c r="E198" s="291"/>
      <c r="J198"/>
      <c r="K198" s="1"/>
      <c r="L198" s="1"/>
      <c r="M198" s="1"/>
      <c r="N198" s="1"/>
      <c r="O198" s="1"/>
      <c r="P198" s="531"/>
      <c r="Q198" s="1"/>
      <c r="R198" s="53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/>
    </row>
    <row r="199" spans="4:29" s="293" customFormat="1">
      <c r="D199" s="291"/>
      <c r="E199" s="291"/>
      <c r="J199"/>
      <c r="K199" s="1"/>
      <c r="L199" s="1"/>
      <c r="M199" s="1"/>
      <c r="N199" s="1"/>
      <c r="O199" s="1"/>
      <c r="P199" s="531"/>
      <c r="Q199" s="1"/>
      <c r="R199" s="53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/>
    </row>
    <row r="200" spans="4:29" s="293" customFormat="1">
      <c r="D200" s="291"/>
      <c r="E200" s="291"/>
      <c r="J200"/>
      <c r="K200" s="1"/>
      <c r="L200" s="1"/>
      <c r="M200" s="1"/>
      <c r="N200" s="1"/>
      <c r="O200" s="1"/>
      <c r="P200" s="531"/>
      <c r="Q200" s="1"/>
      <c r="R200" s="53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/>
    </row>
    <row r="201" spans="4:29" s="293" customFormat="1">
      <c r="D201" s="291"/>
      <c r="E201" s="291"/>
      <c r="J201"/>
      <c r="K201" s="1"/>
      <c r="L201" s="1"/>
      <c r="M201" s="1"/>
      <c r="N201" s="1"/>
      <c r="O201" s="1"/>
      <c r="P201" s="531"/>
      <c r="Q201" s="1"/>
      <c r="R201" s="53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/>
    </row>
    <row r="202" spans="4:29" s="293" customFormat="1">
      <c r="D202" s="291"/>
      <c r="E202" s="291"/>
      <c r="J202"/>
      <c r="K202" s="1"/>
      <c r="L202" s="1"/>
      <c r="M202" s="1"/>
      <c r="N202" s="1"/>
      <c r="O202" s="1"/>
      <c r="P202" s="531"/>
      <c r="Q202" s="1"/>
      <c r="R202" s="53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/>
    </row>
    <row r="203" spans="4:29" s="293" customFormat="1">
      <c r="D203" s="291"/>
      <c r="E203" s="291"/>
      <c r="J203"/>
      <c r="K203" s="1"/>
      <c r="L203" s="1"/>
      <c r="M203" s="1"/>
      <c r="N203" s="1"/>
      <c r="O203" s="1"/>
      <c r="P203" s="531"/>
      <c r="Q203" s="1"/>
      <c r="R203" s="53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/>
    </row>
    <row r="204" spans="4:29" s="293" customFormat="1">
      <c r="D204" s="291"/>
      <c r="E204" s="291"/>
      <c r="J204"/>
      <c r="K204" s="1"/>
      <c r="L204" s="1"/>
      <c r="M204" s="1"/>
      <c r="N204" s="1"/>
      <c r="O204" s="1"/>
      <c r="P204" s="531"/>
      <c r="Q204" s="1"/>
      <c r="R204" s="53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/>
    </row>
    <row r="205" spans="4:29" s="293" customFormat="1">
      <c r="D205" s="291"/>
      <c r="E205" s="291"/>
      <c r="J205"/>
      <c r="K205" s="1"/>
      <c r="L205" s="1"/>
      <c r="M205" s="1"/>
      <c r="N205" s="1"/>
      <c r="O205" s="1"/>
      <c r="P205" s="531"/>
      <c r="Q205" s="1"/>
      <c r="R205" s="53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/>
    </row>
    <row r="206" spans="4:29" s="293" customFormat="1">
      <c r="D206" s="291"/>
      <c r="E206" s="291"/>
      <c r="J206"/>
      <c r="K206" s="1"/>
      <c r="L206" s="1"/>
      <c r="M206" s="1"/>
      <c r="N206" s="1"/>
      <c r="O206" s="1"/>
      <c r="P206" s="531"/>
      <c r="Q206" s="1"/>
      <c r="R206" s="53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/>
    </row>
    <row r="207" spans="4:29" s="293" customFormat="1">
      <c r="D207" s="291"/>
      <c r="E207" s="291"/>
      <c r="J207"/>
      <c r="K207" s="1"/>
      <c r="L207" s="1"/>
      <c r="M207" s="1"/>
      <c r="N207" s="1"/>
      <c r="O207" s="1"/>
      <c r="P207" s="531"/>
      <c r="Q207" s="1"/>
      <c r="R207" s="53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/>
    </row>
    <row r="208" spans="4:29" s="293" customFormat="1">
      <c r="D208" s="291"/>
      <c r="E208" s="291"/>
      <c r="J208"/>
      <c r="K208" s="1"/>
      <c r="L208" s="1"/>
      <c r="M208" s="1"/>
      <c r="N208" s="1"/>
      <c r="O208" s="1"/>
      <c r="P208" s="531"/>
      <c r="Q208" s="1"/>
      <c r="R208" s="53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/>
    </row>
    <row r="209" spans="4:29" s="293" customFormat="1">
      <c r="D209" s="291"/>
      <c r="E209" s="291"/>
      <c r="J209"/>
      <c r="K209" s="1"/>
      <c r="L209" s="1"/>
      <c r="M209" s="1"/>
      <c r="N209" s="1"/>
      <c r="O209" s="1"/>
      <c r="P209" s="531"/>
      <c r="Q209" s="1"/>
      <c r="R209" s="53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/>
    </row>
    <row r="210" spans="4:29" s="293" customFormat="1">
      <c r="D210" s="291"/>
      <c r="E210" s="291"/>
      <c r="J210"/>
      <c r="K210" s="1"/>
      <c r="L210" s="1"/>
      <c r="M210" s="1"/>
      <c r="N210" s="1"/>
      <c r="O210" s="1"/>
      <c r="P210" s="531"/>
      <c r="Q210" s="1"/>
      <c r="R210" s="53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/>
    </row>
    <row r="211" spans="4:29" s="293" customFormat="1">
      <c r="D211" s="291"/>
      <c r="E211" s="291"/>
      <c r="J211"/>
      <c r="K211" s="1"/>
      <c r="L211" s="1"/>
      <c r="M211" s="1"/>
      <c r="N211" s="1"/>
      <c r="O211" s="1"/>
      <c r="P211" s="531"/>
      <c r="Q211" s="1"/>
      <c r="R211" s="53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/>
    </row>
    <row r="212" spans="4:29" s="293" customFormat="1">
      <c r="D212" s="291"/>
      <c r="E212" s="291"/>
      <c r="J212"/>
      <c r="K212" s="1"/>
      <c r="L212" s="1"/>
      <c r="M212" s="1"/>
      <c r="N212" s="1"/>
      <c r="O212" s="1"/>
      <c r="P212" s="531"/>
      <c r="Q212" s="1"/>
      <c r="R212" s="53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/>
    </row>
    <row r="213" spans="4:29" s="293" customFormat="1">
      <c r="D213" s="291"/>
      <c r="E213" s="291"/>
      <c r="J213"/>
      <c r="K213" s="1"/>
      <c r="L213" s="1"/>
      <c r="M213" s="1"/>
      <c r="N213" s="1"/>
      <c r="O213" s="1"/>
      <c r="P213" s="531"/>
      <c r="Q213" s="1"/>
      <c r="R213" s="53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/>
    </row>
    <row r="214" spans="4:29" s="293" customFormat="1">
      <c r="D214" s="291"/>
      <c r="E214" s="291"/>
      <c r="J214"/>
      <c r="K214" s="1"/>
      <c r="L214" s="1"/>
      <c r="M214" s="1"/>
      <c r="N214" s="1"/>
      <c r="O214" s="1"/>
      <c r="P214" s="531"/>
      <c r="Q214" s="1"/>
      <c r="R214" s="53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/>
    </row>
    <row r="215" spans="4:29" s="293" customFormat="1">
      <c r="D215" s="291"/>
      <c r="E215" s="291"/>
      <c r="J215"/>
      <c r="K215" s="1"/>
      <c r="L215" s="1"/>
      <c r="M215" s="1"/>
      <c r="N215" s="1"/>
      <c r="O215" s="1"/>
      <c r="P215" s="531"/>
      <c r="Q215" s="1"/>
      <c r="R215" s="53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/>
    </row>
    <row r="216" spans="4:29" s="293" customFormat="1">
      <c r="D216" s="291"/>
      <c r="E216" s="291"/>
      <c r="J216"/>
      <c r="K216" s="1"/>
      <c r="L216" s="1"/>
      <c r="M216" s="1"/>
      <c r="N216" s="1"/>
      <c r="O216" s="1"/>
      <c r="P216" s="531"/>
      <c r="Q216" s="1"/>
      <c r="R216" s="53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/>
    </row>
    <row r="217" spans="4:29" s="293" customFormat="1">
      <c r="D217" s="291"/>
      <c r="E217" s="291"/>
      <c r="J217"/>
      <c r="K217" s="1"/>
      <c r="L217" s="1"/>
      <c r="M217" s="1"/>
      <c r="N217" s="1"/>
      <c r="O217" s="1"/>
      <c r="P217" s="531"/>
      <c r="Q217" s="1"/>
      <c r="R217" s="53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/>
    </row>
    <row r="218" spans="4:29" s="293" customFormat="1">
      <c r="D218" s="291"/>
      <c r="E218" s="291"/>
      <c r="J218"/>
      <c r="K218" s="1"/>
      <c r="L218" s="1"/>
      <c r="M218" s="1"/>
      <c r="N218" s="1"/>
      <c r="O218" s="1"/>
      <c r="P218" s="531"/>
      <c r="Q218" s="1"/>
      <c r="R218" s="53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/>
    </row>
    <row r="219" spans="4:29" s="293" customFormat="1">
      <c r="D219" s="291"/>
      <c r="E219" s="291"/>
      <c r="J219"/>
      <c r="K219" s="1"/>
      <c r="L219" s="1"/>
      <c r="M219" s="1"/>
      <c r="N219" s="1"/>
      <c r="O219" s="1"/>
      <c r="P219" s="531"/>
      <c r="Q219" s="1"/>
      <c r="R219" s="53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/>
    </row>
    <row r="220" spans="4:29" s="293" customFormat="1">
      <c r="D220" s="291"/>
      <c r="E220" s="291"/>
      <c r="J220"/>
      <c r="K220" s="1"/>
      <c r="L220" s="1"/>
      <c r="M220" s="1"/>
      <c r="N220" s="1"/>
      <c r="O220" s="1"/>
      <c r="P220" s="531"/>
      <c r="Q220" s="1"/>
      <c r="R220" s="53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/>
    </row>
    <row r="221" spans="4:29" s="293" customFormat="1">
      <c r="D221" s="291"/>
      <c r="E221" s="291"/>
      <c r="J221"/>
      <c r="K221" s="1"/>
      <c r="L221" s="1"/>
      <c r="M221" s="1"/>
      <c r="N221" s="1"/>
      <c r="O221" s="1"/>
      <c r="P221" s="531"/>
      <c r="Q221" s="1"/>
      <c r="R221" s="53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/>
    </row>
    <row r="222" spans="4:29" s="293" customFormat="1">
      <c r="D222" s="291"/>
      <c r="E222" s="291"/>
      <c r="J222"/>
      <c r="K222" s="1"/>
      <c r="L222" s="1"/>
      <c r="M222" s="1"/>
      <c r="N222" s="1"/>
      <c r="O222" s="1"/>
      <c r="P222" s="531"/>
      <c r="Q222" s="1"/>
      <c r="R222" s="53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/>
    </row>
    <row r="223" spans="4:29" s="293" customFormat="1">
      <c r="D223" s="291"/>
      <c r="E223" s="291"/>
      <c r="J223"/>
      <c r="K223" s="1"/>
      <c r="L223" s="1"/>
      <c r="M223" s="1"/>
      <c r="N223" s="1"/>
      <c r="O223" s="1"/>
      <c r="P223" s="531"/>
      <c r="Q223" s="1"/>
      <c r="R223" s="53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/>
    </row>
    <row r="224" spans="4:29" s="293" customFormat="1">
      <c r="D224" s="291"/>
      <c r="E224" s="291"/>
      <c r="J224"/>
      <c r="K224" s="1"/>
      <c r="L224" s="1"/>
      <c r="M224" s="1"/>
      <c r="N224" s="1"/>
      <c r="O224" s="1"/>
      <c r="P224" s="531"/>
      <c r="Q224" s="1"/>
      <c r="R224" s="53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/>
    </row>
    <row r="225" spans="4:29" s="293" customFormat="1">
      <c r="D225" s="291"/>
      <c r="E225" s="291"/>
      <c r="J225"/>
      <c r="K225" s="1"/>
      <c r="L225" s="1"/>
      <c r="M225" s="1"/>
      <c r="N225" s="1"/>
      <c r="O225" s="1"/>
      <c r="P225" s="531"/>
      <c r="Q225" s="1"/>
      <c r="R225" s="53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/>
    </row>
    <row r="226" spans="4:29" s="293" customFormat="1">
      <c r="D226" s="291"/>
      <c r="E226" s="291"/>
      <c r="J226"/>
      <c r="K226" s="1"/>
      <c r="L226" s="1"/>
      <c r="M226" s="1"/>
      <c r="N226" s="1"/>
      <c r="O226" s="1"/>
      <c r="P226" s="531"/>
      <c r="Q226" s="1"/>
      <c r="R226" s="53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/>
    </row>
    <row r="227" spans="4:29" s="293" customFormat="1">
      <c r="D227" s="291"/>
      <c r="E227" s="291"/>
      <c r="J227"/>
      <c r="K227" s="1"/>
      <c r="L227" s="1"/>
      <c r="M227" s="1"/>
      <c r="N227" s="1"/>
      <c r="O227" s="1"/>
      <c r="P227" s="531"/>
      <c r="Q227" s="1"/>
      <c r="R227" s="53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/>
    </row>
    <row r="228" spans="4:29" s="293" customFormat="1">
      <c r="D228" s="291"/>
      <c r="E228" s="291"/>
      <c r="J228"/>
      <c r="K228" s="1"/>
      <c r="L228" s="1"/>
      <c r="M228" s="1"/>
      <c r="N228" s="1"/>
      <c r="O228" s="1"/>
      <c r="P228" s="531"/>
      <c r="Q228" s="1"/>
      <c r="R228" s="53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/>
    </row>
    <row r="229" spans="4:29" s="293" customFormat="1">
      <c r="D229" s="291"/>
      <c r="E229" s="291"/>
      <c r="J229"/>
      <c r="K229" s="1"/>
      <c r="L229" s="1"/>
      <c r="M229" s="1"/>
      <c r="N229" s="1"/>
      <c r="O229" s="1"/>
      <c r="P229" s="531"/>
      <c r="Q229" s="1"/>
      <c r="R229" s="53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/>
    </row>
    <row r="230" spans="4:29" s="293" customFormat="1">
      <c r="D230" s="291"/>
      <c r="E230" s="291"/>
      <c r="J230"/>
      <c r="K230" s="1"/>
      <c r="L230" s="1"/>
      <c r="M230" s="1"/>
      <c r="N230" s="1"/>
      <c r="O230" s="1"/>
      <c r="P230" s="531"/>
      <c r="Q230" s="1"/>
      <c r="R230" s="53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/>
    </row>
    <row r="231" spans="4:29" s="293" customFormat="1">
      <c r="D231" s="291"/>
      <c r="E231" s="291"/>
      <c r="J231"/>
      <c r="K231" s="1"/>
      <c r="L231" s="1"/>
      <c r="M231" s="1"/>
      <c r="N231" s="1"/>
      <c r="O231" s="1"/>
      <c r="P231" s="531"/>
      <c r="Q231" s="1"/>
      <c r="R231" s="53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/>
    </row>
    <row r="232" spans="4:29" s="293" customFormat="1">
      <c r="D232" s="291"/>
      <c r="E232" s="291"/>
      <c r="J232"/>
      <c r="K232" s="1"/>
      <c r="L232" s="1"/>
      <c r="M232" s="1"/>
      <c r="N232" s="1"/>
      <c r="O232" s="1"/>
      <c r="P232" s="531"/>
      <c r="Q232" s="1"/>
      <c r="R232" s="53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/>
    </row>
    <row r="233" spans="4:29" s="293" customFormat="1">
      <c r="D233" s="291"/>
      <c r="E233" s="291"/>
      <c r="J233"/>
      <c r="K233" s="1"/>
      <c r="L233" s="1"/>
      <c r="M233" s="1"/>
      <c r="N233" s="1"/>
      <c r="O233" s="1"/>
      <c r="P233" s="531"/>
      <c r="Q233" s="1"/>
      <c r="R233" s="53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/>
    </row>
    <row r="234" spans="4:29" s="293" customFormat="1">
      <c r="D234" s="291"/>
      <c r="E234" s="291"/>
      <c r="J234"/>
      <c r="K234" s="1"/>
      <c r="L234" s="1"/>
      <c r="M234" s="1"/>
      <c r="N234" s="1"/>
      <c r="O234" s="1"/>
      <c r="P234" s="531"/>
      <c r="Q234" s="1"/>
      <c r="R234" s="53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/>
    </row>
    <row r="235" spans="4:29" s="293" customFormat="1">
      <c r="D235" s="291"/>
      <c r="E235" s="291"/>
      <c r="J235"/>
      <c r="K235" s="1"/>
      <c r="L235" s="1"/>
      <c r="M235" s="1"/>
      <c r="N235" s="1"/>
      <c r="O235" s="1"/>
      <c r="P235" s="531"/>
      <c r="Q235" s="1"/>
      <c r="R235" s="53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/>
    </row>
    <row r="236" spans="4:29" s="293" customFormat="1">
      <c r="D236" s="291"/>
      <c r="E236" s="291"/>
      <c r="J236"/>
      <c r="K236" s="1"/>
      <c r="L236" s="1"/>
      <c r="M236" s="1"/>
      <c r="N236" s="1"/>
      <c r="O236" s="1"/>
      <c r="P236" s="531"/>
      <c r="Q236" s="1"/>
      <c r="R236" s="53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/>
    </row>
    <row r="237" spans="4:29" s="293" customFormat="1">
      <c r="D237" s="291"/>
      <c r="E237" s="291"/>
      <c r="J237"/>
      <c r="K237" s="1"/>
      <c r="L237" s="1"/>
      <c r="M237" s="1"/>
      <c r="N237" s="1"/>
      <c r="O237" s="1"/>
      <c r="P237" s="531"/>
      <c r="Q237" s="1"/>
      <c r="R237" s="53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/>
    </row>
    <row r="238" spans="4:29" s="293" customFormat="1">
      <c r="D238" s="291"/>
      <c r="E238" s="291"/>
      <c r="J238"/>
      <c r="K238" s="1"/>
      <c r="L238" s="1"/>
      <c r="M238" s="1"/>
      <c r="N238" s="1"/>
      <c r="O238" s="1"/>
      <c r="P238" s="531"/>
      <c r="Q238" s="1"/>
      <c r="R238" s="53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/>
    </row>
    <row r="239" spans="4:29" s="293" customFormat="1">
      <c r="D239" s="291"/>
      <c r="E239" s="291"/>
      <c r="J239"/>
      <c r="K239" s="1"/>
      <c r="L239" s="1"/>
      <c r="M239" s="1"/>
      <c r="N239" s="1"/>
      <c r="O239" s="1"/>
      <c r="P239" s="531"/>
      <c r="Q239" s="1"/>
      <c r="R239" s="53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/>
    </row>
    <row r="240" spans="4:29" s="293" customFormat="1">
      <c r="D240" s="291"/>
      <c r="E240" s="291"/>
      <c r="J240"/>
      <c r="K240" s="1"/>
      <c r="L240" s="1"/>
      <c r="M240" s="1"/>
      <c r="N240" s="1"/>
      <c r="O240" s="1"/>
      <c r="P240" s="531"/>
      <c r="Q240" s="1"/>
      <c r="R240" s="53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/>
    </row>
    <row r="241" spans="4:29" s="293" customFormat="1">
      <c r="D241" s="291"/>
      <c r="E241" s="291"/>
      <c r="J241"/>
      <c r="K241" s="1"/>
      <c r="L241" s="1"/>
      <c r="M241" s="1"/>
      <c r="N241" s="1"/>
      <c r="O241" s="1"/>
      <c r="P241" s="531"/>
      <c r="Q241" s="1"/>
      <c r="R241" s="53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/>
    </row>
    <row r="242" spans="4:29" s="293" customFormat="1">
      <c r="D242" s="291"/>
      <c r="E242" s="291"/>
      <c r="J242"/>
      <c r="K242" s="1"/>
      <c r="L242" s="1"/>
      <c r="M242" s="1"/>
      <c r="N242" s="1"/>
      <c r="O242" s="1"/>
      <c r="P242" s="531"/>
      <c r="Q242" s="1"/>
      <c r="R242" s="53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/>
    </row>
    <row r="243" spans="4:29" s="293" customFormat="1">
      <c r="D243" s="291"/>
      <c r="E243" s="291"/>
      <c r="J243"/>
      <c r="K243" s="1"/>
      <c r="L243" s="1"/>
      <c r="M243" s="1"/>
      <c r="N243" s="1"/>
      <c r="O243" s="1"/>
      <c r="P243" s="531"/>
      <c r="Q243" s="1"/>
      <c r="R243" s="53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/>
    </row>
    <row r="244" spans="4:29" s="293" customFormat="1">
      <c r="D244" s="291"/>
      <c r="E244" s="291"/>
      <c r="J244"/>
      <c r="K244" s="1"/>
      <c r="L244" s="1"/>
      <c r="M244" s="1"/>
      <c r="N244" s="1"/>
      <c r="O244" s="1"/>
      <c r="P244" s="531"/>
      <c r="Q244" s="1"/>
      <c r="R244" s="53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/>
    </row>
    <row r="245" spans="4:29" s="293" customFormat="1">
      <c r="D245" s="291"/>
      <c r="E245" s="291"/>
      <c r="J245"/>
      <c r="K245" s="1"/>
      <c r="L245" s="1"/>
      <c r="M245" s="1"/>
      <c r="N245" s="1"/>
      <c r="O245" s="1"/>
      <c r="P245" s="531"/>
      <c r="Q245" s="1"/>
      <c r="R245" s="53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/>
    </row>
    <row r="246" spans="4:29" s="293" customFormat="1">
      <c r="D246" s="291"/>
      <c r="E246" s="291"/>
      <c r="J246"/>
      <c r="K246" s="1"/>
      <c r="L246" s="1"/>
      <c r="M246" s="1"/>
      <c r="N246" s="1"/>
      <c r="O246" s="1"/>
      <c r="P246" s="531"/>
      <c r="Q246" s="1"/>
      <c r="R246" s="53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/>
    </row>
    <row r="247" spans="4:29" s="293" customFormat="1">
      <c r="D247" s="291"/>
      <c r="E247" s="291"/>
      <c r="J247"/>
      <c r="K247" s="1"/>
      <c r="L247" s="1"/>
      <c r="M247" s="1"/>
      <c r="N247" s="1"/>
      <c r="O247" s="1"/>
      <c r="P247" s="531"/>
      <c r="Q247" s="1"/>
      <c r="R247" s="53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/>
    </row>
    <row r="248" spans="4:29" s="293" customFormat="1">
      <c r="D248" s="291"/>
      <c r="E248" s="291"/>
      <c r="J248"/>
      <c r="K248" s="1"/>
      <c r="L248" s="1"/>
      <c r="M248" s="1"/>
      <c r="N248" s="1"/>
      <c r="O248" s="1"/>
      <c r="P248" s="531"/>
      <c r="Q248" s="1"/>
      <c r="R248" s="53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/>
    </row>
    <row r="249" spans="4:29" s="293" customFormat="1">
      <c r="D249" s="291"/>
      <c r="E249" s="291"/>
      <c r="J249"/>
      <c r="K249" s="1"/>
      <c r="L249" s="1"/>
      <c r="M249" s="1"/>
      <c r="N249" s="1"/>
      <c r="O249" s="1"/>
      <c r="P249" s="531"/>
      <c r="Q249" s="1"/>
      <c r="R249" s="53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/>
    </row>
    <row r="250" spans="4:29" s="293" customFormat="1">
      <c r="D250" s="291"/>
      <c r="E250" s="291"/>
      <c r="J250"/>
      <c r="K250" s="1"/>
      <c r="L250" s="1"/>
      <c r="M250" s="1"/>
      <c r="N250" s="1"/>
      <c r="O250" s="1"/>
      <c r="P250" s="531"/>
      <c r="Q250" s="1"/>
      <c r="R250" s="53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/>
    </row>
    <row r="251" spans="4:29" s="293" customFormat="1">
      <c r="D251" s="291"/>
      <c r="E251" s="291"/>
      <c r="J251"/>
      <c r="K251" s="1"/>
      <c r="L251" s="1"/>
      <c r="M251" s="1"/>
      <c r="N251" s="1"/>
      <c r="O251" s="1"/>
      <c r="P251" s="531"/>
      <c r="Q251" s="1"/>
      <c r="R251" s="53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/>
    </row>
    <row r="252" spans="4:29" s="293" customFormat="1">
      <c r="D252" s="291"/>
      <c r="E252" s="291"/>
      <c r="J252"/>
      <c r="K252" s="1"/>
      <c r="L252" s="1"/>
      <c r="M252" s="1"/>
      <c r="N252" s="1"/>
      <c r="O252" s="1"/>
      <c r="P252" s="531"/>
      <c r="Q252" s="1"/>
      <c r="R252" s="53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/>
    </row>
    <row r="253" spans="4:29" s="293" customFormat="1">
      <c r="D253" s="291"/>
      <c r="E253" s="291"/>
      <c r="J253"/>
      <c r="K253" s="1"/>
      <c r="L253" s="1"/>
      <c r="M253" s="1"/>
      <c r="N253" s="1"/>
      <c r="O253" s="1"/>
      <c r="P253" s="531"/>
      <c r="Q253" s="1"/>
      <c r="R253" s="53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/>
    </row>
    <row r="254" spans="4:29" s="293" customFormat="1">
      <c r="D254" s="291"/>
      <c r="E254" s="291"/>
      <c r="J254"/>
      <c r="K254" s="1"/>
      <c r="L254" s="1"/>
      <c r="M254" s="1"/>
      <c r="N254" s="1"/>
      <c r="O254" s="1"/>
      <c r="P254" s="531"/>
      <c r="Q254" s="1"/>
      <c r="R254" s="53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/>
    </row>
    <row r="255" spans="4:29" s="293" customFormat="1">
      <c r="D255" s="291"/>
      <c r="E255" s="291"/>
      <c r="J255"/>
      <c r="K255" s="1"/>
      <c r="L255" s="1"/>
      <c r="M255" s="1"/>
      <c r="N255" s="1"/>
      <c r="O255" s="1"/>
      <c r="P255" s="531"/>
      <c r="Q255" s="1"/>
      <c r="R255" s="53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/>
    </row>
    <row r="256" spans="4:29" s="293" customFormat="1">
      <c r="D256" s="291"/>
      <c r="E256" s="291"/>
      <c r="J256"/>
      <c r="K256" s="1"/>
      <c r="L256" s="1"/>
      <c r="M256" s="1"/>
      <c r="N256" s="1"/>
      <c r="O256" s="1"/>
      <c r="P256" s="531"/>
      <c r="Q256" s="1"/>
      <c r="R256" s="53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/>
    </row>
    <row r="257" spans="4:29" s="293" customFormat="1">
      <c r="D257" s="291"/>
      <c r="E257" s="291"/>
      <c r="J257"/>
      <c r="K257" s="1"/>
      <c r="L257" s="1"/>
      <c r="M257" s="1"/>
      <c r="N257" s="1"/>
      <c r="O257" s="1"/>
      <c r="P257" s="531"/>
      <c r="Q257" s="1"/>
      <c r="R257" s="53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/>
    </row>
    <row r="258" spans="4:29" s="293" customFormat="1">
      <c r="D258" s="291"/>
      <c r="E258" s="291"/>
      <c r="J258"/>
      <c r="K258" s="1"/>
      <c r="L258" s="1"/>
      <c r="M258" s="1"/>
      <c r="N258" s="1"/>
      <c r="O258" s="1"/>
      <c r="P258" s="531"/>
      <c r="Q258" s="1"/>
      <c r="R258" s="53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/>
    </row>
    <row r="259" spans="4:29" s="293" customFormat="1">
      <c r="D259" s="291"/>
      <c r="E259" s="291"/>
      <c r="J259"/>
      <c r="K259" s="1"/>
      <c r="L259" s="1"/>
      <c r="M259" s="1"/>
      <c r="N259" s="1"/>
      <c r="O259" s="1"/>
      <c r="P259" s="531"/>
      <c r="Q259" s="1"/>
      <c r="R259" s="53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/>
    </row>
    <row r="260" spans="4:29" s="293" customFormat="1">
      <c r="D260" s="291"/>
      <c r="E260" s="291"/>
      <c r="J260"/>
      <c r="K260" s="1"/>
      <c r="L260" s="1"/>
      <c r="M260" s="1"/>
      <c r="N260" s="1"/>
      <c r="O260" s="1"/>
      <c r="P260" s="531"/>
      <c r="Q260" s="1"/>
      <c r="R260" s="53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/>
    </row>
    <row r="261" spans="4:29" s="293" customFormat="1">
      <c r="D261" s="291"/>
      <c r="E261" s="291"/>
      <c r="J261"/>
      <c r="K261" s="1"/>
      <c r="L261" s="1"/>
      <c r="M261" s="1"/>
      <c r="N261" s="1"/>
      <c r="O261" s="1"/>
      <c r="P261" s="531"/>
      <c r="Q261" s="1"/>
      <c r="R261" s="53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/>
    </row>
    <row r="262" spans="4:29" s="293" customFormat="1">
      <c r="D262" s="291"/>
      <c r="E262" s="291"/>
      <c r="J262"/>
      <c r="K262" s="1"/>
      <c r="L262" s="1"/>
      <c r="M262" s="1"/>
      <c r="N262" s="1"/>
      <c r="O262" s="1"/>
      <c r="P262" s="531"/>
      <c r="Q262" s="1"/>
      <c r="R262" s="53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/>
    </row>
    <row r="263" spans="4:29" s="293" customFormat="1">
      <c r="D263" s="291"/>
      <c r="E263" s="291"/>
      <c r="J263"/>
      <c r="K263" s="1"/>
      <c r="L263" s="1"/>
      <c r="M263" s="1"/>
      <c r="N263" s="1"/>
      <c r="O263" s="1"/>
      <c r="P263" s="531"/>
      <c r="Q263" s="1"/>
      <c r="R263" s="53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/>
    </row>
    <row r="264" spans="4:29" s="293" customFormat="1">
      <c r="D264" s="291"/>
      <c r="E264" s="291"/>
      <c r="J264"/>
      <c r="K264" s="1"/>
      <c r="L264" s="1"/>
      <c r="M264" s="1"/>
      <c r="N264" s="1"/>
      <c r="O264" s="1"/>
      <c r="P264" s="531"/>
      <c r="Q264" s="1"/>
      <c r="R264" s="53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/>
    </row>
    <row r="265" spans="4:29" s="293" customFormat="1">
      <c r="D265" s="291"/>
      <c r="E265" s="291"/>
      <c r="J265"/>
      <c r="K265" s="1"/>
      <c r="L265" s="1"/>
      <c r="M265" s="1"/>
      <c r="N265" s="1"/>
      <c r="O265" s="1"/>
      <c r="P265" s="531"/>
      <c r="Q265" s="1"/>
      <c r="R265" s="53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/>
    </row>
    <row r="266" spans="4:29" s="293" customFormat="1">
      <c r="D266" s="291"/>
      <c r="E266" s="291"/>
      <c r="J266"/>
      <c r="K266" s="1"/>
      <c r="L266" s="1"/>
      <c r="M266" s="1"/>
      <c r="N266" s="1"/>
      <c r="O266" s="1"/>
      <c r="P266" s="531"/>
      <c r="Q266" s="1"/>
      <c r="R266" s="53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/>
    </row>
    <row r="267" spans="4:29" s="293" customFormat="1">
      <c r="D267" s="291"/>
      <c r="E267" s="291"/>
      <c r="J267"/>
      <c r="K267" s="1"/>
      <c r="L267" s="1"/>
      <c r="M267" s="1"/>
      <c r="N267" s="1"/>
      <c r="O267" s="1"/>
      <c r="P267" s="531"/>
      <c r="Q267" s="1"/>
      <c r="R267" s="53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/>
    </row>
    <row r="268" spans="4:29" s="293" customFormat="1">
      <c r="D268" s="291"/>
      <c r="E268" s="291"/>
      <c r="J268"/>
      <c r="K268" s="1"/>
      <c r="L268" s="1"/>
      <c r="M268" s="1"/>
      <c r="N268" s="1"/>
      <c r="O268" s="1"/>
      <c r="P268" s="531"/>
      <c r="Q268" s="1"/>
      <c r="R268" s="53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/>
    </row>
    <row r="269" spans="4:29" s="293" customFormat="1">
      <c r="D269" s="291"/>
      <c r="E269" s="291"/>
      <c r="J269"/>
      <c r="K269" s="1"/>
      <c r="L269" s="1"/>
      <c r="M269" s="1"/>
      <c r="N269" s="1"/>
      <c r="O269" s="1"/>
      <c r="P269" s="531"/>
      <c r="Q269" s="1"/>
      <c r="R269" s="53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/>
    </row>
    <row r="270" spans="4:29" s="293" customFormat="1">
      <c r="D270" s="291"/>
      <c r="E270" s="291"/>
      <c r="J270"/>
      <c r="K270" s="1"/>
      <c r="L270" s="1"/>
      <c r="M270" s="1"/>
      <c r="N270" s="1"/>
      <c r="O270" s="1"/>
      <c r="P270" s="531"/>
      <c r="Q270" s="1"/>
      <c r="R270" s="53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/>
    </row>
    <row r="271" spans="4:29" s="293" customFormat="1">
      <c r="D271" s="291"/>
      <c r="E271" s="291"/>
      <c r="J271"/>
      <c r="K271" s="1"/>
      <c r="L271" s="1"/>
      <c r="M271" s="1"/>
      <c r="N271" s="1"/>
      <c r="O271" s="1"/>
      <c r="P271" s="531"/>
      <c r="Q271" s="1"/>
      <c r="R271" s="53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/>
    </row>
    <row r="272" spans="4:29" s="293" customFormat="1">
      <c r="D272" s="291"/>
      <c r="E272" s="291"/>
      <c r="J272"/>
      <c r="K272" s="1"/>
      <c r="L272" s="1"/>
      <c r="M272" s="1"/>
      <c r="N272" s="1"/>
      <c r="O272" s="1"/>
      <c r="P272" s="531"/>
      <c r="Q272" s="1"/>
      <c r="R272" s="53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/>
    </row>
    <row r="273" spans="4:29" s="293" customFormat="1">
      <c r="D273" s="291"/>
      <c r="E273" s="291"/>
      <c r="J273"/>
      <c r="K273" s="1"/>
      <c r="L273" s="1"/>
      <c r="M273" s="1"/>
      <c r="N273" s="1"/>
      <c r="O273" s="1"/>
      <c r="P273" s="531"/>
      <c r="Q273" s="1"/>
      <c r="R273" s="53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/>
    </row>
    <row r="274" spans="4:29" s="293" customFormat="1">
      <c r="D274" s="291"/>
      <c r="E274" s="291"/>
      <c r="J274"/>
      <c r="K274" s="1"/>
      <c r="L274" s="1"/>
      <c r="M274" s="1"/>
      <c r="N274" s="1"/>
      <c r="O274" s="1"/>
      <c r="P274" s="531"/>
      <c r="Q274" s="1"/>
      <c r="R274" s="53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/>
    </row>
    <row r="275" spans="4:29" s="293" customFormat="1">
      <c r="D275" s="291"/>
      <c r="E275" s="291"/>
      <c r="J275"/>
      <c r="K275" s="1"/>
      <c r="L275" s="1"/>
      <c r="M275" s="1"/>
      <c r="N275" s="1"/>
      <c r="O275" s="1"/>
      <c r="P275" s="531"/>
      <c r="Q275" s="1"/>
      <c r="R275" s="53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/>
    </row>
    <row r="276" spans="4:29" s="293" customFormat="1">
      <c r="D276" s="291"/>
      <c r="E276" s="291"/>
      <c r="J276"/>
      <c r="K276" s="1"/>
      <c r="L276" s="1"/>
      <c r="M276" s="1"/>
      <c r="N276" s="1"/>
      <c r="O276" s="1"/>
      <c r="P276" s="531"/>
      <c r="Q276" s="1"/>
      <c r="R276" s="53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/>
    </row>
    <row r="277" spans="4:29" s="293" customFormat="1">
      <c r="D277" s="291"/>
      <c r="E277" s="291"/>
      <c r="J277"/>
      <c r="K277" s="1"/>
      <c r="L277" s="1"/>
      <c r="M277" s="1"/>
      <c r="N277" s="1"/>
      <c r="O277" s="1"/>
      <c r="P277" s="531"/>
      <c r="Q277" s="1"/>
      <c r="R277" s="53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/>
    </row>
    <row r="278" spans="4:29" s="293" customFormat="1">
      <c r="D278" s="291"/>
      <c r="E278" s="291"/>
      <c r="J278"/>
      <c r="K278" s="1"/>
      <c r="L278" s="1"/>
      <c r="M278" s="1"/>
      <c r="N278" s="1"/>
      <c r="O278" s="1"/>
      <c r="P278" s="531"/>
      <c r="Q278" s="1"/>
      <c r="R278" s="53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/>
    </row>
    <row r="279" spans="4:29" s="293" customFormat="1">
      <c r="D279" s="291"/>
      <c r="E279" s="291"/>
      <c r="J279"/>
      <c r="K279" s="1"/>
      <c r="L279" s="1"/>
      <c r="M279" s="1"/>
      <c r="N279" s="1"/>
      <c r="O279" s="1"/>
      <c r="P279" s="531"/>
      <c r="Q279" s="1"/>
      <c r="R279" s="53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/>
    </row>
    <row r="280" spans="4:29" s="293" customFormat="1">
      <c r="D280" s="291"/>
      <c r="E280" s="291"/>
      <c r="J280"/>
      <c r="K280" s="1"/>
      <c r="L280" s="1"/>
      <c r="M280" s="1"/>
      <c r="N280" s="1"/>
      <c r="O280" s="1"/>
      <c r="P280" s="531"/>
      <c r="Q280" s="1"/>
      <c r="R280" s="53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/>
    </row>
    <row r="281" spans="4:29" s="293" customFormat="1">
      <c r="D281" s="291"/>
      <c r="E281" s="291"/>
      <c r="J281"/>
      <c r="K281" s="1"/>
      <c r="L281" s="1"/>
      <c r="M281" s="1"/>
      <c r="N281" s="1"/>
      <c r="O281" s="1"/>
      <c r="P281" s="531"/>
      <c r="Q281" s="1"/>
      <c r="R281" s="53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/>
    </row>
    <row r="282" spans="4:29" s="293" customFormat="1">
      <c r="D282" s="291"/>
      <c r="E282" s="291"/>
      <c r="J282"/>
      <c r="K282" s="1"/>
      <c r="L282" s="1"/>
      <c r="M282" s="1"/>
      <c r="N282" s="1"/>
      <c r="O282" s="1"/>
      <c r="P282" s="531"/>
      <c r="Q282" s="1"/>
      <c r="R282" s="53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/>
    </row>
    <row r="283" spans="4:29" s="293" customFormat="1">
      <c r="D283" s="291"/>
      <c r="E283" s="291"/>
      <c r="J283"/>
      <c r="K283" s="1"/>
      <c r="L283" s="1"/>
      <c r="M283" s="1"/>
      <c r="N283" s="1"/>
      <c r="O283" s="1"/>
      <c r="P283" s="531"/>
      <c r="Q283" s="1"/>
      <c r="R283" s="53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/>
    </row>
    <row r="284" spans="4:29" s="293" customFormat="1">
      <c r="D284" s="291"/>
      <c r="E284" s="291"/>
      <c r="J284"/>
      <c r="K284" s="1"/>
      <c r="L284" s="1"/>
      <c r="M284" s="1"/>
      <c r="N284" s="1"/>
      <c r="O284" s="1"/>
      <c r="P284" s="531"/>
      <c r="Q284" s="1"/>
      <c r="R284" s="53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/>
    </row>
    <row r="285" spans="4:29" s="293" customFormat="1">
      <c r="D285" s="291"/>
      <c r="E285" s="291"/>
      <c r="J285"/>
      <c r="K285" s="1"/>
      <c r="L285" s="1"/>
      <c r="M285" s="1"/>
      <c r="N285" s="1"/>
      <c r="O285" s="1"/>
      <c r="P285" s="531"/>
      <c r="Q285" s="1"/>
      <c r="R285" s="53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/>
    </row>
    <row r="286" spans="4:29" s="293" customFormat="1">
      <c r="D286" s="291"/>
      <c r="E286" s="291"/>
      <c r="J286"/>
      <c r="K286" s="1"/>
      <c r="L286" s="1"/>
      <c r="M286" s="1"/>
      <c r="N286" s="1"/>
      <c r="O286" s="1"/>
      <c r="P286" s="531"/>
      <c r="Q286" s="1"/>
      <c r="R286" s="53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/>
    </row>
    <row r="287" spans="4:29" s="293" customFormat="1">
      <c r="D287" s="291"/>
      <c r="E287" s="291"/>
      <c r="J287"/>
      <c r="K287" s="1"/>
      <c r="L287" s="1"/>
      <c r="M287" s="1"/>
      <c r="N287" s="1"/>
      <c r="O287" s="1"/>
      <c r="P287" s="531"/>
      <c r="Q287" s="1"/>
      <c r="R287" s="53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/>
    </row>
    <row r="288" spans="4:29" s="293" customFormat="1">
      <c r="D288" s="291"/>
      <c r="E288" s="291"/>
      <c r="J288"/>
      <c r="K288" s="1"/>
      <c r="L288" s="1"/>
      <c r="M288" s="1"/>
      <c r="N288" s="1"/>
      <c r="O288" s="1"/>
      <c r="P288" s="531"/>
      <c r="Q288" s="1"/>
      <c r="R288" s="53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/>
    </row>
    <row r="289" spans="4:29" s="293" customFormat="1">
      <c r="D289" s="291"/>
      <c r="E289" s="291"/>
      <c r="J289"/>
      <c r="K289" s="1"/>
      <c r="L289" s="1"/>
      <c r="M289" s="1"/>
      <c r="N289" s="1"/>
      <c r="O289" s="1"/>
      <c r="P289" s="531"/>
      <c r="Q289" s="1"/>
      <c r="R289" s="53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/>
    </row>
    <row r="290" spans="4:29" s="293" customFormat="1">
      <c r="D290" s="291"/>
      <c r="E290" s="291"/>
      <c r="J290"/>
      <c r="K290" s="1"/>
      <c r="L290" s="1"/>
      <c r="M290" s="1"/>
      <c r="N290" s="1"/>
      <c r="O290" s="1"/>
      <c r="P290" s="531"/>
      <c r="Q290" s="1"/>
      <c r="R290" s="53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/>
    </row>
    <row r="291" spans="4:29" s="293" customFormat="1">
      <c r="D291" s="291"/>
      <c r="E291" s="291"/>
      <c r="J291"/>
      <c r="K291" s="1"/>
      <c r="L291" s="1"/>
      <c r="M291" s="1"/>
      <c r="N291" s="1"/>
      <c r="O291" s="1"/>
      <c r="P291" s="531"/>
      <c r="Q291" s="1"/>
      <c r="R291" s="53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/>
    </row>
    <row r="292" spans="4:29" s="293" customFormat="1">
      <c r="D292" s="291"/>
      <c r="E292" s="291"/>
      <c r="J292"/>
      <c r="K292" s="1"/>
      <c r="L292" s="1"/>
      <c r="M292" s="1"/>
      <c r="N292" s="1"/>
      <c r="O292" s="1"/>
      <c r="P292" s="531"/>
      <c r="Q292" s="1"/>
      <c r="R292" s="53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/>
    </row>
    <row r="293" spans="4:29" s="293" customFormat="1">
      <c r="D293" s="291"/>
      <c r="E293" s="291"/>
      <c r="J293"/>
      <c r="K293" s="1"/>
      <c r="L293" s="1"/>
      <c r="M293" s="1"/>
      <c r="N293" s="1"/>
      <c r="O293" s="1"/>
      <c r="P293" s="531"/>
      <c r="Q293" s="1"/>
      <c r="R293" s="53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/>
    </row>
    <row r="294" spans="4:29" s="293" customFormat="1">
      <c r="D294" s="291"/>
      <c r="E294" s="291"/>
      <c r="J294"/>
      <c r="K294" s="1"/>
      <c r="L294" s="1"/>
      <c r="M294" s="1"/>
      <c r="N294" s="1"/>
      <c r="O294" s="1"/>
      <c r="P294" s="531"/>
      <c r="Q294" s="1"/>
      <c r="R294" s="53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/>
    </row>
    <row r="295" spans="4:29" s="293" customFormat="1">
      <c r="D295" s="291"/>
      <c r="E295" s="291"/>
      <c r="J295"/>
      <c r="K295" s="1"/>
      <c r="L295" s="1"/>
      <c r="M295" s="1"/>
      <c r="N295" s="1"/>
      <c r="O295" s="1"/>
      <c r="P295" s="531"/>
      <c r="Q295" s="1"/>
      <c r="R295" s="53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/>
    </row>
    <row r="296" spans="4:29" s="293" customFormat="1">
      <c r="D296" s="291"/>
      <c r="E296" s="291"/>
      <c r="J296"/>
      <c r="K296" s="1"/>
      <c r="L296" s="1"/>
      <c r="M296" s="1"/>
      <c r="N296" s="1"/>
      <c r="O296" s="1"/>
      <c r="P296" s="531"/>
      <c r="Q296" s="1"/>
      <c r="R296" s="53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/>
    </row>
    <row r="297" spans="4:29" s="293" customFormat="1">
      <c r="D297" s="291"/>
      <c r="E297" s="291"/>
      <c r="J297"/>
      <c r="K297" s="1"/>
      <c r="L297" s="1"/>
      <c r="M297" s="1"/>
      <c r="N297" s="1"/>
      <c r="O297" s="1"/>
      <c r="P297" s="531"/>
      <c r="Q297" s="1"/>
      <c r="R297" s="53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/>
    </row>
    <row r="298" spans="4:29" s="293" customFormat="1">
      <c r="D298" s="291"/>
      <c r="E298" s="291"/>
      <c r="J298"/>
      <c r="K298" s="1"/>
      <c r="L298" s="1"/>
      <c r="M298" s="1"/>
      <c r="N298" s="1"/>
      <c r="O298" s="1"/>
      <c r="P298" s="531"/>
      <c r="Q298" s="1"/>
      <c r="R298" s="53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/>
    </row>
    <row r="299" spans="4:29" s="293" customFormat="1">
      <c r="D299" s="291"/>
      <c r="E299" s="291"/>
      <c r="J299"/>
      <c r="K299" s="1"/>
      <c r="L299" s="1"/>
      <c r="M299" s="1"/>
      <c r="N299" s="1"/>
      <c r="O299" s="1"/>
      <c r="P299" s="531"/>
      <c r="Q299" s="1"/>
      <c r="R299" s="53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/>
    </row>
    <row r="300" spans="4:29" s="293" customFormat="1">
      <c r="D300" s="291"/>
      <c r="E300" s="291"/>
      <c r="J300"/>
      <c r="K300" s="1"/>
      <c r="L300" s="1"/>
      <c r="M300" s="1"/>
      <c r="N300" s="1"/>
      <c r="O300" s="1"/>
      <c r="P300" s="531"/>
      <c r="Q300" s="1"/>
      <c r="R300" s="53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/>
    </row>
    <row r="301" spans="4:29" s="293" customFormat="1">
      <c r="D301" s="291"/>
      <c r="E301" s="291"/>
      <c r="J301"/>
      <c r="K301" s="1"/>
      <c r="L301" s="1"/>
      <c r="M301" s="1"/>
      <c r="N301" s="1"/>
      <c r="O301" s="1"/>
      <c r="P301" s="531"/>
      <c r="Q301" s="1"/>
      <c r="R301" s="53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/>
    </row>
    <row r="302" spans="4:29" s="293" customFormat="1">
      <c r="D302" s="291"/>
      <c r="E302" s="291"/>
      <c r="J302"/>
      <c r="K302" s="1"/>
      <c r="L302" s="1"/>
      <c r="M302" s="1"/>
      <c r="N302" s="1"/>
      <c r="O302" s="1"/>
      <c r="P302" s="531"/>
      <c r="Q302" s="1"/>
      <c r="R302" s="53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/>
    </row>
    <row r="303" spans="4:29" s="293" customFormat="1">
      <c r="D303" s="291"/>
      <c r="E303" s="291"/>
      <c r="J303"/>
      <c r="K303" s="1"/>
      <c r="L303" s="1"/>
      <c r="M303" s="1"/>
      <c r="N303" s="1"/>
      <c r="O303" s="1"/>
      <c r="P303" s="531"/>
      <c r="Q303" s="1"/>
      <c r="R303" s="53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/>
    </row>
    <row r="304" spans="4:29" s="293" customFormat="1">
      <c r="D304" s="291"/>
      <c r="E304" s="291"/>
      <c r="J304"/>
      <c r="K304" s="1"/>
      <c r="L304" s="1"/>
      <c r="M304" s="1"/>
      <c r="N304" s="1"/>
      <c r="O304" s="1"/>
      <c r="P304" s="531"/>
      <c r="Q304" s="1"/>
      <c r="R304" s="53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/>
    </row>
    <row r="305" spans="4:29" s="293" customFormat="1">
      <c r="D305" s="291"/>
      <c r="E305" s="291"/>
      <c r="J305"/>
      <c r="K305" s="1"/>
      <c r="L305" s="1"/>
      <c r="M305" s="1"/>
      <c r="N305" s="1"/>
      <c r="O305" s="1"/>
      <c r="P305" s="531"/>
      <c r="Q305" s="1"/>
      <c r="R305" s="53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/>
    </row>
    <row r="306" spans="4:29" s="293" customFormat="1">
      <c r="D306" s="291"/>
      <c r="E306" s="291"/>
      <c r="J306"/>
      <c r="K306" s="1"/>
      <c r="L306" s="1"/>
      <c r="M306" s="1"/>
      <c r="N306" s="1"/>
      <c r="O306" s="1"/>
      <c r="P306" s="531"/>
      <c r="Q306" s="1"/>
      <c r="R306" s="53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/>
    </row>
    <row r="307" spans="4:29" s="293" customFormat="1">
      <c r="D307" s="291"/>
      <c r="E307" s="291"/>
      <c r="J307"/>
      <c r="K307" s="1"/>
      <c r="L307" s="1"/>
      <c r="M307" s="1"/>
      <c r="N307" s="1"/>
      <c r="O307" s="1"/>
      <c r="P307" s="531"/>
      <c r="Q307" s="1"/>
      <c r="R307" s="53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/>
    </row>
    <row r="308" spans="4:29" s="293" customFormat="1">
      <c r="D308" s="291"/>
      <c r="E308" s="291"/>
      <c r="J308"/>
      <c r="K308" s="1"/>
      <c r="L308" s="1"/>
      <c r="M308" s="1"/>
      <c r="N308" s="1"/>
      <c r="O308" s="1"/>
      <c r="P308" s="531"/>
      <c r="Q308" s="1"/>
      <c r="R308" s="53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/>
    </row>
    <row r="309" spans="4:29" s="293" customFormat="1">
      <c r="D309" s="291"/>
      <c r="E309" s="291"/>
      <c r="J309"/>
      <c r="K309" s="1"/>
      <c r="L309" s="1"/>
      <c r="M309" s="1"/>
      <c r="N309" s="1"/>
      <c r="O309" s="1"/>
      <c r="P309" s="531"/>
      <c r="Q309" s="1"/>
      <c r="R309" s="53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/>
    </row>
    <row r="310" spans="4:29" s="293" customFormat="1">
      <c r="D310" s="291"/>
      <c r="E310" s="291"/>
      <c r="J310"/>
      <c r="K310" s="1"/>
      <c r="L310" s="1"/>
      <c r="M310" s="1"/>
      <c r="N310" s="1"/>
      <c r="O310" s="1"/>
      <c r="P310" s="531"/>
      <c r="Q310" s="1"/>
      <c r="R310" s="53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/>
    </row>
    <row r="311" spans="4:29" s="293" customFormat="1">
      <c r="D311" s="291"/>
      <c r="E311" s="291"/>
      <c r="J311"/>
      <c r="K311" s="1"/>
      <c r="L311" s="1"/>
      <c r="M311" s="1"/>
      <c r="N311" s="1"/>
      <c r="O311" s="1"/>
      <c r="P311" s="531"/>
      <c r="Q311" s="1"/>
      <c r="R311" s="53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/>
    </row>
    <row r="312" spans="4:29" s="293" customFormat="1">
      <c r="D312" s="291"/>
      <c r="E312" s="291"/>
      <c r="J312"/>
      <c r="K312" s="1"/>
      <c r="L312" s="1"/>
      <c r="M312" s="1"/>
      <c r="N312" s="1"/>
      <c r="O312" s="1"/>
      <c r="P312" s="531"/>
      <c r="Q312" s="1"/>
      <c r="R312" s="53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/>
    </row>
    <row r="313" spans="4:29" s="293" customFormat="1">
      <c r="D313" s="291"/>
      <c r="E313" s="291"/>
      <c r="J313"/>
      <c r="K313" s="1"/>
      <c r="L313" s="1"/>
      <c r="M313" s="1"/>
      <c r="N313" s="1"/>
      <c r="O313" s="1"/>
      <c r="P313" s="531"/>
      <c r="Q313" s="1"/>
      <c r="R313" s="53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/>
    </row>
    <row r="314" spans="4:29" s="293" customFormat="1">
      <c r="D314" s="291"/>
      <c r="E314" s="291"/>
      <c r="J314"/>
      <c r="K314" s="1"/>
      <c r="L314" s="1"/>
      <c r="M314" s="1"/>
      <c r="N314" s="1"/>
      <c r="O314" s="1"/>
      <c r="P314" s="531"/>
      <c r="Q314" s="1"/>
      <c r="R314" s="53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/>
    </row>
    <row r="315" spans="4:29" s="293" customFormat="1">
      <c r="D315" s="291"/>
      <c r="E315" s="291"/>
      <c r="J315"/>
      <c r="K315" s="1"/>
      <c r="L315" s="1"/>
      <c r="M315" s="1"/>
      <c r="N315" s="1"/>
      <c r="O315" s="1"/>
      <c r="P315" s="531"/>
      <c r="Q315" s="1"/>
      <c r="R315" s="53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/>
    </row>
    <row r="316" spans="4:29" s="293" customFormat="1">
      <c r="D316" s="291"/>
      <c r="E316" s="291"/>
      <c r="J316"/>
      <c r="K316" s="1"/>
      <c r="L316" s="1"/>
      <c r="M316" s="1"/>
      <c r="N316" s="1"/>
      <c r="O316" s="1"/>
      <c r="P316" s="531"/>
      <c r="Q316" s="1"/>
      <c r="R316" s="53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/>
    </row>
    <row r="317" spans="4:29" s="293" customFormat="1">
      <c r="D317" s="291"/>
      <c r="E317" s="291"/>
      <c r="J317"/>
      <c r="K317" s="1"/>
      <c r="L317" s="1"/>
      <c r="M317" s="1"/>
      <c r="N317" s="1"/>
      <c r="O317" s="1"/>
      <c r="P317" s="531"/>
      <c r="Q317" s="1"/>
      <c r="R317" s="53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/>
    </row>
    <row r="318" spans="4:29" s="293" customFormat="1">
      <c r="D318" s="291"/>
      <c r="E318" s="291"/>
      <c r="J318"/>
      <c r="K318" s="1"/>
      <c r="L318" s="1"/>
      <c r="M318" s="1"/>
      <c r="N318" s="1"/>
      <c r="O318" s="1"/>
      <c r="P318" s="531"/>
      <c r="Q318" s="1"/>
      <c r="R318" s="53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/>
    </row>
    <row r="319" spans="4:29" s="293" customFormat="1">
      <c r="D319" s="291"/>
      <c r="E319" s="291"/>
      <c r="J319"/>
      <c r="K319" s="1"/>
      <c r="L319" s="1"/>
      <c r="M319" s="1"/>
      <c r="N319" s="1"/>
      <c r="O319" s="1"/>
      <c r="P319" s="531"/>
      <c r="Q319" s="1"/>
      <c r="R319" s="53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/>
    </row>
    <row r="320" spans="4:29" s="293" customFormat="1">
      <c r="D320" s="291"/>
      <c r="E320" s="291"/>
      <c r="J320"/>
      <c r="K320" s="1"/>
      <c r="L320" s="1"/>
      <c r="M320" s="1"/>
      <c r="N320" s="1"/>
      <c r="O320" s="1"/>
      <c r="P320" s="531"/>
      <c r="Q320" s="1"/>
      <c r="R320" s="53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/>
    </row>
    <row r="321" spans="4:29" s="293" customFormat="1">
      <c r="D321" s="291"/>
      <c r="E321" s="291"/>
      <c r="J321"/>
      <c r="K321" s="1"/>
      <c r="L321" s="1"/>
      <c r="M321" s="1"/>
      <c r="N321" s="1"/>
      <c r="O321" s="1"/>
      <c r="P321" s="531"/>
      <c r="Q321" s="1"/>
      <c r="R321" s="53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/>
    </row>
    <row r="322" spans="4:29" s="293" customFormat="1">
      <c r="D322" s="291"/>
      <c r="E322" s="291"/>
      <c r="J322"/>
      <c r="K322" s="1"/>
      <c r="L322" s="1"/>
      <c r="M322" s="1"/>
      <c r="N322" s="1"/>
      <c r="O322" s="1"/>
      <c r="P322" s="531"/>
      <c r="Q322" s="1"/>
      <c r="R322" s="53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/>
    </row>
    <row r="323" spans="4:29" s="293" customFormat="1">
      <c r="D323" s="291"/>
      <c r="E323" s="291"/>
      <c r="J323"/>
      <c r="K323" s="1"/>
      <c r="L323" s="1"/>
      <c r="M323" s="1"/>
      <c r="N323" s="1"/>
      <c r="O323" s="1"/>
      <c r="P323" s="531"/>
      <c r="Q323" s="1"/>
      <c r="R323" s="53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/>
    </row>
    <row r="324" spans="4:29" s="293" customFormat="1">
      <c r="D324" s="291"/>
      <c r="E324" s="291"/>
      <c r="J324"/>
      <c r="K324" s="1"/>
      <c r="L324" s="1"/>
      <c r="M324" s="1"/>
      <c r="N324" s="1"/>
      <c r="O324" s="1"/>
      <c r="P324" s="531"/>
      <c r="Q324" s="1"/>
      <c r="R324" s="53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/>
    </row>
    <row r="325" spans="4:29" s="293" customFormat="1">
      <c r="D325" s="291"/>
      <c r="E325" s="291"/>
      <c r="J325"/>
      <c r="K325" s="1"/>
      <c r="L325" s="1"/>
      <c r="M325" s="1"/>
      <c r="N325" s="1"/>
      <c r="O325" s="1"/>
      <c r="P325" s="531"/>
      <c r="Q325" s="1"/>
      <c r="R325" s="53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/>
    </row>
    <row r="326" spans="4:29" s="293" customFormat="1">
      <c r="D326" s="291"/>
      <c r="E326" s="291"/>
      <c r="J326"/>
      <c r="K326" s="1"/>
      <c r="L326" s="1"/>
      <c r="M326" s="1"/>
      <c r="N326" s="1"/>
      <c r="O326" s="1"/>
      <c r="P326" s="531"/>
      <c r="Q326" s="1"/>
      <c r="R326" s="53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/>
    </row>
    <row r="327" spans="4:29" s="293" customFormat="1">
      <c r="D327" s="291"/>
      <c r="E327" s="291"/>
      <c r="J327"/>
      <c r="K327" s="1"/>
      <c r="L327" s="1"/>
      <c r="M327" s="1"/>
      <c r="N327" s="1"/>
      <c r="O327" s="1"/>
      <c r="P327" s="531"/>
      <c r="Q327" s="1"/>
      <c r="R327" s="53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/>
    </row>
    <row r="328" spans="4:29" s="293" customFormat="1">
      <c r="D328" s="291"/>
      <c r="E328" s="291"/>
      <c r="J328"/>
      <c r="K328" s="1"/>
      <c r="L328" s="1"/>
      <c r="M328" s="1"/>
      <c r="N328" s="1"/>
      <c r="O328" s="1"/>
      <c r="P328" s="531"/>
      <c r="Q328" s="1"/>
      <c r="R328" s="53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/>
    </row>
    <row r="329" spans="4:29" s="293" customFormat="1">
      <c r="D329" s="291"/>
      <c r="E329" s="291"/>
      <c r="J329"/>
      <c r="K329" s="1"/>
      <c r="L329" s="1"/>
      <c r="M329" s="1"/>
      <c r="N329" s="1"/>
      <c r="O329" s="1"/>
      <c r="P329" s="531"/>
      <c r="Q329" s="1"/>
      <c r="R329" s="53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/>
    </row>
    <row r="330" spans="4:29" s="293" customFormat="1">
      <c r="D330" s="291"/>
      <c r="E330" s="291"/>
      <c r="J330"/>
      <c r="K330" s="1"/>
      <c r="L330" s="1"/>
      <c r="M330" s="1"/>
      <c r="N330" s="1"/>
      <c r="O330" s="1"/>
      <c r="P330" s="531"/>
      <c r="Q330" s="1"/>
      <c r="R330" s="53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/>
    </row>
    <row r="331" spans="4:29" s="293" customFormat="1">
      <c r="D331" s="291"/>
      <c r="E331" s="291"/>
      <c r="J331"/>
      <c r="K331" s="1"/>
      <c r="L331" s="1"/>
      <c r="M331" s="1"/>
      <c r="N331" s="1"/>
      <c r="O331" s="1"/>
      <c r="P331" s="531"/>
      <c r="Q331" s="1"/>
      <c r="R331" s="53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/>
    </row>
    <row r="332" spans="4:29" s="293" customFormat="1">
      <c r="D332" s="291"/>
      <c r="E332" s="291"/>
      <c r="J332"/>
      <c r="K332" s="1"/>
      <c r="L332" s="1"/>
      <c r="M332" s="1"/>
      <c r="N332" s="1"/>
      <c r="O332" s="1"/>
      <c r="P332" s="531"/>
      <c r="Q332" s="1"/>
      <c r="R332" s="53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/>
    </row>
    <row r="333" spans="4:29" s="293" customFormat="1">
      <c r="D333" s="291"/>
      <c r="E333" s="291"/>
      <c r="J333"/>
      <c r="K333" s="1"/>
      <c r="L333" s="1"/>
      <c r="M333" s="1"/>
      <c r="N333" s="1"/>
      <c r="O333" s="1"/>
      <c r="P333" s="531"/>
      <c r="Q333" s="1"/>
      <c r="R333" s="53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/>
    </row>
    <row r="334" spans="4:29" s="293" customFormat="1">
      <c r="D334" s="291"/>
      <c r="E334" s="291"/>
      <c r="J334"/>
      <c r="K334" s="1"/>
      <c r="L334" s="1"/>
      <c r="M334" s="1"/>
      <c r="N334" s="1"/>
      <c r="O334" s="1"/>
      <c r="P334" s="531"/>
      <c r="Q334" s="1"/>
      <c r="R334" s="53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/>
    </row>
    <row r="335" spans="4:29" s="293" customFormat="1">
      <c r="D335" s="291"/>
      <c r="E335" s="291"/>
      <c r="J335"/>
      <c r="K335" s="1"/>
      <c r="L335" s="1"/>
      <c r="M335" s="1"/>
      <c r="N335" s="1"/>
      <c r="O335" s="1"/>
      <c r="P335" s="531"/>
      <c r="Q335" s="1"/>
      <c r="R335" s="53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/>
    </row>
    <row r="336" spans="4:29" s="293" customFormat="1">
      <c r="D336" s="291"/>
      <c r="E336" s="291"/>
      <c r="J336"/>
      <c r="K336" s="1"/>
      <c r="L336" s="1"/>
      <c r="M336" s="1"/>
      <c r="N336" s="1"/>
      <c r="O336" s="1"/>
      <c r="P336" s="531"/>
      <c r="Q336" s="1"/>
      <c r="R336" s="53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/>
    </row>
    <row r="337" spans="4:29" s="293" customFormat="1">
      <c r="D337" s="291"/>
      <c r="E337" s="291"/>
      <c r="J337"/>
      <c r="K337" s="1"/>
      <c r="L337" s="1"/>
      <c r="M337" s="1"/>
      <c r="N337" s="1"/>
      <c r="O337" s="1"/>
      <c r="P337" s="531"/>
      <c r="Q337" s="1"/>
      <c r="R337" s="53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/>
    </row>
    <row r="338" spans="4:29" s="293" customFormat="1">
      <c r="D338" s="291"/>
      <c r="E338" s="291"/>
      <c r="J338"/>
      <c r="K338" s="1"/>
      <c r="L338" s="1"/>
      <c r="M338" s="1"/>
      <c r="N338" s="1"/>
      <c r="O338" s="1"/>
      <c r="P338" s="531"/>
      <c r="Q338" s="1"/>
      <c r="R338" s="53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/>
    </row>
    <row r="339" spans="4:29" s="293" customFormat="1">
      <c r="D339" s="291"/>
      <c r="E339" s="291"/>
      <c r="J339"/>
      <c r="K339" s="1"/>
      <c r="L339" s="1"/>
      <c r="M339" s="1"/>
      <c r="N339" s="1"/>
      <c r="O339" s="1"/>
      <c r="P339" s="531"/>
      <c r="Q339" s="1"/>
      <c r="R339" s="53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/>
    </row>
    <row r="340" spans="4:29" s="293" customFormat="1">
      <c r="D340" s="291"/>
      <c r="E340" s="291"/>
      <c r="J340"/>
      <c r="K340" s="1"/>
      <c r="L340" s="1"/>
      <c r="M340" s="1"/>
      <c r="N340" s="1"/>
      <c r="O340" s="1"/>
      <c r="P340" s="531"/>
      <c r="Q340" s="1"/>
      <c r="R340" s="53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/>
    </row>
    <row r="341" spans="4:29" s="293" customFormat="1">
      <c r="D341" s="291"/>
      <c r="E341" s="291"/>
      <c r="J341"/>
      <c r="K341" s="1"/>
      <c r="L341" s="1"/>
      <c r="M341" s="1"/>
      <c r="N341" s="1"/>
      <c r="O341" s="1"/>
      <c r="P341" s="531"/>
      <c r="Q341" s="1"/>
      <c r="R341" s="53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/>
    </row>
    <row r="342" spans="4:29" s="293" customFormat="1">
      <c r="D342" s="291"/>
      <c r="E342" s="291"/>
      <c r="J342"/>
      <c r="K342" s="1"/>
      <c r="L342" s="1"/>
      <c r="M342" s="1"/>
      <c r="N342" s="1"/>
      <c r="O342" s="1"/>
      <c r="P342" s="531"/>
      <c r="Q342" s="1"/>
      <c r="R342" s="53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/>
    </row>
    <row r="343" spans="4:29" s="293" customFormat="1">
      <c r="D343" s="291"/>
      <c r="E343" s="291"/>
      <c r="J343"/>
      <c r="K343" s="1"/>
      <c r="L343" s="1"/>
      <c r="M343" s="1"/>
      <c r="N343" s="1"/>
      <c r="O343" s="1"/>
      <c r="P343" s="531"/>
      <c r="Q343" s="1"/>
      <c r="R343" s="53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/>
    </row>
    <row r="344" spans="4:29" s="293" customFormat="1">
      <c r="D344" s="291"/>
      <c r="E344" s="291"/>
      <c r="J344"/>
      <c r="K344" s="1"/>
      <c r="L344" s="1"/>
      <c r="M344" s="1"/>
      <c r="N344" s="1"/>
      <c r="O344" s="1"/>
      <c r="P344" s="531"/>
      <c r="Q344" s="1"/>
      <c r="R344" s="53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/>
    </row>
    <row r="345" spans="4:29" s="293" customFormat="1">
      <c r="D345" s="291"/>
      <c r="E345" s="291"/>
      <c r="J345"/>
      <c r="K345" s="1"/>
      <c r="L345" s="1"/>
      <c r="M345" s="1"/>
      <c r="N345" s="1"/>
      <c r="O345" s="1"/>
      <c r="P345" s="531"/>
      <c r="Q345" s="1"/>
      <c r="R345" s="53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/>
    </row>
    <row r="346" spans="4:29" s="293" customFormat="1">
      <c r="D346" s="291"/>
      <c r="E346" s="291"/>
      <c r="J346"/>
      <c r="K346" s="1"/>
      <c r="L346" s="1"/>
      <c r="M346" s="1"/>
      <c r="N346" s="1"/>
      <c r="O346" s="1"/>
      <c r="P346" s="531"/>
      <c r="Q346" s="1"/>
      <c r="R346" s="53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/>
    </row>
    <row r="347" spans="4:29" s="293" customFormat="1">
      <c r="D347" s="291"/>
      <c r="E347" s="291"/>
      <c r="J347"/>
      <c r="K347" s="1"/>
      <c r="L347" s="1"/>
      <c r="M347" s="1"/>
      <c r="N347" s="1"/>
      <c r="O347" s="1"/>
      <c r="P347" s="531"/>
      <c r="Q347" s="1"/>
      <c r="R347" s="53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/>
    </row>
    <row r="348" spans="4:29" s="293" customFormat="1">
      <c r="D348" s="291"/>
      <c r="E348" s="291"/>
      <c r="J348"/>
      <c r="K348" s="1"/>
      <c r="L348" s="1"/>
      <c r="M348" s="1"/>
      <c r="N348" s="1"/>
      <c r="O348" s="1"/>
      <c r="P348" s="531"/>
      <c r="Q348" s="1"/>
      <c r="R348" s="53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/>
    </row>
    <row r="349" spans="4:29" s="293" customFormat="1">
      <c r="D349" s="291"/>
      <c r="E349" s="291"/>
      <c r="J349"/>
      <c r="K349" s="1"/>
      <c r="L349" s="1"/>
      <c r="M349" s="1"/>
      <c r="N349" s="1"/>
      <c r="O349" s="1"/>
      <c r="P349" s="531"/>
      <c r="Q349" s="1"/>
      <c r="R349" s="53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/>
    </row>
    <row r="350" spans="4:29" s="293" customFormat="1">
      <c r="D350" s="291"/>
      <c r="E350" s="291"/>
      <c r="J350"/>
      <c r="K350" s="1"/>
      <c r="L350" s="1"/>
      <c r="M350" s="1"/>
      <c r="N350" s="1"/>
      <c r="O350" s="1"/>
      <c r="P350" s="531"/>
      <c r="Q350" s="1"/>
      <c r="R350" s="53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/>
    </row>
    <row r="351" spans="4:29" s="293" customFormat="1">
      <c r="D351" s="291"/>
      <c r="E351" s="291"/>
      <c r="J351"/>
      <c r="K351" s="1"/>
      <c r="L351" s="1"/>
      <c r="M351" s="1"/>
      <c r="N351" s="1"/>
      <c r="O351" s="1"/>
      <c r="P351" s="531"/>
      <c r="Q351" s="1"/>
      <c r="R351" s="53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/>
    </row>
    <row r="352" spans="4:29" s="293" customFormat="1">
      <c r="D352" s="291"/>
      <c r="E352" s="291"/>
      <c r="J352"/>
      <c r="K352" s="1"/>
      <c r="L352" s="1"/>
      <c r="M352" s="1"/>
      <c r="N352" s="1"/>
      <c r="O352" s="1"/>
      <c r="P352" s="531"/>
      <c r="Q352" s="1"/>
      <c r="R352" s="53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/>
    </row>
    <row r="353" spans="4:29" s="293" customFormat="1">
      <c r="D353" s="291"/>
      <c r="E353" s="291"/>
      <c r="J353"/>
      <c r="K353" s="1"/>
      <c r="L353" s="1"/>
      <c r="M353" s="1"/>
      <c r="N353" s="1"/>
      <c r="O353" s="1"/>
      <c r="P353" s="531"/>
      <c r="Q353" s="1"/>
      <c r="R353" s="53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/>
    </row>
    <row r="354" spans="4:29" s="293" customFormat="1">
      <c r="D354" s="291"/>
      <c r="E354" s="291"/>
      <c r="J354"/>
      <c r="K354" s="1"/>
      <c r="L354" s="1"/>
      <c r="M354" s="1"/>
      <c r="N354" s="1"/>
      <c r="O354" s="1"/>
      <c r="P354" s="531"/>
      <c r="Q354" s="1"/>
      <c r="R354" s="53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/>
    </row>
    <row r="355" spans="4:29" s="293" customFormat="1">
      <c r="D355" s="291"/>
      <c r="E355" s="291"/>
      <c r="J355"/>
      <c r="K355" s="1"/>
      <c r="L355" s="1"/>
      <c r="M355" s="1"/>
      <c r="N355" s="1"/>
      <c r="O355" s="1"/>
      <c r="P355" s="531"/>
      <c r="Q355" s="1"/>
      <c r="R355" s="53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/>
    </row>
    <row r="356" spans="4:29" s="293" customFormat="1">
      <c r="D356" s="291"/>
      <c r="E356" s="291"/>
      <c r="J356"/>
      <c r="K356" s="1"/>
      <c r="L356" s="1"/>
      <c r="M356" s="1"/>
      <c r="N356" s="1"/>
      <c r="O356" s="1"/>
      <c r="P356" s="531"/>
      <c r="Q356" s="1"/>
      <c r="R356" s="53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/>
    </row>
    <row r="357" spans="4:29" s="293" customFormat="1">
      <c r="D357" s="291"/>
      <c r="E357" s="291"/>
      <c r="J357"/>
      <c r="K357" s="1"/>
      <c r="L357" s="1"/>
      <c r="M357" s="1"/>
      <c r="N357" s="1"/>
      <c r="O357" s="1"/>
      <c r="P357" s="531"/>
      <c r="Q357" s="1"/>
      <c r="R357" s="53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/>
    </row>
    <row r="358" spans="4:29" s="293" customFormat="1">
      <c r="D358" s="291"/>
      <c r="E358" s="291"/>
      <c r="J358"/>
      <c r="K358" s="1"/>
      <c r="L358" s="1"/>
      <c r="M358" s="1"/>
      <c r="N358" s="1"/>
      <c r="O358" s="1"/>
      <c r="P358" s="531"/>
      <c r="Q358" s="1"/>
      <c r="R358" s="53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/>
    </row>
    <row r="359" spans="4:29" s="293" customFormat="1">
      <c r="D359" s="291"/>
      <c r="E359" s="291"/>
      <c r="J359"/>
      <c r="K359" s="1"/>
      <c r="L359" s="1"/>
      <c r="M359" s="1"/>
      <c r="N359" s="1"/>
      <c r="O359" s="1"/>
      <c r="P359" s="531"/>
      <c r="Q359" s="1"/>
      <c r="R359" s="53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/>
    </row>
    <row r="360" spans="4:29" s="293" customFormat="1">
      <c r="D360" s="291"/>
      <c r="E360" s="291"/>
      <c r="J360"/>
      <c r="K360" s="1"/>
      <c r="L360" s="1"/>
      <c r="M360" s="1"/>
      <c r="N360" s="1"/>
      <c r="O360" s="1"/>
      <c r="P360" s="531"/>
      <c r="Q360" s="1"/>
      <c r="R360" s="53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/>
    </row>
    <row r="361" spans="4:29" s="293" customFormat="1">
      <c r="D361" s="291"/>
      <c r="E361" s="291"/>
      <c r="J361"/>
      <c r="K361" s="1"/>
      <c r="L361" s="1"/>
      <c r="M361" s="1"/>
      <c r="N361" s="1"/>
      <c r="O361" s="1"/>
      <c r="P361" s="531"/>
      <c r="Q361" s="1"/>
      <c r="R361" s="53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/>
    </row>
    <row r="362" spans="4:29" s="293" customFormat="1">
      <c r="D362" s="291"/>
      <c r="E362" s="291"/>
      <c r="J362"/>
      <c r="K362" s="1"/>
      <c r="L362" s="1"/>
      <c r="M362" s="1"/>
      <c r="N362" s="1"/>
      <c r="O362" s="1"/>
      <c r="P362" s="531"/>
      <c r="Q362" s="1"/>
      <c r="R362" s="53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/>
    </row>
    <row r="363" spans="4:29" s="293" customFormat="1">
      <c r="D363" s="291"/>
      <c r="E363" s="291"/>
      <c r="J363"/>
      <c r="K363" s="1"/>
      <c r="L363" s="1"/>
      <c r="M363" s="1"/>
      <c r="N363" s="1"/>
      <c r="O363" s="1"/>
      <c r="P363" s="531"/>
      <c r="Q363" s="1"/>
      <c r="R363" s="53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/>
    </row>
    <row r="364" spans="4:29" s="293" customFormat="1">
      <c r="D364" s="291"/>
      <c r="E364" s="291"/>
      <c r="J364"/>
      <c r="K364" s="1"/>
      <c r="L364" s="1"/>
      <c r="M364" s="1"/>
      <c r="N364" s="1"/>
      <c r="O364" s="1"/>
      <c r="P364" s="531"/>
      <c r="Q364" s="1"/>
      <c r="R364" s="53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/>
    </row>
    <row r="365" spans="4:29" s="293" customFormat="1">
      <c r="D365" s="291"/>
      <c r="E365" s="291"/>
      <c r="J365"/>
      <c r="K365" s="1"/>
      <c r="L365" s="1"/>
      <c r="M365" s="1"/>
      <c r="N365" s="1"/>
      <c r="O365" s="1"/>
      <c r="P365" s="531"/>
      <c r="Q365" s="1"/>
      <c r="R365" s="53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/>
    </row>
    <row r="366" spans="4:29" s="293" customFormat="1">
      <c r="D366" s="291"/>
      <c r="E366" s="291"/>
      <c r="J366"/>
      <c r="K366" s="1"/>
      <c r="L366" s="1"/>
      <c r="M366" s="1"/>
      <c r="N366" s="1"/>
      <c r="O366" s="1"/>
      <c r="P366" s="531"/>
      <c r="Q366" s="1"/>
      <c r="R366" s="53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/>
    </row>
    <row r="367" spans="4:29" s="293" customFormat="1">
      <c r="D367" s="291"/>
      <c r="E367" s="291"/>
      <c r="J367"/>
      <c r="K367" s="1"/>
      <c r="L367" s="1"/>
      <c r="M367" s="1"/>
      <c r="N367" s="1"/>
      <c r="O367" s="1"/>
      <c r="P367" s="531"/>
      <c r="Q367" s="1"/>
      <c r="R367" s="53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/>
    </row>
    <row r="368" spans="4:29" s="293" customFormat="1">
      <c r="D368" s="291"/>
      <c r="E368" s="291"/>
      <c r="J368"/>
      <c r="K368" s="1"/>
      <c r="L368" s="1"/>
      <c r="M368" s="1"/>
      <c r="N368" s="1"/>
      <c r="O368" s="1"/>
      <c r="P368" s="531"/>
      <c r="Q368" s="1"/>
      <c r="R368" s="53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/>
    </row>
    <row r="369" spans="4:29" s="293" customFormat="1">
      <c r="D369" s="291"/>
      <c r="E369" s="291"/>
      <c r="J369"/>
      <c r="K369" s="1"/>
      <c r="L369" s="1"/>
      <c r="M369" s="1"/>
      <c r="N369" s="1"/>
      <c r="O369" s="1"/>
      <c r="P369" s="531"/>
      <c r="Q369" s="1"/>
      <c r="R369" s="53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/>
    </row>
    <row r="370" spans="4:29" s="293" customFormat="1">
      <c r="D370" s="291"/>
      <c r="E370" s="291"/>
      <c r="J370"/>
      <c r="K370" s="1"/>
      <c r="L370" s="1"/>
      <c r="M370" s="1"/>
      <c r="N370" s="1"/>
      <c r="O370" s="1"/>
      <c r="P370" s="531"/>
      <c r="Q370" s="1"/>
      <c r="R370" s="53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/>
    </row>
    <row r="371" spans="4:29" s="293" customFormat="1">
      <c r="D371" s="291"/>
      <c r="E371" s="291"/>
      <c r="J371"/>
      <c r="K371" s="1"/>
      <c r="L371" s="1"/>
      <c r="M371" s="1"/>
      <c r="N371" s="1"/>
      <c r="O371" s="1"/>
      <c r="P371" s="531"/>
      <c r="Q371" s="1"/>
      <c r="R371" s="53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/>
    </row>
    <row r="372" spans="4:29" s="293" customFormat="1">
      <c r="D372" s="291"/>
      <c r="E372" s="291"/>
      <c r="J372"/>
      <c r="K372" s="1"/>
      <c r="L372" s="1"/>
      <c r="M372" s="1"/>
      <c r="N372" s="1"/>
      <c r="O372" s="1"/>
      <c r="P372" s="531"/>
      <c r="Q372" s="1"/>
      <c r="R372" s="53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/>
    </row>
    <row r="373" spans="4:29" s="293" customFormat="1">
      <c r="D373" s="291"/>
      <c r="E373" s="291"/>
      <c r="J373"/>
      <c r="K373" s="1"/>
      <c r="L373" s="1"/>
      <c r="M373" s="1"/>
      <c r="N373" s="1"/>
      <c r="O373" s="1"/>
      <c r="P373" s="531"/>
      <c r="Q373" s="1"/>
      <c r="R373" s="53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/>
    </row>
    <row r="374" spans="4:29" s="293" customFormat="1">
      <c r="D374" s="291"/>
      <c r="E374" s="291"/>
      <c r="J374"/>
      <c r="K374" s="1"/>
      <c r="L374" s="1"/>
      <c r="M374" s="1"/>
      <c r="N374" s="1"/>
      <c r="O374" s="1"/>
      <c r="P374" s="531"/>
      <c r="Q374" s="1"/>
      <c r="R374" s="53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/>
    </row>
    <row r="375" spans="4:29" s="293" customFormat="1">
      <c r="D375" s="291"/>
      <c r="E375" s="291"/>
      <c r="J375"/>
      <c r="K375" s="1"/>
      <c r="L375" s="1"/>
      <c r="M375" s="1"/>
      <c r="N375" s="1"/>
      <c r="O375" s="1"/>
      <c r="P375" s="531"/>
      <c r="Q375" s="1"/>
      <c r="R375" s="53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/>
    </row>
    <row r="376" spans="4:29" s="293" customFormat="1">
      <c r="D376" s="291"/>
      <c r="E376" s="291"/>
      <c r="J376"/>
      <c r="K376" s="1"/>
      <c r="L376" s="1"/>
      <c r="M376" s="1"/>
      <c r="N376" s="1"/>
      <c r="O376" s="1"/>
      <c r="P376" s="531"/>
      <c r="Q376" s="1"/>
      <c r="R376" s="53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/>
    </row>
    <row r="377" spans="4:29" s="293" customFormat="1">
      <c r="D377" s="291"/>
      <c r="E377" s="291"/>
      <c r="J377"/>
      <c r="K377" s="1"/>
      <c r="L377" s="1"/>
      <c r="M377" s="1"/>
      <c r="N377" s="1"/>
      <c r="O377" s="1"/>
      <c r="P377" s="531"/>
      <c r="Q377" s="1"/>
      <c r="R377" s="53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/>
    </row>
    <row r="378" spans="4:29" s="293" customFormat="1">
      <c r="D378" s="291"/>
      <c r="E378" s="291"/>
      <c r="J378"/>
      <c r="K378" s="1"/>
      <c r="L378" s="1"/>
      <c r="M378" s="1"/>
      <c r="N378" s="1"/>
      <c r="O378" s="1"/>
      <c r="P378" s="531"/>
      <c r="Q378" s="1"/>
      <c r="R378" s="53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/>
    </row>
    <row r="379" spans="4:29" s="293" customFormat="1">
      <c r="D379" s="291"/>
      <c r="E379" s="291"/>
      <c r="J379"/>
      <c r="K379" s="1"/>
      <c r="L379" s="1"/>
      <c r="M379" s="1"/>
      <c r="N379" s="1"/>
      <c r="O379" s="1"/>
      <c r="P379" s="531"/>
      <c r="Q379" s="1"/>
      <c r="R379" s="53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/>
    </row>
    <row r="380" spans="4:29" s="293" customFormat="1">
      <c r="D380" s="291"/>
      <c r="E380" s="291"/>
      <c r="J380"/>
      <c r="K380" s="1"/>
      <c r="L380" s="1"/>
      <c r="M380" s="1"/>
      <c r="N380" s="1"/>
      <c r="O380" s="1"/>
      <c r="P380" s="531"/>
      <c r="Q380" s="1"/>
      <c r="R380" s="53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/>
    </row>
    <row r="381" spans="4:29" s="293" customFormat="1">
      <c r="D381" s="291"/>
      <c r="E381" s="291"/>
      <c r="J381"/>
      <c r="K381" s="1"/>
      <c r="L381" s="1"/>
      <c r="M381" s="1"/>
      <c r="N381" s="1"/>
      <c r="O381" s="1"/>
      <c r="P381" s="531"/>
      <c r="Q381" s="1"/>
      <c r="R381" s="53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/>
    </row>
    <row r="382" spans="4:29" s="293" customFormat="1">
      <c r="D382" s="291"/>
      <c r="E382" s="291"/>
      <c r="J382"/>
      <c r="K382" s="1"/>
      <c r="L382" s="1"/>
      <c r="M382" s="1"/>
      <c r="N382" s="1"/>
      <c r="O382" s="1"/>
      <c r="P382" s="531"/>
      <c r="Q382" s="1"/>
      <c r="R382" s="53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/>
    </row>
    <row r="383" spans="4:29" s="293" customFormat="1">
      <c r="D383" s="291"/>
      <c r="E383" s="291"/>
      <c r="J383"/>
      <c r="K383" s="1"/>
      <c r="L383" s="1"/>
      <c r="M383" s="1"/>
      <c r="N383" s="1"/>
      <c r="O383" s="1"/>
      <c r="P383" s="531"/>
      <c r="Q383" s="1"/>
      <c r="R383" s="53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/>
    </row>
    <row r="384" spans="4:29" s="293" customFormat="1">
      <c r="D384" s="291"/>
      <c r="E384" s="291"/>
      <c r="J384"/>
      <c r="K384" s="1"/>
      <c r="L384" s="1"/>
      <c r="M384" s="1"/>
      <c r="N384" s="1"/>
      <c r="O384" s="1"/>
      <c r="P384" s="531"/>
      <c r="Q384" s="1"/>
      <c r="R384" s="53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/>
    </row>
    <row r="385" spans="4:29" s="293" customFormat="1">
      <c r="D385" s="291"/>
      <c r="E385" s="291"/>
      <c r="J385"/>
      <c r="K385" s="1"/>
      <c r="L385" s="1"/>
      <c r="M385" s="1"/>
      <c r="N385" s="1"/>
      <c r="O385" s="1"/>
      <c r="P385" s="531"/>
      <c r="Q385" s="1"/>
      <c r="R385" s="53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/>
    </row>
    <row r="386" spans="4:29" s="293" customFormat="1">
      <c r="D386" s="291"/>
      <c r="E386" s="291"/>
      <c r="J386"/>
      <c r="K386" s="1"/>
      <c r="L386" s="1"/>
      <c r="M386" s="1"/>
      <c r="N386" s="1"/>
      <c r="O386" s="1"/>
      <c r="P386" s="531"/>
      <c r="Q386" s="1"/>
      <c r="R386" s="53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/>
    </row>
    <row r="387" spans="4:29" s="293" customFormat="1">
      <c r="D387" s="291"/>
      <c r="E387" s="291"/>
      <c r="J387"/>
      <c r="K387" s="1"/>
      <c r="L387" s="1"/>
      <c r="M387" s="1"/>
      <c r="N387" s="1"/>
      <c r="O387" s="1"/>
      <c r="P387" s="531"/>
      <c r="Q387" s="1"/>
      <c r="R387" s="53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/>
    </row>
    <row r="388" spans="4:29" s="293" customFormat="1">
      <c r="D388" s="291"/>
      <c r="E388" s="291"/>
      <c r="J388"/>
      <c r="K388" s="1"/>
      <c r="L388" s="1"/>
      <c r="M388" s="1"/>
      <c r="N388" s="1"/>
      <c r="O388" s="1"/>
      <c r="P388" s="531"/>
      <c r="Q388" s="1"/>
      <c r="R388" s="53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/>
    </row>
    <row r="389" spans="4:29" s="293" customFormat="1">
      <c r="D389" s="291"/>
      <c r="E389" s="291"/>
      <c r="J389"/>
      <c r="K389" s="1"/>
      <c r="L389" s="1"/>
      <c r="M389" s="1"/>
      <c r="N389" s="1"/>
      <c r="O389" s="1"/>
      <c r="P389" s="531"/>
      <c r="Q389" s="1"/>
      <c r="R389" s="53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/>
    </row>
    <row r="390" spans="4:29" s="293" customFormat="1">
      <c r="D390" s="291"/>
      <c r="E390" s="291"/>
      <c r="J390"/>
      <c r="K390" s="1"/>
      <c r="L390" s="1"/>
      <c r="M390" s="1"/>
      <c r="N390" s="1"/>
      <c r="O390" s="1"/>
      <c r="P390" s="531"/>
      <c r="Q390" s="1"/>
      <c r="R390" s="53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/>
    </row>
    <row r="391" spans="4:29" s="293" customFormat="1">
      <c r="D391" s="291"/>
      <c r="E391" s="291"/>
      <c r="J391"/>
      <c r="K391" s="1"/>
      <c r="L391" s="1"/>
      <c r="M391" s="1"/>
      <c r="N391" s="1"/>
      <c r="O391" s="1"/>
      <c r="P391" s="531"/>
      <c r="Q391" s="1"/>
      <c r="R391" s="53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/>
    </row>
    <row r="392" spans="4:29" s="293" customFormat="1">
      <c r="D392" s="291"/>
      <c r="E392" s="291"/>
      <c r="J392"/>
      <c r="K392" s="1"/>
      <c r="L392" s="1"/>
      <c r="M392" s="1"/>
      <c r="N392" s="1"/>
      <c r="O392" s="1"/>
      <c r="P392" s="531"/>
      <c r="Q392" s="1"/>
      <c r="R392" s="53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/>
    </row>
    <row r="393" spans="4:29" s="293" customFormat="1">
      <c r="D393" s="291"/>
      <c r="E393" s="291"/>
      <c r="J393"/>
      <c r="K393" s="1"/>
      <c r="L393" s="1"/>
      <c r="M393" s="1"/>
      <c r="N393" s="1"/>
      <c r="O393" s="1"/>
      <c r="P393" s="531"/>
      <c r="Q393" s="1"/>
      <c r="R393" s="53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/>
    </row>
    <row r="394" spans="4:29" s="293" customFormat="1">
      <c r="D394" s="291"/>
      <c r="E394" s="291"/>
      <c r="J394"/>
      <c r="K394" s="1"/>
      <c r="L394" s="1"/>
      <c r="M394" s="1"/>
      <c r="N394" s="1"/>
      <c r="O394" s="1"/>
      <c r="P394" s="531"/>
      <c r="Q394" s="1"/>
      <c r="R394" s="53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/>
    </row>
    <row r="395" spans="4:29" s="293" customFormat="1">
      <c r="D395" s="291"/>
      <c r="E395" s="291"/>
      <c r="J395"/>
      <c r="K395" s="1"/>
      <c r="L395" s="1"/>
      <c r="M395" s="1"/>
      <c r="N395" s="1"/>
      <c r="O395" s="1"/>
      <c r="P395" s="531"/>
      <c r="Q395" s="1"/>
      <c r="R395" s="53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/>
    </row>
    <row r="396" spans="4:29" s="293" customFormat="1">
      <c r="D396" s="291"/>
      <c r="E396" s="291"/>
      <c r="J396"/>
      <c r="K396" s="1"/>
      <c r="L396" s="1"/>
      <c r="M396" s="1"/>
      <c r="N396" s="1"/>
      <c r="O396" s="1"/>
      <c r="P396" s="531"/>
      <c r="Q396" s="1"/>
      <c r="R396" s="53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/>
    </row>
    <row r="397" spans="4:29" s="293" customFormat="1">
      <c r="D397" s="291"/>
      <c r="E397" s="291"/>
      <c r="J397"/>
      <c r="K397" s="1"/>
      <c r="L397" s="1"/>
      <c r="M397" s="1"/>
      <c r="N397" s="1"/>
      <c r="O397" s="1"/>
      <c r="P397" s="531"/>
      <c r="Q397" s="1"/>
      <c r="R397" s="53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/>
    </row>
    <row r="398" spans="4:29" s="293" customFormat="1">
      <c r="D398" s="291"/>
      <c r="E398" s="291"/>
      <c r="J398"/>
      <c r="K398" s="1"/>
      <c r="L398" s="1"/>
      <c r="M398" s="1"/>
      <c r="N398" s="1"/>
      <c r="O398" s="1"/>
      <c r="P398" s="531"/>
      <c r="Q398" s="1"/>
      <c r="R398" s="53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/>
    </row>
    <row r="399" spans="4:29" s="293" customFormat="1">
      <c r="D399" s="291"/>
      <c r="E399" s="291"/>
      <c r="J399"/>
      <c r="K399" s="1"/>
      <c r="L399" s="1"/>
      <c r="M399" s="1"/>
      <c r="N399" s="1"/>
      <c r="O399" s="1"/>
      <c r="P399" s="531"/>
      <c r="Q399" s="1"/>
      <c r="R399" s="53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/>
    </row>
    <row r="400" spans="4:29" s="293" customFormat="1">
      <c r="D400" s="291"/>
      <c r="E400" s="291"/>
      <c r="J400"/>
      <c r="K400" s="1"/>
      <c r="L400" s="1"/>
      <c r="M400" s="1"/>
      <c r="N400" s="1"/>
      <c r="O400" s="1"/>
      <c r="P400" s="531"/>
      <c r="Q400" s="1"/>
      <c r="R400" s="53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/>
    </row>
    <row r="401" spans="4:29" s="293" customFormat="1">
      <c r="D401" s="291"/>
      <c r="E401" s="291"/>
      <c r="J401"/>
      <c r="K401" s="1"/>
      <c r="L401" s="1"/>
      <c r="M401" s="1"/>
      <c r="N401" s="1"/>
      <c r="O401" s="1"/>
      <c r="P401" s="531"/>
      <c r="Q401" s="1"/>
      <c r="R401" s="53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/>
    </row>
    <row r="402" spans="4:29" s="293" customFormat="1">
      <c r="D402" s="291"/>
      <c r="E402" s="291"/>
      <c r="J402"/>
      <c r="K402" s="1"/>
      <c r="L402" s="1"/>
      <c r="M402" s="1"/>
      <c r="N402" s="1"/>
      <c r="O402" s="1"/>
      <c r="P402" s="531"/>
      <c r="Q402" s="1"/>
      <c r="R402" s="53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/>
    </row>
    <row r="403" spans="4:29" s="293" customFormat="1">
      <c r="D403" s="291"/>
      <c r="E403" s="291"/>
      <c r="J403"/>
      <c r="K403" s="1"/>
      <c r="L403" s="1"/>
      <c r="M403" s="1"/>
      <c r="N403" s="1"/>
      <c r="O403" s="1"/>
      <c r="P403" s="531"/>
      <c r="Q403" s="1"/>
      <c r="R403" s="53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/>
    </row>
    <row r="404" spans="4:29" s="293" customFormat="1">
      <c r="D404" s="291"/>
      <c r="E404" s="291"/>
      <c r="J404"/>
      <c r="K404" s="1"/>
      <c r="L404" s="1"/>
      <c r="M404" s="1"/>
      <c r="N404" s="1"/>
      <c r="O404" s="1"/>
      <c r="P404" s="531"/>
      <c r="Q404" s="1"/>
      <c r="R404" s="53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/>
    </row>
    <row r="405" spans="4:29" s="293" customFormat="1">
      <c r="D405" s="291"/>
      <c r="E405" s="291"/>
      <c r="J405"/>
      <c r="K405" s="1"/>
      <c r="L405" s="1"/>
      <c r="M405" s="1"/>
      <c r="N405" s="1"/>
      <c r="O405" s="1"/>
      <c r="P405" s="531"/>
      <c r="Q405" s="1"/>
      <c r="R405" s="53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/>
    </row>
    <row r="406" spans="4:29" s="293" customFormat="1">
      <c r="D406" s="291"/>
      <c r="E406" s="291"/>
      <c r="J406"/>
      <c r="K406" s="1"/>
      <c r="L406" s="1"/>
      <c r="M406" s="1"/>
      <c r="N406" s="1"/>
      <c r="O406" s="1"/>
      <c r="P406" s="531"/>
      <c r="Q406" s="1"/>
      <c r="R406" s="53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/>
    </row>
    <row r="407" spans="4:29" s="293" customFormat="1">
      <c r="D407" s="291"/>
      <c r="E407" s="291"/>
      <c r="J407"/>
      <c r="K407" s="1"/>
      <c r="L407" s="1"/>
      <c r="M407" s="1"/>
      <c r="N407" s="1"/>
      <c r="O407" s="1"/>
      <c r="P407" s="531"/>
      <c r="Q407" s="1"/>
      <c r="R407" s="53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/>
    </row>
    <row r="408" spans="4:29" s="293" customFormat="1">
      <c r="D408" s="291"/>
      <c r="E408" s="291"/>
      <c r="J408"/>
      <c r="K408" s="1"/>
      <c r="L408" s="1"/>
      <c r="M408" s="1"/>
      <c r="N408" s="1"/>
      <c r="O408" s="1"/>
      <c r="P408" s="531"/>
      <c r="Q408" s="1"/>
      <c r="R408" s="53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/>
    </row>
    <row r="409" spans="4:29" s="293" customFormat="1">
      <c r="D409" s="291"/>
      <c r="E409" s="291"/>
      <c r="J409"/>
      <c r="K409" s="1"/>
      <c r="L409" s="1"/>
      <c r="M409" s="1"/>
      <c r="N409" s="1"/>
      <c r="O409" s="1"/>
      <c r="P409" s="531"/>
      <c r="Q409" s="1"/>
      <c r="R409" s="53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/>
    </row>
    <row r="410" spans="4:29" s="293" customFormat="1">
      <c r="D410" s="291"/>
      <c r="E410" s="291"/>
      <c r="J410"/>
      <c r="K410" s="1"/>
      <c r="L410" s="1"/>
      <c r="M410" s="1"/>
      <c r="N410" s="1"/>
      <c r="O410" s="1"/>
      <c r="P410" s="531"/>
      <c r="Q410" s="1"/>
      <c r="R410" s="53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/>
    </row>
    <row r="411" spans="4:29" s="293" customFormat="1">
      <c r="D411" s="291"/>
      <c r="E411" s="291"/>
      <c r="J411"/>
      <c r="K411" s="1"/>
      <c r="L411" s="1"/>
      <c r="M411" s="1"/>
      <c r="N411" s="1"/>
      <c r="O411" s="1"/>
      <c r="P411" s="531"/>
      <c r="Q411" s="1"/>
      <c r="R411" s="53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/>
    </row>
    <row r="412" spans="4:29" s="293" customFormat="1">
      <c r="D412" s="291"/>
      <c r="E412" s="291"/>
      <c r="J412"/>
      <c r="K412" s="1"/>
      <c r="L412" s="1"/>
      <c r="M412" s="1"/>
      <c r="N412" s="1"/>
      <c r="O412" s="1"/>
      <c r="P412" s="531"/>
      <c r="Q412" s="1"/>
      <c r="R412" s="53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/>
    </row>
    <row r="413" spans="4:29" s="293" customFormat="1">
      <c r="D413" s="291"/>
      <c r="E413" s="291"/>
      <c r="J413"/>
      <c r="K413" s="1"/>
      <c r="L413" s="1"/>
      <c r="M413" s="1"/>
      <c r="N413" s="1"/>
      <c r="O413" s="1"/>
      <c r="P413" s="531"/>
      <c r="Q413" s="1"/>
      <c r="R413" s="53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/>
    </row>
    <row r="414" spans="4:29" s="293" customFormat="1">
      <c r="D414" s="291"/>
      <c r="E414" s="291"/>
      <c r="J414"/>
      <c r="K414" s="1"/>
      <c r="L414" s="1"/>
      <c r="M414" s="1"/>
      <c r="N414" s="1"/>
      <c r="O414" s="1"/>
      <c r="P414" s="531"/>
      <c r="Q414" s="1"/>
      <c r="R414" s="53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/>
    </row>
    <row r="415" spans="4:29" s="293" customFormat="1">
      <c r="D415" s="291"/>
      <c r="E415" s="291"/>
      <c r="J415"/>
      <c r="K415" s="1"/>
      <c r="L415" s="1"/>
      <c r="M415" s="1"/>
      <c r="N415" s="1"/>
      <c r="O415" s="1"/>
      <c r="P415" s="531"/>
      <c r="Q415" s="1"/>
      <c r="R415" s="53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/>
    </row>
    <row r="416" spans="4:29" s="293" customFormat="1">
      <c r="D416" s="291"/>
      <c r="E416" s="291"/>
      <c r="J416"/>
      <c r="K416" s="1"/>
      <c r="L416" s="1"/>
      <c r="M416" s="1"/>
      <c r="N416" s="1"/>
      <c r="O416" s="1"/>
      <c r="P416" s="531"/>
      <c r="Q416" s="1"/>
      <c r="R416" s="53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/>
    </row>
    <row r="417" spans="4:29" s="293" customFormat="1">
      <c r="D417" s="291"/>
      <c r="E417" s="291"/>
      <c r="J417"/>
      <c r="K417" s="1"/>
      <c r="L417" s="1"/>
      <c r="M417" s="1"/>
      <c r="N417" s="1"/>
      <c r="O417" s="1"/>
      <c r="P417" s="531"/>
      <c r="Q417" s="1"/>
      <c r="R417" s="53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/>
    </row>
    <row r="418" spans="4:29" s="293" customFormat="1">
      <c r="D418" s="291"/>
      <c r="E418" s="291"/>
      <c r="J418"/>
      <c r="K418" s="1"/>
      <c r="L418" s="1"/>
      <c r="M418" s="1"/>
      <c r="N418" s="1"/>
      <c r="O418" s="1"/>
      <c r="P418" s="531"/>
      <c r="Q418" s="1"/>
      <c r="R418" s="53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/>
    </row>
    <row r="419" spans="4:29" s="293" customFormat="1">
      <c r="D419" s="291"/>
      <c r="E419" s="291"/>
      <c r="J419"/>
      <c r="K419" s="1"/>
      <c r="L419" s="1"/>
      <c r="M419" s="1"/>
      <c r="N419" s="1"/>
      <c r="O419" s="1"/>
      <c r="P419" s="531"/>
      <c r="Q419" s="1"/>
      <c r="R419" s="53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/>
    </row>
    <row r="420" spans="4:29" s="293" customFormat="1">
      <c r="D420" s="291"/>
      <c r="E420" s="291"/>
      <c r="J420"/>
      <c r="K420" s="1"/>
      <c r="L420" s="1"/>
      <c r="M420" s="1"/>
      <c r="N420" s="1"/>
      <c r="O420" s="1"/>
      <c r="P420" s="531"/>
      <c r="Q420" s="1"/>
      <c r="R420" s="53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/>
    </row>
    <row r="421" spans="4:29" s="293" customFormat="1">
      <c r="D421" s="291"/>
      <c r="E421" s="291"/>
      <c r="J421"/>
      <c r="K421" s="1"/>
      <c r="L421" s="1"/>
      <c r="M421" s="1"/>
      <c r="N421" s="1"/>
      <c r="O421" s="1"/>
      <c r="P421" s="531"/>
      <c r="Q421" s="1"/>
      <c r="R421" s="53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/>
    </row>
    <row r="422" spans="4:29" s="293" customFormat="1">
      <c r="D422" s="291"/>
      <c r="E422" s="291"/>
      <c r="J422"/>
      <c r="K422" s="1"/>
      <c r="L422" s="1"/>
      <c r="M422" s="1"/>
      <c r="N422" s="1"/>
      <c r="O422" s="1"/>
      <c r="P422" s="531"/>
      <c r="Q422" s="1"/>
      <c r="R422" s="53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/>
    </row>
    <row r="423" spans="4:29" s="293" customFormat="1">
      <c r="D423" s="291"/>
      <c r="E423" s="291"/>
      <c r="J423"/>
      <c r="K423" s="1"/>
      <c r="L423" s="1"/>
      <c r="M423" s="1"/>
      <c r="N423" s="1"/>
      <c r="O423" s="1"/>
      <c r="P423" s="531"/>
      <c r="Q423" s="1"/>
      <c r="R423" s="53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/>
    </row>
    <row r="424" spans="4:29" s="293" customFormat="1">
      <c r="D424" s="291"/>
      <c r="E424" s="291"/>
      <c r="J424"/>
      <c r="K424" s="1"/>
      <c r="L424" s="1"/>
      <c r="M424" s="1"/>
      <c r="N424" s="1"/>
      <c r="O424" s="1"/>
      <c r="P424" s="531"/>
      <c r="Q424" s="1"/>
      <c r="R424" s="53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/>
    </row>
    <row r="425" spans="4:29" s="293" customFormat="1">
      <c r="D425" s="291"/>
      <c r="E425" s="291"/>
      <c r="J425"/>
      <c r="K425" s="1"/>
      <c r="L425" s="1"/>
      <c r="M425" s="1"/>
      <c r="N425" s="1"/>
      <c r="O425" s="1"/>
      <c r="P425" s="531"/>
      <c r="Q425" s="1"/>
      <c r="R425" s="53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/>
    </row>
    <row r="426" spans="4:29" s="293" customFormat="1">
      <c r="D426" s="291"/>
      <c r="E426" s="291"/>
      <c r="J426"/>
      <c r="K426" s="1"/>
      <c r="L426" s="1"/>
      <c r="M426" s="1"/>
      <c r="N426" s="1"/>
      <c r="O426" s="1"/>
      <c r="P426" s="531"/>
      <c r="Q426" s="1"/>
      <c r="R426" s="53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/>
    </row>
    <row r="427" spans="4:29" s="293" customFormat="1">
      <c r="D427" s="291"/>
      <c r="E427" s="291"/>
      <c r="J427"/>
      <c r="K427" s="1"/>
      <c r="L427" s="1"/>
      <c r="M427" s="1"/>
      <c r="N427" s="1"/>
      <c r="O427" s="1"/>
      <c r="P427" s="531"/>
      <c r="Q427" s="1"/>
      <c r="R427" s="53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/>
    </row>
    <row r="428" spans="4:29" s="293" customFormat="1">
      <c r="D428" s="291"/>
      <c r="E428" s="291"/>
      <c r="J428"/>
      <c r="K428" s="1"/>
      <c r="L428" s="1"/>
      <c r="M428" s="1"/>
      <c r="N428" s="1"/>
      <c r="O428" s="1"/>
      <c r="P428" s="531"/>
      <c r="Q428" s="1"/>
      <c r="R428" s="53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/>
    </row>
    <row r="429" spans="4:29" s="293" customFormat="1">
      <c r="D429" s="291"/>
      <c r="E429" s="291"/>
      <c r="J429"/>
      <c r="K429" s="1"/>
      <c r="L429" s="1"/>
      <c r="M429" s="1"/>
      <c r="N429" s="1"/>
      <c r="O429" s="1"/>
      <c r="P429" s="531"/>
      <c r="Q429" s="1"/>
      <c r="R429" s="53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/>
    </row>
    <row r="430" spans="4:29" s="293" customFormat="1">
      <c r="D430" s="291"/>
      <c r="E430" s="291"/>
      <c r="J430"/>
      <c r="K430" s="1"/>
      <c r="L430" s="1"/>
      <c r="M430" s="1"/>
      <c r="N430" s="1"/>
      <c r="O430" s="1"/>
      <c r="P430" s="531"/>
      <c r="Q430" s="1"/>
      <c r="R430" s="53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/>
    </row>
    <row r="431" spans="4:29" s="293" customFormat="1">
      <c r="D431" s="291"/>
      <c r="E431" s="291"/>
      <c r="J431"/>
      <c r="K431" s="1"/>
      <c r="L431" s="1"/>
      <c r="M431" s="1"/>
      <c r="N431" s="1"/>
      <c r="O431" s="1"/>
      <c r="P431" s="531"/>
      <c r="Q431" s="1"/>
      <c r="R431" s="53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/>
    </row>
    <row r="432" spans="4:29" s="293" customFormat="1">
      <c r="D432" s="291"/>
      <c r="E432" s="291"/>
      <c r="J432"/>
      <c r="K432" s="1"/>
      <c r="L432" s="1"/>
      <c r="M432" s="1"/>
      <c r="N432" s="1"/>
      <c r="O432" s="1"/>
      <c r="P432" s="531"/>
      <c r="Q432" s="1"/>
      <c r="R432" s="53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/>
    </row>
    <row r="433" spans="4:29" s="293" customFormat="1">
      <c r="D433" s="291"/>
      <c r="E433" s="291"/>
      <c r="J433"/>
      <c r="K433" s="1"/>
      <c r="L433" s="1"/>
      <c r="M433" s="1"/>
      <c r="N433" s="1"/>
      <c r="O433" s="1"/>
      <c r="P433" s="531"/>
      <c r="Q433" s="1"/>
      <c r="R433" s="53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/>
    </row>
    <row r="434" spans="4:29" s="293" customFormat="1">
      <c r="D434" s="291"/>
      <c r="E434" s="291"/>
      <c r="J434"/>
      <c r="K434" s="1"/>
      <c r="L434" s="1"/>
      <c r="M434" s="1"/>
      <c r="N434" s="1"/>
      <c r="O434" s="1"/>
      <c r="P434" s="531"/>
      <c r="Q434" s="1"/>
      <c r="R434" s="53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/>
    </row>
    <row r="435" spans="4:29" s="293" customFormat="1">
      <c r="D435" s="291"/>
      <c r="E435" s="291"/>
      <c r="J435"/>
      <c r="K435" s="1"/>
      <c r="L435" s="1"/>
      <c r="M435" s="1"/>
      <c r="N435" s="1"/>
      <c r="O435" s="1"/>
      <c r="P435" s="531"/>
      <c r="Q435" s="1"/>
      <c r="R435" s="53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/>
    </row>
    <row r="436" spans="4:29" s="293" customFormat="1">
      <c r="D436" s="291"/>
      <c r="E436" s="291"/>
      <c r="J436"/>
      <c r="K436" s="1"/>
      <c r="L436" s="1"/>
      <c r="M436" s="1"/>
      <c r="N436" s="1"/>
      <c r="O436" s="1"/>
      <c r="P436" s="531"/>
      <c r="Q436" s="1"/>
      <c r="R436" s="53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/>
    </row>
    <row r="437" spans="4:29" s="293" customFormat="1">
      <c r="D437" s="291"/>
      <c r="E437" s="291"/>
      <c r="J437"/>
      <c r="K437" s="1"/>
      <c r="L437" s="1"/>
      <c r="M437" s="1"/>
      <c r="N437" s="1"/>
      <c r="O437" s="1"/>
      <c r="P437" s="531"/>
      <c r="Q437" s="1"/>
      <c r="R437" s="53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/>
    </row>
    <row r="438" spans="4:29" s="293" customFormat="1">
      <c r="D438" s="291"/>
      <c r="E438" s="291"/>
      <c r="J438"/>
      <c r="K438" s="1"/>
      <c r="L438" s="1"/>
      <c r="M438" s="1"/>
      <c r="N438" s="1"/>
      <c r="O438" s="1"/>
      <c r="P438" s="531"/>
      <c r="Q438" s="1"/>
      <c r="R438" s="53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/>
    </row>
    <row r="439" spans="4:29" s="293" customFormat="1">
      <c r="D439" s="291"/>
      <c r="E439" s="291"/>
      <c r="J439"/>
      <c r="K439" s="1"/>
      <c r="L439" s="1"/>
      <c r="M439" s="1"/>
      <c r="N439" s="1"/>
      <c r="O439" s="1"/>
      <c r="P439" s="531"/>
      <c r="Q439" s="1"/>
      <c r="R439" s="53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/>
    </row>
    <row r="440" spans="4:29" s="293" customFormat="1">
      <c r="D440" s="291"/>
      <c r="E440" s="291"/>
      <c r="J440"/>
      <c r="K440" s="1"/>
      <c r="L440" s="1"/>
      <c r="M440" s="1"/>
      <c r="N440" s="1"/>
      <c r="O440" s="1"/>
      <c r="P440" s="531"/>
      <c r="Q440" s="1"/>
      <c r="R440" s="53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/>
    </row>
    <row r="441" spans="4:29" s="293" customFormat="1">
      <c r="D441" s="291"/>
      <c r="E441" s="291"/>
      <c r="J441"/>
      <c r="K441" s="1"/>
      <c r="L441" s="1"/>
      <c r="M441" s="1"/>
      <c r="N441" s="1"/>
      <c r="O441" s="1"/>
      <c r="P441" s="531"/>
      <c r="Q441" s="1"/>
      <c r="R441" s="53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/>
    </row>
    <row r="442" spans="4:29" s="293" customFormat="1">
      <c r="D442" s="291"/>
      <c r="E442" s="291"/>
      <c r="J442"/>
      <c r="K442" s="1"/>
      <c r="L442" s="1"/>
      <c r="M442" s="1"/>
      <c r="N442" s="1"/>
      <c r="O442" s="1"/>
      <c r="P442" s="531"/>
      <c r="Q442" s="1"/>
      <c r="R442" s="53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/>
    </row>
    <row r="443" spans="4:29" s="293" customFormat="1">
      <c r="D443" s="291"/>
      <c r="E443" s="291"/>
      <c r="J443"/>
      <c r="K443" s="1"/>
      <c r="L443" s="1"/>
      <c r="M443" s="1"/>
      <c r="N443" s="1"/>
      <c r="O443" s="1"/>
      <c r="P443" s="531"/>
      <c r="Q443" s="1"/>
      <c r="R443" s="53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/>
    </row>
    <row r="444" spans="4:29" s="293" customFormat="1">
      <c r="D444" s="291"/>
      <c r="E444" s="291"/>
      <c r="J444"/>
      <c r="K444" s="1"/>
      <c r="L444" s="1"/>
      <c r="M444" s="1"/>
      <c r="N444" s="1"/>
      <c r="O444" s="1"/>
      <c r="P444" s="531"/>
      <c r="Q444" s="1"/>
      <c r="R444" s="53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/>
    </row>
    <row r="445" spans="4:29" s="293" customFormat="1">
      <c r="D445" s="291"/>
      <c r="E445" s="291"/>
      <c r="J445"/>
      <c r="K445" s="1"/>
      <c r="L445" s="1"/>
      <c r="M445" s="1"/>
      <c r="N445" s="1"/>
      <c r="O445" s="1"/>
      <c r="P445" s="531"/>
      <c r="Q445" s="1"/>
      <c r="R445" s="53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/>
    </row>
    <row r="446" spans="4:29" s="293" customFormat="1">
      <c r="D446" s="291"/>
      <c r="E446" s="291"/>
      <c r="J446"/>
      <c r="K446" s="1"/>
      <c r="L446" s="1"/>
      <c r="M446" s="1"/>
      <c r="N446" s="1"/>
      <c r="O446" s="1"/>
      <c r="P446" s="531"/>
      <c r="Q446" s="1"/>
      <c r="R446" s="53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/>
    </row>
    <row r="447" spans="4:29" s="293" customFormat="1">
      <c r="D447" s="291"/>
      <c r="E447" s="291"/>
      <c r="J447"/>
      <c r="K447" s="1"/>
      <c r="L447" s="1"/>
      <c r="M447" s="1"/>
      <c r="N447" s="1"/>
      <c r="O447" s="1"/>
      <c r="P447" s="531"/>
      <c r="Q447" s="1"/>
      <c r="R447" s="53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/>
    </row>
    <row r="448" spans="4:29" s="293" customFormat="1">
      <c r="D448" s="291"/>
      <c r="E448" s="291"/>
      <c r="J448"/>
      <c r="K448" s="1"/>
      <c r="L448" s="1"/>
      <c r="M448" s="1"/>
      <c r="N448" s="1"/>
      <c r="O448" s="1"/>
      <c r="P448" s="531"/>
      <c r="Q448" s="1"/>
      <c r="R448" s="53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/>
    </row>
    <row r="449" spans="4:29" s="293" customFormat="1">
      <c r="D449" s="291"/>
      <c r="E449" s="291"/>
      <c r="J449"/>
      <c r="K449" s="1"/>
      <c r="L449" s="1"/>
      <c r="M449" s="1"/>
      <c r="N449" s="1"/>
      <c r="O449" s="1"/>
      <c r="P449" s="531"/>
      <c r="Q449" s="1"/>
      <c r="R449" s="53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/>
    </row>
    <row r="450" spans="4:29" s="293" customFormat="1">
      <c r="D450" s="291"/>
      <c r="E450" s="291"/>
      <c r="J450"/>
      <c r="K450" s="1"/>
      <c r="L450" s="1"/>
      <c r="M450" s="1"/>
      <c r="N450" s="1"/>
      <c r="O450" s="1"/>
      <c r="P450" s="531"/>
      <c r="Q450" s="1"/>
      <c r="R450" s="53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/>
    </row>
    <row r="451" spans="4:29" s="293" customFormat="1">
      <c r="D451" s="291"/>
      <c r="E451" s="291"/>
      <c r="J451"/>
      <c r="K451" s="1"/>
      <c r="L451" s="1"/>
      <c r="M451" s="1"/>
      <c r="N451" s="1"/>
      <c r="O451" s="1"/>
      <c r="P451" s="531"/>
      <c r="Q451" s="1"/>
      <c r="R451" s="53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/>
    </row>
    <row r="452" spans="4:29" s="293" customFormat="1">
      <c r="D452" s="291"/>
      <c r="E452" s="291"/>
      <c r="J452"/>
      <c r="K452" s="1"/>
      <c r="L452" s="1"/>
      <c r="M452" s="1"/>
      <c r="N452" s="1"/>
      <c r="O452" s="1"/>
      <c r="P452" s="531"/>
      <c r="Q452" s="1"/>
      <c r="R452" s="53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/>
    </row>
    <row r="453" spans="4:29" s="293" customFormat="1">
      <c r="D453" s="291"/>
      <c r="E453" s="291"/>
      <c r="J453"/>
      <c r="K453" s="1"/>
      <c r="L453" s="1"/>
      <c r="M453" s="1"/>
      <c r="N453" s="1"/>
      <c r="O453" s="1"/>
      <c r="P453" s="531"/>
      <c r="Q453" s="1"/>
      <c r="R453" s="53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/>
    </row>
    <row r="454" spans="4:29" s="293" customFormat="1">
      <c r="D454" s="291"/>
      <c r="E454" s="291"/>
      <c r="J454"/>
      <c r="K454" s="1"/>
      <c r="L454" s="1"/>
      <c r="M454" s="1"/>
      <c r="N454" s="1"/>
      <c r="O454" s="1"/>
      <c r="P454" s="531"/>
      <c r="Q454" s="1"/>
      <c r="R454" s="53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/>
    </row>
    <row r="455" spans="4:29" s="293" customFormat="1">
      <c r="D455" s="291"/>
      <c r="E455" s="291"/>
      <c r="J455"/>
      <c r="K455" s="1"/>
      <c r="L455" s="1"/>
      <c r="M455" s="1"/>
      <c r="N455" s="1"/>
      <c r="O455" s="1"/>
      <c r="P455" s="531"/>
      <c r="Q455" s="1"/>
      <c r="R455" s="53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/>
    </row>
    <row r="456" spans="4:29" s="293" customFormat="1">
      <c r="D456" s="291"/>
      <c r="E456" s="291"/>
      <c r="J456"/>
      <c r="K456" s="1"/>
      <c r="L456" s="1"/>
      <c r="M456" s="1"/>
      <c r="N456" s="1"/>
      <c r="O456" s="1"/>
      <c r="P456" s="531"/>
      <c r="Q456" s="1"/>
      <c r="R456" s="53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/>
    </row>
    <row r="457" spans="4:29" s="293" customFormat="1">
      <c r="D457" s="291"/>
      <c r="E457" s="291"/>
      <c r="J457"/>
      <c r="K457" s="1"/>
      <c r="L457" s="1"/>
      <c r="M457" s="1"/>
      <c r="N457" s="1"/>
      <c r="O457" s="1"/>
      <c r="P457" s="531"/>
      <c r="Q457" s="1"/>
      <c r="R457" s="53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/>
    </row>
    <row r="458" spans="4:29" s="293" customFormat="1">
      <c r="D458" s="291"/>
      <c r="E458" s="291"/>
      <c r="J458"/>
      <c r="K458" s="1"/>
      <c r="L458" s="1"/>
      <c r="M458" s="1"/>
      <c r="N458" s="1"/>
      <c r="O458" s="1"/>
      <c r="P458" s="531"/>
      <c r="Q458" s="1"/>
      <c r="R458" s="53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/>
    </row>
    <row r="459" spans="4:29" s="293" customFormat="1">
      <c r="D459" s="291"/>
      <c r="E459" s="291"/>
      <c r="J459"/>
      <c r="K459" s="1"/>
      <c r="L459" s="1"/>
      <c r="M459" s="1"/>
      <c r="N459" s="1"/>
      <c r="O459" s="1"/>
      <c r="P459" s="531"/>
      <c r="Q459" s="1"/>
      <c r="R459" s="53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/>
    </row>
    <row r="460" spans="4:29" s="293" customFormat="1">
      <c r="D460" s="291"/>
      <c r="E460" s="291"/>
      <c r="J460"/>
      <c r="K460" s="1"/>
      <c r="L460" s="1"/>
      <c r="M460" s="1"/>
      <c r="N460" s="1"/>
      <c r="O460" s="1"/>
      <c r="P460" s="531"/>
      <c r="Q460" s="1"/>
      <c r="R460" s="53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/>
    </row>
    <row r="461" spans="4:29" s="293" customFormat="1">
      <c r="D461" s="291"/>
      <c r="E461" s="291"/>
      <c r="J461"/>
      <c r="K461" s="1"/>
      <c r="L461" s="1"/>
      <c r="M461" s="1"/>
      <c r="N461" s="1"/>
      <c r="O461" s="1"/>
      <c r="P461" s="531"/>
      <c r="Q461" s="1"/>
      <c r="R461" s="53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/>
    </row>
    <row r="462" spans="4:29" s="293" customFormat="1">
      <c r="D462" s="291"/>
      <c r="E462" s="291"/>
      <c r="J462"/>
      <c r="K462" s="1"/>
      <c r="L462" s="1"/>
      <c r="M462" s="1"/>
      <c r="N462" s="1"/>
      <c r="O462" s="1"/>
      <c r="P462" s="531"/>
      <c r="Q462" s="1"/>
      <c r="R462" s="53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/>
    </row>
    <row r="463" spans="4:29" s="293" customFormat="1">
      <c r="D463" s="291"/>
      <c r="E463" s="291"/>
      <c r="J463"/>
      <c r="K463" s="1"/>
      <c r="L463" s="1"/>
      <c r="M463" s="1"/>
      <c r="N463" s="1"/>
      <c r="O463" s="1"/>
      <c r="P463" s="531"/>
      <c r="Q463" s="1"/>
      <c r="R463" s="53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/>
    </row>
    <row r="464" spans="4:29" s="293" customFormat="1">
      <c r="D464" s="291"/>
      <c r="E464" s="291"/>
      <c r="J464"/>
      <c r="K464" s="1"/>
      <c r="L464" s="1"/>
      <c r="M464" s="1"/>
      <c r="N464" s="1"/>
      <c r="O464" s="1"/>
      <c r="P464" s="531"/>
      <c r="Q464" s="1"/>
      <c r="R464" s="53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/>
    </row>
    <row r="465" spans="4:29" s="293" customFormat="1">
      <c r="D465" s="291"/>
      <c r="E465" s="291"/>
      <c r="J465"/>
      <c r="K465" s="1"/>
      <c r="L465" s="1"/>
      <c r="M465" s="1"/>
      <c r="N465" s="1"/>
      <c r="O465" s="1"/>
      <c r="P465" s="531"/>
      <c r="Q465" s="1"/>
      <c r="R465" s="53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/>
    </row>
    <row r="466" spans="4:29" s="293" customFormat="1">
      <c r="D466" s="291"/>
      <c r="E466" s="291"/>
      <c r="J466"/>
      <c r="K466" s="1"/>
      <c r="L466" s="1"/>
      <c r="M466" s="1"/>
      <c r="N466" s="1"/>
      <c r="O466" s="1"/>
      <c r="P466" s="531"/>
      <c r="Q466" s="1"/>
      <c r="R466" s="53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/>
    </row>
    <row r="467" spans="4:29" s="293" customFormat="1">
      <c r="D467" s="291"/>
      <c r="E467" s="291"/>
      <c r="J467"/>
      <c r="K467" s="1"/>
      <c r="L467" s="1"/>
      <c r="M467" s="1"/>
      <c r="N467" s="1"/>
      <c r="O467" s="1"/>
      <c r="P467" s="531"/>
      <c r="Q467" s="1"/>
      <c r="R467" s="53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/>
    </row>
    <row r="468" spans="4:29" s="293" customFormat="1">
      <c r="D468" s="291"/>
      <c r="E468" s="291"/>
      <c r="J468"/>
      <c r="K468" s="1"/>
      <c r="L468" s="1"/>
      <c r="M468" s="1"/>
      <c r="N468" s="1"/>
      <c r="O468" s="1"/>
      <c r="P468" s="531"/>
      <c r="Q468" s="1"/>
      <c r="R468" s="53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/>
    </row>
    <row r="469" spans="4:29" s="293" customFormat="1">
      <c r="D469" s="291"/>
      <c r="E469" s="291"/>
      <c r="J469"/>
      <c r="K469" s="1"/>
      <c r="L469" s="1"/>
      <c r="M469" s="1"/>
      <c r="N469" s="1"/>
      <c r="O469" s="1"/>
      <c r="P469" s="531"/>
      <c r="Q469" s="1"/>
      <c r="R469" s="53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/>
    </row>
    <row r="470" spans="4:29" s="293" customFormat="1">
      <c r="D470" s="291"/>
      <c r="E470" s="291"/>
      <c r="J470"/>
      <c r="K470" s="1"/>
      <c r="L470" s="1"/>
      <c r="M470" s="1"/>
      <c r="N470" s="1"/>
      <c r="O470" s="1"/>
      <c r="P470" s="531"/>
      <c r="Q470" s="1"/>
      <c r="R470" s="53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/>
    </row>
    <row r="471" spans="4:29" s="293" customFormat="1">
      <c r="D471" s="291"/>
      <c r="E471" s="291"/>
      <c r="J471"/>
      <c r="K471" s="1"/>
      <c r="L471" s="1"/>
      <c r="M471" s="1"/>
      <c r="N471" s="1"/>
      <c r="O471" s="1"/>
      <c r="P471" s="531"/>
      <c r="Q471" s="1"/>
      <c r="R471" s="53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/>
    </row>
    <row r="472" spans="4:29" s="293" customFormat="1">
      <c r="D472" s="291"/>
      <c r="E472" s="291"/>
      <c r="J472"/>
      <c r="K472" s="1"/>
      <c r="L472" s="1"/>
      <c r="M472" s="1"/>
      <c r="N472" s="1"/>
      <c r="O472" s="1"/>
      <c r="P472" s="531"/>
      <c r="Q472" s="1"/>
      <c r="R472" s="53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/>
    </row>
    <row r="473" spans="4:29" s="293" customFormat="1">
      <c r="D473" s="291"/>
      <c r="E473" s="291"/>
      <c r="J473"/>
      <c r="K473" s="1"/>
      <c r="L473" s="1"/>
      <c r="M473" s="1"/>
      <c r="N473" s="1"/>
      <c r="O473" s="1"/>
      <c r="P473" s="531"/>
      <c r="Q473" s="1"/>
      <c r="R473" s="53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/>
    </row>
    <row r="474" spans="4:29" s="293" customFormat="1">
      <c r="D474" s="291"/>
      <c r="E474" s="291"/>
      <c r="J474"/>
      <c r="K474" s="1"/>
      <c r="L474" s="1"/>
      <c r="M474" s="1"/>
      <c r="N474" s="1"/>
      <c r="O474" s="1"/>
      <c r="P474" s="531"/>
      <c r="Q474" s="1"/>
      <c r="R474" s="53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/>
    </row>
    <row r="475" spans="4:29" s="293" customFormat="1">
      <c r="D475" s="291"/>
      <c r="E475" s="291"/>
      <c r="J475"/>
      <c r="K475" s="1"/>
      <c r="L475" s="1"/>
      <c r="M475" s="1"/>
      <c r="N475" s="1"/>
      <c r="O475" s="1"/>
      <c r="P475" s="531"/>
      <c r="Q475" s="1"/>
      <c r="R475" s="53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/>
    </row>
    <row r="476" spans="4:29" s="293" customFormat="1">
      <c r="D476" s="291"/>
      <c r="E476" s="291"/>
      <c r="J476"/>
      <c r="K476" s="1"/>
      <c r="L476" s="1"/>
      <c r="M476" s="1"/>
      <c r="N476" s="1"/>
      <c r="O476" s="1"/>
      <c r="P476" s="531"/>
      <c r="Q476" s="1"/>
      <c r="R476" s="53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/>
    </row>
    <row r="477" spans="4:29" s="293" customFormat="1">
      <c r="D477" s="291"/>
      <c r="E477" s="291"/>
      <c r="J477"/>
      <c r="K477" s="1"/>
      <c r="L477" s="1"/>
      <c r="M477" s="1"/>
      <c r="N477" s="1"/>
      <c r="O477" s="1"/>
      <c r="P477" s="531"/>
      <c r="Q477" s="1"/>
      <c r="R477" s="53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/>
    </row>
    <row r="478" spans="4:29" s="293" customFormat="1">
      <c r="D478" s="291"/>
      <c r="E478" s="291"/>
      <c r="J478"/>
      <c r="K478" s="1"/>
      <c r="L478" s="1"/>
      <c r="M478" s="1"/>
      <c r="N478" s="1"/>
      <c r="O478" s="1"/>
      <c r="P478" s="531"/>
      <c r="Q478" s="1"/>
      <c r="R478" s="53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/>
    </row>
    <row r="479" spans="4:29" s="293" customFormat="1">
      <c r="D479" s="291"/>
      <c r="E479" s="291"/>
      <c r="J479"/>
      <c r="K479" s="1"/>
      <c r="L479" s="1"/>
      <c r="M479" s="1"/>
      <c r="N479" s="1"/>
      <c r="O479" s="1"/>
      <c r="P479" s="531"/>
      <c r="Q479" s="1"/>
      <c r="R479" s="53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/>
    </row>
    <row r="480" spans="4:29" s="293" customFormat="1">
      <c r="D480" s="291"/>
      <c r="E480" s="291"/>
      <c r="J480"/>
      <c r="K480" s="1"/>
      <c r="L480" s="1"/>
      <c r="M480" s="1"/>
      <c r="N480" s="1"/>
      <c r="O480" s="1"/>
      <c r="P480" s="531"/>
      <c r="Q480" s="1"/>
      <c r="R480" s="53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/>
    </row>
    <row r="481" spans="4:29" s="293" customFormat="1">
      <c r="D481" s="291"/>
      <c r="E481" s="291"/>
      <c r="J481"/>
      <c r="K481" s="1"/>
      <c r="L481" s="1"/>
      <c r="M481" s="1"/>
      <c r="N481" s="1"/>
      <c r="O481" s="1"/>
      <c r="P481" s="531"/>
      <c r="Q481" s="1"/>
      <c r="R481" s="53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/>
    </row>
    <row r="482" spans="4:29" s="293" customFormat="1">
      <c r="D482" s="291"/>
      <c r="E482" s="291"/>
      <c r="J482"/>
      <c r="K482" s="1"/>
      <c r="L482" s="1"/>
      <c r="M482" s="1"/>
      <c r="N482" s="1"/>
      <c r="O482" s="1"/>
      <c r="P482" s="531"/>
      <c r="Q482" s="1"/>
      <c r="R482" s="53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/>
    </row>
    <row r="483" spans="4:29" s="293" customFormat="1">
      <c r="D483" s="291"/>
      <c r="E483" s="291"/>
      <c r="J483"/>
      <c r="K483" s="1"/>
      <c r="L483" s="1"/>
      <c r="M483" s="1"/>
      <c r="N483" s="1"/>
      <c r="O483" s="1"/>
      <c r="P483" s="531"/>
      <c r="Q483" s="1"/>
      <c r="R483" s="53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/>
    </row>
    <row r="484" spans="4:29" s="293" customFormat="1">
      <c r="D484" s="291"/>
      <c r="E484" s="291"/>
      <c r="J484"/>
      <c r="K484" s="1"/>
      <c r="L484" s="1"/>
      <c r="M484" s="1"/>
      <c r="N484" s="1"/>
      <c r="O484" s="1"/>
      <c r="P484" s="531"/>
      <c r="Q484" s="1"/>
      <c r="R484" s="53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/>
    </row>
    <row r="485" spans="4:29" s="293" customFormat="1">
      <c r="D485" s="291"/>
      <c r="E485" s="291"/>
      <c r="J485"/>
      <c r="K485" s="1"/>
      <c r="L485" s="1"/>
      <c r="M485" s="1"/>
      <c r="N485" s="1"/>
      <c r="O485" s="1"/>
      <c r="P485" s="531"/>
      <c r="Q485" s="1"/>
      <c r="R485" s="53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/>
    </row>
    <row r="486" spans="4:29" s="293" customFormat="1">
      <c r="D486" s="291"/>
      <c r="E486" s="291"/>
      <c r="J486"/>
      <c r="K486" s="1"/>
      <c r="L486" s="1"/>
      <c r="M486" s="1"/>
      <c r="N486" s="1"/>
      <c r="O486" s="1"/>
      <c r="P486" s="531"/>
      <c r="Q486" s="1"/>
      <c r="R486" s="53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/>
    </row>
    <row r="487" spans="4:29" s="293" customFormat="1">
      <c r="D487" s="291"/>
      <c r="E487" s="291"/>
      <c r="J487"/>
      <c r="K487" s="1"/>
      <c r="L487" s="1"/>
      <c r="M487" s="1"/>
      <c r="N487" s="1"/>
      <c r="O487" s="1"/>
      <c r="P487" s="531"/>
      <c r="Q487" s="1"/>
      <c r="R487" s="53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/>
    </row>
    <row r="488" spans="4:29" s="293" customFormat="1">
      <c r="D488" s="291"/>
      <c r="E488" s="291"/>
      <c r="J488"/>
      <c r="K488" s="1"/>
      <c r="L488" s="1"/>
      <c r="M488" s="1"/>
      <c r="N488" s="1"/>
      <c r="O488" s="1"/>
      <c r="P488" s="531"/>
      <c r="Q488" s="1"/>
      <c r="R488" s="53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/>
    </row>
    <row r="489" spans="4:29" s="293" customFormat="1">
      <c r="D489" s="291"/>
      <c r="E489" s="291"/>
      <c r="J489"/>
      <c r="K489" s="1"/>
      <c r="L489" s="1"/>
      <c r="M489" s="1"/>
      <c r="N489" s="1"/>
      <c r="O489" s="1"/>
      <c r="P489" s="531"/>
      <c r="Q489" s="1"/>
      <c r="R489" s="53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/>
    </row>
    <row r="490" spans="4:29" s="293" customFormat="1">
      <c r="D490" s="291"/>
      <c r="E490" s="291"/>
      <c r="J490"/>
      <c r="K490" s="1"/>
      <c r="L490" s="1"/>
      <c r="M490" s="1"/>
      <c r="N490" s="1"/>
      <c r="O490" s="1"/>
      <c r="P490" s="531"/>
      <c r="Q490" s="1"/>
      <c r="R490" s="53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/>
    </row>
    <row r="491" spans="4:29" s="293" customFormat="1">
      <c r="D491" s="291"/>
      <c r="E491" s="291"/>
      <c r="J491"/>
      <c r="K491" s="1"/>
      <c r="L491" s="1"/>
      <c r="M491" s="1"/>
      <c r="N491" s="1"/>
      <c r="O491" s="1"/>
      <c r="P491" s="531"/>
      <c r="Q491" s="1"/>
      <c r="R491" s="53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/>
    </row>
    <row r="492" spans="4:29" s="293" customFormat="1">
      <c r="D492" s="291"/>
      <c r="E492" s="291"/>
      <c r="J492" s="1"/>
      <c r="K492" s="1"/>
      <c r="L492" s="1"/>
      <c r="M492" s="1"/>
      <c r="N492" s="1"/>
      <c r="O492" s="1"/>
      <c r="P492" s="531"/>
      <c r="Q492" s="1"/>
      <c r="R492" s="53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/>
    </row>
    <row r="493" spans="4:29" s="293" customFormat="1">
      <c r="D493" s="291"/>
      <c r="E493" s="291"/>
      <c r="J493" s="1"/>
      <c r="K493" s="1"/>
      <c r="L493" s="1"/>
      <c r="M493" s="1"/>
      <c r="N493" s="1"/>
      <c r="O493" s="1"/>
      <c r="P493" s="531"/>
      <c r="Q493" s="1"/>
      <c r="R493" s="53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/>
    </row>
    <row r="494" spans="4:29" s="293" customFormat="1">
      <c r="D494" s="291"/>
      <c r="E494" s="291"/>
      <c r="J494" s="1"/>
      <c r="K494" s="1"/>
      <c r="L494" s="1"/>
      <c r="M494" s="1"/>
      <c r="N494" s="1"/>
      <c r="O494" s="1"/>
      <c r="P494" s="531"/>
      <c r="Q494" s="1"/>
      <c r="R494" s="53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/>
    </row>
    <row r="495" spans="4:29" s="293" customFormat="1">
      <c r="D495" s="291"/>
      <c r="E495" s="291"/>
      <c r="J495" s="1"/>
      <c r="K495" s="1"/>
      <c r="L495" s="1"/>
      <c r="M495" s="1"/>
      <c r="N495" s="1"/>
      <c r="O495" s="1"/>
      <c r="P495" s="531"/>
      <c r="Q495" s="1"/>
      <c r="R495" s="53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/>
    </row>
    <row r="496" spans="4:29" s="293" customFormat="1">
      <c r="D496" s="291"/>
      <c r="E496" s="291"/>
      <c r="J496" s="1"/>
      <c r="K496" s="1"/>
      <c r="L496" s="1"/>
      <c r="M496" s="1"/>
      <c r="N496" s="1"/>
      <c r="O496" s="1"/>
      <c r="P496" s="531"/>
      <c r="Q496" s="1"/>
      <c r="R496" s="53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/>
    </row>
    <row r="497" spans="4:29" s="293" customFormat="1">
      <c r="D497" s="291"/>
      <c r="E497" s="291"/>
      <c r="J497" s="1"/>
      <c r="K497" s="1"/>
      <c r="L497" s="1"/>
      <c r="M497" s="1"/>
      <c r="N497" s="1"/>
      <c r="O497" s="1"/>
      <c r="P497" s="531"/>
      <c r="Q497" s="1"/>
      <c r="R497" s="53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/>
    </row>
    <row r="498" spans="4:29" s="293" customFormat="1">
      <c r="D498" s="291"/>
      <c r="E498" s="291"/>
      <c r="J498" s="1"/>
      <c r="K498" s="1"/>
      <c r="L498" s="1"/>
      <c r="M498" s="1"/>
      <c r="N498" s="1"/>
      <c r="O498" s="1"/>
      <c r="P498" s="531"/>
      <c r="Q498" s="1"/>
      <c r="R498" s="53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/>
    </row>
    <row r="499" spans="4:29" s="293" customFormat="1">
      <c r="D499" s="291"/>
      <c r="E499" s="291"/>
      <c r="J499" s="1"/>
      <c r="K499" s="1"/>
      <c r="L499" s="1"/>
      <c r="M499" s="1"/>
      <c r="N499" s="1"/>
      <c r="O499" s="1"/>
      <c r="P499" s="531"/>
      <c r="Q499" s="1"/>
      <c r="R499" s="53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/>
    </row>
    <row r="500" spans="4:29" s="293" customFormat="1">
      <c r="D500" s="291"/>
      <c r="E500" s="291"/>
      <c r="J500" s="1"/>
      <c r="K500" s="1"/>
      <c r="L500" s="1"/>
      <c r="M500" s="1"/>
      <c r="N500" s="1"/>
      <c r="O500" s="1"/>
      <c r="P500" s="531"/>
      <c r="Q500" s="1"/>
      <c r="R500" s="53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/>
    </row>
    <row r="501" spans="4:29" s="293" customFormat="1">
      <c r="D501" s="291"/>
      <c r="E501" s="291"/>
      <c r="P501" s="532"/>
      <c r="R501" s="532"/>
      <c r="AC501"/>
    </row>
    <row r="502" spans="4:29" s="293" customFormat="1">
      <c r="D502" s="291"/>
      <c r="E502" s="291"/>
      <c r="P502" s="532"/>
      <c r="R502" s="532"/>
      <c r="AC502"/>
    </row>
    <row r="503" spans="4:29" s="293" customFormat="1">
      <c r="D503" s="291"/>
      <c r="E503" s="291"/>
      <c r="P503" s="532"/>
      <c r="R503" s="532"/>
      <c r="AC503"/>
    </row>
    <row r="504" spans="4:29" s="293" customFormat="1">
      <c r="D504" s="291"/>
      <c r="E504" s="291"/>
      <c r="P504" s="532"/>
      <c r="R504" s="532"/>
      <c r="AC504"/>
    </row>
    <row r="505" spans="4:29" s="293" customFormat="1">
      <c r="D505" s="291"/>
      <c r="E505" s="291"/>
      <c r="P505" s="532"/>
      <c r="R505" s="532"/>
      <c r="AC505"/>
    </row>
    <row r="506" spans="4:29" s="293" customFormat="1">
      <c r="D506" s="291"/>
      <c r="E506" s="291"/>
      <c r="P506" s="532"/>
      <c r="R506" s="532"/>
      <c r="AC506"/>
    </row>
    <row r="507" spans="4:29" s="293" customFormat="1">
      <c r="D507" s="291"/>
      <c r="E507" s="291"/>
      <c r="P507" s="532"/>
      <c r="R507" s="532"/>
      <c r="AC507"/>
    </row>
    <row r="508" spans="4:29" s="293" customFormat="1">
      <c r="D508" s="291"/>
      <c r="E508" s="291"/>
      <c r="P508" s="532"/>
      <c r="R508" s="532"/>
      <c r="AC508"/>
    </row>
    <row r="509" spans="4:29" s="293" customFormat="1">
      <c r="D509" s="291"/>
      <c r="E509" s="291"/>
      <c r="P509" s="532"/>
      <c r="R509" s="532"/>
      <c r="AC509"/>
    </row>
    <row r="510" spans="4:29" s="293" customFormat="1">
      <c r="D510" s="291"/>
      <c r="E510" s="291"/>
      <c r="P510" s="532"/>
      <c r="R510" s="532"/>
      <c r="AC510"/>
    </row>
    <row r="511" spans="4:29" s="293" customFormat="1">
      <c r="D511" s="291"/>
      <c r="E511" s="291"/>
      <c r="P511" s="532"/>
      <c r="R511" s="532"/>
      <c r="AC511"/>
    </row>
    <row r="512" spans="4:29" s="293" customFormat="1">
      <c r="D512" s="291"/>
      <c r="E512" s="291"/>
      <c r="P512" s="532"/>
      <c r="R512" s="532"/>
      <c r="AC512"/>
    </row>
    <row r="513" spans="4:29" s="293" customFormat="1">
      <c r="D513" s="291"/>
      <c r="E513" s="291"/>
      <c r="P513" s="532"/>
      <c r="R513" s="532"/>
      <c r="AC513"/>
    </row>
    <row r="514" spans="4:29" s="293" customFormat="1">
      <c r="D514" s="291"/>
      <c r="E514" s="291"/>
      <c r="P514" s="532"/>
      <c r="R514" s="532"/>
      <c r="AC514"/>
    </row>
    <row r="515" spans="4:29" s="293" customFormat="1">
      <c r="D515" s="291"/>
      <c r="E515" s="291"/>
      <c r="P515" s="532"/>
      <c r="R515" s="532"/>
      <c r="AC515"/>
    </row>
    <row r="516" spans="4:29" s="293" customFormat="1">
      <c r="D516" s="291"/>
      <c r="E516" s="291"/>
      <c r="P516" s="532"/>
      <c r="R516" s="532"/>
      <c r="AC516"/>
    </row>
    <row r="517" spans="4:29" s="293" customFormat="1">
      <c r="D517" s="291"/>
      <c r="E517" s="291"/>
      <c r="P517" s="532"/>
      <c r="R517" s="532"/>
      <c r="AC517"/>
    </row>
    <row r="518" spans="4:29" s="293" customFormat="1">
      <c r="D518" s="291"/>
      <c r="E518" s="291"/>
      <c r="P518" s="532"/>
      <c r="R518" s="532"/>
      <c r="AC518"/>
    </row>
    <row r="519" spans="4:29" s="293" customFormat="1">
      <c r="D519" s="291"/>
      <c r="E519" s="291"/>
      <c r="P519" s="532"/>
      <c r="R519" s="532"/>
      <c r="AC519"/>
    </row>
    <row r="520" spans="4:29" s="293" customFormat="1">
      <c r="D520" s="291"/>
      <c r="E520" s="291"/>
      <c r="P520" s="532"/>
      <c r="R520" s="532"/>
      <c r="AC520"/>
    </row>
    <row r="521" spans="4:29" s="293" customFormat="1">
      <c r="D521" s="291"/>
      <c r="E521" s="291"/>
      <c r="P521" s="532"/>
      <c r="R521" s="532"/>
      <c r="AC521"/>
    </row>
    <row r="522" spans="4:29" s="293" customFormat="1">
      <c r="D522" s="291"/>
      <c r="E522" s="291"/>
      <c r="P522" s="532"/>
      <c r="R522" s="532"/>
      <c r="AC522"/>
    </row>
    <row r="523" spans="4:29" s="293" customFormat="1">
      <c r="D523" s="291"/>
      <c r="E523" s="291"/>
      <c r="P523" s="532"/>
      <c r="R523" s="532"/>
      <c r="AC523"/>
    </row>
    <row r="524" spans="4:29" s="293" customFormat="1">
      <c r="D524" s="291"/>
      <c r="E524" s="291"/>
      <c r="P524" s="532"/>
      <c r="R524" s="532"/>
      <c r="AC524"/>
    </row>
    <row r="525" spans="4:29" s="293" customFormat="1">
      <c r="D525" s="291"/>
      <c r="E525" s="291"/>
      <c r="P525" s="532"/>
      <c r="R525" s="532"/>
      <c r="AC525"/>
    </row>
    <row r="526" spans="4:29" s="293" customFormat="1">
      <c r="D526" s="291"/>
      <c r="E526" s="291"/>
      <c r="P526" s="532"/>
      <c r="R526" s="532"/>
      <c r="AC526"/>
    </row>
    <row r="527" spans="4:29" s="293" customFormat="1">
      <c r="D527" s="291"/>
      <c r="E527" s="291"/>
      <c r="P527" s="532"/>
      <c r="R527" s="532"/>
      <c r="AC527"/>
    </row>
    <row r="528" spans="4:29" s="293" customFormat="1">
      <c r="D528" s="291"/>
      <c r="E528" s="291"/>
      <c r="P528" s="532"/>
      <c r="R528" s="532"/>
      <c r="AC528"/>
    </row>
    <row r="529" spans="4:29" s="293" customFormat="1">
      <c r="D529" s="291"/>
      <c r="E529" s="291"/>
      <c r="P529" s="532"/>
      <c r="R529" s="532"/>
      <c r="AC529"/>
    </row>
    <row r="530" spans="4:29" s="293" customFormat="1">
      <c r="D530" s="291"/>
      <c r="E530" s="291"/>
      <c r="P530" s="532"/>
      <c r="R530" s="532"/>
      <c r="AC530"/>
    </row>
    <row r="531" spans="4:29" s="293" customFormat="1">
      <c r="D531" s="291"/>
      <c r="E531" s="291"/>
      <c r="P531" s="532"/>
      <c r="R531" s="532"/>
      <c r="AC531"/>
    </row>
    <row r="532" spans="4:29" s="293" customFormat="1">
      <c r="D532" s="291"/>
      <c r="E532" s="291"/>
      <c r="P532" s="532"/>
      <c r="R532" s="532"/>
      <c r="AC532"/>
    </row>
    <row r="533" spans="4:29" s="293" customFormat="1">
      <c r="D533" s="291"/>
      <c r="E533" s="291"/>
      <c r="P533" s="532"/>
      <c r="R533" s="532"/>
      <c r="AC533"/>
    </row>
    <row r="534" spans="4:29" s="293" customFormat="1">
      <c r="D534" s="291"/>
      <c r="E534" s="291"/>
      <c r="P534" s="532"/>
      <c r="R534" s="532"/>
      <c r="AC534"/>
    </row>
    <row r="535" spans="4:29" s="293" customFormat="1">
      <c r="D535" s="291"/>
      <c r="E535" s="291"/>
      <c r="P535" s="532"/>
      <c r="R535" s="532"/>
      <c r="AC535"/>
    </row>
    <row r="536" spans="4:29" s="293" customFormat="1">
      <c r="D536" s="291"/>
      <c r="E536" s="291"/>
      <c r="P536" s="532"/>
      <c r="R536" s="532"/>
      <c r="AC536"/>
    </row>
    <row r="537" spans="4:29" s="293" customFormat="1">
      <c r="D537" s="291"/>
      <c r="E537" s="291"/>
      <c r="P537" s="532"/>
      <c r="R537" s="532"/>
      <c r="AC537"/>
    </row>
    <row r="538" spans="4:29" s="293" customFormat="1">
      <c r="D538" s="291"/>
      <c r="E538" s="291"/>
      <c r="P538" s="532"/>
      <c r="R538" s="532"/>
      <c r="AC538"/>
    </row>
    <row r="539" spans="4:29" s="293" customFormat="1">
      <c r="D539" s="291"/>
      <c r="E539" s="291"/>
      <c r="P539" s="532"/>
      <c r="R539" s="532"/>
      <c r="AC539"/>
    </row>
    <row r="540" spans="4:29" s="293" customFormat="1">
      <c r="D540" s="291"/>
      <c r="E540" s="291"/>
      <c r="P540" s="532"/>
      <c r="R540" s="532"/>
      <c r="AC540"/>
    </row>
    <row r="541" spans="4:29" s="293" customFormat="1">
      <c r="D541" s="291"/>
      <c r="E541" s="291"/>
      <c r="P541" s="532"/>
      <c r="R541" s="532"/>
      <c r="AC541"/>
    </row>
    <row r="542" spans="4:29" s="293" customFormat="1">
      <c r="D542" s="291"/>
      <c r="E542" s="291"/>
      <c r="P542" s="532"/>
      <c r="R542" s="532"/>
      <c r="AC542"/>
    </row>
    <row r="543" spans="4:29" s="293" customFormat="1">
      <c r="D543" s="291"/>
      <c r="E543" s="291"/>
      <c r="P543" s="532"/>
      <c r="R543" s="532"/>
      <c r="AC543"/>
    </row>
    <row r="544" spans="4:29" s="293" customFormat="1">
      <c r="D544" s="291"/>
      <c r="E544" s="291"/>
      <c r="P544" s="532"/>
      <c r="R544" s="532"/>
      <c r="AC544"/>
    </row>
    <row r="545" spans="4:29" s="293" customFormat="1">
      <c r="D545" s="291"/>
      <c r="E545" s="291"/>
      <c r="P545" s="532"/>
      <c r="R545" s="532"/>
      <c r="AC545"/>
    </row>
    <row r="546" spans="4:29" s="293" customFormat="1">
      <c r="D546" s="291"/>
      <c r="E546" s="291"/>
      <c r="P546" s="532"/>
      <c r="R546" s="532"/>
      <c r="AC546"/>
    </row>
    <row r="547" spans="4:29" s="293" customFormat="1">
      <c r="D547" s="291"/>
      <c r="E547" s="291"/>
      <c r="P547" s="532"/>
      <c r="R547" s="532"/>
      <c r="AC547"/>
    </row>
    <row r="548" spans="4:29" s="293" customFormat="1">
      <c r="D548" s="291"/>
      <c r="E548" s="291"/>
      <c r="P548" s="532"/>
      <c r="R548" s="532"/>
      <c r="AC548"/>
    </row>
    <row r="549" spans="4:29" s="293" customFormat="1">
      <c r="D549" s="291"/>
      <c r="E549" s="291"/>
      <c r="P549" s="532"/>
      <c r="R549" s="532"/>
      <c r="AC549"/>
    </row>
    <row r="550" spans="4:29" s="293" customFormat="1">
      <c r="D550" s="291"/>
      <c r="E550" s="291"/>
      <c r="P550" s="532"/>
      <c r="R550" s="532"/>
      <c r="AC550"/>
    </row>
    <row r="551" spans="4:29" s="293" customFormat="1">
      <c r="D551" s="291"/>
      <c r="E551" s="291"/>
      <c r="P551" s="532"/>
      <c r="R551" s="532"/>
      <c r="AC551"/>
    </row>
    <row r="552" spans="4:29" s="293" customFormat="1">
      <c r="D552" s="291"/>
      <c r="E552" s="291"/>
      <c r="P552" s="532"/>
      <c r="R552" s="532"/>
      <c r="AC552"/>
    </row>
    <row r="553" spans="4:29" s="293" customFormat="1">
      <c r="D553" s="291"/>
      <c r="E553" s="291"/>
      <c r="P553" s="532"/>
      <c r="R553" s="532"/>
      <c r="AC553"/>
    </row>
    <row r="554" spans="4:29" s="293" customFormat="1">
      <c r="D554" s="291"/>
      <c r="E554" s="291"/>
      <c r="P554" s="532"/>
      <c r="R554" s="532"/>
      <c r="AC554"/>
    </row>
    <row r="555" spans="4:29" s="293" customFormat="1">
      <c r="D555" s="291"/>
      <c r="E555" s="291"/>
      <c r="P555" s="532"/>
      <c r="R555" s="532"/>
      <c r="AC555"/>
    </row>
    <row r="556" spans="4:29" s="293" customFormat="1">
      <c r="D556" s="291"/>
      <c r="E556" s="291"/>
      <c r="P556" s="532"/>
      <c r="R556" s="532"/>
      <c r="AC556"/>
    </row>
    <row r="557" spans="4:29" s="293" customFormat="1">
      <c r="D557" s="291"/>
      <c r="E557" s="291"/>
      <c r="P557" s="532"/>
      <c r="R557" s="532"/>
      <c r="AC557"/>
    </row>
    <row r="558" spans="4:29" s="293" customFormat="1">
      <c r="D558" s="291"/>
      <c r="E558" s="291"/>
      <c r="P558" s="532"/>
      <c r="R558" s="532"/>
      <c r="AC558"/>
    </row>
    <row r="559" spans="4:29" s="293" customFormat="1">
      <c r="D559" s="291"/>
      <c r="E559" s="291"/>
      <c r="P559" s="532"/>
      <c r="R559" s="532"/>
      <c r="AC559"/>
    </row>
    <row r="560" spans="4:29" s="293" customFormat="1">
      <c r="D560" s="291"/>
      <c r="E560" s="291"/>
      <c r="P560" s="532"/>
      <c r="R560" s="532"/>
      <c r="AC560"/>
    </row>
    <row r="561" spans="4:29" s="293" customFormat="1">
      <c r="D561" s="291"/>
      <c r="E561" s="291"/>
      <c r="P561" s="532"/>
      <c r="R561" s="532"/>
      <c r="AC561"/>
    </row>
    <row r="562" spans="4:29" s="293" customFormat="1">
      <c r="D562" s="291"/>
      <c r="E562" s="291"/>
      <c r="P562" s="532"/>
      <c r="R562" s="532"/>
      <c r="AC562"/>
    </row>
    <row r="563" spans="4:29" s="293" customFormat="1">
      <c r="D563" s="291"/>
      <c r="E563" s="291"/>
      <c r="P563" s="532"/>
      <c r="R563" s="532"/>
      <c r="AC563"/>
    </row>
    <row r="564" spans="4:29" s="293" customFormat="1">
      <c r="D564" s="291"/>
      <c r="E564" s="291"/>
      <c r="P564" s="532"/>
      <c r="R564" s="532"/>
      <c r="AC564"/>
    </row>
    <row r="565" spans="4:29" s="293" customFormat="1">
      <c r="D565" s="291"/>
      <c r="E565" s="291"/>
      <c r="P565" s="532"/>
      <c r="R565" s="532"/>
      <c r="AC565"/>
    </row>
    <row r="566" spans="4:29" s="293" customFormat="1">
      <c r="D566" s="291"/>
      <c r="E566" s="291"/>
      <c r="P566" s="532"/>
      <c r="R566" s="532"/>
      <c r="AC566"/>
    </row>
    <row r="567" spans="4:29" s="293" customFormat="1">
      <c r="D567" s="291"/>
      <c r="E567" s="291"/>
      <c r="P567" s="532"/>
      <c r="R567" s="532"/>
      <c r="AC567"/>
    </row>
    <row r="568" spans="4:29" s="293" customFormat="1">
      <c r="D568" s="291"/>
      <c r="E568" s="291"/>
      <c r="P568" s="532"/>
      <c r="R568" s="532"/>
      <c r="AC568"/>
    </row>
    <row r="569" spans="4:29" s="293" customFormat="1">
      <c r="D569" s="291"/>
      <c r="E569" s="291"/>
      <c r="P569" s="532"/>
      <c r="R569" s="532"/>
      <c r="AC569"/>
    </row>
    <row r="570" spans="4:29" s="293" customFormat="1">
      <c r="D570" s="291"/>
      <c r="E570" s="291"/>
      <c r="P570" s="532"/>
      <c r="R570" s="532"/>
      <c r="AC570"/>
    </row>
    <row r="571" spans="4:29" s="293" customFormat="1">
      <c r="D571" s="291"/>
      <c r="E571" s="291"/>
      <c r="P571" s="532"/>
      <c r="R571" s="532"/>
      <c r="AC571"/>
    </row>
    <row r="572" spans="4:29" s="293" customFormat="1">
      <c r="D572" s="291"/>
      <c r="E572" s="291"/>
      <c r="P572" s="532"/>
      <c r="R572" s="532"/>
      <c r="AC572"/>
    </row>
    <row r="573" spans="4:29" s="293" customFormat="1">
      <c r="D573" s="291"/>
      <c r="E573" s="291"/>
      <c r="P573" s="532"/>
      <c r="R573" s="532"/>
      <c r="AC573"/>
    </row>
    <row r="574" spans="4:29" s="293" customFormat="1">
      <c r="D574" s="291"/>
      <c r="E574" s="291"/>
      <c r="P574" s="532"/>
      <c r="R574" s="532"/>
      <c r="AC574"/>
    </row>
    <row r="575" spans="4:29" s="293" customFormat="1">
      <c r="D575" s="291"/>
      <c r="E575" s="291"/>
      <c r="P575" s="532"/>
      <c r="R575" s="532"/>
      <c r="AC575"/>
    </row>
    <row r="576" spans="4:29" s="293" customFormat="1">
      <c r="D576" s="291"/>
      <c r="E576" s="291"/>
      <c r="P576" s="532"/>
      <c r="R576" s="532"/>
      <c r="AC576"/>
    </row>
    <row r="577" spans="4:29" s="293" customFormat="1">
      <c r="D577" s="291"/>
      <c r="E577" s="291"/>
      <c r="P577" s="532"/>
      <c r="R577" s="532"/>
      <c r="AC577"/>
    </row>
    <row r="578" spans="4:29" s="293" customFormat="1">
      <c r="D578" s="291"/>
      <c r="E578" s="291"/>
      <c r="P578" s="532"/>
      <c r="R578" s="532"/>
      <c r="AC578"/>
    </row>
    <row r="579" spans="4:29" s="293" customFormat="1">
      <c r="D579" s="291"/>
      <c r="E579" s="291"/>
      <c r="P579" s="532"/>
      <c r="R579" s="532"/>
      <c r="AC579"/>
    </row>
    <row r="580" spans="4:29" s="293" customFormat="1">
      <c r="D580" s="291"/>
      <c r="E580" s="291"/>
      <c r="P580" s="532"/>
      <c r="R580" s="532"/>
      <c r="AC580"/>
    </row>
    <row r="581" spans="4:29" s="293" customFormat="1">
      <c r="D581" s="291"/>
      <c r="E581" s="291"/>
      <c r="P581" s="532"/>
      <c r="R581" s="532"/>
      <c r="AC581"/>
    </row>
    <row r="582" spans="4:29" s="293" customFormat="1">
      <c r="D582" s="291"/>
      <c r="E582" s="291"/>
      <c r="P582" s="532"/>
      <c r="R582" s="532"/>
      <c r="AC582"/>
    </row>
    <row r="583" spans="4:29" s="293" customFormat="1">
      <c r="D583" s="291"/>
      <c r="E583" s="291"/>
      <c r="P583" s="532"/>
      <c r="R583" s="532"/>
      <c r="AC583"/>
    </row>
    <row r="584" spans="4:29" s="293" customFormat="1">
      <c r="D584" s="291"/>
      <c r="E584" s="291"/>
      <c r="P584" s="532"/>
      <c r="R584" s="532"/>
      <c r="AC584"/>
    </row>
    <row r="585" spans="4:29" s="293" customFormat="1">
      <c r="D585" s="291"/>
      <c r="E585" s="291"/>
      <c r="P585" s="532"/>
      <c r="R585" s="532"/>
      <c r="AC585"/>
    </row>
    <row r="586" spans="4:29" s="293" customFormat="1">
      <c r="D586" s="291"/>
      <c r="E586" s="291"/>
      <c r="P586" s="532"/>
      <c r="R586" s="532"/>
      <c r="AC586"/>
    </row>
    <row r="587" spans="4:29" s="293" customFormat="1">
      <c r="D587" s="291"/>
      <c r="E587" s="291"/>
      <c r="P587" s="532"/>
      <c r="R587" s="532"/>
      <c r="AC587"/>
    </row>
    <row r="588" spans="4:29" s="293" customFormat="1">
      <c r="D588" s="291"/>
      <c r="E588" s="291"/>
      <c r="P588" s="532"/>
      <c r="R588" s="532"/>
      <c r="AC588"/>
    </row>
    <row r="589" spans="4:29" s="293" customFormat="1">
      <c r="D589" s="291"/>
      <c r="E589" s="291"/>
      <c r="P589" s="532"/>
      <c r="R589" s="532"/>
      <c r="AC589"/>
    </row>
    <row r="590" spans="4:29" s="293" customFormat="1">
      <c r="D590" s="291"/>
      <c r="E590" s="291"/>
      <c r="P590" s="532"/>
      <c r="R590" s="532"/>
      <c r="AC590"/>
    </row>
    <row r="591" spans="4:29" s="293" customFormat="1">
      <c r="D591" s="291"/>
      <c r="E591" s="291"/>
      <c r="P591" s="532"/>
      <c r="R591" s="532"/>
      <c r="AC591"/>
    </row>
    <row r="592" spans="4:29" s="293" customFormat="1">
      <c r="D592" s="291"/>
      <c r="E592" s="291"/>
      <c r="P592" s="532"/>
      <c r="R592" s="532"/>
      <c r="AC592"/>
    </row>
    <row r="593" spans="4:29" s="293" customFormat="1">
      <c r="D593" s="291"/>
      <c r="E593" s="291"/>
      <c r="P593" s="532"/>
      <c r="R593" s="532"/>
      <c r="AC593"/>
    </row>
    <row r="594" spans="4:29" s="293" customFormat="1">
      <c r="D594" s="291"/>
      <c r="E594" s="291"/>
      <c r="P594" s="532"/>
      <c r="R594" s="532"/>
      <c r="AC594"/>
    </row>
    <row r="595" spans="4:29" s="293" customFormat="1">
      <c r="D595" s="291"/>
      <c r="E595" s="291"/>
      <c r="P595" s="532"/>
      <c r="R595" s="532"/>
      <c r="AC595"/>
    </row>
    <row r="596" spans="4:29" s="293" customFormat="1">
      <c r="D596" s="291"/>
      <c r="E596" s="291"/>
      <c r="P596" s="532"/>
      <c r="R596" s="532"/>
      <c r="AC596"/>
    </row>
    <row r="597" spans="4:29" s="293" customFormat="1">
      <c r="D597" s="291"/>
      <c r="E597" s="291"/>
      <c r="P597" s="532"/>
      <c r="R597" s="532"/>
      <c r="AC597"/>
    </row>
    <row r="598" spans="4:29" s="293" customFormat="1">
      <c r="D598" s="291"/>
      <c r="E598" s="291"/>
      <c r="P598" s="532"/>
      <c r="R598" s="532"/>
      <c r="AC598"/>
    </row>
    <row r="599" spans="4:29" s="293" customFormat="1">
      <c r="D599" s="291"/>
      <c r="E599" s="291"/>
      <c r="P599" s="532"/>
      <c r="R599" s="532"/>
      <c r="AC599"/>
    </row>
    <row r="600" spans="4:29" s="293" customFormat="1">
      <c r="D600" s="291"/>
      <c r="E600" s="291"/>
      <c r="P600" s="532"/>
      <c r="R600" s="532"/>
      <c r="AC600"/>
    </row>
    <row r="601" spans="4:29" s="293" customFormat="1">
      <c r="D601" s="291"/>
      <c r="E601" s="291"/>
      <c r="P601" s="532"/>
      <c r="R601" s="532"/>
      <c r="AC601"/>
    </row>
    <row r="602" spans="4:29" s="293" customFormat="1">
      <c r="D602" s="291"/>
      <c r="E602" s="291"/>
      <c r="P602" s="532"/>
      <c r="R602" s="532"/>
      <c r="AC602"/>
    </row>
    <row r="603" spans="4:29" s="293" customFormat="1">
      <c r="D603" s="291"/>
      <c r="E603" s="291"/>
      <c r="P603" s="532"/>
      <c r="R603" s="532"/>
      <c r="AC603"/>
    </row>
    <row r="604" spans="4:29" s="293" customFormat="1">
      <c r="D604" s="291"/>
      <c r="E604" s="291"/>
      <c r="P604" s="532"/>
      <c r="R604" s="532"/>
      <c r="AC604"/>
    </row>
    <row r="605" spans="4:29" s="293" customFormat="1">
      <c r="D605" s="291"/>
      <c r="E605" s="291"/>
      <c r="P605" s="532"/>
      <c r="R605" s="532"/>
      <c r="AC605"/>
    </row>
    <row r="606" spans="4:29" s="293" customFormat="1">
      <c r="D606" s="291"/>
      <c r="E606" s="291"/>
      <c r="P606" s="532"/>
      <c r="R606" s="532"/>
      <c r="AC606"/>
    </row>
    <row r="607" spans="4:29" s="293" customFormat="1">
      <c r="D607" s="291"/>
      <c r="E607" s="291"/>
      <c r="P607" s="532"/>
      <c r="R607" s="532"/>
      <c r="AC607"/>
    </row>
    <row r="608" spans="4:29" s="293" customFormat="1">
      <c r="D608" s="291"/>
      <c r="E608" s="291"/>
      <c r="P608" s="532"/>
      <c r="R608" s="532"/>
      <c r="AC608"/>
    </row>
    <row r="609" spans="4:29" s="293" customFormat="1">
      <c r="D609" s="291"/>
      <c r="E609" s="291"/>
      <c r="P609" s="532"/>
      <c r="R609" s="532"/>
      <c r="AC609"/>
    </row>
    <row r="610" spans="4:29" s="293" customFormat="1">
      <c r="D610" s="291"/>
      <c r="E610" s="291"/>
      <c r="P610" s="532"/>
      <c r="R610" s="532"/>
      <c r="AC610"/>
    </row>
    <row r="611" spans="4:29" s="293" customFormat="1">
      <c r="D611" s="291"/>
      <c r="E611" s="291"/>
      <c r="P611" s="532"/>
      <c r="R611" s="532"/>
      <c r="AC611"/>
    </row>
    <row r="612" spans="4:29" s="293" customFormat="1">
      <c r="D612" s="291"/>
      <c r="E612" s="291"/>
      <c r="P612" s="532"/>
      <c r="R612" s="532"/>
      <c r="AC612"/>
    </row>
    <row r="613" spans="4:29" s="293" customFormat="1">
      <c r="D613" s="291"/>
      <c r="E613" s="291"/>
      <c r="P613" s="532"/>
      <c r="R613" s="532"/>
      <c r="AC613"/>
    </row>
    <row r="614" spans="4:29" s="293" customFormat="1">
      <c r="D614" s="291"/>
      <c r="E614" s="291"/>
      <c r="P614" s="532"/>
      <c r="R614" s="532"/>
      <c r="AC614"/>
    </row>
    <row r="615" spans="4:29" s="293" customFormat="1">
      <c r="D615" s="291"/>
      <c r="E615" s="291"/>
      <c r="P615" s="532"/>
      <c r="R615" s="532"/>
      <c r="AC615"/>
    </row>
    <row r="616" spans="4:29" s="293" customFormat="1">
      <c r="D616" s="291"/>
      <c r="E616" s="291"/>
      <c r="P616" s="532"/>
      <c r="R616" s="532"/>
      <c r="AC616"/>
    </row>
    <row r="617" spans="4:29" s="293" customFormat="1">
      <c r="D617" s="291"/>
      <c r="E617" s="291"/>
      <c r="P617" s="532"/>
      <c r="R617" s="532"/>
      <c r="AC617"/>
    </row>
    <row r="618" spans="4:29" s="293" customFormat="1">
      <c r="D618" s="291"/>
      <c r="E618" s="291"/>
      <c r="P618" s="532"/>
      <c r="R618" s="532"/>
      <c r="AC618"/>
    </row>
    <row r="619" spans="4:29" s="293" customFormat="1">
      <c r="D619" s="291"/>
      <c r="E619" s="291"/>
      <c r="P619" s="532"/>
      <c r="R619" s="532"/>
      <c r="AC619"/>
    </row>
    <row r="620" spans="4:29" s="293" customFormat="1">
      <c r="D620" s="291"/>
      <c r="E620" s="291"/>
      <c r="P620" s="532"/>
      <c r="R620" s="532"/>
      <c r="AC620"/>
    </row>
    <row r="621" spans="4:29" s="293" customFormat="1">
      <c r="D621" s="291"/>
      <c r="E621" s="291"/>
      <c r="P621" s="532"/>
      <c r="R621" s="532"/>
      <c r="AC621"/>
    </row>
    <row r="622" spans="4:29" s="293" customFormat="1">
      <c r="D622" s="291"/>
      <c r="E622" s="291"/>
      <c r="P622" s="532"/>
      <c r="R622" s="532"/>
      <c r="AC622"/>
    </row>
    <row r="623" spans="4:29" s="293" customFormat="1">
      <c r="D623" s="291"/>
      <c r="E623" s="291"/>
      <c r="P623" s="532"/>
      <c r="R623" s="532"/>
      <c r="AC623"/>
    </row>
    <row r="624" spans="4:29" s="293" customFormat="1">
      <c r="D624" s="291"/>
      <c r="E624" s="291"/>
      <c r="P624" s="532"/>
      <c r="R624" s="532"/>
      <c r="AC624"/>
    </row>
    <row r="625" spans="4:29" s="293" customFormat="1">
      <c r="D625" s="291"/>
      <c r="E625" s="291"/>
      <c r="P625" s="532"/>
      <c r="R625" s="532"/>
      <c r="AC625"/>
    </row>
    <row r="626" spans="4:29" s="293" customFormat="1">
      <c r="D626" s="291"/>
      <c r="E626" s="291"/>
      <c r="P626" s="532"/>
      <c r="R626" s="532"/>
      <c r="AC626"/>
    </row>
    <row r="627" spans="4:29" s="293" customFormat="1">
      <c r="D627" s="291"/>
      <c r="E627" s="291"/>
      <c r="P627" s="532"/>
      <c r="R627" s="532"/>
      <c r="AC627"/>
    </row>
    <row r="628" spans="4:29" s="293" customFormat="1">
      <c r="D628" s="291"/>
      <c r="E628" s="291"/>
      <c r="P628" s="532"/>
      <c r="R628" s="532"/>
      <c r="AC628"/>
    </row>
    <row r="629" spans="4:29" s="293" customFormat="1">
      <c r="D629" s="291"/>
      <c r="E629" s="291"/>
      <c r="P629" s="532"/>
      <c r="R629" s="532"/>
      <c r="AC629"/>
    </row>
    <row r="630" spans="4:29" s="293" customFormat="1">
      <c r="D630" s="291"/>
      <c r="E630" s="291"/>
      <c r="P630" s="532"/>
      <c r="R630" s="532"/>
      <c r="AC630"/>
    </row>
    <row r="631" spans="4:29" s="293" customFormat="1">
      <c r="D631" s="291"/>
      <c r="E631" s="291"/>
      <c r="P631" s="532"/>
      <c r="R631" s="532"/>
      <c r="AC631"/>
    </row>
    <row r="632" spans="4:29" s="293" customFormat="1">
      <c r="D632" s="291"/>
      <c r="E632" s="291"/>
      <c r="P632" s="532"/>
      <c r="R632" s="532"/>
      <c r="AC632"/>
    </row>
    <row r="633" spans="4:29" s="293" customFormat="1">
      <c r="D633" s="291"/>
      <c r="E633" s="291"/>
      <c r="P633" s="532"/>
      <c r="R633" s="532"/>
      <c r="AC633"/>
    </row>
    <row r="634" spans="4:29" s="293" customFormat="1">
      <c r="D634" s="291"/>
      <c r="E634" s="291"/>
      <c r="P634" s="532"/>
      <c r="R634" s="532"/>
      <c r="AC634"/>
    </row>
    <row r="635" spans="4:29" s="293" customFormat="1">
      <c r="D635" s="291"/>
      <c r="E635" s="291"/>
      <c r="P635" s="532"/>
      <c r="R635" s="532"/>
      <c r="AC635"/>
    </row>
    <row r="636" spans="4:29" s="293" customFormat="1">
      <c r="D636" s="291"/>
      <c r="E636" s="291"/>
      <c r="P636" s="532"/>
      <c r="R636" s="532"/>
      <c r="AC636"/>
    </row>
    <row r="637" spans="4:29" s="293" customFormat="1">
      <c r="D637" s="291"/>
      <c r="E637" s="291"/>
      <c r="P637" s="532"/>
      <c r="R637" s="532"/>
      <c r="AC637"/>
    </row>
    <row r="638" spans="4:29" s="293" customFormat="1">
      <c r="D638" s="291"/>
      <c r="E638" s="291"/>
      <c r="P638" s="532"/>
      <c r="R638" s="532"/>
      <c r="AC638"/>
    </row>
    <row r="639" spans="4:29" s="293" customFormat="1">
      <c r="D639" s="291"/>
      <c r="E639" s="291"/>
      <c r="P639" s="532"/>
      <c r="R639" s="532"/>
      <c r="AC639"/>
    </row>
    <row r="640" spans="4:29" s="293" customFormat="1">
      <c r="D640" s="291"/>
      <c r="E640" s="291"/>
      <c r="P640" s="532"/>
      <c r="R640" s="532"/>
      <c r="AC640"/>
    </row>
    <row r="641" spans="4:29" s="293" customFormat="1">
      <c r="D641" s="291"/>
      <c r="E641" s="291"/>
      <c r="P641" s="532"/>
      <c r="R641" s="532"/>
      <c r="AC641"/>
    </row>
    <row r="642" spans="4:29" s="293" customFormat="1">
      <c r="D642" s="291"/>
      <c r="E642" s="291"/>
      <c r="P642" s="532"/>
      <c r="R642" s="532"/>
      <c r="AC642"/>
    </row>
    <row r="643" spans="4:29" s="293" customFormat="1">
      <c r="D643" s="291"/>
      <c r="E643" s="291"/>
      <c r="P643" s="532"/>
      <c r="R643" s="532"/>
      <c r="AC643"/>
    </row>
    <row r="644" spans="4:29" s="293" customFormat="1">
      <c r="D644" s="291"/>
      <c r="E644" s="291"/>
      <c r="P644" s="532"/>
      <c r="R644" s="532"/>
      <c r="AC644"/>
    </row>
    <row r="645" spans="4:29" s="293" customFormat="1">
      <c r="D645" s="291"/>
      <c r="E645" s="291"/>
      <c r="P645" s="532"/>
      <c r="R645" s="532"/>
      <c r="AC645"/>
    </row>
    <row r="646" spans="4:29" s="293" customFormat="1">
      <c r="D646" s="291"/>
      <c r="E646" s="291"/>
      <c r="P646" s="532"/>
      <c r="R646" s="532"/>
      <c r="AC646"/>
    </row>
    <row r="647" spans="4:29" s="293" customFormat="1">
      <c r="D647" s="291"/>
      <c r="E647" s="291"/>
      <c r="P647" s="532"/>
      <c r="R647" s="532"/>
      <c r="AC647"/>
    </row>
    <row r="648" spans="4:29" s="293" customFormat="1">
      <c r="D648" s="291"/>
      <c r="E648" s="291"/>
      <c r="P648" s="532"/>
      <c r="R648" s="532"/>
      <c r="AC648"/>
    </row>
    <row r="649" spans="4:29" s="293" customFormat="1">
      <c r="D649" s="291"/>
      <c r="E649" s="291"/>
      <c r="P649" s="532"/>
      <c r="R649" s="532"/>
      <c r="AC649"/>
    </row>
    <row r="650" spans="4:29" s="293" customFormat="1">
      <c r="D650" s="291"/>
      <c r="E650" s="291"/>
      <c r="P650" s="532"/>
      <c r="R650" s="532"/>
      <c r="AC650"/>
    </row>
    <row r="651" spans="4:29" s="293" customFormat="1">
      <c r="D651" s="291"/>
      <c r="E651" s="291"/>
      <c r="P651" s="532"/>
      <c r="R651" s="532"/>
      <c r="AC651"/>
    </row>
    <row r="652" spans="4:29" s="293" customFormat="1">
      <c r="D652" s="291"/>
      <c r="E652" s="291"/>
      <c r="P652" s="532"/>
      <c r="R652" s="532"/>
      <c r="AC652"/>
    </row>
    <row r="653" spans="4:29" s="293" customFormat="1">
      <c r="D653" s="291"/>
      <c r="E653" s="291"/>
      <c r="P653" s="532"/>
      <c r="R653" s="532"/>
      <c r="AC653"/>
    </row>
    <row r="654" spans="4:29" s="293" customFormat="1">
      <c r="D654" s="291"/>
      <c r="E654" s="291"/>
      <c r="P654" s="532"/>
      <c r="R654" s="532"/>
      <c r="AC654"/>
    </row>
    <row r="655" spans="4:29" s="293" customFormat="1">
      <c r="D655" s="291"/>
      <c r="E655" s="291"/>
      <c r="P655" s="532"/>
      <c r="R655" s="532"/>
      <c r="AC655"/>
    </row>
    <row r="656" spans="4:29" s="293" customFormat="1">
      <c r="D656" s="291"/>
      <c r="E656" s="291"/>
      <c r="P656" s="532"/>
      <c r="R656" s="532"/>
      <c r="AC656"/>
    </row>
    <row r="657" spans="4:29" s="293" customFormat="1">
      <c r="D657" s="291"/>
      <c r="E657" s="291"/>
      <c r="P657" s="532"/>
      <c r="R657" s="532"/>
      <c r="AC657"/>
    </row>
    <row r="658" spans="4:29" s="293" customFormat="1">
      <c r="D658" s="291"/>
      <c r="E658" s="291"/>
      <c r="P658" s="532"/>
      <c r="R658" s="532"/>
      <c r="AC658"/>
    </row>
    <row r="659" spans="4:29" s="293" customFormat="1">
      <c r="D659" s="291"/>
      <c r="E659" s="291"/>
      <c r="P659" s="532"/>
      <c r="R659" s="532"/>
      <c r="AC659"/>
    </row>
    <row r="660" spans="4:29" s="293" customFormat="1">
      <c r="D660" s="291"/>
      <c r="E660" s="291"/>
      <c r="P660" s="532"/>
      <c r="R660" s="532"/>
      <c r="AC660"/>
    </row>
    <row r="661" spans="4:29" s="293" customFormat="1">
      <c r="D661" s="291"/>
      <c r="E661" s="291"/>
      <c r="P661" s="532"/>
      <c r="R661" s="532"/>
      <c r="AC661"/>
    </row>
    <row r="662" spans="4:29" s="293" customFormat="1">
      <c r="D662" s="291"/>
      <c r="E662" s="291"/>
      <c r="P662" s="532"/>
      <c r="R662" s="532"/>
      <c r="AC662"/>
    </row>
    <row r="663" spans="4:29" s="293" customFormat="1">
      <c r="D663" s="291"/>
      <c r="E663" s="291"/>
      <c r="P663" s="532"/>
      <c r="R663" s="532"/>
      <c r="AC663"/>
    </row>
    <row r="664" spans="4:29" s="293" customFormat="1">
      <c r="D664" s="291"/>
      <c r="E664" s="291"/>
      <c r="P664" s="532"/>
      <c r="R664" s="532"/>
      <c r="AC664"/>
    </row>
    <row r="665" spans="4:29" s="293" customFormat="1">
      <c r="D665" s="291"/>
      <c r="E665" s="291"/>
      <c r="P665" s="532"/>
      <c r="R665" s="532"/>
      <c r="AC665"/>
    </row>
    <row r="666" spans="4:29" s="293" customFormat="1">
      <c r="D666" s="291"/>
      <c r="E666" s="291"/>
      <c r="P666" s="532"/>
      <c r="R666" s="532"/>
      <c r="AC666"/>
    </row>
    <row r="667" spans="4:29" s="293" customFormat="1">
      <c r="D667" s="291"/>
      <c r="E667" s="291"/>
      <c r="P667" s="532"/>
      <c r="R667" s="532"/>
      <c r="AC667"/>
    </row>
    <row r="668" spans="4:29" s="293" customFormat="1">
      <c r="D668" s="291"/>
      <c r="E668" s="291"/>
      <c r="P668" s="532"/>
      <c r="R668" s="532"/>
      <c r="AC668"/>
    </row>
    <row r="669" spans="4:29" s="293" customFormat="1">
      <c r="D669" s="291"/>
      <c r="E669" s="291"/>
      <c r="P669" s="532"/>
      <c r="R669" s="532"/>
      <c r="AC669"/>
    </row>
    <row r="670" spans="4:29" s="293" customFormat="1">
      <c r="D670" s="291"/>
      <c r="E670" s="291"/>
      <c r="P670" s="532"/>
      <c r="R670" s="532"/>
      <c r="AC670"/>
    </row>
    <row r="671" spans="4:29" s="293" customFormat="1">
      <c r="D671" s="291"/>
      <c r="E671" s="291"/>
      <c r="P671" s="532"/>
      <c r="R671" s="532"/>
      <c r="AC671"/>
    </row>
    <row r="672" spans="4:29" s="293" customFormat="1">
      <c r="D672" s="291"/>
      <c r="E672" s="291"/>
      <c r="P672" s="532"/>
      <c r="R672" s="532"/>
      <c r="AC672"/>
    </row>
    <row r="673" spans="4:29" s="293" customFormat="1">
      <c r="D673" s="291"/>
      <c r="E673" s="291"/>
      <c r="P673" s="532"/>
      <c r="R673" s="532"/>
      <c r="AC673"/>
    </row>
    <row r="674" spans="4:29" s="293" customFormat="1">
      <c r="D674" s="291"/>
      <c r="E674" s="291"/>
      <c r="P674" s="532"/>
      <c r="R674" s="532"/>
      <c r="AC674"/>
    </row>
    <row r="675" spans="4:29" s="293" customFormat="1">
      <c r="D675" s="291"/>
      <c r="E675" s="291"/>
      <c r="P675" s="532"/>
      <c r="R675" s="532"/>
      <c r="AC675"/>
    </row>
    <row r="676" spans="4:29" s="293" customFormat="1">
      <c r="D676" s="291"/>
      <c r="E676" s="291"/>
      <c r="P676" s="532"/>
      <c r="R676" s="532"/>
      <c r="AC676"/>
    </row>
    <row r="677" spans="4:29" s="293" customFormat="1">
      <c r="D677" s="291"/>
      <c r="E677" s="291"/>
      <c r="P677" s="532"/>
      <c r="R677" s="532"/>
      <c r="AC677"/>
    </row>
    <row r="678" spans="4:29" s="293" customFormat="1">
      <c r="D678" s="291"/>
      <c r="E678" s="291"/>
      <c r="P678" s="532"/>
      <c r="R678" s="532"/>
      <c r="AC678"/>
    </row>
    <row r="679" spans="4:29" s="293" customFormat="1">
      <c r="D679" s="291"/>
      <c r="E679" s="291"/>
      <c r="P679" s="532"/>
      <c r="R679" s="532"/>
      <c r="AC679"/>
    </row>
    <row r="680" spans="4:29" s="293" customFormat="1">
      <c r="D680" s="291"/>
      <c r="E680" s="291"/>
      <c r="P680" s="532"/>
      <c r="R680" s="532"/>
      <c r="AC680"/>
    </row>
    <row r="681" spans="4:29" s="293" customFormat="1">
      <c r="D681" s="291"/>
      <c r="E681" s="291"/>
      <c r="P681" s="532"/>
      <c r="R681" s="532"/>
      <c r="AC681"/>
    </row>
    <row r="682" spans="4:29" s="293" customFormat="1">
      <c r="D682" s="291"/>
      <c r="E682" s="291"/>
      <c r="P682" s="532"/>
      <c r="R682" s="532"/>
      <c r="AC682"/>
    </row>
    <row r="683" spans="4:29" s="293" customFormat="1">
      <c r="D683" s="291"/>
      <c r="E683" s="291"/>
      <c r="P683" s="532"/>
      <c r="R683" s="532"/>
      <c r="AC683"/>
    </row>
    <row r="684" spans="4:29" s="293" customFormat="1">
      <c r="D684" s="291"/>
      <c r="E684" s="291"/>
      <c r="P684" s="532"/>
      <c r="R684" s="532"/>
      <c r="AC684"/>
    </row>
    <row r="685" spans="4:29" s="293" customFormat="1">
      <c r="D685" s="291"/>
      <c r="E685" s="291"/>
      <c r="P685" s="532"/>
      <c r="R685" s="532"/>
      <c r="AC685"/>
    </row>
    <row r="686" spans="4:29" s="293" customFormat="1">
      <c r="D686" s="291"/>
      <c r="E686" s="291"/>
      <c r="P686" s="532"/>
      <c r="R686" s="532"/>
      <c r="AC686"/>
    </row>
    <row r="687" spans="4:29" s="293" customFormat="1">
      <c r="D687" s="291"/>
      <c r="E687" s="291"/>
      <c r="P687" s="532"/>
      <c r="R687" s="532"/>
      <c r="AC687"/>
    </row>
    <row r="688" spans="4:29" s="293" customFormat="1">
      <c r="D688" s="291"/>
      <c r="E688" s="291"/>
      <c r="P688" s="532"/>
      <c r="R688" s="532"/>
      <c r="AC688"/>
    </row>
    <row r="689" spans="4:29" s="293" customFormat="1">
      <c r="D689" s="291"/>
      <c r="E689" s="291"/>
      <c r="P689" s="532"/>
      <c r="R689" s="532"/>
      <c r="AC689"/>
    </row>
    <row r="690" spans="4:29" s="293" customFormat="1">
      <c r="D690" s="291"/>
      <c r="E690" s="291"/>
      <c r="P690" s="532"/>
      <c r="R690" s="532"/>
      <c r="AC690"/>
    </row>
    <row r="691" spans="4:29" s="293" customFormat="1">
      <c r="D691" s="291"/>
      <c r="E691" s="291"/>
      <c r="P691" s="532"/>
      <c r="R691" s="532"/>
      <c r="AC691"/>
    </row>
    <row r="692" spans="4:29" s="293" customFormat="1">
      <c r="D692" s="291"/>
      <c r="E692" s="291"/>
      <c r="P692" s="532"/>
      <c r="R692" s="532"/>
      <c r="AC692"/>
    </row>
    <row r="693" spans="4:29" s="293" customFormat="1">
      <c r="D693" s="291"/>
      <c r="E693" s="291"/>
      <c r="P693" s="532"/>
      <c r="R693" s="532"/>
      <c r="AC693"/>
    </row>
    <row r="694" spans="4:29" s="293" customFormat="1">
      <c r="D694" s="291"/>
      <c r="E694" s="291"/>
      <c r="P694" s="532"/>
      <c r="R694" s="532"/>
      <c r="AC694"/>
    </row>
    <row r="695" spans="4:29" s="293" customFormat="1">
      <c r="D695" s="291"/>
      <c r="E695" s="291"/>
      <c r="P695" s="532"/>
      <c r="R695" s="532"/>
      <c r="AC695"/>
    </row>
    <row r="696" spans="4:29" s="293" customFormat="1">
      <c r="D696" s="291"/>
      <c r="E696" s="291"/>
      <c r="P696" s="532"/>
      <c r="R696" s="532"/>
      <c r="AC696"/>
    </row>
    <row r="697" spans="4:29" s="293" customFormat="1">
      <c r="D697" s="291"/>
      <c r="E697" s="291"/>
      <c r="P697" s="532"/>
      <c r="R697" s="532"/>
      <c r="AC697"/>
    </row>
    <row r="698" spans="4:29" s="293" customFormat="1">
      <c r="D698" s="291"/>
      <c r="E698" s="291"/>
      <c r="P698" s="532"/>
      <c r="R698" s="532"/>
      <c r="AC698"/>
    </row>
    <row r="699" spans="4:29" s="293" customFormat="1">
      <c r="D699" s="291"/>
      <c r="E699" s="291"/>
      <c r="P699" s="532"/>
      <c r="R699" s="532"/>
      <c r="AC699"/>
    </row>
    <row r="700" spans="4:29" s="293" customFormat="1">
      <c r="D700" s="291"/>
      <c r="E700" s="291"/>
      <c r="P700" s="532"/>
      <c r="R700" s="532"/>
      <c r="AC700"/>
    </row>
    <row r="701" spans="4:29" s="293" customFormat="1">
      <c r="D701" s="291"/>
      <c r="E701" s="291"/>
      <c r="P701" s="532"/>
      <c r="R701" s="532"/>
      <c r="AC701"/>
    </row>
    <row r="702" spans="4:29" s="293" customFormat="1">
      <c r="D702" s="291"/>
      <c r="E702" s="291"/>
      <c r="P702" s="532"/>
      <c r="R702" s="532"/>
      <c r="AC702"/>
    </row>
    <row r="703" spans="4:29" s="293" customFormat="1">
      <c r="D703" s="291"/>
      <c r="E703" s="291"/>
      <c r="P703" s="532"/>
      <c r="R703" s="532"/>
      <c r="AC703"/>
    </row>
    <row r="704" spans="4:29" s="293" customFormat="1">
      <c r="D704" s="291"/>
      <c r="E704" s="291"/>
      <c r="P704" s="532"/>
      <c r="R704" s="532"/>
      <c r="AC704"/>
    </row>
    <row r="705" spans="4:29" s="293" customFormat="1">
      <c r="D705" s="291"/>
      <c r="E705" s="291"/>
      <c r="P705" s="532"/>
      <c r="R705" s="532"/>
      <c r="AC705"/>
    </row>
    <row r="706" spans="4:29" s="293" customFormat="1">
      <c r="D706" s="291"/>
      <c r="E706" s="291"/>
      <c r="P706" s="532"/>
      <c r="R706" s="532"/>
      <c r="AC706"/>
    </row>
    <row r="707" spans="4:29" s="293" customFormat="1">
      <c r="D707" s="291"/>
      <c r="E707" s="291"/>
      <c r="P707" s="532"/>
      <c r="R707" s="532"/>
      <c r="AC707"/>
    </row>
    <row r="708" spans="4:29" s="293" customFormat="1">
      <c r="D708" s="291"/>
      <c r="E708" s="291"/>
      <c r="P708" s="532"/>
      <c r="R708" s="532"/>
      <c r="AC708"/>
    </row>
    <row r="709" spans="4:29" s="293" customFormat="1">
      <c r="D709" s="291"/>
      <c r="E709" s="291"/>
      <c r="P709" s="532"/>
      <c r="R709" s="532"/>
      <c r="AC709"/>
    </row>
    <row r="710" spans="4:29" s="293" customFormat="1">
      <c r="D710" s="291"/>
      <c r="E710" s="291"/>
      <c r="P710" s="532"/>
      <c r="R710" s="532"/>
      <c r="AC710"/>
    </row>
    <row r="711" spans="4:29" s="293" customFormat="1">
      <c r="D711" s="291"/>
      <c r="E711" s="291"/>
      <c r="P711" s="532"/>
      <c r="R711" s="532"/>
      <c r="AC711"/>
    </row>
    <row r="712" spans="4:29" s="293" customFormat="1">
      <c r="D712" s="291"/>
      <c r="E712" s="291"/>
      <c r="P712" s="532"/>
      <c r="R712" s="532"/>
      <c r="AC712"/>
    </row>
    <row r="713" spans="4:29" s="293" customFormat="1">
      <c r="D713" s="291"/>
      <c r="E713" s="291"/>
      <c r="P713" s="532"/>
      <c r="R713" s="532"/>
      <c r="AC713"/>
    </row>
    <row r="714" spans="4:29" s="293" customFormat="1">
      <c r="D714" s="291"/>
      <c r="E714" s="291"/>
      <c r="P714" s="532"/>
      <c r="R714" s="532"/>
      <c r="AC714"/>
    </row>
    <row r="715" spans="4:29" s="293" customFormat="1">
      <c r="D715" s="291"/>
      <c r="E715" s="291"/>
      <c r="P715" s="532"/>
      <c r="R715" s="532"/>
      <c r="AC715"/>
    </row>
    <row r="716" spans="4:29" s="293" customFormat="1">
      <c r="D716" s="291"/>
      <c r="E716" s="291"/>
      <c r="P716" s="532"/>
      <c r="R716" s="532"/>
      <c r="AC716"/>
    </row>
    <row r="717" spans="4:29" s="293" customFormat="1">
      <c r="D717" s="291"/>
      <c r="E717" s="291"/>
      <c r="P717" s="532"/>
      <c r="R717" s="532"/>
      <c r="AC717"/>
    </row>
    <row r="718" spans="4:29" s="293" customFormat="1">
      <c r="D718" s="291"/>
      <c r="E718" s="291"/>
      <c r="P718" s="532"/>
      <c r="R718" s="532"/>
      <c r="AC718"/>
    </row>
    <row r="719" spans="4:29" s="293" customFormat="1">
      <c r="D719" s="291"/>
      <c r="E719" s="291"/>
      <c r="P719" s="532"/>
      <c r="R719" s="532"/>
      <c r="AC719"/>
    </row>
    <row r="720" spans="4:29" s="293" customFormat="1">
      <c r="D720" s="291"/>
      <c r="E720" s="291"/>
      <c r="P720" s="532"/>
      <c r="R720" s="532"/>
      <c r="AC720"/>
    </row>
    <row r="721" spans="4:29" s="293" customFormat="1">
      <c r="D721" s="291"/>
      <c r="E721" s="291"/>
      <c r="P721" s="532"/>
      <c r="R721" s="532"/>
      <c r="AC721"/>
    </row>
    <row r="722" spans="4:29" s="293" customFormat="1">
      <c r="D722" s="291"/>
      <c r="E722" s="291"/>
      <c r="P722" s="532"/>
      <c r="R722" s="532"/>
      <c r="AC722"/>
    </row>
    <row r="723" spans="4:29" s="293" customFormat="1">
      <c r="D723" s="291"/>
      <c r="E723" s="291"/>
      <c r="P723" s="532"/>
      <c r="R723" s="532"/>
      <c r="AC723"/>
    </row>
    <row r="724" spans="4:29" s="293" customFormat="1">
      <c r="D724" s="291"/>
      <c r="E724" s="291"/>
      <c r="P724" s="532"/>
      <c r="R724" s="532"/>
      <c r="AC724"/>
    </row>
    <row r="725" spans="4:29" s="293" customFormat="1">
      <c r="D725" s="291"/>
      <c r="E725" s="291"/>
      <c r="P725" s="532"/>
      <c r="R725" s="532"/>
      <c r="AC725"/>
    </row>
    <row r="726" spans="4:29" s="293" customFormat="1">
      <c r="D726" s="291"/>
      <c r="E726" s="291"/>
      <c r="P726" s="532"/>
      <c r="R726" s="532"/>
      <c r="AC726"/>
    </row>
    <row r="727" spans="4:29" s="293" customFormat="1">
      <c r="D727" s="291"/>
      <c r="E727" s="291"/>
      <c r="P727" s="532"/>
      <c r="R727" s="532"/>
      <c r="AC727"/>
    </row>
    <row r="728" spans="4:29" s="293" customFormat="1">
      <c r="D728" s="291"/>
      <c r="E728" s="291"/>
      <c r="P728" s="532"/>
      <c r="R728" s="532"/>
      <c r="AC728"/>
    </row>
    <row r="729" spans="4:29" s="293" customFormat="1">
      <c r="D729" s="291"/>
      <c r="E729" s="291"/>
      <c r="P729" s="532"/>
      <c r="R729" s="532"/>
      <c r="AC729"/>
    </row>
    <row r="730" spans="4:29" s="293" customFormat="1">
      <c r="D730" s="291"/>
      <c r="E730" s="291"/>
      <c r="P730" s="532"/>
      <c r="R730" s="532"/>
      <c r="AC730"/>
    </row>
    <row r="731" spans="4:29" s="293" customFormat="1">
      <c r="D731" s="291"/>
      <c r="E731" s="291"/>
      <c r="P731" s="532"/>
      <c r="R731" s="532"/>
      <c r="AC731"/>
    </row>
    <row r="732" spans="4:29" s="293" customFormat="1">
      <c r="D732" s="291"/>
      <c r="E732" s="291"/>
      <c r="P732" s="532"/>
      <c r="R732" s="532"/>
      <c r="AC732"/>
    </row>
    <row r="733" spans="4:29" s="293" customFormat="1">
      <c r="D733" s="291"/>
      <c r="E733" s="291"/>
      <c r="P733" s="532"/>
      <c r="R733" s="532"/>
      <c r="AC733"/>
    </row>
    <row r="734" spans="4:29" s="293" customFormat="1">
      <c r="D734" s="291"/>
      <c r="E734" s="291"/>
      <c r="P734" s="532"/>
      <c r="R734" s="532"/>
      <c r="AC734"/>
    </row>
    <row r="735" spans="4:29" s="293" customFormat="1">
      <c r="D735" s="291"/>
      <c r="E735" s="291"/>
      <c r="P735" s="532"/>
      <c r="R735" s="532"/>
      <c r="AC735"/>
    </row>
    <row r="736" spans="4:29" s="293" customFormat="1">
      <c r="D736" s="291"/>
      <c r="E736" s="291"/>
      <c r="P736" s="532"/>
      <c r="R736" s="532"/>
      <c r="AC736"/>
    </row>
    <row r="737" spans="4:29" s="293" customFormat="1">
      <c r="D737" s="291"/>
      <c r="E737" s="291"/>
      <c r="P737" s="532"/>
      <c r="R737" s="532"/>
      <c r="AC737"/>
    </row>
    <row r="738" spans="4:29" s="293" customFormat="1">
      <c r="D738" s="291"/>
      <c r="E738" s="291"/>
      <c r="P738" s="532"/>
      <c r="R738" s="532"/>
      <c r="AC738"/>
    </row>
    <row r="739" spans="4:29" s="293" customFormat="1">
      <c r="D739" s="291"/>
      <c r="E739" s="291"/>
      <c r="P739" s="532"/>
      <c r="R739" s="532"/>
      <c r="AC739"/>
    </row>
    <row r="740" spans="4:29" s="293" customFormat="1">
      <c r="D740" s="291"/>
      <c r="E740" s="291"/>
      <c r="P740" s="532"/>
      <c r="R740" s="532"/>
      <c r="AC740"/>
    </row>
    <row r="741" spans="4:29" s="293" customFormat="1">
      <c r="D741" s="291"/>
      <c r="E741" s="291"/>
      <c r="P741" s="532"/>
      <c r="R741" s="532"/>
      <c r="AC741"/>
    </row>
    <row r="742" spans="4:29" s="293" customFormat="1">
      <c r="D742" s="291"/>
      <c r="E742" s="291"/>
      <c r="P742" s="532"/>
      <c r="R742" s="532"/>
      <c r="AC742"/>
    </row>
    <row r="743" spans="4:29" s="293" customFormat="1">
      <c r="D743" s="291"/>
      <c r="E743" s="291"/>
      <c r="P743" s="532"/>
      <c r="R743" s="532"/>
      <c r="AC743"/>
    </row>
    <row r="744" spans="4:29" s="293" customFormat="1">
      <c r="D744" s="291"/>
      <c r="E744" s="291"/>
      <c r="P744" s="532"/>
      <c r="R744" s="532"/>
      <c r="AC744"/>
    </row>
    <row r="745" spans="4:29" s="293" customFormat="1">
      <c r="D745" s="291"/>
      <c r="E745" s="291"/>
      <c r="P745" s="532"/>
      <c r="R745" s="532"/>
      <c r="AC745"/>
    </row>
    <row r="746" spans="4:29" s="293" customFormat="1">
      <c r="D746" s="291"/>
      <c r="E746" s="291"/>
      <c r="P746" s="532"/>
      <c r="R746" s="532"/>
      <c r="AC746"/>
    </row>
    <row r="747" spans="4:29" s="293" customFormat="1">
      <c r="D747" s="291"/>
      <c r="E747" s="291"/>
      <c r="P747" s="532"/>
      <c r="R747" s="532"/>
      <c r="AC747"/>
    </row>
    <row r="748" spans="4:29" s="293" customFormat="1">
      <c r="D748" s="291"/>
      <c r="E748" s="291"/>
      <c r="P748" s="532"/>
      <c r="R748" s="532"/>
      <c r="AC748"/>
    </row>
    <row r="749" spans="4:29" s="293" customFormat="1">
      <c r="D749" s="291"/>
      <c r="E749" s="291"/>
      <c r="P749" s="532"/>
      <c r="R749" s="532"/>
      <c r="AC749"/>
    </row>
    <row r="750" spans="4:29" s="293" customFormat="1">
      <c r="D750" s="291"/>
      <c r="E750" s="291"/>
      <c r="P750" s="532"/>
      <c r="R750" s="532"/>
      <c r="AC750"/>
    </row>
    <row r="751" spans="4:29" s="293" customFormat="1">
      <c r="D751" s="291"/>
      <c r="E751" s="291"/>
      <c r="P751" s="532"/>
      <c r="R751" s="532"/>
      <c r="AC751"/>
    </row>
    <row r="752" spans="4:29" s="293" customFormat="1">
      <c r="D752" s="291"/>
      <c r="E752" s="291"/>
      <c r="P752" s="532"/>
      <c r="R752" s="532"/>
      <c r="AC752"/>
    </row>
    <row r="753" spans="4:29" s="293" customFormat="1">
      <c r="D753" s="291"/>
      <c r="E753" s="291"/>
      <c r="P753" s="532"/>
      <c r="R753" s="532"/>
      <c r="AC753"/>
    </row>
    <row r="754" spans="4:29" s="293" customFormat="1">
      <c r="D754" s="291"/>
      <c r="E754" s="291"/>
      <c r="P754" s="532"/>
      <c r="R754" s="532"/>
      <c r="AC754"/>
    </row>
    <row r="755" spans="4:29" s="293" customFormat="1">
      <c r="D755" s="291"/>
      <c r="E755" s="291"/>
      <c r="P755" s="532"/>
      <c r="R755" s="532"/>
      <c r="AC755"/>
    </row>
    <row r="756" spans="4:29" s="293" customFormat="1">
      <c r="D756" s="291"/>
      <c r="E756" s="291"/>
      <c r="P756" s="532"/>
      <c r="R756" s="532"/>
      <c r="AC756"/>
    </row>
    <row r="757" spans="4:29" s="293" customFormat="1">
      <c r="D757" s="291"/>
      <c r="E757" s="291"/>
      <c r="P757" s="532"/>
      <c r="R757" s="532"/>
      <c r="AC757"/>
    </row>
    <row r="758" spans="4:29" s="293" customFormat="1">
      <c r="D758" s="291"/>
      <c r="E758" s="291"/>
      <c r="P758" s="532"/>
      <c r="R758" s="532"/>
      <c r="AC758"/>
    </row>
    <row r="759" spans="4:29" s="293" customFormat="1">
      <c r="D759" s="291"/>
      <c r="E759" s="291"/>
      <c r="P759" s="532"/>
      <c r="R759" s="532"/>
      <c r="AC759"/>
    </row>
    <row r="760" spans="4:29" s="293" customFormat="1">
      <c r="D760" s="291"/>
      <c r="E760" s="291"/>
      <c r="P760" s="532"/>
      <c r="R760" s="532"/>
      <c r="AC760"/>
    </row>
    <row r="761" spans="4:29" s="293" customFormat="1">
      <c r="D761" s="291"/>
      <c r="E761" s="291"/>
      <c r="P761" s="532"/>
      <c r="R761" s="532"/>
      <c r="AC761"/>
    </row>
    <row r="762" spans="4:29" s="293" customFormat="1">
      <c r="D762" s="291"/>
      <c r="E762" s="291"/>
      <c r="P762" s="532"/>
      <c r="R762" s="532"/>
      <c r="AC762"/>
    </row>
    <row r="763" spans="4:29" s="293" customFormat="1">
      <c r="D763" s="291"/>
      <c r="E763" s="291"/>
      <c r="P763" s="532"/>
      <c r="R763" s="532"/>
      <c r="AC763"/>
    </row>
    <row r="764" spans="4:29" s="293" customFormat="1">
      <c r="D764" s="291"/>
      <c r="E764" s="291"/>
      <c r="P764" s="532"/>
      <c r="R764" s="532"/>
      <c r="AC764"/>
    </row>
    <row r="765" spans="4:29" s="293" customFormat="1">
      <c r="D765" s="291"/>
      <c r="E765" s="291"/>
      <c r="P765" s="532"/>
      <c r="R765" s="532"/>
      <c r="AC765"/>
    </row>
    <row r="766" spans="4:29" s="293" customFormat="1">
      <c r="D766" s="291"/>
      <c r="E766" s="291"/>
      <c r="P766" s="532"/>
      <c r="R766" s="532"/>
      <c r="AC766"/>
    </row>
    <row r="767" spans="4:29" s="293" customFormat="1">
      <c r="D767" s="291"/>
      <c r="E767" s="291"/>
      <c r="P767" s="532"/>
      <c r="R767" s="532"/>
      <c r="AC767"/>
    </row>
    <row r="768" spans="4:29" s="293" customFormat="1">
      <c r="D768" s="291"/>
      <c r="E768" s="291"/>
      <c r="P768" s="532"/>
      <c r="R768" s="532"/>
      <c r="AC768"/>
    </row>
    <row r="769" spans="4:29" s="293" customFormat="1">
      <c r="D769" s="291"/>
      <c r="E769" s="291"/>
      <c r="P769" s="532"/>
      <c r="R769" s="532"/>
      <c r="AC769"/>
    </row>
    <row r="770" spans="4:29" s="293" customFormat="1">
      <c r="D770" s="291"/>
      <c r="E770" s="291"/>
      <c r="P770" s="532"/>
      <c r="R770" s="532"/>
      <c r="AC770"/>
    </row>
    <row r="771" spans="4:29" s="293" customFormat="1">
      <c r="D771" s="291"/>
      <c r="E771" s="291"/>
      <c r="P771" s="532"/>
      <c r="R771" s="532"/>
      <c r="AC771"/>
    </row>
    <row r="772" spans="4:29" s="293" customFormat="1">
      <c r="D772" s="291"/>
      <c r="E772" s="291"/>
      <c r="P772" s="532"/>
      <c r="R772" s="532"/>
      <c r="AC772"/>
    </row>
    <row r="773" spans="4:29" s="293" customFormat="1">
      <c r="D773" s="291"/>
      <c r="E773" s="291"/>
      <c r="P773" s="532"/>
      <c r="R773" s="532"/>
      <c r="AC773"/>
    </row>
    <row r="774" spans="4:29" s="293" customFormat="1">
      <c r="D774" s="291"/>
      <c r="E774" s="291"/>
      <c r="P774" s="532"/>
      <c r="R774" s="532"/>
      <c r="AC774"/>
    </row>
    <row r="775" spans="4:29" s="293" customFormat="1">
      <c r="D775" s="291"/>
      <c r="E775" s="291"/>
      <c r="P775" s="532"/>
      <c r="R775" s="532"/>
      <c r="AC775"/>
    </row>
    <row r="776" spans="4:29" s="293" customFormat="1">
      <c r="D776" s="291"/>
      <c r="E776" s="291"/>
      <c r="P776" s="532"/>
      <c r="R776" s="532"/>
      <c r="AC776"/>
    </row>
    <row r="777" spans="4:29" s="293" customFormat="1">
      <c r="D777" s="291"/>
      <c r="E777" s="291"/>
      <c r="P777" s="532"/>
      <c r="R777" s="532"/>
      <c r="AC777"/>
    </row>
    <row r="778" spans="4:29" s="293" customFormat="1">
      <c r="D778" s="291"/>
      <c r="E778" s="291"/>
      <c r="P778" s="532"/>
      <c r="R778" s="532"/>
      <c r="AC778"/>
    </row>
    <row r="779" spans="4:29" s="293" customFormat="1">
      <c r="D779" s="291"/>
      <c r="E779" s="291"/>
      <c r="P779" s="532"/>
      <c r="R779" s="532"/>
      <c r="AC779"/>
    </row>
    <row r="780" spans="4:29" s="293" customFormat="1">
      <c r="D780" s="291"/>
      <c r="E780" s="291"/>
      <c r="P780" s="532"/>
      <c r="R780" s="532"/>
      <c r="AC780"/>
    </row>
    <row r="781" spans="4:29" s="293" customFormat="1">
      <c r="D781" s="291"/>
      <c r="E781" s="291"/>
      <c r="P781" s="532"/>
      <c r="R781" s="532"/>
      <c r="AC781"/>
    </row>
    <row r="782" spans="4:29" s="293" customFormat="1">
      <c r="D782" s="291"/>
      <c r="E782" s="291"/>
      <c r="P782" s="532"/>
      <c r="R782" s="532"/>
      <c r="AC782"/>
    </row>
    <row r="783" spans="4:29" s="293" customFormat="1">
      <c r="D783" s="291"/>
      <c r="E783" s="291"/>
      <c r="P783" s="532"/>
      <c r="R783" s="532"/>
      <c r="AC783"/>
    </row>
    <row r="784" spans="4:29" s="293" customFormat="1">
      <c r="D784" s="291"/>
      <c r="E784" s="291"/>
      <c r="P784" s="532"/>
      <c r="R784" s="532"/>
      <c r="AC784"/>
    </row>
    <row r="785" spans="4:29" s="293" customFormat="1">
      <c r="D785" s="291"/>
      <c r="E785" s="291"/>
      <c r="P785" s="532"/>
      <c r="R785" s="532"/>
      <c r="AC785"/>
    </row>
    <row r="786" spans="4:29" s="293" customFormat="1">
      <c r="D786" s="291"/>
      <c r="E786" s="291"/>
      <c r="P786" s="532"/>
      <c r="R786" s="532"/>
      <c r="AC786"/>
    </row>
    <row r="787" spans="4:29" s="293" customFormat="1">
      <c r="D787" s="291"/>
      <c r="E787" s="291"/>
      <c r="P787" s="532"/>
      <c r="R787" s="532"/>
      <c r="AC787"/>
    </row>
    <row r="788" spans="4:29" s="293" customFormat="1">
      <c r="D788" s="291"/>
      <c r="E788" s="291"/>
      <c r="P788" s="532"/>
      <c r="R788" s="532"/>
      <c r="AC788"/>
    </row>
    <row r="789" spans="4:29" s="293" customFormat="1">
      <c r="D789" s="291"/>
      <c r="E789" s="291"/>
      <c r="P789" s="532"/>
      <c r="R789" s="532"/>
      <c r="AC789"/>
    </row>
    <row r="790" spans="4:29" s="293" customFormat="1">
      <c r="D790" s="291"/>
      <c r="E790" s="291"/>
      <c r="P790" s="532"/>
      <c r="R790" s="532"/>
      <c r="AC790"/>
    </row>
    <row r="791" spans="4:29" s="293" customFormat="1">
      <c r="D791" s="291"/>
      <c r="E791" s="291"/>
      <c r="P791" s="532"/>
      <c r="R791" s="532"/>
      <c r="AC791"/>
    </row>
    <row r="792" spans="4:29" s="293" customFormat="1">
      <c r="D792" s="291"/>
      <c r="E792" s="291"/>
      <c r="P792" s="532"/>
      <c r="R792" s="532"/>
      <c r="AC792"/>
    </row>
    <row r="793" spans="4:29" s="293" customFormat="1">
      <c r="D793" s="291"/>
      <c r="E793" s="291"/>
      <c r="P793" s="532"/>
      <c r="R793" s="532"/>
      <c r="AC793"/>
    </row>
    <row r="794" spans="4:29" s="293" customFormat="1">
      <c r="D794" s="291"/>
      <c r="E794" s="291"/>
      <c r="P794" s="532"/>
      <c r="R794" s="532"/>
      <c r="AC794"/>
    </row>
    <row r="795" spans="4:29" s="293" customFormat="1">
      <c r="D795" s="291"/>
      <c r="E795" s="291"/>
      <c r="P795" s="532"/>
      <c r="R795" s="532"/>
      <c r="AC795"/>
    </row>
    <row r="796" spans="4:29" s="293" customFormat="1">
      <c r="D796" s="291"/>
      <c r="E796" s="291"/>
      <c r="P796" s="532"/>
      <c r="R796" s="532"/>
      <c r="AC796"/>
    </row>
    <row r="797" spans="4:29" s="293" customFormat="1">
      <c r="D797" s="291"/>
      <c r="E797" s="291"/>
      <c r="P797" s="532"/>
      <c r="R797" s="532"/>
      <c r="AC797"/>
    </row>
    <row r="798" spans="4:29" s="293" customFormat="1">
      <c r="D798" s="291"/>
      <c r="E798" s="291"/>
      <c r="P798" s="532"/>
      <c r="R798" s="532"/>
      <c r="AC798"/>
    </row>
    <row r="799" spans="4:29" s="293" customFormat="1">
      <c r="D799" s="291"/>
      <c r="E799" s="291"/>
      <c r="P799" s="532"/>
      <c r="R799" s="532"/>
      <c r="AC799"/>
    </row>
    <row r="800" spans="4:29" s="293" customFormat="1">
      <c r="D800" s="291"/>
      <c r="E800" s="291"/>
      <c r="P800" s="532"/>
      <c r="R800" s="532"/>
      <c r="AC800"/>
    </row>
    <row r="801" spans="4:29" s="293" customFormat="1">
      <c r="D801" s="291"/>
      <c r="E801" s="291"/>
      <c r="P801" s="532"/>
      <c r="R801" s="532"/>
      <c r="AC801"/>
    </row>
    <row r="802" spans="4:29" s="293" customFormat="1">
      <c r="D802" s="291"/>
      <c r="E802" s="291"/>
      <c r="P802" s="532"/>
      <c r="R802" s="532"/>
      <c r="AC802"/>
    </row>
    <row r="803" spans="4:29" s="293" customFormat="1">
      <c r="D803" s="291"/>
      <c r="E803" s="291"/>
      <c r="P803" s="532"/>
      <c r="R803" s="532"/>
      <c r="AC803"/>
    </row>
    <row r="804" spans="4:29" s="293" customFormat="1">
      <c r="D804" s="291"/>
      <c r="E804" s="291"/>
      <c r="P804" s="532"/>
      <c r="R804" s="532"/>
      <c r="AC804"/>
    </row>
    <row r="805" spans="4:29" s="293" customFormat="1">
      <c r="D805" s="291"/>
      <c r="E805" s="291"/>
      <c r="P805" s="532"/>
      <c r="R805" s="532"/>
      <c r="AC805"/>
    </row>
    <row r="806" spans="4:29" s="293" customFormat="1">
      <c r="D806" s="291"/>
      <c r="E806" s="291"/>
      <c r="P806" s="532"/>
      <c r="R806" s="532"/>
      <c r="AC806"/>
    </row>
    <row r="807" spans="4:29" s="293" customFormat="1">
      <c r="D807" s="291"/>
      <c r="E807" s="291"/>
      <c r="P807" s="532"/>
      <c r="R807" s="532"/>
      <c r="AC807"/>
    </row>
    <row r="808" spans="4:29" s="293" customFormat="1">
      <c r="D808" s="291"/>
      <c r="E808" s="291"/>
      <c r="P808" s="532"/>
      <c r="R808" s="532"/>
      <c r="AC808"/>
    </row>
    <row r="809" spans="4:29" s="293" customFormat="1">
      <c r="D809" s="291"/>
      <c r="E809" s="291"/>
      <c r="P809" s="532"/>
      <c r="R809" s="532"/>
      <c r="AC809"/>
    </row>
    <row r="810" spans="4:29" s="293" customFormat="1">
      <c r="D810" s="291"/>
      <c r="E810" s="291"/>
      <c r="P810" s="532"/>
      <c r="R810" s="532"/>
      <c r="AC810"/>
    </row>
    <row r="811" spans="4:29" s="293" customFormat="1">
      <c r="D811" s="291"/>
      <c r="E811" s="291"/>
      <c r="P811" s="532"/>
      <c r="R811" s="532"/>
      <c r="AC811"/>
    </row>
    <row r="812" spans="4:29" s="293" customFormat="1">
      <c r="D812" s="291"/>
      <c r="E812" s="291"/>
      <c r="P812" s="532"/>
      <c r="R812" s="532"/>
      <c r="AC812"/>
    </row>
    <row r="813" spans="4:29" s="293" customFormat="1">
      <c r="D813" s="291"/>
      <c r="E813" s="291"/>
      <c r="P813" s="532"/>
      <c r="R813" s="532"/>
      <c r="AC813"/>
    </row>
    <row r="814" spans="4:29" s="293" customFormat="1">
      <c r="D814" s="291"/>
      <c r="E814" s="291"/>
      <c r="P814" s="532"/>
      <c r="R814" s="532"/>
      <c r="AC814"/>
    </row>
    <row r="815" spans="4:29" s="293" customFormat="1">
      <c r="D815" s="291"/>
      <c r="E815" s="291"/>
      <c r="P815" s="532"/>
      <c r="R815" s="532"/>
      <c r="AC815"/>
    </row>
    <row r="816" spans="4:29" s="293" customFormat="1">
      <c r="D816" s="291"/>
      <c r="E816" s="291"/>
      <c r="P816" s="532"/>
      <c r="R816" s="532"/>
      <c r="AC816"/>
    </row>
    <row r="817" spans="4:29" s="293" customFormat="1">
      <c r="D817" s="291"/>
      <c r="E817" s="291"/>
      <c r="P817" s="532"/>
      <c r="R817" s="532"/>
      <c r="AC817"/>
    </row>
    <row r="818" spans="4:29" s="293" customFormat="1">
      <c r="D818" s="291"/>
      <c r="E818" s="291"/>
      <c r="P818" s="532"/>
      <c r="R818" s="532"/>
      <c r="AC818"/>
    </row>
    <row r="819" spans="4:29" s="293" customFormat="1">
      <c r="D819" s="291"/>
      <c r="E819" s="291"/>
      <c r="P819" s="532"/>
      <c r="R819" s="532"/>
      <c r="AC819"/>
    </row>
    <row r="820" spans="4:29" s="293" customFormat="1">
      <c r="D820" s="291"/>
      <c r="E820" s="291"/>
      <c r="P820" s="532"/>
      <c r="R820" s="532"/>
      <c r="AC820"/>
    </row>
    <row r="821" spans="4:29" s="293" customFormat="1">
      <c r="D821" s="291"/>
      <c r="E821" s="291"/>
      <c r="P821" s="532"/>
      <c r="R821" s="532"/>
      <c r="AC821"/>
    </row>
    <row r="822" spans="4:29" s="293" customFormat="1">
      <c r="D822" s="291"/>
      <c r="E822" s="291"/>
      <c r="P822" s="532"/>
      <c r="R822" s="532"/>
      <c r="AC822"/>
    </row>
    <row r="823" spans="4:29" s="293" customFormat="1">
      <c r="D823" s="291"/>
      <c r="E823" s="291"/>
      <c r="P823" s="532"/>
      <c r="R823" s="532"/>
      <c r="AC823"/>
    </row>
    <row r="824" spans="4:29" s="293" customFormat="1">
      <c r="D824" s="291"/>
      <c r="E824" s="291"/>
      <c r="P824" s="532"/>
      <c r="R824" s="532"/>
      <c r="AC824"/>
    </row>
    <row r="825" spans="4:29" s="293" customFormat="1">
      <c r="D825" s="291"/>
      <c r="E825" s="291"/>
      <c r="P825" s="532"/>
      <c r="R825" s="532"/>
      <c r="AC825"/>
    </row>
    <row r="826" spans="4:29" s="293" customFormat="1">
      <c r="D826" s="291"/>
      <c r="E826" s="291"/>
      <c r="P826" s="532"/>
      <c r="R826" s="532"/>
      <c r="AC826"/>
    </row>
    <row r="827" spans="4:29" s="293" customFormat="1">
      <c r="D827" s="291"/>
      <c r="E827" s="291"/>
      <c r="P827" s="532"/>
      <c r="R827" s="532"/>
      <c r="AC827"/>
    </row>
    <row r="828" spans="4:29" s="293" customFormat="1">
      <c r="D828" s="291"/>
      <c r="E828" s="291"/>
      <c r="P828" s="532"/>
      <c r="R828" s="532"/>
      <c r="AC828"/>
    </row>
    <row r="829" spans="4:29" s="293" customFormat="1">
      <c r="D829" s="291"/>
      <c r="E829" s="291"/>
      <c r="P829" s="532"/>
      <c r="R829" s="532"/>
      <c r="AC829"/>
    </row>
    <row r="830" spans="4:29" s="293" customFormat="1">
      <c r="D830" s="291"/>
      <c r="E830" s="291"/>
      <c r="P830" s="532"/>
      <c r="R830" s="532"/>
      <c r="AC830"/>
    </row>
    <row r="831" spans="4:29" s="293" customFormat="1">
      <c r="D831" s="291"/>
      <c r="E831" s="291"/>
      <c r="P831" s="532"/>
      <c r="R831" s="532"/>
      <c r="AC831"/>
    </row>
    <row r="832" spans="4:29" s="293" customFormat="1">
      <c r="D832" s="291"/>
      <c r="E832" s="291"/>
      <c r="P832" s="532"/>
      <c r="R832" s="532"/>
      <c r="AC832"/>
    </row>
    <row r="833" spans="4:29" s="293" customFormat="1">
      <c r="D833" s="291"/>
      <c r="E833" s="291"/>
      <c r="P833" s="532"/>
      <c r="R833" s="532"/>
      <c r="AC833"/>
    </row>
    <row r="834" spans="4:29" s="293" customFormat="1">
      <c r="D834" s="291"/>
      <c r="E834" s="291"/>
      <c r="P834" s="532"/>
      <c r="R834" s="532"/>
      <c r="AC834"/>
    </row>
    <row r="835" spans="4:29" s="293" customFormat="1">
      <c r="D835" s="291"/>
      <c r="E835" s="291"/>
      <c r="P835" s="532"/>
      <c r="R835" s="532"/>
      <c r="AC835"/>
    </row>
    <row r="836" spans="4:29" s="293" customFormat="1">
      <c r="D836" s="291"/>
      <c r="E836" s="291"/>
      <c r="P836" s="532"/>
      <c r="R836" s="532"/>
      <c r="AC836"/>
    </row>
    <row r="837" spans="4:29" s="293" customFormat="1">
      <c r="D837" s="291"/>
      <c r="E837" s="291"/>
      <c r="P837" s="532"/>
      <c r="R837" s="532"/>
      <c r="AC837"/>
    </row>
    <row r="838" spans="4:29" s="293" customFormat="1">
      <c r="D838" s="291"/>
      <c r="E838" s="291"/>
      <c r="P838" s="532"/>
      <c r="R838" s="532"/>
      <c r="AC838"/>
    </row>
    <row r="839" spans="4:29" s="293" customFormat="1">
      <c r="D839" s="291"/>
      <c r="E839" s="291"/>
      <c r="P839" s="532"/>
      <c r="R839" s="532"/>
      <c r="AC839"/>
    </row>
    <row r="840" spans="4:29" s="293" customFormat="1">
      <c r="D840" s="291"/>
      <c r="E840" s="291"/>
      <c r="P840" s="532"/>
      <c r="R840" s="532"/>
      <c r="AC840"/>
    </row>
    <row r="841" spans="4:29" s="293" customFormat="1">
      <c r="D841" s="291"/>
      <c r="E841" s="291"/>
      <c r="P841" s="532"/>
      <c r="R841" s="532"/>
      <c r="AC841"/>
    </row>
    <row r="842" spans="4:29" s="293" customFormat="1">
      <c r="D842" s="291"/>
      <c r="E842" s="291"/>
      <c r="P842" s="532"/>
      <c r="R842" s="532"/>
      <c r="AC842"/>
    </row>
    <row r="843" spans="4:29" s="293" customFormat="1">
      <c r="D843" s="291"/>
      <c r="E843" s="291"/>
      <c r="P843" s="532"/>
      <c r="R843" s="532"/>
      <c r="AC843"/>
    </row>
    <row r="844" spans="4:29" s="293" customFormat="1">
      <c r="D844" s="291"/>
      <c r="E844" s="291"/>
      <c r="P844" s="532"/>
      <c r="R844" s="532"/>
      <c r="AC844"/>
    </row>
    <row r="845" spans="4:29" s="293" customFormat="1">
      <c r="D845" s="291"/>
      <c r="E845" s="291"/>
      <c r="P845" s="532"/>
      <c r="R845" s="532"/>
      <c r="AC845"/>
    </row>
    <row r="846" spans="4:29" s="293" customFormat="1">
      <c r="D846" s="291"/>
      <c r="E846" s="291"/>
      <c r="P846" s="532"/>
      <c r="R846" s="532"/>
      <c r="AC846"/>
    </row>
    <row r="847" spans="4:29" s="293" customFormat="1">
      <c r="D847" s="291"/>
      <c r="E847" s="291"/>
      <c r="P847" s="532"/>
      <c r="R847" s="532"/>
      <c r="AC847"/>
    </row>
    <row r="848" spans="4:29" s="293" customFormat="1">
      <c r="D848" s="291"/>
      <c r="E848" s="291"/>
      <c r="P848" s="532"/>
      <c r="R848" s="532"/>
      <c r="AC848"/>
    </row>
    <row r="849" spans="4:29" s="293" customFormat="1">
      <c r="D849" s="291"/>
      <c r="E849" s="291"/>
      <c r="P849" s="532"/>
      <c r="R849" s="532"/>
      <c r="AC849"/>
    </row>
    <row r="850" spans="4:29" s="293" customFormat="1">
      <c r="D850" s="291"/>
      <c r="E850" s="291"/>
      <c r="P850" s="532"/>
      <c r="R850" s="532"/>
      <c r="AC850"/>
    </row>
    <row r="851" spans="4:29" s="293" customFormat="1">
      <c r="D851" s="291"/>
      <c r="E851" s="291"/>
      <c r="P851" s="532"/>
      <c r="R851" s="532"/>
      <c r="AC851"/>
    </row>
    <row r="852" spans="4:29" s="293" customFormat="1">
      <c r="D852" s="291"/>
      <c r="E852" s="291"/>
      <c r="P852" s="532"/>
      <c r="R852" s="532"/>
      <c r="AC852"/>
    </row>
    <row r="853" spans="4:29" s="293" customFormat="1">
      <c r="D853" s="291"/>
      <c r="E853" s="291"/>
      <c r="P853" s="532"/>
      <c r="R853" s="532"/>
      <c r="AC853"/>
    </row>
    <row r="854" spans="4:29" s="293" customFormat="1">
      <c r="D854" s="291"/>
      <c r="E854" s="291"/>
      <c r="P854" s="532"/>
      <c r="R854" s="532"/>
      <c r="AC854"/>
    </row>
    <row r="855" spans="4:29" s="293" customFormat="1">
      <c r="D855" s="291"/>
      <c r="E855" s="291"/>
      <c r="P855" s="532"/>
      <c r="R855" s="532"/>
      <c r="AC855"/>
    </row>
    <row r="856" spans="4:29" s="293" customFormat="1">
      <c r="D856" s="291"/>
      <c r="E856" s="291"/>
      <c r="P856" s="532"/>
      <c r="R856" s="532"/>
      <c r="AC856"/>
    </row>
    <row r="857" spans="4:29" s="293" customFormat="1">
      <c r="D857" s="291"/>
      <c r="E857" s="291"/>
      <c r="P857" s="532"/>
      <c r="R857" s="532"/>
      <c r="AC857"/>
    </row>
    <row r="858" spans="4:29" s="293" customFormat="1">
      <c r="D858" s="291"/>
      <c r="E858" s="291"/>
      <c r="P858" s="532"/>
      <c r="R858" s="532"/>
      <c r="AC858"/>
    </row>
    <row r="859" spans="4:29" s="293" customFormat="1">
      <c r="D859" s="291"/>
      <c r="E859" s="291"/>
      <c r="P859" s="532"/>
      <c r="R859" s="532"/>
      <c r="AC859"/>
    </row>
    <row r="860" spans="4:29" s="293" customFormat="1">
      <c r="D860" s="291"/>
      <c r="E860" s="291"/>
      <c r="P860" s="532"/>
      <c r="R860" s="532"/>
      <c r="AC860"/>
    </row>
    <row r="861" spans="4:29" s="293" customFormat="1">
      <c r="D861" s="291"/>
      <c r="E861" s="291"/>
      <c r="P861" s="532"/>
      <c r="R861" s="532"/>
      <c r="AC861"/>
    </row>
    <row r="862" spans="4:29" s="293" customFormat="1">
      <c r="D862" s="291"/>
      <c r="E862" s="291"/>
      <c r="P862" s="532"/>
      <c r="R862" s="532"/>
      <c r="AC862"/>
    </row>
    <row r="863" spans="4:29" s="293" customFormat="1">
      <c r="D863" s="291"/>
      <c r="E863" s="291"/>
      <c r="P863" s="532"/>
      <c r="R863" s="532"/>
      <c r="AC863"/>
    </row>
    <row r="864" spans="4:29" s="293" customFormat="1">
      <c r="D864" s="291"/>
      <c r="E864" s="291"/>
      <c r="P864" s="532"/>
      <c r="R864" s="532"/>
      <c r="AC864"/>
    </row>
    <row r="865" spans="4:29" s="293" customFormat="1">
      <c r="D865" s="291"/>
      <c r="E865" s="291"/>
      <c r="P865" s="532"/>
      <c r="R865" s="532"/>
      <c r="AC865"/>
    </row>
    <row r="866" spans="4:29" s="293" customFormat="1">
      <c r="D866" s="291"/>
      <c r="E866" s="291"/>
      <c r="P866" s="532"/>
      <c r="R866" s="532"/>
      <c r="AC866"/>
    </row>
    <row r="867" spans="4:29" s="293" customFormat="1">
      <c r="D867" s="291"/>
      <c r="E867" s="291"/>
      <c r="P867" s="532"/>
      <c r="R867" s="532"/>
      <c r="AC867"/>
    </row>
    <row r="868" spans="4:29" s="293" customFormat="1">
      <c r="D868" s="291"/>
      <c r="E868" s="291"/>
      <c r="P868" s="532"/>
      <c r="R868" s="532"/>
      <c r="AC868"/>
    </row>
    <row r="869" spans="4:29" s="293" customFormat="1">
      <c r="D869" s="291"/>
      <c r="E869" s="291"/>
      <c r="P869" s="532"/>
      <c r="R869" s="532"/>
      <c r="AC869"/>
    </row>
    <row r="870" spans="4:29" s="293" customFormat="1">
      <c r="D870" s="291"/>
      <c r="E870" s="291"/>
      <c r="P870" s="532"/>
      <c r="R870" s="532"/>
      <c r="AC870"/>
    </row>
    <row r="871" spans="4:29" s="293" customFormat="1">
      <c r="D871" s="291"/>
      <c r="E871" s="291"/>
      <c r="P871" s="532"/>
      <c r="R871" s="532"/>
      <c r="AC871"/>
    </row>
    <row r="872" spans="4:29" s="293" customFormat="1">
      <c r="D872" s="291"/>
      <c r="E872" s="291"/>
      <c r="P872" s="532"/>
      <c r="R872" s="532"/>
      <c r="AC872"/>
    </row>
    <row r="873" spans="4:29" s="293" customFormat="1">
      <c r="D873" s="291"/>
      <c r="E873" s="291"/>
      <c r="P873" s="532"/>
      <c r="R873" s="532"/>
      <c r="AC873"/>
    </row>
    <row r="874" spans="4:29" s="293" customFormat="1">
      <c r="D874" s="291"/>
      <c r="E874" s="291"/>
      <c r="P874" s="532"/>
      <c r="R874" s="532"/>
      <c r="AC874"/>
    </row>
    <row r="875" spans="4:29" s="293" customFormat="1">
      <c r="D875" s="291"/>
      <c r="E875" s="291"/>
      <c r="P875" s="532"/>
      <c r="R875" s="532"/>
      <c r="AC875"/>
    </row>
    <row r="876" spans="4:29" s="293" customFormat="1">
      <c r="D876" s="291"/>
      <c r="E876" s="291"/>
      <c r="P876" s="532"/>
      <c r="R876" s="532"/>
      <c r="AC876"/>
    </row>
    <row r="877" spans="4:29" s="293" customFormat="1">
      <c r="D877" s="291"/>
      <c r="E877" s="291"/>
      <c r="P877" s="532"/>
      <c r="R877" s="532"/>
      <c r="AC877"/>
    </row>
    <row r="878" spans="4:29" s="293" customFormat="1">
      <c r="D878" s="291"/>
      <c r="E878" s="291"/>
      <c r="P878" s="532"/>
      <c r="R878" s="532"/>
      <c r="AC878"/>
    </row>
    <row r="879" spans="4:29" s="293" customFormat="1">
      <c r="D879" s="291"/>
      <c r="E879" s="291"/>
      <c r="P879" s="532"/>
      <c r="R879" s="532"/>
      <c r="AC879"/>
    </row>
    <row r="880" spans="4:29" s="293" customFormat="1">
      <c r="D880" s="291"/>
      <c r="E880" s="291"/>
      <c r="P880" s="532"/>
      <c r="R880" s="532"/>
      <c r="AC880"/>
    </row>
    <row r="881" spans="4:29" s="293" customFormat="1">
      <c r="D881" s="291"/>
      <c r="E881" s="291"/>
      <c r="P881" s="532"/>
      <c r="R881" s="532"/>
      <c r="AC881"/>
    </row>
    <row r="882" spans="4:29" s="293" customFormat="1">
      <c r="D882" s="291"/>
      <c r="E882" s="291"/>
      <c r="P882" s="532"/>
      <c r="R882" s="532"/>
      <c r="AC882"/>
    </row>
    <row r="883" spans="4:29" s="293" customFormat="1">
      <c r="D883" s="291"/>
      <c r="E883" s="291"/>
      <c r="P883" s="532"/>
      <c r="R883" s="532"/>
      <c r="AC883"/>
    </row>
    <row r="884" spans="4:29" s="293" customFormat="1">
      <c r="D884" s="291"/>
      <c r="E884" s="291"/>
      <c r="P884" s="532"/>
      <c r="R884" s="532"/>
      <c r="AC884"/>
    </row>
    <row r="885" spans="4:29" s="293" customFormat="1">
      <c r="D885" s="291"/>
      <c r="E885" s="291"/>
      <c r="P885" s="532"/>
      <c r="R885" s="532"/>
      <c r="AC885"/>
    </row>
    <row r="886" spans="4:29" s="293" customFormat="1">
      <c r="D886" s="291"/>
      <c r="E886" s="291"/>
      <c r="P886" s="532"/>
      <c r="R886" s="532"/>
      <c r="AC886"/>
    </row>
    <row r="887" spans="4:29" s="293" customFormat="1">
      <c r="D887" s="291"/>
      <c r="E887" s="291"/>
      <c r="P887" s="532"/>
      <c r="R887" s="532"/>
      <c r="AC887"/>
    </row>
    <row r="888" spans="4:29" s="293" customFormat="1">
      <c r="D888" s="291"/>
      <c r="E888" s="291"/>
      <c r="P888" s="532"/>
      <c r="R888" s="532"/>
      <c r="AC888"/>
    </row>
    <row r="889" spans="4:29" s="293" customFormat="1">
      <c r="D889" s="291"/>
      <c r="E889" s="291"/>
      <c r="P889" s="532"/>
      <c r="R889" s="532"/>
      <c r="AC889"/>
    </row>
    <row r="890" spans="4:29" s="293" customFormat="1">
      <c r="D890" s="291"/>
      <c r="E890" s="291"/>
      <c r="P890" s="532"/>
      <c r="R890" s="532"/>
      <c r="AC890"/>
    </row>
    <row r="891" spans="4:29" s="293" customFormat="1">
      <c r="D891" s="291"/>
      <c r="E891" s="291"/>
      <c r="P891" s="532"/>
      <c r="R891" s="532"/>
      <c r="AC891"/>
    </row>
    <row r="892" spans="4:29" s="293" customFormat="1">
      <c r="D892" s="291"/>
      <c r="E892" s="291"/>
      <c r="P892" s="532"/>
      <c r="R892" s="532"/>
      <c r="AC892"/>
    </row>
    <row r="893" spans="4:29" s="293" customFormat="1">
      <c r="D893" s="291"/>
      <c r="E893" s="291"/>
      <c r="P893" s="532"/>
      <c r="R893" s="532"/>
      <c r="AC893"/>
    </row>
    <row r="894" spans="4:29" s="293" customFormat="1">
      <c r="D894" s="291"/>
      <c r="E894" s="291"/>
      <c r="P894" s="532"/>
      <c r="R894" s="532"/>
      <c r="AC894"/>
    </row>
    <row r="895" spans="4:29" s="293" customFormat="1">
      <c r="D895" s="291"/>
      <c r="E895" s="291"/>
      <c r="P895" s="532"/>
      <c r="R895" s="532"/>
      <c r="AC895"/>
    </row>
    <row r="896" spans="4:29" s="293" customFormat="1">
      <c r="D896" s="291"/>
      <c r="E896" s="291"/>
      <c r="P896" s="532"/>
      <c r="R896" s="532"/>
      <c r="AC896"/>
    </row>
    <row r="897" spans="4:29" s="293" customFormat="1">
      <c r="D897" s="291"/>
      <c r="E897" s="291"/>
      <c r="P897" s="532"/>
      <c r="R897" s="532"/>
      <c r="AC897"/>
    </row>
    <row r="898" spans="4:29" s="293" customFormat="1">
      <c r="D898" s="291"/>
      <c r="E898" s="291"/>
      <c r="P898" s="532"/>
      <c r="R898" s="532"/>
      <c r="AC898"/>
    </row>
    <row r="899" spans="4:29" s="293" customFormat="1">
      <c r="D899" s="291"/>
      <c r="E899" s="291"/>
      <c r="P899" s="532"/>
      <c r="R899" s="532"/>
      <c r="AC899"/>
    </row>
    <row r="900" spans="4:29" s="293" customFormat="1">
      <c r="D900" s="291"/>
      <c r="E900" s="291"/>
      <c r="P900" s="532"/>
      <c r="R900" s="532"/>
      <c r="AC900"/>
    </row>
    <row r="901" spans="4:29" s="293" customFormat="1">
      <c r="D901" s="291"/>
      <c r="E901" s="291"/>
      <c r="P901" s="532"/>
      <c r="R901" s="532"/>
      <c r="AC901"/>
    </row>
    <row r="902" spans="4:29" s="293" customFormat="1">
      <c r="D902" s="291"/>
      <c r="E902" s="291"/>
      <c r="P902" s="532"/>
      <c r="R902" s="532"/>
      <c r="AC902"/>
    </row>
    <row r="903" spans="4:29" s="293" customFormat="1">
      <c r="D903" s="291"/>
      <c r="E903" s="291"/>
      <c r="P903" s="532"/>
      <c r="R903" s="532"/>
      <c r="AC903"/>
    </row>
    <row r="904" spans="4:29" s="293" customFormat="1">
      <c r="D904" s="291"/>
      <c r="E904" s="291"/>
      <c r="P904" s="532"/>
      <c r="R904" s="532"/>
      <c r="AC904"/>
    </row>
    <row r="905" spans="4:29" s="293" customFormat="1">
      <c r="D905" s="291"/>
      <c r="E905" s="291"/>
      <c r="P905" s="532"/>
      <c r="R905" s="532"/>
      <c r="AC905"/>
    </row>
    <row r="906" spans="4:29" s="293" customFormat="1">
      <c r="D906" s="291"/>
      <c r="E906" s="291"/>
      <c r="P906" s="532"/>
      <c r="R906" s="532"/>
      <c r="AC906"/>
    </row>
    <row r="907" spans="4:29" s="293" customFormat="1">
      <c r="D907" s="291"/>
      <c r="E907" s="291"/>
      <c r="P907" s="532"/>
      <c r="R907" s="532"/>
      <c r="AC907"/>
    </row>
    <row r="908" spans="4:29" s="293" customFormat="1">
      <c r="D908" s="291"/>
      <c r="E908" s="291"/>
      <c r="P908" s="532"/>
      <c r="R908" s="532"/>
      <c r="AC908"/>
    </row>
    <row r="909" spans="4:29" s="293" customFormat="1">
      <c r="D909" s="291"/>
      <c r="E909" s="291"/>
      <c r="P909" s="532"/>
      <c r="R909" s="532"/>
      <c r="AC909"/>
    </row>
    <row r="910" spans="4:29" s="293" customFormat="1">
      <c r="D910" s="291"/>
      <c r="E910" s="291"/>
      <c r="P910" s="532"/>
      <c r="R910" s="532"/>
      <c r="AC910"/>
    </row>
    <row r="911" spans="4:29" s="293" customFormat="1">
      <c r="D911" s="291"/>
      <c r="E911" s="291"/>
      <c r="P911" s="532"/>
      <c r="R911" s="532"/>
      <c r="AC911"/>
    </row>
    <row r="912" spans="4:29" s="293" customFormat="1">
      <c r="D912" s="291"/>
      <c r="E912" s="291"/>
      <c r="P912" s="532"/>
      <c r="R912" s="532"/>
      <c r="AC912"/>
    </row>
    <row r="913" spans="4:29" s="293" customFormat="1">
      <c r="D913" s="291"/>
      <c r="E913" s="291"/>
      <c r="P913" s="532"/>
      <c r="R913" s="532"/>
      <c r="AC913"/>
    </row>
    <row r="914" spans="4:29" s="293" customFormat="1">
      <c r="D914" s="291"/>
      <c r="E914" s="291"/>
      <c r="P914" s="532"/>
      <c r="R914" s="532"/>
      <c r="AC914"/>
    </row>
    <row r="915" spans="4:29" s="293" customFormat="1">
      <c r="D915" s="291"/>
      <c r="E915" s="291"/>
      <c r="P915" s="532"/>
      <c r="R915" s="532"/>
      <c r="AC915"/>
    </row>
    <row r="916" spans="4:29" s="293" customFormat="1">
      <c r="D916" s="291"/>
      <c r="E916" s="291"/>
      <c r="P916" s="532"/>
      <c r="R916" s="532"/>
      <c r="AC916"/>
    </row>
    <row r="917" spans="4:29" s="293" customFormat="1">
      <c r="D917" s="291"/>
      <c r="E917" s="291"/>
      <c r="P917" s="532"/>
      <c r="R917" s="532"/>
      <c r="AC917"/>
    </row>
    <row r="918" spans="4:29" s="293" customFormat="1">
      <c r="D918" s="291"/>
      <c r="E918" s="291"/>
      <c r="P918" s="532"/>
      <c r="R918" s="532"/>
      <c r="AC918"/>
    </row>
    <row r="919" spans="4:29" s="293" customFormat="1">
      <c r="D919" s="291"/>
      <c r="E919" s="291"/>
      <c r="P919" s="532"/>
      <c r="R919" s="532"/>
      <c r="AC919"/>
    </row>
    <row r="920" spans="4:29" s="293" customFormat="1">
      <c r="D920" s="291"/>
      <c r="E920" s="291"/>
      <c r="P920" s="532"/>
      <c r="R920" s="532"/>
      <c r="AC920"/>
    </row>
    <row r="921" spans="4:29" s="293" customFormat="1">
      <c r="D921" s="291"/>
      <c r="E921" s="291"/>
      <c r="P921" s="532"/>
      <c r="R921" s="532"/>
      <c r="AC921"/>
    </row>
    <row r="922" spans="4:29" s="293" customFormat="1">
      <c r="D922" s="291"/>
      <c r="E922" s="291"/>
      <c r="P922" s="532"/>
      <c r="R922" s="532"/>
      <c r="AC922"/>
    </row>
    <row r="923" spans="4:29" s="293" customFormat="1">
      <c r="D923" s="291"/>
      <c r="E923" s="291"/>
      <c r="P923" s="532"/>
      <c r="R923" s="532"/>
      <c r="AC923"/>
    </row>
    <row r="924" spans="4:29" s="293" customFormat="1">
      <c r="D924" s="291"/>
      <c r="E924" s="291"/>
      <c r="P924" s="532"/>
      <c r="R924" s="532"/>
      <c r="AC924"/>
    </row>
    <row r="925" spans="4:29" s="293" customFormat="1">
      <c r="D925" s="291"/>
      <c r="E925" s="291"/>
      <c r="P925" s="532"/>
      <c r="R925" s="532"/>
      <c r="AC925"/>
    </row>
    <row r="926" spans="4:29" s="293" customFormat="1">
      <c r="D926" s="291"/>
      <c r="E926" s="291"/>
      <c r="P926" s="532"/>
      <c r="R926" s="532"/>
      <c r="AC926"/>
    </row>
    <row r="927" spans="4:29" s="293" customFormat="1">
      <c r="D927" s="291"/>
      <c r="E927" s="291"/>
      <c r="P927" s="532"/>
      <c r="R927" s="532"/>
      <c r="AC927"/>
    </row>
    <row r="928" spans="4:29" s="293" customFormat="1">
      <c r="D928" s="291"/>
      <c r="E928" s="291"/>
      <c r="P928" s="532"/>
      <c r="R928" s="532"/>
      <c r="AC928"/>
    </row>
    <row r="929" spans="4:29" s="293" customFormat="1">
      <c r="D929" s="291"/>
      <c r="E929" s="291"/>
      <c r="P929" s="532"/>
      <c r="R929" s="532"/>
      <c r="AC929"/>
    </row>
    <row r="930" spans="4:29" s="293" customFormat="1">
      <c r="D930" s="291"/>
      <c r="E930" s="291"/>
      <c r="P930" s="532"/>
      <c r="R930" s="532"/>
      <c r="AC930"/>
    </row>
    <row r="931" spans="4:29" s="293" customFormat="1">
      <c r="D931" s="291"/>
      <c r="E931" s="291"/>
      <c r="P931" s="532"/>
      <c r="R931" s="532"/>
      <c r="AC931"/>
    </row>
    <row r="932" spans="4:29" s="293" customFormat="1">
      <c r="D932" s="291"/>
      <c r="E932" s="291"/>
      <c r="P932" s="532"/>
      <c r="R932" s="532"/>
      <c r="AC932"/>
    </row>
    <row r="933" spans="4:29" s="293" customFormat="1">
      <c r="D933" s="291"/>
      <c r="E933" s="291"/>
      <c r="P933" s="532"/>
      <c r="R933" s="532"/>
      <c r="AC933"/>
    </row>
    <row r="934" spans="4:29" s="293" customFormat="1">
      <c r="D934" s="291"/>
      <c r="E934" s="291"/>
      <c r="P934" s="532"/>
      <c r="R934" s="532"/>
      <c r="AC934"/>
    </row>
    <row r="935" spans="4:29" s="293" customFormat="1">
      <c r="D935" s="291"/>
      <c r="E935" s="291"/>
      <c r="P935" s="532"/>
      <c r="R935" s="532"/>
      <c r="AC935"/>
    </row>
    <row r="936" spans="4:29" s="293" customFormat="1">
      <c r="D936" s="291"/>
      <c r="E936" s="291"/>
      <c r="P936" s="532"/>
      <c r="R936" s="532"/>
      <c r="AC936"/>
    </row>
    <row r="937" spans="4:29" s="293" customFormat="1">
      <c r="D937" s="291"/>
      <c r="E937" s="291"/>
      <c r="P937" s="532"/>
      <c r="R937" s="532"/>
      <c r="AC937"/>
    </row>
    <row r="938" spans="4:29" s="293" customFormat="1">
      <c r="D938" s="291"/>
      <c r="E938" s="291"/>
      <c r="P938" s="532"/>
      <c r="R938" s="532"/>
      <c r="AC938"/>
    </row>
    <row r="939" spans="4:29" s="293" customFormat="1">
      <c r="D939" s="291"/>
      <c r="E939" s="291"/>
      <c r="P939" s="532"/>
      <c r="R939" s="532"/>
      <c r="AC939"/>
    </row>
    <row r="940" spans="4:29" s="293" customFormat="1">
      <c r="D940" s="291"/>
      <c r="E940" s="291"/>
      <c r="P940" s="532"/>
      <c r="R940" s="532"/>
      <c r="AC940"/>
    </row>
    <row r="941" spans="4:29" s="293" customFormat="1">
      <c r="D941" s="291"/>
      <c r="E941" s="291"/>
      <c r="P941" s="532"/>
      <c r="R941" s="532"/>
      <c r="AC941"/>
    </row>
    <row r="942" spans="4:29" s="293" customFormat="1">
      <c r="D942" s="291"/>
      <c r="E942" s="291"/>
      <c r="P942" s="532"/>
      <c r="R942" s="532"/>
      <c r="AC942"/>
    </row>
    <row r="943" spans="4:29" s="293" customFormat="1">
      <c r="D943" s="291"/>
      <c r="E943" s="291"/>
      <c r="P943" s="532"/>
      <c r="R943" s="532"/>
      <c r="AC943"/>
    </row>
    <row r="944" spans="4:29" s="293" customFormat="1">
      <c r="D944" s="291"/>
      <c r="E944" s="291"/>
      <c r="P944" s="532"/>
      <c r="R944" s="532"/>
      <c r="AC944"/>
    </row>
    <row r="945" spans="4:29" s="293" customFormat="1">
      <c r="D945" s="291"/>
      <c r="E945" s="291"/>
      <c r="P945" s="532"/>
      <c r="R945" s="532"/>
      <c r="AC945"/>
    </row>
    <row r="946" spans="4:29" s="293" customFormat="1">
      <c r="D946" s="291"/>
      <c r="E946" s="291"/>
      <c r="P946" s="532"/>
      <c r="R946" s="532"/>
      <c r="AC946"/>
    </row>
    <row r="947" spans="4:29" s="293" customFormat="1">
      <c r="D947" s="291"/>
      <c r="E947" s="291"/>
      <c r="P947" s="532"/>
      <c r="R947" s="532"/>
      <c r="AC947"/>
    </row>
    <row r="948" spans="4:29" s="293" customFormat="1">
      <c r="D948" s="291"/>
      <c r="E948" s="291"/>
      <c r="P948" s="532"/>
      <c r="R948" s="532"/>
      <c r="AC948"/>
    </row>
    <row r="949" spans="4:29" s="293" customFormat="1">
      <c r="D949" s="291"/>
      <c r="E949" s="291"/>
      <c r="P949" s="532"/>
      <c r="R949" s="532"/>
      <c r="AC949"/>
    </row>
    <row r="950" spans="4:29" s="293" customFormat="1">
      <c r="D950" s="291"/>
      <c r="E950" s="291"/>
      <c r="P950" s="532"/>
      <c r="R950" s="532"/>
      <c r="AC950"/>
    </row>
    <row r="951" spans="4:29" s="293" customFormat="1">
      <c r="D951" s="291"/>
      <c r="E951" s="291"/>
      <c r="P951" s="532"/>
      <c r="R951" s="532"/>
      <c r="AC951"/>
    </row>
    <row r="952" spans="4:29" s="293" customFormat="1">
      <c r="D952" s="291"/>
      <c r="E952" s="291"/>
      <c r="P952" s="532"/>
      <c r="R952" s="532"/>
      <c r="AC952"/>
    </row>
    <row r="953" spans="4:29" s="293" customFormat="1">
      <c r="D953" s="291"/>
      <c r="E953" s="291"/>
      <c r="P953" s="532"/>
      <c r="R953" s="532"/>
      <c r="AC953"/>
    </row>
    <row r="954" spans="4:29" s="293" customFormat="1">
      <c r="D954" s="291"/>
      <c r="E954" s="291"/>
      <c r="P954" s="532"/>
      <c r="R954" s="532"/>
      <c r="AC954"/>
    </row>
    <row r="955" spans="4:29" s="293" customFormat="1">
      <c r="D955" s="291"/>
      <c r="E955" s="291"/>
      <c r="P955" s="532"/>
      <c r="R955" s="532"/>
      <c r="AC955"/>
    </row>
    <row r="956" spans="4:29" s="293" customFormat="1">
      <c r="D956" s="291"/>
      <c r="E956" s="291"/>
      <c r="P956" s="532"/>
      <c r="R956" s="532"/>
      <c r="AC956"/>
    </row>
    <row r="957" spans="4:29" s="293" customFormat="1">
      <c r="D957" s="291"/>
      <c r="E957" s="291"/>
      <c r="P957" s="532"/>
      <c r="R957" s="532"/>
      <c r="AC957"/>
    </row>
    <row r="958" spans="4:29" s="293" customFormat="1">
      <c r="D958" s="291"/>
      <c r="E958" s="291"/>
      <c r="P958" s="532"/>
      <c r="R958" s="532"/>
      <c r="AC958"/>
    </row>
    <row r="959" spans="4:29" s="293" customFormat="1">
      <c r="D959" s="291"/>
      <c r="E959" s="291"/>
      <c r="P959" s="532"/>
      <c r="R959" s="532"/>
      <c r="AC959"/>
    </row>
    <row r="960" spans="4:29" s="293" customFormat="1">
      <c r="D960" s="291"/>
      <c r="E960" s="291"/>
      <c r="P960" s="532"/>
      <c r="R960" s="532"/>
      <c r="AC960"/>
    </row>
    <row r="961" spans="4:29" s="293" customFormat="1">
      <c r="D961" s="291"/>
      <c r="E961" s="291"/>
      <c r="P961" s="532"/>
      <c r="R961" s="532"/>
      <c r="AC961"/>
    </row>
    <row r="962" spans="4:29" s="293" customFormat="1">
      <c r="D962" s="291"/>
      <c r="E962" s="291"/>
      <c r="P962" s="532"/>
      <c r="R962" s="532"/>
      <c r="AC962"/>
    </row>
    <row r="963" spans="4:29" s="293" customFormat="1">
      <c r="D963" s="291"/>
      <c r="E963" s="291"/>
      <c r="P963" s="532"/>
      <c r="R963" s="532"/>
      <c r="AC963"/>
    </row>
    <row r="964" spans="4:29" s="293" customFormat="1">
      <c r="D964" s="291"/>
      <c r="E964" s="291"/>
      <c r="P964" s="532"/>
      <c r="R964" s="532"/>
      <c r="AC964"/>
    </row>
    <row r="965" spans="4:29" s="293" customFormat="1">
      <c r="D965" s="291"/>
      <c r="E965" s="291"/>
      <c r="P965" s="532"/>
      <c r="R965" s="532"/>
      <c r="AC965"/>
    </row>
    <row r="966" spans="4:29" s="293" customFormat="1">
      <c r="D966" s="291"/>
      <c r="E966" s="291"/>
      <c r="P966" s="532"/>
      <c r="R966" s="532"/>
      <c r="AC966"/>
    </row>
    <row r="967" spans="4:29" s="293" customFormat="1">
      <c r="D967" s="291"/>
      <c r="E967" s="291"/>
      <c r="P967" s="532"/>
      <c r="R967" s="532"/>
      <c r="AC967"/>
    </row>
    <row r="968" spans="4:29" s="293" customFormat="1">
      <c r="D968" s="291"/>
      <c r="E968" s="291"/>
      <c r="P968" s="532"/>
      <c r="R968" s="532"/>
      <c r="AC968"/>
    </row>
    <row r="969" spans="4:29" s="293" customFormat="1">
      <c r="D969" s="291"/>
      <c r="E969" s="291"/>
      <c r="P969" s="532"/>
      <c r="R969" s="532"/>
      <c r="AC969"/>
    </row>
    <row r="970" spans="4:29" s="293" customFormat="1">
      <c r="D970" s="291"/>
      <c r="E970" s="291"/>
      <c r="P970" s="532"/>
      <c r="R970" s="532"/>
      <c r="AC970"/>
    </row>
    <row r="971" spans="4:29" s="293" customFormat="1">
      <c r="D971" s="291"/>
      <c r="E971" s="291"/>
      <c r="P971" s="532"/>
      <c r="R971" s="532"/>
      <c r="AC971"/>
    </row>
    <row r="972" spans="4:29" s="293" customFormat="1">
      <c r="D972" s="291"/>
      <c r="E972" s="291"/>
      <c r="P972" s="532"/>
      <c r="R972" s="532"/>
      <c r="AC972"/>
    </row>
    <row r="973" spans="4:29" s="293" customFormat="1">
      <c r="D973" s="291"/>
      <c r="E973" s="291"/>
      <c r="P973" s="532"/>
      <c r="R973" s="532"/>
      <c r="AC973"/>
    </row>
    <row r="974" spans="4:29" s="293" customFormat="1">
      <c r="D974" s="291"/>
      <c r="E974" s="291"/>
      <c r="P974" s="532"/>
      <c r="R974" s="532"/>
      <c r="AC974"/>
    </row>
    <row r="975" spans="4:29" s="293" customFormat="1">
      <c r="D975" s="291"/>
      <c r="E975" s="291"/>
      <c r="P975" s="532"/>
      <c r="R975" s="532"/>
      <c r="AC975"/>
    </row>
    <row r="976" spans="4:29" s="293" customFormat="1">
      <c r="D976" s="291"/>
      <c r="E976" s="291"/>
      <c r="P976" s="532"/>
      <c r="R976" s="532"/>
      <c r="AC976"/>
    </row>
    <row r="977" spans="4:29" s="293" customFormat="1">
      <c r="D977" s="291"/>
      <c r="E977" s="291"/>
      <c r="P977" s="532"/>
      <c r="R977" s="532"/>
      <c r="AC977"/>
    </row>
    <row r="978" spans="4:29" s="293" customFormat="1">
      <c r="D978" s="291"/>
      <c r="E978" s="291"/>
      <c r="P978" s="532"/>
      <c r="R978" s="532"/>
      <c r="AC978"/>
    </row>
    <row r="979" spans="4:29" s="293" customFormat="1">
      <c r="D979" s="291"/>
      <c r="E979" s="291"/>
      <c r="P979" s="532"/>
      <c r="R979" s="532"/>
      <c r="AC979"/>
    </row>
    <row r="980" spans="4:29" s="293" customFormat="1">
      <c r="D980" s="291"/>
      <c r="E980" s="291"/>
      <c r="P980" s="532"/>
      <c r="R980" s="532"/>
      <c r="AC980"/>
    </row>
    <row r="981" spans="4:29" s="293" customFormat="1">
      <c r="D981" s="291"/>
      <c r="E981" s="291"/>
      <c r="P981" s="532"/>
      <c r="R981" s="532"/>
      <c r="AC981"/>
    </row>
    <row r="982" spans="4:29" s="293" customFormat="1">
      <c r="D982" s="291"/>
      <c r="E982" s="291"/>
      <c r="P982" s="532"/>
      <c r="R982" s="532"/>
      <c r="AC982"/>
    </row>
    <row r="983" spans="4:29" s="293" customFormat="1">
      <c r="D983" s="291"/>
      <c r="E983" s="291"/>
      <c r="P983" s="532"/>
      <c r="R983" s="532"/>
      <c r="AC983"/>
    </row>
    <row r="984" spans="4:29" s="293" customFormat="1">
      <c r="D984" s="291"/>
      <c r="E984" s="291"/>
      <c r="P984" s="532"/>
      <c r="R984" s="532"/>
      <c r="AC984"/>
    </row>
    <row r="985" spans="4:29" s="293" customFormat="1">
      <c r="D985" s="291"/>
      <c r="E985" s="291"/>
      <c r="P985" s="532"/>
      <c r="R985" s="532"/>
      <c r="AC985"/>
    </row>
    <row r="986" spans="4:29" s="293" customFormat="1">
      <c r="D986" s="291"/>
      <c r="E986" s="291"/>
      <c r="P986" s="532"/>
      <c r="R986" s="532"/>
      <c r="AC986"/>
    </row>
    <row r="987" spans="4:29" s="293" customFormat="1">
      <c r="D987" s="291"/>
      <c r="E987" s="291"/>
      <c r="P987" s="532"/>
      <c r="R987" s="532"/>
      <c r="AC987"/>
    </row>
    <row r="988" spans="4:29" s="293" customFormat="1">
      <c r="D988" s="291"/>
      <c r="E988" s="291"/>
      <c r="P988" s="532"/>
      <c r="R988" s="532"/>
      <c r="AC988"/>
    </row>
    <row r="989" spans="4:29" s="293" customFormat="1">
      <c r="D989" s="291"/>
      <c r="E989" s="291"/>
      <c r="P989" s="532"/>
      <c r="R989" s="532"/>
      <c r="AC989"/>
    </row>
    <row r="990" spans="4:29" s="293" customFormat="1">
      <c r="D990" s="291"/>
      <c r="E990" s="291"/>
      <c r="P990" s="532"/>
      <c r="R990" s="532"/>
      <c r="AC990"/>
    </row>
    <row r="991" spans="4:29" s="293" customFormat="1">
      <c r="D991" s="291"/>
      <c r="E991" s="291"/>
      <c r="P991" s="532"/>
      <c r="R991" s="532"/>
      <c r="AC991"/>
    </row>
    <row r="992" spans="4:29" s="293" customFormat="1">
      <c r="D992" s="291"/>
      <c r="E992" s="291"/>
      <c r="P992" s="532"/>
      <c r="R992" s="532"/>
      <c r="AC992"/>
    </row>
    <row r="993" spans="4:29" s="293" customFormat="1">
      <c r="D993" s="291"/>
      <c r="E993" s="291"/>
      <c r="P993" s="532"/>
      <c r="R993" s="532"/>
      <c r="AC993"/>
    </row>
    <row r="994" spans="4:29" s="293" customFormat="1">
      <c r="D994" s="291"/>
      <c r="E994" s="291"/>
      <c r="P994" s="532"/>
      <c r="R994" s="532"/>
      <c r="AC994"/>
    </row>
    <row r="995" spans="4:29" s="293" customFormat="1">
      <c r="D995" s="291"/>
      <c r="E995" s="291"/>
      <c r="P995" s="532"/>
      <c r="R995" s="532"/>
      <c r="AC995"/>
    </row>
    <row r="996" spans="4:29" s="293" customFormat="1">
      <c r="D996" s="291"/>
      <c r="E996" s="291"/>
      <c r="P996" s="532"/>
      <c r="R996" s="532"/>
      <c r="AC996"/>
    </row>
    <row r="997" spans="4:29" s="293" customFormat="1">
      <c r="D997" s="291"/>
      <c r="E997" s="291"/>
      <c r="P997" s="532"/>
      <c r="R997" s="532"/>
      <c r="AC997"/>
    </row>
    <row r="998" spans="4:29" s="293" customFormat="1">
      <c r="D998" s="291"/>
      <c r="E998" s="291"/>
      <c r="P998" s="532"/>
      <c r="R998" s="532"/>
      <c r="AC998"/>
    </row>
    <row r="999" spans="4:29" s="293" customFormat="1">
      <c r="D999" s="291"/>
      <c r="E999" s="291"/>
      <c r="P999" s="532"/>
      <c r="R999" s="532"/>
      <c r="AC999"/>
    </row>
    <row r="1000" spans="4:29" s="293" customFormat="1">
      <c r="D1000" s="291"/>
      <c r="E1000" s="291"/>
      <c r="P1000" s="532"/>
      <c r="R1000" s="532"/>
      <c r="AC1000"/>
    </row>
    <row r="1001" spans="4:29" s="293" customFormat="1">
      <c r="D1001" s="291"/>
      <c r="E1001" s="291"/>
      <c r="P1001" s="532"/>
      <c r="R1001" s="532"/>
      <c r="AC1001"/>
    </row>
    <row r="1002" spans="4:29" s="293" customFormat="1">
      <c r="D1002" s="291"/>
      <c r="E1002" s="291"/>
      <c r="P1002" s="532"/>
      <c r="R1002" s="532"/>
      <c r="AC1002"/>
    </row>
    <row r="1003" spans="4:29" s="293" customFormat="1">
      <c r="D1003" s="291"/>
      <c r="E1003" s="291"/>
      <c r="P1003" s="532"/>
      <c r="R1003" s="532"/>
      <c r="AC1003"/>
    </row>
    <row r="1004" spans="4:29" s="293" customFormat="1">
      <c r="D1004" s="291"/>
      <c r="E1004" s="291"/>
      <c r="P1004" s="532"/>
      <c r="R1004" s="532"/>
      <c r="AC1004"/>
    </row>
    <row r="1005" spans="4:29" s="293" customFormat="1">
      <c r="D1005" s="291"/>
      <c r="E1005" s="291"/>
      <c r="P1005" s="532"/>
      <c r="R1005" s="532"/>
      <c r="AC1005"/>
    </row>
    <row r="1006" spans="4:29" s="293" customFormat="1">
      <c r="D1006" s="291"/>
      <c r="E1006" s="291"/>
      <c r="P1006" s="532"/>
      <c r="R1006" s="532"/>
      <c r="AC1006"/>
    </row>
    <row r="1007" spans="4:29" s="293" customFormat="1">
      <c r="D1007" s="291"/>
      <c r="E1007" s="291"/>
      <c r="P1007" s="532"/>
      <c r="R1007" s="532"/>
      <c r="AC1007"/>
    </row>
    <row r="1008" spans="4:29" s="293" customFormat="1">
      <c r="D1008" s="291"/>
      <c r="E1008" s="291"/>
      <c r="P1008" s="532"/>
      <c r="R1008" s="532"/>
      <c r="AC1008"/>
    </row>
    <row r="1009" spans="4:29" s="293" customFormat="1">
      <c r="D1009" s="291"/>
      <c r="E1009" s="291"/>
      <c r="P1009" s="532"/>
      <c r="R1009" s="532"/>
      <c r="AC1009"/>
    </row>
    <row r="1010" spans="4:29" s="293" customFormat="1">
      <c r="D1010" s="291"/>
      <c r="E1010" s="291"/>
      <c r="P1010" s="532"/>
      <c r="R1010" s="532"/>
      <c r="AC1010"/>
    </row>
    <row r="1011" spans="4:29" s="293" customFormat="1">
      <c r="D1011" s="291"/>
      <c r="E1011" s="291"/>
      <c r="P1011" s="532"/>
      <c r="R1011" s="532"/>
      <c r="AC1011"/>
    </row>
    <row r="1012" spans="4:29" s="293" customFormat="1">
      <c r="D1012" s="291"/>
      <c r="E1012" s="291"/>
      <c r="P1012" s="532"/>
      <c r="R1012" s="532"/>
      <c r="AC1012"/>
    </row>
    <row r="1013" spans="4:29" s="293" customFormat="1">
      <c r="D1013" s="291"/>
      <c r="E1013" s="291"/>
      <c r="P1013" s="532"/>
      <c r="R1013" s="532"/>
      <c r="AC1013"/>
    </row>
    <row r="1014" spans="4:29" s="293" customFormat="1">
      <c r="D1014" s="291"/>
      <c r="E1014" s="291"/>
      <c r="P1014" s="532"/>
      <c r="R1014" s="532"/>
      <c r="AC1014"/>
    </row>
    <row r="1015" spans="4:29" s="293" customFormat="1">
      <c r="D1015" s="291"/>
      <c r="E1015" s="291"/>
      <c r="P1015" s="532"/>
      <c r="R1015" s="532"/>
      <c r="AC1015"/>
    </row>
    <row r="1016" spans="4:29" s="293" customFormat="1">
      <c r="D1016" s="291"/>
      <c r="E1016" s="291"/>
      <c r="P1016" s="532"/>
      <c r="R1016" s="532"/>
      <c r="AC1016"/>
    </row>
    <row r="1017" spans="4:29" s="293" customFormat="1">
      <c r="D1017" s="291"/>
      <c r="E1017" s="291"/>
      <c r="P1017" s="532"/>
      <c r="R1017" s="532"/>
      <c r="AC1017"/>
    </row>
    <row r="1018" spans="4:29" s="293" customFormat="1">
      <c r="D1018" s="291"/>
      <c r="E1018" s="291"/>
      <c r="P1018" s="532"/>
      <c r="R1018" s="532"/>
      <c r="AC1018"/>
    </row>
    <row r="1019" spans="4:29" s="293" customFormat="1">
      <c r="D1019" s="291"/>
      <c r="E1019" s="291"/>
      <c r="P1019" s="532"/>
      <c r="R1019" s="532"/>
      <c r="AC1019"/>
    </row>
    <row r="1020" spans="4:29" s="293" customFormat="1">
      <c r="D1020" s="291"/>
      <c r="E1020" s="291"/>
      <c r="P1020" s="532"/>
      <c r="R1020" s="532"/>
      <c r="AC1020"/>
    </row>
    <row r="1021" spans="4:29" s="293" customFormat="1">
      <c r="D1021" s="291"/>
      <c r="E1021" s="291"/>
      <c r="P1021" s="532"/>
      <c r="R1021" s="532"/>
      <c r="AC1021"/>
    </row>
    <row r="1022" spans="4:29" s="293" customFormat="1">
      <c r="D1022" s="291"/>
      <c r="E1022" s="291"/>
      <c r="P1022" s="532"/>
      <c r="R1022" s="532"/>
      <c r="AC1022"/>
    </row>
    <row r="1023" spans="4:29" s="293" customFormat="1">
      <c r="D1023" s="291"/>
      <c r="E1023" s="291"/>
      <c r="P1023" s="532"/>
      <c r="R1023" s="532"/>
      <c r="AC1023"/>
    </row>
    <row r="1024" spans="4:29" s="293" customFormat="1">
      <c r="D1024" s="291"/>
      <c r="E1024" s="291"/>
      <c r="P1024" s="532"/>
      <c r="R1024" s="532"/>
      <c r="AC1024"/>
    </row>
    <row r="1025" spans="4:29" s="293" customFormat="1">
      <c r="D1025" s="291"/>
      <c r="E1025" s="291"/>
      <c r="P1025" s="532"/>
      <c r="R1025" s="532"/>
      <c r="AC1025"/>
    </row>
    <row r="1026" spans="4:29" s="293" customFormat="1">
      <c r="D1026" s="291"/>
      <c r="E1026" s="291"/>
      <c r="P1026" s="532"/>
      <c r="R1026" s="532"/>
      <c r="AC1026"/>
    </row>
    <row r="1027" spans="4:29" s="293" customFormat="1">
      <c r="D1027" s="291"/>
      <c r="E1027" s="291"/>
      <c r="P1027" s="532"/>
      <c r="R1027" s="532"/>
      <c r="AC1027"/>
    </row>
    <row r="1028" spans="4:29" s="293" customFormat="1">
      <c r="D1028" s="291"/>
      <c r="E1028" s="291"/>
      <c r="P1028" s="532"/>
      <c r="R1028" s="532"/>
      <c r="AC1028"/>
    </row>
    <row r="1029" spans="4:29" s="293" customFormat="1">
      <c r="D1029" s="291"/>
      <c r="E1029" s="291"/>
      <c r="P1029" s="532"/>
      <c r="R1029" s="532"/>
      <c r="AC1029"/>
    </row>
    <row r="1030" spans="4:29" s="293" customFormat="1">
      <c r="D1030" s="291"/>
      <c r="E1030" s="291"/>
      <c r="P1030" s="532"/>
      <c r="R1030" s="532"/>
      <c r="AC1030"/>
    </row>
    <row r="1031" spans="4:29" s="293" customFormat="1">
      <c r="D1031" s="291"/>
      <c r="E1031" s="291"/>
      <c r="P1031" s="532"/>
      <c r="R1031" s="532"/>
      <c r="AC1031"/>
    </row>
    <row r="1032" spans="4:29" s="293" customFormat="1">
      <c r="D1032" s="291"/>
      <c r="E1032" s="291"/>
      <c r="P1032" s="532"/>
      <c r="R1032" s="532"/>
      <c r="AC1032"/>
    </row>
    <row r="1033" spans="4:29" s="293" customFormat="1">
      <c r="D1033" s="291"/>
      <c r="E1033" s="291"/>
      <c r="P1033" s="532"/>
      <c r="R1033" s="532"/>
      <c r="AC1033"/>
    </row>
    <row r="1034" spans="4:29" s="293" customFormat="1">
      <c r="D1034" s="291"/>
      <c r="E1034" s="291"/>
      <c r="P1034" s="532"/>
      <c r="R1034" s="532"/>
      <c r="AC1034"/>
    </row>
    <row r="1035" spans="4:29" s="293" customFormat="1">
      <c r="D1035" s="291"/>
      <c r="E1035" s="291"/>
      <c r="P1035" s="532"/>
      <c r="R1035" s="532"/>
      <c r="AC1035"/>
    </row>
    <row r="1036" spans="4:29" s="293" customFormat="1">
      <c r="D1036" s="291"/>
      <c r="E1036" s="291"/>
      <c r="P1036" s="532"/>
      <c r="R1036" s="532"/>
      <c r="AC1036"/>
    </row>
    <row r="1037" spans="4:29" s="293" customFormat="1">
      <c r="D1037" s="291"/>
      <c r="E1037" s="291"/>
      <c r="P1037" s="532"/>
      <c r="R1037" s="532"/>
      <c r="AC1037"/>
    </row>
    <row r="1038" spans="4:29" s="293" customFormat="1">
      <c r="D1038" s="291"/>
      <c r="E1038" s="291"/>
      <c r="P1038" s="532"/>
      <c r="R1038" s="532"/>
      <c r="AC1038"/>
    </row>
    <row r="1039" spans="4:29" s="293" customFormat="1">
      <c r="D1039" s="291"/>
      <c r="E1039" s="291"/>
      <c r="P1039" s="532"/>
      <c r="R1039" s="532"/>
      <c r="AC1039"/>
    </row>
    <row r="1040" spans="4:29" s="293" customFormat="1">
      <c r="D1040" s="291"/>
      <c r="E1040" s="291"/>
      <c r="P1040" s="532"/>
      <c r="R1040" s="532"/>
      <c r="AC1040"/>
    </row>
    <row r="1041" spans="4:29" s="293" customFormat="1">
      <c r="D1041" s="291"/>
      <c r="E1041" s="291"/>
      <c r="P1041" s="532"/>
      <c r="R1041" s="532"/>
      <c r="AC1041"/>
    </row>
    <row r="1042" spans="4:29" s="293" customFormat="1">
      <c r="D1042" s="291"/>
      <c r="E1042" s="291"/>
      <c r="P1042" s="532"/>
      <c r="R1042" s="532"/>
      <c r="AC1042"/>
    </row>
    <row r="1043" spans="4:29" s="293" customFormat="1">
      <c r="D1043" s="291"/>
      <c r="E1043" s="291"/>
      <c r="P1043" s="532"/>
      <c r="R1043" s="532"/>
      <c r="AC1043"/>
    </row>
    <row r="1044" spans="4:29" s="293" customFormat="1">
      <c r="D1044" s="291"/>
      <c r="E1044" s="291"/>
      <c r="P1044" s="532"/>
      <c r="R1044" s="532"/>
      <c r="AC1044"/>
    </row>
    <row r="1045" spans="4:29" s="293" customFormat="1">
      <c r="D1045" s="291"/>
      <c r="E1045" s="291"/>
      <c r="P1045" s="532"/>
      <c r="R1045" s="532"/>
      <c r="AC1045"/>
    </row>
    <row r="1046" spans="4:29" s="293" customFormat="1">
      <c r="D1046" s="291"/>
      <c r="E1046" s="291"/>
      <c r="P1046" s="532"/>
      <c r="R1046" s="532"/>
      <c r="AC1046"/>
    </row>
    <row r="1047" spans="4:29" s="293" customFormat="1">
      <c r="D1047" s="291"/>
      <c r="E1047" s="291"/>
      <c r="P1047" s="532"/>
      <c r="R1047" s="532"/>
      <c r="AC1047"/>
    </row>
    <row r="1048" spans="4:29" s="293" customFormat="1">
      <c r="D1048" s="291"/>
      <c r="E1048" s="291"/>
      <c r="P1048" s="532"/>
      <c r="R1048" s="532"/>
      <c r="AC1048"/>
    </row>
    <row r="1049" spans="4:29" s="293" customFormat="1">
      <c r="D1049" s="291"/>
      <c r="E1049" s="291"/>
      <c r="P1049" s="532"/>
      <c r="R1049" s="532"/>
      <c r="AC1049"/>
    </row>
    <row r="1050" spans="4:29" s="293" customFormat="1">
      <c r="D1050" s="291"/>
      <c r="E1050" s="291"/>
      <c r="P1050" s="532"/>
      <c r="R1050" s="532"/>
      <c r="AC1050"/>
    </row>
    <row r="1051" spans="4:29" s="293" customFormat="1">
      <c r="D1051" s="291"/>
      <c r="E1051" s="291"/>
      <c r="P1051" s="532"/>
      <c r="R1051" s="532"/>
      <c r="AC1051"/>
    </row>
    <row r="1052" spans="4:29" s="293" customFormat="1">
      <c r="D1052" s="291"/>
      <c r="E1052" s="291"/>
      <c r="P1052" s="532"/>
      <c r="R1052" s="532"/>
      <c r="AC1052"/>
    </row>
    <row r="1053" spans="4:29" s="293" customFormat="1">
      <c r="D1053" s="291"/>
      <c r="E1053" s="291"/>
      <c r="P1053" s="532"/>
      <c r="R1053" s="532"/>
      <c r="AC1053"/>
    </row>
    <row r="1054" spans="4:29" s="293" customFormat="1">
      <c r="D1054" s="291"/>
      <c r="E1054" s="291"/>
      <c r="P1054" s="532"/>
      <c r="R1054" s="532"/>
      <c r="AC1054"/>
    </row>
    <row r="1055" spans="4:29" s="293" customFormat="1">
      <c r="D1055" s="291"/>
      <c r="E1055" s="291"/>
      <c r="P1055" s="532"/>
      <c r="R1055" s="532"/>
      <c r="AC1055"/>
    </row>
    <row r="1056" spans="4:29" s="293" customFormat="1">
      <c r="D1056" s="291"/>
      <c r="E1056" s="291"/>
      <c r="P1056" s="532"/>
      <c r="R1056" s="532"/>
      <c r="AC1056"/>
    </row>
    <row r="1057" spans="4:29" s="293" customFormat="1">
      <c r="D1057" s="291"/>
      <c r="E1057" s="291"/>
      <c r="P1057" s="532"/>
      <c r="R1057" s="532"/>
      <c r="AC1057"/>
    </row>
    <row r="1058" spans="4:29" s="293" customFormat="1">
      <c r="D1058" s="291"/>
      <c r="E1058" s="291"/>
      <c r="P1058" s="532"/>
      <c r="R1058" s="532"/>
      <c r="AC1058"/>
    </row>
    <row r="1059" spans="4:29" s="293" customFormat="1">
      <c r="D1059" s="291"/>
      <c r="E1059" s="291"/>
      <c r="P1059" s="532"/>
      <c r="R1059" s="532"/>
      <c r="AC1059"/>
    </row>
    <row r="1060" spans="4:29" s="293" customFormat="1">
      <c r="D1060" s="291"/>
      <c r="E1060" s="291"/>
      <c r="P1060" s="532"/>
      <c r="R1060" s="532"/>
      <c r="AC1060"/>
    </row>
    <row r="1061" spans="4:29" s="293" customFormat="1">
      <c r="D1061" s="291"/>
      <c r="E1061" s="291"/>
      <c r="P1061" s="532"/>
      <c r="R1061" s="532"/>
      <c r="AC1061"/>
    </row>
    <row r="1062" spans="4:29" s="293" customFormat="1">
      <c r="D1062" s="291"/>
      <c r="E1062" s="291"/>
      <c r="P1062" s="532"/>
      <c r="R1062" s="532"/>
      <c r="AC1062"/>
    </row>
    <row r="1063" spans="4:29" s="293" customFormat="1">
      <c r="D1063" s="291"/>
      <c r="E1063" s="291"/>
      <c r="P1063" s="532"/>
      <c r="R1063" s="532"/>
      <c r="AC1063"/>
    </row>
    <row r="1064" spans="4:29" s="293" customFormat="1">
      <c r="D1064" s="291"/>
      <c r="E1064" s="291"/>
      <c r="P1064" s="532"/>
      <c r="R1064" s="532"/>
      <c r="AC1064"/>
    </row>
    <row r="1065" spans="4:29" s="293" customFormat="1">
      <c r="D1065" s="291"/>
      <c r="E1065" s="291"/>
      <c r="P1065" s="532"/>
      <c r="R1065" s="532"/>
      <c r="AC1065"/>
    </row>
    <row r="1066" spans="4:29" s="293" customFormat="1">
      <c r="D1066" s="291"/>
      <c r="E1066" s="291"/>
      <c r="P1066" s="532"/>
      <c r="R1066" s="532"/>
      <c r="AC1066"/>
    </row>
    <row r="1067" spans="4:29" s="293" customFormat="1">
      <c r="D1067" s="291"/>
      <c r="E1067" s="291"/>
      <c r="P1067" s="532"/>
      <c r="R1067" s="532"/>
      <c r="AC1067"/>
    </row>
    <row r="1068" spans="4:29" s="293" customFormat="1">
      <c r="D1068" s="291"/>
      <c r="E1068" s="291"/>
      <c r="P1068" s="532"/>
      <c r="R1068" s="532"/>
      <c r="AC1068"/>
    </row>
    <row r="1069" spans="4:29" s="293" customFormat="1">
      <c r="D1069" s="291"/>
      <c r="E1069" s="291"/>
      <c r="P1069" s="532"/>
      <c r="R1069" s="532"/>
      <c r="AC1069"/>
    </row>
    <row r="1070" spans="4:29" s="293" customFormat="1">
      <c r="D1070" s="291"/>
      <c r="E1070" s="291"/>
      <c r="P1070" s="532"/>
      <c r="R1070" s="532"/>
      <c r="AC1070"/>
    </row>
    <row r="1071" spans="4:29" s="293" customFormat="1">
      <c r="D1071" s="291"/>
      <c r="E1071" s="291"/>
      <c r="P1071" s="532"/>
      <c r="R1071" s="532"/>
      <c r="AC1071"/>
    </row>
    <row r="1072" spans="4:29" s="293" customFormat="1">
      <c r="D1072" s="291"/>
      <c r="E1072" s="291"/>
      <c r="P1072" s="532"/>
      <c r="R1072" s="532"/>
      <c r="AC1072"/>
    </row>
    <row r="1073" spans="4:29" s="293" customFormat="1">
      <c r="D1073" s="291"/>
      <c r="E1073" s="291"/>
      <c r="P1073" s="532"/>
      <c r="R1073" s="532"/>
      <c r="AC1073"/>
    </row>
    <row r="1074" spans="4:29" s="293" customFormat="1">
      <c r="D1074" s="291"/>
      <c r="E1074" s="291"/>
      <c r="P1074" s="532"/>
      <c r="R1074" s="532"/>
      <c r="AC1074"/>
    </row>
    <row r="1075" spans="4:29" s="293" customFormat="1">
      <c r="D1075" s="291"/>
      <c r="E1075" s="291"/>
      <c r="P1075" s="532"/>
      <c r="R1075" s="532"/>
      <c r="AC1075"/>
    </row>
    <row r="1076" spans="4:29" s="293" customFormat="1">
      <c r="D1076" s="291"/>
      <c r="E1076" s="291"/>
      <c r="P1076" s="532"/>
      <c r="R1076" s="532"/>
      <c r="AC1076"/>
    </row>
    <row r="1077" spans="4:29" s="293" customFormat="1">
      <c r="D1077" s="291"/>
      <c r="E1077" s="291"/>
      <c r="P1077" s="532"/>
      <c r="R1077" s="532"/>
      <c r="AC1077"/>
    </row>
    <row r="1078" spans="4:29" s="293" customFormat="1">
      <c r="D1078" s="291"/>
      <c r="E1078" s="291"/>
      <c r="P1078" s="532"/>
      <c r="R1078" s="532"/>
      <c r="AC1078"/>
    </row>
    <row r="1079" spans="4:29" s="293" customFormat="1">
      <c r="D1079" s="291"/>
      <c r="E1079" s="291"/>
      <c r="P1079" s="532"/>
      <c r="R1079" s="532"/>
      <c r="AC1079"/>
    </row>
    <row r="1080" spans="4:29" s="293" customFormat="1">
      <c r="D1080" s="291"/>
      <c r="E1080" s="291"/>
      <c r="P1080" s="532"/>
      <c r="R1080" s="532"/>
      <c r="AC1080"/>
    </row>
    <row r="1081" spans="4:29" s="293" customFormat="1">
      <c r="D1081" s="291"/>
      <c r="E1081" s="291"/>
      <c r="P1081" s="532"/>
      <c r="R1081" s="532"/>
      <c r="AC1081"/>
    </row>
    <row r="1082" spans="4:29" s="293" customFormat="1">
      <c r="D1082" s="291"/>
      <c r="E1082" s="291"/>
      <c r="P1082" s="532"/>
      <c r="R1082" s="532"/>
      <c r="AC1082"/>
    </row>
    <row r="1083" spans="4:29" s="293" customFormat="1">
      <c r="D1083" s="291"/>
      <c r="E1083" s="291"/>
      <c r="P1083" s="532"/>
      <c r="R1083" s="532"/>
      <c r="AC1083"/>
    </row>
    <row r="1084" spans="4:29" s="293" customFormat="1">
      <c r="D1084" s="291"/>
      <c r="E1084" s="291"/>
      <c r="P1084" s="532"/>
      <c r="R1084" s="532"/>
      <c r="AC1084"/>
    </row>
    <row r="1085" spans="4:29" s="293" customFormat="1">
      <c r="D1085" s="291"/>
      <c r="E1085" s="291"/>
      <c r="P1085" s="532"/>
      <c r="R1085" s="532"/>
      <c r="AC1085"/>
    </row>
    <row r="1086" spans="4:29" s="293" customFormat="1">
      <c r="D1086" s="291"/>
      <c r="E1086" s="291"/>
      <c r="P1086" s="532"/>
      <c r="R1086" s="532"/>
      <c r="AC1086"/>
    </row>
    <row r="1087" spans="4:29" s="293" customFormat="1">
      <c r="D1087" s="291"/>
      <c r="E1087" s="291"/>
      <c r="P1087" s="532"/>
      <c r="R1087" s="532"/>
      <c r="AC1087"/>
    </row>
    <row r="1088" spans="4:29" s="293" customFormat="1">
      <c r="D1088" s="291"/>
      <c r="E1088" s="291"/>
      <c r="P1088" s="532"/>
      <c r="R1088" s="532"/>
      <c r="AC1088"/>
    </row>
    <row r="1089" spans="4:29" s="293" customFormat="1">
      <c r="D1089" s="291"/>
      <c r="E1089" s="291"/>
      <c r="P1089" s="532"/>
      <c r="R1089" s="532"/>
      <c r="AC1089"/>
    </row>
    <row r="1090" spans="4:29" s="293" customFormat="1">
      <c r="D1090" s="291"/>
      <c r="E1090" s="291"/>
      <c r="P1090" s="532"/>
      <c r="R1090" s="532"/>
      <c r="AC1090"/>
    </row>
    <row r="1091" spans="4:29" s="293" customFormat="1">
      <c r="D1091" s="291"/>
      <c r="E1091" s="291"/>
      <c r="P1091" s="532"/>
      <c r="R1091" s="532"/>
      <c r="AC1091"/>
    </row>
    <row r="1092" spans="4:29" s="293" customFormat="1">
      <c r="D1092" s="291"/>
      <c r="E1092" s="291"/>
      <c r="P1092" s="532"/>
      <c r="R1092" s="532"/>
      <c r="AC1092"/>
    </row>
    <row r="1093" spans="4:29" s="293" customFormat="1">
      <c r="D1093" s="291"/>
      <c r="E1093" s="291"/>
      <c r="P1093" s="532"/>
      <c r="R1093" s="532"/>
      <c r="AC1093"/>
    </row>
    <row r="1094" spans="4:29" s="293" customFormat="1">
      <c r="D1094" s="291"/>
      <c r="E1094" s="291"/>
      <c r="P1094" s="532"/>
      <c r="R1094" s="532"/>
      <c r="AC1094"/>
    </row>
    <row r="1095" spans="4:29" s="293" customFormat="1">
      <c r="D1095" s="291"/>
      <c r="E1095" s="291"/>
      <c r="P1095" s="532"/>
      <c r="R1095" s="532"/>
      <c r="AC1095"/>
    </row>
    <row r="1096" spans="4:29" s="293" customFormat="1">
      <c r="D1096" s="291"/>
      <c r="E1096" s="291"/>
      <c r="P1096" s="532"/>
      <c r="R1096" s="532"/>
      <c r="AC1096"/>
    </row>
    <row r="1097" spans="4:29" s="293" customFormat="1">
      <c r="D1097" s="291"/>
      <c r="E1097" s="291"/>
      <c r="P1097" s="532"/>
      <c r="R1097" s="532"/>
      <c r="AC1097"/>
    </row>
    <row r="1098" spans="4:29" s="293" customFormat="1">
      <c r="D1098" s="291"/>
      <c r="E1098" s="291"/>
      <c r="P1098" s="532"/>
      <c r="R1098" s="532"/>
      <c r="AC1098"/>
    </row>
    <row r="1099" spans="4:29" s="293" customFormat="1">
      <c r="D1099" s="291"/>
      <c r="E1099" s="291"/>
      <c r="P1099" s="532"/>
      <c r="R1099" s="532"/>
      <c r="AC1099"/>
    </row>
    <row r="1100" spans="4:29" s="293" customFormat="1">
      <c r="D1100" s="291"/>
      <c r="E1100" s="291"/>
      <c r="P1100" s="532"/>
      <c r="R1100" s="532"/>
      <c r="AC1100"/>
    </row>
    <row r="1101" spans="4:29" s="293" customFormat="1">
      <c r="D1101" s="291"/>
      <c r="E1101" s="291"/>
      <c r="P1101" s="532"/>
      <c r="R1101" s="532"/>
      <c r="AC1101"/>
    </row>
    <row r="1102" spans="4:29" s="293" customFormat="1">
      <c r="D1102" s="291"/>
      <c r="E1102" s="291"/>
      <c r="P1102" s="532"/>
      <c r="R1102" s="532"/>
      <c r="AC1102"/>
    </row>
    <row r="1103" spans="4:29" s="293" customFormat="1">
      <c r="D1103" s="291"/>
      <c r="E1103" s="291"/>
      <c r="P1103" s="532"/>
      <c r="R1103" s="532"/>
      <c r="AC1103"/>
    </row>
    <row r="1104" spans="4:29" s="293" customFormat="1">
      <c r="D1104" s="291"/>
      <c r="E1104" s="291"/>
      <c r="P1104" s="532"/>
      <c r="R1104" s="532"/>
      <c r="AC1104"/>
    </row>
    <row r="1105" spans="4:29" s="293" customFormat="1">
      <c r="D1105" s="291"/>
      <c r="E1105" s="291"/>
      <c r="P1105" s="532"/>
      <c r="R1105" s="532"/>
      <c r="AC1105"/>
    </row>
    <row r="1106" spans="4:29" s="293" customFormat="1">
      <c r="D1106" s="291"/>
      <c r="E1106" s="291"/>
      <c r="P1106" s="532"/>
      <c r="R1106" s="532"/>
      <c r="AC1106"/>
    </row>
    <row r="1107" spans="4:29" s="293" customFormat="1">
      <c r="D1107" s="291"/>
      <c r="E1107" s="291"/>
      <c r="P1107" s="532"/>
      <c r="R1107" s="532"/>
      <c r="AC1107"/>
    </row>
    <row r="1108" spans="4:29" s="293" customFormat="1">
      <c r="D1108" s="291"/>
      <c r="E1108" s="291"/>
      <c r="P1108" s="532"/>
      <c r="R1108" s="532"/>
      <c r="AC1108"/>
    </row>
    <row r="1109" spans="4:29" s="293" customFormat="1">
      <c r="D1109" s="291"/>
      <c r="E1109" s="291"/>
      <c r="P1109" s="532"/>
      <c r="R1109" s="532"/>
      <c r="AC1109"/>
    </row>
    <row r="1110" spans="4:29" s="293" customFormat="1">
      <c r="D1110" s="291"/>
      <c r="E1110" s="291"/>
      <c r="P1110" s="532"/>
      <c r="R1110" s="532"/>
      <c r="AC1110"/>
    </row>
    <row r="1111" spans="4:29" s="293" customFormat="1">
      <c r="D1111" s="291"/>
      <c r="E1111" s="291"/>
      <c r="P1111" s="532"/>
      <c r="R1111" s="532"/>
      <c r="AC1111"/>
    </row>
    <row r="1112" spans="4:29" s="293" customFormat="1">
      <c r="D1112" s="291"/>
      <c r="E1112" s="291"/>
      <c r="P1112" s="532"/>
      <c r="R1112" s="532"/>
      <c r="AC1112"/>
    </row>
    <row r="1113" spans="4:29" s="293" customFormat="1">
      <c r="D1113" s="291"/>
      <c r="E1113" s="291"/>
      <c r="P1113" s="532"/>
      <c r="R1113" s="532"/>
      <c r="AC1113"/>
    </row>
    <row r="1114" spans="4:29" s="293" customFormat="1">
      <c r="D1114" s="291"/>
      <c r="E1114" s="291"/>
      <c r="P1114" s="532"/>
      <c r="R1114" s="532"/>
      <c r="AC1114"/>
    </row>
    <row r="1115" spans="4:29" s="293" customFormat="1">
      <c r="D1115" s="291"/>
      <c r="E1115" s="291"/>
      <c r="P1115" s="532"/>
      <c r="R1115" s="532"/>
      <c r="AC1115"/>
    </row>
    <row r="1116" spans="4:29" s="293" customFormat="1">
      <c r="D1116" s="291"/>
      <c r="E1116" s="291"/>
      <c r="P1116" s="532"/>
      <c r="R1116" s="532"/>
      <c r="AC1116"/>
    </row>
    <row r="1117" spans="4:29" s="293" customFormat="1">
      <c r="D1117" s="291"/>
      <c r="E1117" s="291"/>
      <c r="P1117" s="532"/>
      <c r="R1117" s="532"/>
      <c r="AC1117"/>
    </row>
    <row r="1118" spans="4:29" s="293" customFormat="1">
      <c r="D1118" s="291"/>
      <c r="E1118" s="291"/>
      <c r="P1118" s="532"/>
      <c r="R1118" s="532"/>
      <c r="AC1118"/>
    </row>
    <row r="1119" spans="4:29" s="293" customFormat="1">
      <c r="D1119" s="291"/>
      <c r="E1119" s="291"/>
      <c r="P1119" s="532"/>
      <c r="R1119" s="532"/>
      <c r="AC1119"/>
    </row>
    <row r="1120" spans="4:29" s="293" customFormat="1">
      <c r="D1120" s="291"/>
      <c r="E1120" s="291"/>
      <c r="P1120" s="532"/>
      <c r="R1120" s="532"/>
      <c r="AC1120"/>
    </row>
    <row r="1121" spans="4:29" s="293" customFormat="1">
      <c r="D1121" s="291"/>
      <c r="E1121" s="291"/>
      <c r="P1121" s="532"/>
      <c r="R1121" s="532"/>
      <c r="AC1121"/>
    </row>
    <row r="1122" spans="4:29" s="293" customFormat="1">
      <c r="D1122" s="291"/>
      <c r="E1122" s="291"/>
      <c r="P1122" s="532"/>
      <c r="R1122" s="532"/>
      <c r="AC1122"/>
    </row>
    <row r="1123" spans="4:29" s="293" customFormat="1">
      <c r="D1123" s="291"/>
      <c r="E1123" s="291"/>
      <c r="P1123" s="532"/>
      <c r="R1123" s="532"/>
      <c r="AC1123"/>
    </row>
    <row r="1124" spans="4:29" s="293" customFormat="1">
      <c r="D1124" s="291"/>
      <c r="E1124" s="291"/>
      <c r="P1124" s="532"/>
      <c r="R1124" s="532"/>
      <c r="AC1124"/>
    </row>
    <row r="1125" spans="4:29" s="293" customFormat="1">
      <c r="D1125" s="291"/>
      <c r="E1125" s="291"/>
      <c r="P1125" s="532"/>
      <c r="R1125" s="532"/>
      <c r="AC1125"/>
    </row>
    <row r="1126" spans="4:29" s="293" customFormat="1">
      <c r="D1126" s="291"/>
      <c r="E1126" s="291"/>
      <c r="P1126" s="532"/>
      <c r="R1126" s="532"/>
      <c r="AC1126"/>
    </row>
    <row r="1127" spans="4:29" s="293" customFormat="1">
      <c r="D1127" s="291"/>
      <c r="E1127" s="291"/>
      <c r="P1127" s="532"/>
      <c r="R1127" s="532"/>
      <c r="AC1127"/>
    </row>
    <row r="1128" spans="4:29" s="293" customFormat="1">
      <c r="D1128" s="291"/>
      <c r="E1128" s="291"/>
      <c r="P1128" s="532"/>
      <c r="R1128" s="532"/>
      <c r="AC1128"/>
    </row>
    <row r="1129" spans="4:29" s="293" customFormat="1">
      <c r="D1129" s="291"/>
      <c r="E1129" s="291"/>
      <c r="P1129" s="532"/>
      <c r="R1129" s="532"/>
      <c r="AC1129"/>
    </row>
    <row r="1130" spans="4:29" s="293" customFormat="1">
      <c r="D1130" s="291"/>
      <c r="E1130" s="291"/>
      <c r="P1130" s="532"/>
      <c r="R1130" s="532"/>
      <c r="AC1130"/>
    </row>
    <row r="1131" spans="4:29" s="293" customFormat="1">
      <c r="D1131" s="291"/>
      <c r="E1131" s="291"/>
      <c r="P1131" s="532"/>
      <c r="R1131" s="532"/>
      <c r="AC1131"/>
    </row>
    <row r="1132" spans="4:29" s="293" customFormat="1">
      <c r="D1132" s="291"/>
      <c r="E1132" s="291"/>
      <c r="P1132" s="532"/>
      <c r="R1132" s="532"/>
      <c r="AC1132"/>
    </row>
    <row r="1133" spans="4:29" s="293" customFormat="1">
      <c r="D1133" s="291"/>
      <c r="E1133" s="291"/>
      <c r="P1133" s="532"/>
      <c r="R1133" s="532"/>
      <c r="AC1133"/>
    </row>
    <row r="1134" spans="4:29" s="293" customFormat="1">
      <c r="D1134" s="291"/>
      <c r="E1134" s="291"/>
      <c r="P1134" s="532"/>
      <c r="R1134" s="532"/>
      <c r="AC1134"/>
    </row>
    <row r="1135" spans="4:29" s="293" customFormat="1">
      <c r="D1135" s="291"/>
      <c r="E1135" s="291"/>
      <c r="P1135" s="532"/>
      <c r="R1135" s="532"/>
      <c r="AC1135"/>
    </row>
    <row r="1136" spans="4:29" s="293" customFormat="1">
      <c r="D1136" s="291"/>
      <c r="E1136" s="291"/>
      <c r="P1136" s="532"/>
      <c r="R1136" s="532"/>
      <c r="AC1136"/>
    </row>
    <row r="1137" spans="4:29" s="293" customFormat="1">
      <c r="D1137" s="291"/>
      <c r="E1137" s="291"/>
      <c r="P1137" s="532"/>
      <c r="R1137" s="532"/>
      <c r="AC1137"/>
    </row>
    <row r="1138" spans="4:29" s="293" customFormat="1">
      <c r="D1138" s="291"/>
      <c r="E1138" s="291"/>
      <c r="P1138" s="532"/>
      <c r="R1138" s="532"/>
      <c r="AC1138"/>
    </row>
    <row r="1139" spans="4:29" s="293" customFormat="1">
      <c r="D1139" s="291"/>
      <c r="E1139" s="291"/>
      <c r="P1139" s="532"/>
      <c r="R1139" s="532"/>
      <c r="AC1139"/>
    </row>
    <row r="1140" spans="4:29" s="293" customFormat="1">
      <c r="D1140" s="291"/>
      <c r="E1140" s="291"/>
      <c r="P1140" s="532"/>
      <c r="R1140" s="532"/>
      <c r="AC1140"/>
    </row>
    <row r="1141" spans="4:29" s="293" customFormat="1">
      <c r="D1141" s="291"/>
      <c r="E1141" s="291"/>
      <c r="P1141" s="532"/>
      <c r="R1141" s="532"/>
      <c r="AC1141"/>
    </row>
    <row r="1142" spans="4:29" s="293" customFormat="1">
      <c r="D1142" s="291"/>
      <c r="E1142" s="291"/>
      <c r="P1142" s="532"/>
      <c r="R1142" s="532"/>
      <c r="AC1142"/>
    </row>
    <row r="1143" spans="4:29" s="293" customFormat="1">
      <c r="D1143" s="291"/>
      <c r="E1143" s="291"/>
      <c r="P1143" s="532"/>
      <c r="R1143" s="532"/>
      <c r="AC1143"/>
    </row>
    <row r="1144" spans="4:29" s="293" customFormat="1">
      <c r="D1144" s="291"/>
      <c r="E1144" s="291"/>
      <c r="P1144" s="532"/>
      <c r="R1144" s="532"/>
      <c r="AC1144"/>
    </row>
    <row r="1145" spans="4:29" s="293" customFormat="1">
      <c r="D1145" s="291"/>
      <c r="E1145" s="291"/>
      <c r="P1145" s="532"/>
      <c r="R1145" s="532"/>
      <c r="AC1145"/>
    </row>
    <row r="1146" spans="4:29" s="293" customFormat="1">
      <c r="D1146" s="291"/>
      <c r="E1146" s="291"/>
      <c r="P1146" s="532"/>
      <c r="R1146" s="532"/>
      <c r="AC1146"/>
    </row>
    <row r="1147" spans="4:29" s="293" customFormat="1">
      <c r="D1147" s="291"/>
      <c r="E1147" s="291"/>
      <c r="P1147" s="532"/>
      <c r="R1147" s="532"/>
      <c r="AC1147"/>
    </row>
    <row r="1148" spans="4:29" s="293" customFormat="1">
      <c r="D1148" s="291"/>
      <c r="E1148" s="291"/>
      <c r="P1148" s="532"/>
      <c r="R1148" s="532"/>
      <c r="AC1148"/>
    </row>
    <row r="1149" spans="4:29" s="293" customFormat="1">
      <c r="D1149" s="291"/>
      <c r="E1149" s="291"/>
      <c r="P1149" s="532"/>
      <c r="R1149" s="532"/>
      <c r="AC1149"/>
    </row>
    <row r="1150" spans="4:29" s="293" customFormat="1">
      <c r="D1150" s="291"/>
      <c r="E1150" s="291"/>
      <c r="P1150" s="532"/>
      <c r="R1150" s="532"/>
      <c r="AC1150"/>
    </row>
    <row r="1151" spans="4:29" s="293" customFormat="1">
      <c r="D1151" s="291"/>
      <c r="E1151" s="291"/>
      <c r="P1151" s="532"/>
      <c r="R1151" s="532"/>
      <c r="AC1151"/>
    </row>
    <row r="1152" spans="4:29" s="293" customFormat="1">
      <c r="D1152" s="291"/>
      <c r="E1152" s="291"/>
      <c r="P1152" s="532"/>
      <c r="R1152" s="532"/>
      <c r="AC1152"/>
    </row>
    <row r="1153" spans="4:29" s="293" customFormat="1">
      <c r="D1153" s="291"/>
      <c r="E1153" s="291"/>
      <c r="P1153" s="532"/>
      <c r="R1153" s="532"/>
      <c r="AC1153"/>
    </row>
    <row r="1154" spans="4:29" s="293" customFormat="1">
      <c r="D1154" s="291"/>
      <c r="E1154" s="291"/>
      <c r="P1154" s="532"/>
      <c r="R1154" s="532"/>
      <c r="AC1154"/>
    </row>
    <row r="1155" spans="4:29" s="293" customFormat="1">
      <c r="D1155" s="291"/>
      <c r="E1155" s="291"/>
      <c r="P1155" s="532"/>
      <c r="R1155" s="532"/>
      <c r="AC1155"/>
    </row>
    <row r="1156" spans="4:29" s="293" customFormat="1">
      <c r="D1156" s="291"/>
      <c r="E1156" s="291"/>
      <c r="P1156" s="532"/>
      <c r="R1156" s="532"/>
      <c r="AC1156"/>
    </row>
    <row r="1157" spans="4:29" s="293" customFormat="1">
      <c r="D1157" s="291"/>
      <c r="E1157" s="291"/>
      <c r="P1157" s="532"/>
      <c r="R1157" s="532"/>
      <c r="AC1157"/>
    </row>
    <row r="1158" spans="4:29" s="293" customFormat="1">
      <c r="D1158" s="291"/>
      <c r="E1158" s="291"/>
      <c r="P1158" s="532"/>
      <c r="R1158" s="532"/>
      <c r="AC1158"/>
    </row>
    <row r="1159" spans="4:29" s="293" customFormat="1">
      <c r="D1159" s="291"/>
      <c r="E1159" s="291"/>
      <c r="P1159" s="532"/>
      <c r="R1159" s="532"/>
      <c r="AC1159"/>
    </row>
    <row r="1160" spans="4:29" s="293" customFormat="1">
      <c r="D1160" s="291"/>
      <c r="E1160" s="291"/>
      <c r="P1160" s="532"/>
      <c r="R1160" s="532"/>
      <c r="AC1160"/>
    </row>
    <row r="1161" spans="4:29" s="293" customFormat="1">
      <c r="D1161" s="291"/>
      <c r="E1161" s="291"/>
      <c r="P1161" s="532"/>
      <c r="R1161" s="532"/>
      <c r="AC1161"/>
    </row>
    <row r="1162" spans="4:29" s="293" customFormat="1">
      <c r="D1162" s="291"/>
      <c r="E1162" s="291"/>
      <c r="P1162" s="532"/>
      <c r="R1162" s="532"/>
      <c r="AC1162"/>
    </row>
    <row r="1163" spans="4:29" s="293" customFormat="1">
      <c r="D1163" s="291"/>
      <c r="E1163" s="291"/>
      <c r="P1163" s="532"/>
      <c r="R1163" s="532"/>
      <c r="AC1163"/>
    </row>
    <row r="1164" spans="4:29" s="293" customFormat="1">
      <c r="D1164" s="291"/>
      <c r="E1164" s="291"/>
      <c r="P1164" s="532"/>
      <c r="R1164" s="532"/>
      <c r="AC1164"/>
    </row>
    <row r="1165" spans="4:29" s="293" customFormat="1">
      <c r="D1165" s="291"/>
      <c r="E1165" s="291"/>
      <c r="P1165" s="532"/>
      <c r="R1165" s="532"/>
      <c r="AC1165"/>
    </row>
    <row r="1166" spans="4:29" s="293" customFormat="1">
      <c r="D1166" s="291"/>
      <c r="E1166" s="291"/>
      <c r="P1166" s="532"/>
      <c r="R1166" s="532"/>
      <c r="AC1166"/>
    </row>
    <row r="1167" spans="4:29" s="293" customFormat="1">
      <c r="D1167" s="291"/>
      <c r="E1167" s="291"/>
      <c r="P1167" s="532"/>
      <c r="R1167" s="532"/>
      <c r="AC1167"/>
    </row>
    <row r="1168" spans="4:29" s="293" customFormat="1">
      <c r="D1168" s="291"/>
      <c r="E1168" s="291"/>
      <c r="P1168" s="532"/>
      <c r="R1168" s="532"/>
      <c r="AC1168"/>
    </row>
    <row r="1169" spans="4:29" s="293" customFormat="1">
      <c r="D1169" s="291"/>
      <c r="E1169" s="291"/>
      <c r="P1169" s="532"/>
      <c r="R1169" s="532"/>
      <c r="AC1169"/>
    </row>
    <row r="1170" spans="4:29" s="293" customFormat="1">
      <c r="D1170" s="291"/>
      <c r="E1170" s="291"/>
      <c r="P1170" s="532"/>
      <c r="R1170" s="532"/>
      <c r="AC1170"/>
    </row>
    <row r="1171" spans="4:29" s="293" customFormat="1">
      <c r="D1171" s="291"/>
      <c r="E1171" s="291"/>
      <c r="P1171" s="532"/>
      <c r="R1171" s="532"/>
      <c r="AC1171"/>
    </row>
    <row r="1172" spans="4:29" s="293" customFormat="1">
      <c r="D1172" s="291"/>
      <c r="E1172" s="291"/>
      <c r="P1172" s="532"/>
      <c r="R1172" s="532"/>
      <c r="AC1172"/>
    </row>
    <row r="1173" spans="4:29" s="293" customFormat="1">
      <c r="D1173" s="291"/>
      <c r="E1173" s="291"/>
      <c r="P1173" s="532"/>
      <c r="R1173" s="532"/>
      <c r="AC1173"/>
    </row>
    <row r="1174" spans="4:29" s="293" customFormat="1">
      <c r="D1174" s="291"/>
      <c r="E1174" s="291"/>
      <c r="P1174" s="532"/>
      <c r="R1174" s="532"/>
      <c r="AC1174"/>
    </row>
    <row r="1175" spans="4:29" s="293" customFormat="1">
      <c r="D1175" s="291"/>
      <c r="E1175" s="291"/>
      <c r="P1175" s="532"/>
      <c r="R1175" s="532"/>
      <c r="AC1175"/>
    </row>
    <row r="1176" spans="4:29" s="293" customFormat="1">
      <c r="D1176" s="291"/>
      <c r="E1176" s="291"/>
      <c r="P1176" s="532"/>
      <c r="R1176" s="532"/>
      <c r="AC1176"/>
    </row>
    <row r="1177" spans="4:29" s="293" customFormat="1">
      <c r="D1177" s="291"/>
      <c r="E1177" s="291"/>
      <c r="P1177" s="532"/>
      <c r="R1177" s="532"/>
      <c r="AC1177"/>
    </row>
    <row r="1178" spans="4:29" s="293" customFormat="1">
      <c r="D1178" s="291"/>
      <c r="E1178" s="291"/>
      <c r="P1178" s="532"/>
      <c r="R1178" s="532"/>
      <c r="AC1178"/>
    </row>
    <row r="1179" spans="4:29" s="293" customFormat="1">
      <c r="D1179" s="291"/>
      <c r="E1179" s="291"/>
      <c r="P1179" s="532"/>
      <c r="R1179" s="532"/>
      <c r="AC1179"/>
    </row>
    <row r="1180" spans="4:29" s="293" customFormat="1">
      <c r="D1180" s="291"/>
      <c r="E1180" s="291"/>
      <c r="P1180" s="532"/>
      <c r="R1180" s="532"/>
      <c r="AC1180"/>
    </row>
    <row r="1181" spans="4:29" s="293" customFormat="1">
      <c r="D1181" s="291"/>
      <c r="E1181" s="291"/>
      <c r="P1181" s="532"/>
      <c r="R1181" s="532"/>
      <c r="AC1181"/>
    </row>
    <row r="1182" spans="4:29" s="293" customFormat="1">
      <c r="D1182" s="291"/>
      <c r="E1182" s="291"/>
      <c r="P1182" s="532"/>
      <c r="R1182" s="532"/>
      <c r="AC1182"/>
    </row>
    <row r="1183" spans="4:29" s="293" customFormat="1">
      <c r="D1183" s="291"/>
      <c r="E1183" s="291"/>
      <c r="P1183" s="532"/>
      <c r="R1183" s="532"/>
      <c r="AC1183"/>
    </row>
    <row r="1184" spans="4:29" s="293" customFormat="1">
      <c r="D1184" s="291"/>
      <c r="E1184" s="291"/>
      <c r="P1184" s="532"/>
      <c r="R1184" s="532"/>
      <c r="AC1184"/>
    </row>
    <row r="1185" spans="4:29" s="293" customFormat="1">
      <c r="D1185" s="291"/>
      <c r="E1185" s="291"/>
      <c r="P1185" s="532"/>
      <c r="R1185" s="532"/>
      <c r="AC1185"/>
    </row>
    <row r="1186" spans="4:29" s="293" customFormat="1">
      <c r="D1186" s="291"/>
      <c r="E1186" s="291"/>
      <c r="P1186" s="532"/>
      <c r="R1186" s="532"/>
      <c r="AC1186"/>
    </row>
    <row r="1187" spans="4:29" s="293" customFormat="1">
      <c r="D1187" s="291"/>
      <c r="E1187" s="291"/>
      <c r="P1187" s="532"/>
      <c r="R1187" s="532"/>
      <c r="AC1187"/>
    </row>
    <row r="1188" spans="4:29" s="293" customFormat="1">
      <c r="D1188" s="291"/>
      <c r="E1188" s="291"/>
      <c r="P1188" s="532"/>
      <c r="R1188" s="532"/>
      <c r="AC1188"/>
    </row>
    <row r="1189" spans="4:29" s="293" customFormat="1">
      <c r="D1189" s="291"/>
      <c r="E1189" s="291"/>
      <c r="P1189" s="532"/>
      <c r="R1189" s="532"/>
      <c r="AC1189"/>
    </row>
    <row r="1190" spans="4:29" s="293" customFormat="1">
      <c r="D1190" s="291"/>
      <c r="E1190" s="291"/>
      <c r="P1190" s="532"/>
      <c r="R1190" s="532"/>
      <c r="AC1190"/>
    </row>
    <row r="1191" spans="4:29" s="293" customFormat="1">
      <c r="D1191" s="291"/>
      <c r="E1191" s="291"/>
      <c r="P1191" s="532"/>
      <c r="R1191" s="532"/>
      <c r="AC1191"/>
    </row>
    <row r="1192" spans="4:29" s="293" customFormat="1">
      <c r="D1192" s="291"/>
      <c r="E1192" s="291"/>
      <c r="P1192" s="532"/>
      <c r="R1192" s="532"/>
      <c r="AC1192"/>
    </row>
    <row r="1193" spans="4:29" s="293" customFormat="1">
      <c r="D1193" s="291"/>
      <c r="E1193" s="291"/>
      <c r="P1193" s="532"/>
      <c r="R1193" s="532"/>
      <c r="AC1193"/>
    </row>
    <row r="1194" spans="4:29" s="293" customFormat="1">
      <c r="D1194" s="291"/>
      <c r="E1194" s="291"/>
      <c r="P1194" s="532"/>
      <c r="R1194" s="532"/>
      <c r="AC1194"/>
    </row>
    <row r="1195" spans="4:29" s="293" customFormat="1">
      <c r="D1195" s="291"/>
      <c r="E1195" s="291"/>
      <c r="P1195" s="532"/>
      <c r="R1195" s="532"/>
      <c r="AC1195"/>
    </row>
    <row r="1196" spans="4:29" s="293" customFormat="1">
      <c r="D1196" s="291"/>
      <c r="E1196" s="291"/>
      <c r="P1196" s="532"/>
      <c r="R1196" s="532"/>
      <c r="AC1196"/>
    </row>
    <row r="1197" spans="4:29" s="293" customFormat="1">
      <c r="D1197" s="291"/>
      <c r="E1197" s="291"/>
      <c r="P1197" s="532"/>
      <c r="R1197" s="532"/>
      <c r="AC1197"/>
    </row>
    <row r="1198" spans="4:29" s="293" customFormat="1">
      <c r="D1198" s="291"/>
      <c r="E1198" s="291"/>
      <c r="P1198" s="532"/>
      <c r="R1198" s="532"/>
      <c r="AC1198"/>
    </row>
    <row r="1199" spans="4:29" s="293" customFormat="1">
      <c r="D1199" s="291"/>
      <c r="E1199" s="291"/>
      <c r="P1199" s="532"/>
      <c r="R1199" s="532"/>
      <c r="AC1199"/>
    </row>
    <row r="1200" spans="4:29" s="293" customFormat="1">
      <c r="D1200" s="291"/>
      <c r="E1200" s="291"/>
      <c r="P1200" s="532"/>
      <c r="R1200" s="532"/>
      <c r="AC1200"/>
    </row>
    <row r="1201" spans="4:29" s="293" customFormat="1">
      <c r="D1201" s="291"/>
      <c r="E1201" s="291"/>
      <c r="P1201" s="532"/>
      <c r="R1201" s="532"/>
      <c r="AC1201"/>
    </row>
    <row r="1202" spans="4:29" s="293" customFormat="1">
      <c r="D1202" s="291"/>
      <c r="E1202" s="291"/>
      <c r="P1202" s="532"/>
      <c r="R1202" s="532"/>
      <c r="AC1202"/>
    </row>
    <row r="1203" spans="4:29" s="293" customFormat="1">
      <c r="D1203" s="291"/>
      <c r="E1203" s="291"/>
      <c r="P1203" s="532"/>
      <c r="R1203" s="532"/>
      <c r="AC1203"/>
    </row>
    <row r="1204" spans="4:29" s="293" customFormat="1">
      <c r="D1204" s="291"/>
      <c r="E1204" s="291"/>
      <c r="P1204" s="532"/>
      <c r="R1204" s="532"/>
      <c r="AC1204"/>
    </row>
    <row r="1205" spans="4:29" s="293" customFormat="1">
      <c r="D1205" s="291"/>
      <c r="E1205" s="291"/>
      <c r="P1205" s="532"/>
      <c r="R1205" s="532"/>
      <c r="AC1205"/>
    </row>
    <row r="1206" spans="4:29" s="293" customFormat="1">
      <c r="D1206" s="291"/>
      <c r="E1206" s="291"/>
      <c r="P1206" s="532"/>
      <c r="R1206" s="532"/>
      <c r="AC1206"/>
    </row>
    <row r="1207" spans="4:29" s="293" customFormat="1">
      <c r="D1207" s="291"/>
      <c r="E1207" s="291"/>
      <c r="P1207" s="532"/>
      <c r="R1207" s="532"/>
      <c r="AC1207"/>
    </row>
    <row r="1208" spans="4:29" s="293" customFormat="1">
      <c r="D1208" s="291"/>
      <c r="E1208" s="291"/>
      <c r="P1208" s="532"/>
      <c r="R1208" s="532"/>
      <c r="AC1208"/>
    </row>
    <row r="1209" spans="4:29" s="293" customFormat="1">
      <c r="D1209" s="291"/>
      <c r="E1209" s="291"/>
      <c r="P1209" s="532"/>
      <c r="R1209" s="532"/>
      <c r="AC1209"/>
    </row>
    <row r="1210" spans="4:29" s="293" customFormat="1">
      <c r="D1210" s="291"/>
      <c r="E1210" s="291"/>
      <c r="P1210" s="532"/>
      <c r="R1210" s="532"/>
      <c r="AC1210"/>
    </row>
    <row r="1211" spans="4:29" s="293" customFormat="1">
      <c r="D1211" s="291"/>
      <c r="E1211" s="291"/>
      <c r="P1211" s="532"/>
      <c r="R1211" s="532"/>
      <c r="AC1211"/>
    </row>
    <row r="1212" spans="4:29" s="293" customFormat="1">
      <c r="D1212" s="291"/>
      <c r="E1212" s="291"/>
      <c r="P1212" s="532"/>
      <c r="R1212" s="532"/>
      <c r="AC1212"/>
    </row>
    <row r="1213" spans="4:29" s="293" customFormat="1">
      <c r="D1213" s="291"/>
      <c r="E1213" s="291"/>
      <c r="P1213" s="532"/>
      <c r="R1213" s="532"/>
      <c r="AC1213"/>
    </row>
    <row r="1214" spans="4:29" s="293" customFormat="1">
      <c r="D1214" s="291"/>
      <c r="E1214" s="291"/>
      <c r="P1214" s="532"/>
      <c r="R1214" s="532"/>
      <c r="AC1214"/>
    </row>
    <row r="1215" spans="4:29" s="293" customFormat="1">
      <c r="D1215" s="291"/>
      <c r="E1215" s="291"/>
      <c r="P1215" s="532"/>
      <c r="R1215" s="532"/>
      <c r="AC1215"/>
    </row>
    <row r="1216" spans="4:29" s="293" customFormat="1">
      <c r="D1216" s="291"/>
      <c r="E1216" s="291"/>
      <c r="P1216" s="532"/>
      <c r="R1216" s="532"/>
      <c r="AC1216"/>
    </row>
    <row r="1217" spans="4:29" s="293" customFormat="1">
      <c r="D1217" s="291"/>
      <c r="E1217" s="291"/>
      <c r="P1217" s="532"/>
      <c r="R1217" s="532"/>
      <c r="AC1217"/>
    </row>
    <row r="1218" spans="4:29" s="293" customFormat="1">
      <c r="D1218" s="291"/>
      <c r="E1218" s="291"/>
      <c r="P1218" s="532"/>
      <c r="R1218" s="532"/>
      <c r="AC1218"/>
    </row>
    <row r="1219" spans="4:29" s="293" customFormat="1">
      <c r="D1219" s="291"/>
      <c r="E1219" s="291"/>
      <c r="P1219" s="532"/>
      <c r="R1219" s="532"/>
      <c r="AC1219"/>
    </row>
    <row r="1220" spans="4:29" s="293" customFormat="1">
      <c r="D1220" s="291"/>
      <c r="E1220" s="291"/>
      <c r="P1220" s="532"/>
      <c r="R1220" s="532"/>
      <c r="AC1220"/>
    </row>
    <row r="1221" spans="4:29" s="293" customFormat="1">
      <c r="D1221" s="291"/>
      <c r="E1221" s="291"/>
      <c r="P1221" s="532"/>
      <c r="R1221" s="532"/>
      <c r="AC1221"/>
    </row>
    <row r="1222" spans="4:29" s="293" customFormat="1">
      <c r="D1222" s="291"/>
      <c r="E1222" s="291"/>
      <c r="P1222" s="532"/>
      <c r="R1222" s="532"/>
      <c r="AC1222"/>
    </row>
    <row r="1223" spans="4:29" s="293" customFormat="1">
      <c r="D1223" s="291"/>
      <c r="E1223" s="291"/>
      <c r="P1223" s="532"/>
      <c r="R1223" s="532"/>
      <c r="AC1223"/>
    </row>
    <row r="1224" spans="4:29" s="293" customFormat="1">
      <c r="D1224" s="291"/>
      <c r="E1224" s="291"/>
      <c r="P1224" s="532"/>
      <c r="R1224" s="532"/>
      <c r="AC1224"/>
    </row>
    <row r="1225" spans="4:29" s="293" customFormat="1">
      <c r="D1225" s="291"/>
      <c r="E1225" s="291"/>
      <c r="P1225" s="532"/>
      <c r="R1225" s="532"/>
      <c r="AC1225"/>
    </row>
    <row r="1226" spans="4:29" s="293" customFormat="1">
      <c r="D1226" s="291"/>
      <c r="E1226" s="291"/>
      <c r="P1226" s="532"/>
      <c r="R1226" s="532"/>
      <c r="AC1226"/>
    </row>
    <row r="1227" spans="4:29" s="293" customFormat="1">
      <c r="D1227" s="291"/>
      <c r="E1227" s="291"/>
      <c r="P1227" s="532"/>
      <c r="R1227" s="532"/>
      <c r="AC1227"/>
    </row>
    <row r="1228" spans="4:29" s="293" customFormat="1">
      <c r="D1228" s="291"/>
      <c r="E1228" s="291"/>
      <c r="P1228" s="532"/>
      <c r="R1228" s="532"/>
      <c r="AC1228"/>
    </row>
    <row r="1229" spans="4:29" s="293" customFormat="1">
      <c r="D1229" s="291"/>
      <c r="E1229" s="291"/>
      <c r="P1229" s="532"/>
      <c r="R1229" s="532"/>
      <c r="AC1229"/>
    </row>
    <row r="1230" spans="4:29" s="293" customFormat="1">
      <c r="D1230" s="291"/>
      <c r="E1230" s="291"/>
      <c r="P1230" s="532"/>
      <c r="R1230" s="532"/>
      <c r="AC1230"/>
    </row>
    <row r="1231" spans="4:29" s="293" customFormat="1">
      <c r="D1231" s="291"/>
      <c r="E1231" s="291"/>
      <c r="P1231" s="532"/>
      <c r="R1231" s="532"/>
      <c r="AC1231"/>
    </row>
    <row r="1232" spans="4:29" s="293" customFormat="1">
      <c r="D1232" s="291"/>
      <c r="E1232" s="291"/>
      <c r="P1232" s="532"/>
      <c r="R1232" s="532"/>
      <c r="AC1232"/>
    </row>
    <row r="1233" spans="4:29" s="293" customFormat="1">
      <c r="D1233" s="291"/>
      <c r="E1233" s="291"/>
      <c r="P1233" s="532"/>
      <c r="R1233" s="532"/>
      <c r="AC1233"/>
    </row>
    <row r="1234" spans="4:29" s="293" customFormat="1">
      <c r="D1234" s="291"/>
      <c r="E1234" s="291"/>
      <c r="P1234" s="532"/>
      <c r="R1234" s="532"/>
      <c r="AC1234"/>
    </row>
    <row r="1235" spans="4:29" s="293" customFormat="1">
      <c r="D1235" s="291"/>
      <c r="E1235" s="291"/>
      <c r="P1235" s="532"/>
      <c r="R1235" s="532"/>
      <c r="AC1235"/>
    </row>
    <row r="1236" spans="4:29" s="293" customFormat="1">
      <c r="D1236" s="291"/>
      <c r="E1236" s="291"/>
      <c r="P1236" s="532"/>
      <c r="R1236" s="532"/>
      <c r="AC1236"/>
    </row>
    <row r="1237" spans="4:29" s="293" customFormat="1">
      <c r="D1237" s="291"/>
      <c r="E1237" s="291"/>
      <c r="P1237" s="532"/>
      <c r="R1237" s="532"/>
      <c r="AC1237"/>
    </row>
    <row r="1238" spans="4:29" s="293" customFormat="1">
      <c r="D1238" s="291"/>
      <c r="E1238" s="291"/>
      <c r="P1238" s="532"/>
      <c r="R1238" s="532"/>
      <c r="AC1238"/>
    </row>
    <row r="1239" spans="4:29" s="293" customFormat="1">
      <c r="D1239" s="291"/>
      <c r="E1239" s="291"/>
      <c r="P1239" s="532"/>
      <c r="R1239" s="532"/>
      <c r="AC1239"/>
    </row>
    <row r="1240" spans="4:29" s="293" customFormat="1">
      <c r="D1240" s="291"/>
      <c r="E1240" s="291"/>
      <c r="P1240" s="532"/>
      <c r="R1240" s="532"/>
      <c r="AC1240"/>
    </row>
    <row r="1241" spans="4:29" s="293" customFormat="1">
      <c r="D1241" s="291"/>
      <c r="E1241" s="291"/>
      <c r="P1241" s="532"/>
      <c r="R1241" s="532"/>
      <c r="AC1241"/>
    </row>
    <row r="1242" spans="4:29" s="293" customFormat="1">
      <c r="D1242" s="291"/>
      <c r="E1242" s="291"/>
      <c r="P1242" s="532"/>
      <c r="R1242" s="532"/>
      <c r="AC1242"/>
    </row>
    <row r="1243" spans="4:29" s="293" customFormat="1">
      <c r="D1243" s="291"/>
      <c r="E1243" s="291"/>
      <c r="P1243" s="532"/>
      <c r="R1243" s="532"/>
      <c r="AC1243"/>
    </row>
    <row r="1244" spans="4:29" s="293" customFormat="1">
      <c r="D1244" s="291"/>
      <c r="E1244" s="291"/>
      <c r="P1244" s="532"/>
      <c r="R1244" s="532"/>
      <c r="AC1244"/>
    </row>
    <row r="1245" spans="4:29" s="293" customFormat="1">
      <c r="D1245" s="291"/>
      <c r="E1245" s="291"/>
      <c r="P1245" s="532"/>
      <c r="R1245" s="532"/>
      <c r="AC1245"/>
    </row>
    <row r="1246" spans="4:29" s="293" customFormat="1">
      <c r="D1246" s="291"/>
      <c r="E1246" s="291"/>
      <c r="P1246" s="532"/>
      <c r="R1246" s="532"/>
      <c r="AC1246"/>
    </row>
    <row r="1247" spans="4:29" s="293" customFormat="1">
      <c r="D1247" s="291"/>
      <c r="E1247" s="291"/>
      <c r="P1247" s="532"/>
      <c r="R1247" s="532"/>
      <c r="AC1247"/>
    </row>
    <row r="1248" spans="4:29" s="293" customFormat="1">
      <c r="D1248" s="291"/>
      <c r="E1248" s="291"/>
      <c r="P1248" s="532"/>
      <c r="R1248" s="532"/>
      <c r="AC1248"/>
    </row>
    <row r="1249" spans="4:29" s="293" customFormat="1">
      <c r="D1249" s="291"/>
      <c r="E1249" s="291"/>
      <c r="P1249" s="532"/>
      <c r="R1249" s="532"/>
      <c r="AC1249"/>
    </row>
    <row r="1250" spans="4:29" s="293" customFormat="1">
      <c r="D1250" s="291"/>
      <c r="E1250" s="291"/>
      <c r="P1250" s="532"/>
      <c r="R1250" s="532"/>
      <c r="AC1250"/>
    </row>
    <row r="1251" spans="4:29" s="293" customFormat="1">
      <c r="D1251" s="291"/>
      <c r="E1251" s="291"/>
      <c r="P1251" s="532"/>
      <c r="R1251" s="532"/>
      <c r="AC1251"/>
    </row>
    <row r="1252" spans="4:29" s="293" customFormat="1">
      <c r="D1252" s="291"/>
      <c r="E1252" s="291"/>
      <c r="P1252" s="532"/>
      <c r="R1252" s="532"/>
      <c r="AC1252"/>
    </row>
    <row r="1253" spans="4:29" s="293" customFormat="1">
      <c r="D1253" s="291"/>
      <c r="E1253" s="291"/>
      <c r="P1253" s="532"/>
      <c r="R1253" s="532"/>
      <c r="AC1253"/>
    </row>
    <row r="1254" spans="4:29" s="293" customFormat="1">
      <c r="D1254" s="291"/>
      <c r="E1254" s="291"/>
      <c r="P1254" s="532"/>
      <c r="R1254" s="532"/>
      <c r="AC1254"/>
    </row>
    <row r="1255" spans="4:29" s="293" customFormat="1">
      <c r="D1255" s="291"/>
      <c r="E1255" s="291"/>
      <c r="P1255" s="532"/>
      <c r="R1255" s="532"/>
      <c r="AC1255"/>
    </row>
    <row r="1256" spans="4:29" s="293" customFormat="1">
      <c r="D1256" s="291"/>
      <c r="E1256" s="291"/>
      <c r="P1256" s="532"/>
      <c r="R1256" s="532"/>
      <c r="AC1256"/>
    </row>
    <row r="1257" spans="4:29" s="293" customFormat="1">
      <c r="D1257" s="291"/>
      <c r="E1257" s="291"/>
      <c r="P1257" s="532"/>
      <c r="R1257" s="532"/>
      <c r="AC1257"/>
    </row>
    <row r="1258" spans="4:29" s="293" customFormat="1">
      <c r="D1258" s="291"/>
      <c r="E1258" s="291"/>
      <c r="P1258" s="532"/>
      <c r="R1258" s="532"/>
      <c r="AC1258"/>
    </row>
    <row r="1259" spans="4:29" s="293" customFormat="1">
      <c r="D1259" s="291"/>
      <c r="E1259" s="291"/>
      <c r="P1259" s="532"/>
      <c r="R1259" s="532"/>
      <c r="AC1259"/>
    </row>
    <row r="1260" spans="4:29" s="293" customFormat="1">
      <c r="D1260" s="291"/>
      <c r="E1260" s="291"/>
      <c r="P1260" s="532"/>
      <c r="R1260" s="532"/>
      <c r="AC1260"/>
    </row>
    <row r="1261" spans="4:29" s="293" customFormat="1">
      <c r="D1261" s="291"/>
      <c r="E1261" s="291"/>
      <c r="P1261" s="532"/>
      <c r="R1261" s="532"/>
      <c r="AC1261"/>
    </row>
    <row r="1262" spans="4:29" s="293" customFormat="1">
      <c r="D1262" s="291"/>
      <c r="E1262" s="291"/>
      <c r="P1262" s="532"/>
      <c r="R1262" s="532"/>
      <c r="AC1262"/>
    </row>
    <row r="1263" spans="4:29" s="293" customFormat="1">
      <c r="D1263" s="291"/>
      <c r="E1263" s="291"/>
      <c r="P1263" s="532"/>
      <c r="R1263" s="532"/>
      <c r="AC1263"/>
    </row>
    <row r="1264" spans="4:29" s="293" customFormat="1">
      <c r="D1264" s="291"/>
      <c r="E1264" s="291"/>
      <c r="P1264" s="532"/>
      <c r="R1264" s="532"/>
      <c r="AC1264"/>
    </row>
    <row r="1265" spans="4:29" s="293" customFormat="1">
      <c r="D1265" s="291"/>
      <c r="E1265" s="291"/>
      <c r="P1265" s="532"/>
      <c r="R1265" s="532"/>
      <c r="AC1265"/>
    </row>
    <row r="1266" spans="4:29" s="293" customFormat="1">
      <c r="D1266" s="291"/>
      <c r="E1266" s="291"/>
      <c r="P1266" s="532"/>
      <c r="R1266" s="532"/>
      <c r="AC1266"/>
    </row>
    <row r="1267" spans="4:29" s="293" customFormat="1">
      <c r="D1267" s="291"/>
      <c r="E1267" s="291"/>
      <c r="P1267" s="532"/>
      <c r="R1267" s="532"/>
      <c r="AC1267"/>
    </row>
    <row r="1268" spans="4:29" s="293" customFormat="1">
      <c r="D1268" s="291"/>
      <c r="E1268" s="291"/>
      <c r="P1268" s="532"/>
      <c r="R1268" s="532"/>
      <c r="AC1268"/>
    </row>
    <row r="1269" spans="4:29" s="293" customFormat="1">
      <c r="D1269" s="291"/>
      <c r="E1269" s="291"/>
      <c r="P1269" s="532"/>
      <c r="R1269" s="532"/>
      <c r="AC1269"/>
    </row>
    <row r="1270" spans="4:29" s="293" customFormat="1">
      <c r="D1270" s="291"/>
      <c r="E1270" s="291"/>
      <c r="P1270" s="532"/>
      <c r="R1270" s="532"/>
      <c r="AC1270"/>
    </row>
    <row r="1271" spans="4:29" s="293" customFormat="1">
      <c r="D1271" s="291"/>
      <c r="E1271" s="291"/>
      <c r="P1271" s="532"/>
      <c r="R1271" s="532"/>
      <c r="AC1271"/>
    </row>
    <row r="1272" spans="4:29" s="293" customFormat="1">
      <c r="D1272" s="291"/>
      <c r="E1272" s="291"/>
      <c r="P1272" s="532"/>
      <c r="R1272" s="532"/>
      <c r="AC1272"/>
    </row>
    <row r="1273" spans="4:29" s="293" customFormat="1">
      <c r="D1273" s="291"/>
      <c r="E1273" s="291"/>
      <c r="P1273" s="532"/>
      <c r="R1273" s="532"/>
      <c r="AC1273"/>
    </row>
    <row r="1274" spans="4:29" s="293" customFormat="1">
      <c r="D1274" s="291"/>
      <c r="E1274" s="291"/>
      <c r="P1274" s="532"/>
      <c r="R1274" s="532"/>
      <c r="AC1274"/>
    </row>
    <row r="1275" spans="4:29" s="293" customFormat="1">
      <c r="D1275" s="291"/>
      <c r="E1275" s="291"/>
      <c r="P1275" s="532"/>
      <c r="R1275" s="532"/>
      <c r="AC1275"/>
    </row>
    <row r="1276" spans="4:29" s="293" customFormat="1">
      <c r="D1276" s="291"/>
      <c r="E1276" s="291"/>
      <c r="P1276" s="532"/>
      <c r="R1276" s="532"/>
      <c r="AC1276"/>
    </row>
    <row r="1277" spans="4:29" s="293" customFormat="1">
      <c r="D1277" s="291"/>
      <c r="E1277" s="291"/>
      <c r="P1277" s="532"/>
      <c r="R1277" s="532"/>
      <c r="AC1277"/>
    </row>
    <row r="1278" spans="4:29" s="293" customFormat="1">
      <c r="D1278" s="291"/>
      <c r="E1278" s="291"/>
      <c r="P1278" s="532"/>
      <c r="R1278" s="532"/>
      <c r="AC1278"/>
    </row>
    <row r="1279" spans="4:29" s="293" customFormat="1">
      <c r="D1279" s="291"/>
      <c r="E1279" s="291"/>
      <c r="P1279" s="532"/>
      <c r="R1279" s="532"/>
      <c r="AC1279"/>
    </row>
    <row r="1280" spans="4:29" s="293" customFormat="1">
      <c r="D1280" s="291"/>
      <c r="E1280" s="291"/>
      <c r="P1280" s="532"/>
      <c r="R1280" s="532"/>
      <c r="AC1280"/>
    </row>
    <row r="1281" spans="4:29" s="293" customFormat="1">
      <c r="D1281" s="291"/>
      <c r="E1281" s="291"/>
      <c r="P1281" s="532"/>
      <c r="R1281" s="532"/>
      <c r="AC1281"/>
    </row>
    <row r="1282" spans="4:29" s="293" customFormat="1">
      <c r="D1282" s="291"/>
      <c r="E1282" s="291"/>
      <c r="P1282" s="532"/>
      <c r="R1282" s="532"/>
      <c r="AC1282"/>
    </row>
    <row r="1283" spans="4:29" s="293" customFormat="1">
      <c r="D1283" s="291"/>
      <c r="E1283" s="291"/>
      <c r="P1283" s="532"/>
      <c r="R1283" s="532"/>
      <c r="AC1283"/>
    </row>
    <row r="1284" spans="4:29" s="293" customFormat="1">
      <c r="D1284" s="291"/>
      <c r="E1284" s="291"/>
      <c r="P1284" s="532"/>
      <c r="R1284" s="532"/>
      <c r="AC1284"/>
    </row>
    <row r="1285" spans="4:29" s="293" customFormat="1">
      <c r="D1285" s="291"/>
      <c r="E1285" s="291"/>
      <c r="P1285" s="532"/>
      <c r="R1285" s="532"/>
      <c r="AC1285"/>
    </row>
    <row r="1286" spans="4:29" s="293" customFormat="1">
      <c r="D1286" s="291"/>
      <c r="E1286" s="291"/>
      <c r="P1286" s="532"/>
      <c r="R1286" s="532"/>
      <c r="AC1286"/>
    </row>
    <row r="1287" spans="4:29" s="293" customFormat="1">
      <c r="D1287" s="291"/>
      <c r="E1287" s="291"/>
      <c r="P1287" s="532"/>
      <c r="R1287" s="532"/>
      <c r="AC1287"/>
    </row>
    <row r="1288" spans="4:29" s="293" customFormat="1">
      <c r="D1288" s="291"/>
      <c r="E1288" s="291"/>
      <c r="P1288" s="532"/>
      <c r="R1288" s="532"/>
      <c r="AC1288"/>
    </row>
    <row r="1289" spans="4:29" s="293" customFormat="1">
      <c r="D1289" s="291"/>
      <c r="E1289" s="291"/>
      <c r="P1289" s="532"/>
      <c r="R1289" s="532"/>
      <c r="AC1289"/>
    </row>
    <row r="1290" spans="4:29" s="293" customFormat="1">
      <c r="D1290" s="291"/>
      <c r="E1290" s="291"/>
      <c r="P1290" s="532"/>
      <c r="R1290" s="532"/>
      <c r="AC1290"/>
    </row>
    <row r="1291" spans="4:29" s="293" customFormat="1">
      <c r="D1291" s="291"/>
      <c r="E1291" s="291"/>
      <c r="P1291" s="532"/>
      <c r="R1291" s="532"/>
      <c r="AC1291"/>
    </row>
    <row r="1292" spans="4:29" s="293" customFormat="1">
      <c r="D1292" s="291"/>
      <c r="E1292" s="291"/>
      <c r="P1292" s="532"/>
      <c r="R1292" s="532"/>
      <c r="AC1292"/>
    </row>
    <row r="1293" spans="4:29" s="293" customFormat="1">
      <c r="D1293" s="291"/>
      <c r="E1293" s="291"/>
      <c r="P1293" s="532"/>
      <c r="R1293" s="532"/>
      <c r="AC1293"/>
    </row>
    <row r="1294" spans="4:29" s="293" customFormat="1">
      <c r="D1294" s="291"/>
      <c r="E1294" s="291"/>
      <c r="P1294" s="532"/>
      <c r="R1294" s="532"/>
      <c r="AC1294"/>
    </row>
    <row r="1295" spans="4:29" s="293" customFormat="1">
      <c r="D1295" s="291"/>
      <c r="E1295" s="291"/>
      <c r="P1295" s="532"/>
      <c r="R1295" s="532"/>
      <c r="AC1295"/>
    </row>
    <row r="1296" spans="4:29" s="293" customFormat="1">
      <c r="D1296" s="291"/>
      <c r="E1296" s="291"/>
      <c r="P1296" s="532"/>
      <c r="R1296" s="532"/>
      <c r="AC1296"/>
    </row>
    <row r="1297" spans="4:29" s="293" customFormat="1">
      <c r="D1297" s="291"/>
      <c r="E1297" s="291"/>
      <c r="P1297" s="532"/>
      <c r="R1297" s="532"/>
      <c r="AC1297"/>
    </row>
    <row r="1298" spans="4:29" s="293" customFormat="1">
      <c r="D1298" s="291"/>
      <c r="E1298" s="291"/>
      <c r="P1298" s="532"/>
      <c r="R1298" s="532"/>
      <c r="AC1298"/>
    </row>
    <row r="1299" spans="4:29" s="293" customFormat="1">
      <c r="D1299" s="291"/>
      <c r="E1299" s="291"/>
      <c r="P1299" s="532"/>
      <c r="R1299" s="532"/>
      <c r="AC1299"/>
    </row>
    <row r="1300" spans="4:29" s="293" customFormat="1">
      <c r="D1300" s="291"/>
      <c r="E1300" s="291"/>
      <c r="P1300" s="532"/>
      <c r="R1300" s="532"/>
      <c r="AC1300"/>
    </row>
    <row r="1301" spans="4:29" s="293" customFormat="1">
      <c r="D1301" s="291"/>
      <c r="E1301" s="291"/>
      <c r="P1301" s="532"/>
      <c r="R1301" s="532"/>
      <c r="AC1301"/>
    </row>
    <row r="1302" spans="4:29" s="293" customFormat="1">
      <c r="D1302" s="291"/>
      <c r="E1302" s="291"/>
      <c r="P1302" s="532"/>
      <c r="R1302" s="532"/>
      <c r="AC1302"/>
    </row>
    <row r="1303" spans="4:29" s="293" customFormat="1">
      <c r="D1303" s="291"/>
      <c r="E1303" s="291"/>
      <c r="P1303" s="532"/>
      <c r="R1303" s="532"/>
      <c r="AC1303"/>
    </row>
    <row r="1304" spans="4:29" s="293" customFormat="1">
      <c r="D1304" s="291"/>
      <c r="E1304" s="291"/>
      <c r="P1304" s="532"/>
      <c r="R1304" s="532"/>
      <c r="AC1304"/>
    </row>
    <row r="1305" spans="4:29" s="293" customFormat="1">
      <c r="D1305" s="291"/>
      <c r="E1305" s="291"/>
      <c r="P1305" s="532"/>
      <c r="R1305" s="532"/>
      <c r="AC1305"/>
    </row>
    <row r="1306" spans="4:29" s="293" customFormat="1">
      <c r="D1306" s="291"/>
      <c r="E1306" s="291"/>
      <c r="P1306" s="532"/>
      <c r="R1306" s="532"/>
      <c r="AC1306"/>
    </row>
    <row r="1307" spans="4:29" s="293" customFormat="1">
      <c r="D1307" s="291"/>
      <c r="E1307" s="291"/>
      <c r="P1307" s="532"/>
      <c r="R1307" s="532"/>
      <c r="AC1307"/>
    </row>
    <row r="1308" spans="4:29" s="293" customFormat="1">
      <c r="D1308" s="291"/>
      <c r="E1308" s="291"/>
      <c r="P1308" s="532"/>
      <c r="R1308" s="532"/>
      <c r="AC1308"/>
    </row>
    <row r="1309" spans="4:29" s="293" customFormat="1">
      <c r="D1309" s="291"/>
      <c r="E1309" s="291"/>
      <c r="P1309" s="532"/>
      <c r="R1309" s="532"/>
      <c r="AC1309"/>
    </row>
    <row r="1310" spans="4:29" s="293" customFormat="1">
      <c r="D1310" s="291"/>
      <c r="E1310" s="291"/>
      <c r="P1310" s="532"/>
      <c r="R1310" s="532"/>
      <c r="AC1310"/>
    </row>
    <row r="1311" spans="4:29" s="293" customFormat="1">
      <c r="D1311" s="291"/>
      <c r="E1311" s="291"/>
      <c r="P1311" s="532"/>
      <c r="R1311" s="532"/>
      <c r="AC1311"/>
    </row>
    <row r="1312" spans="4:29" s="293" customFormat="1">
      <c r="D1312" s="291"/>
      <c r="E1312" s="291"/>
      <c r="P1312" s="532"/>
      <c r="R1312" s="532"/>
      <c r="AC1312"/>
    </row>
    <row r="1313" spans="4:29" s="293" customFormat="1">
      <c r="D1313" s="291"/>
      <c r="E1313" s="291"/>
      <c r="P1313" s="532"/>
      <c r="R1313" s="532"/>
      <c r="AC1313"/>
    </row>
    <row r="1314" spans="4:29" s="293" customFormat="1">
      <c r="D1314" s="291"/>
      <c r="E1314" s="291"/>
      <c r="P1314" s="532"/>
      <c r="R1314" s="532"/>
      <c r="AC1314"/>
    </row>
    <row r="1315" spans="4:29" s="293" customFormat="1">
      <c r="D1315" s="291"/>
      <c r="E1315" s="291"/>
      <c r="P1315" s="532"/>
      <c r="R1315" s="532"/>
      <c r="AC1315"/>
    </row>
    <row r="1316" spans="4:29" s="293" customFormat="1">
      <c r="D1316" s="291"/>
      <c r="E1316" s="291"/>
      <c r="P1316" s="532"/>
      <c r="R1316" s="532"/>
      <c r="AC1316"/>
    </row>
    <row r="1317" spans="4:29" s="293" customFormat="1">
      <c r="D1317" s="291"/>
      <c r="E1317" s="291"/>
      <c r="P1317" s="532"/>
      <c r="R1317" s="532"/>
      <c r="AC1317"/>
    </row>
    <row r="1318" spans="4:29" s="293" customFormat="1">
      <c r="D1318" s="291"/>
      <c r="E1318" s="291"/>
      <c r="P1318" s="532"/>
      <c r="R1318" s="532"/>
      <c r="AC1318"/>
    </row>
    <row r="1319" spans="4:29" s="293" customFormat="1">
      <c r="D1319" s="291"/>
      <c r="E1319" s="291"/>
      <c r="P1319" s="532"/>
      <c r="R1319" s="532"/>
      <c r="AC1319"/>
    </row>
    <row r="1320" spans="4:29" s="293" customFormat="1">
      <c r="D1320" s="291"/>
      <c r="E1320" s="291"/>
      <c r="P1320" s="532"/>
      <c r="R1320" s="532"/>
      <c r="AC1320"/>
    </row>
    <row r="1321" spans="4:29" s="293" customFormat="1">
      <c r="D1321" s="291"/>
      <c r="E1321" s="291"/>
      <c r="P1321" s="532"/>
      <c r="R1321" s="532"/>
      <c r="AC1321"/>
    </row>
    <row r="1322" spans="4:29" s="293" customFormat="1">
      <c r="D1322" s="291"/>
      <c r="E1322" s="291"/>
      <c r="P1322" s="532"/>
      <c r="R1322" s="532"/>
      <c r="AC1322"/>
    </row>
    <row r="1323" spans="4:29" s="293" customFormat="1">
      <c r="D1323" s="291"/>
      <c r="E1323" s="291"/>
      <c r="P1323" s="532"/>
      <c r="R1323" s="532"/>
      <c r="AC1323"/>
    </row>
    <row r="1324" spans="4:29" s="293" customFormat="1">
      <c r="D1324" s="291"/>
      <c r="E1324" s="291"/>
      <c r="P1324" s="532"/>
      <c r="R1324" s="532"/>
      <c r="AC1324"/>
    </row>
    <row r="1325" spans="4:29" s="293" customFormat="1">
      <c r="D1325" s="291"/>
      <c r="E1325" s="291"/>
      <c r="P1325" s="532"/>
      <c r="R1325" s="532"/>
      <c r="AC1325"/>
    </row>
    <row r="1326" spans="4:29" s="293" customFormat="1">
      <c r="D1326" s="291"/>
      <c r="E1326" s="291"/>
      <c r="P1326" s="532"/>
      <c r="R1326" s="532"/>
      <c r="AC1326"/>
    </row>
    <row r="1327" spans="4:29" s="293" customFormat="1">
      <c r="D1327" s="291"/>
      <c r="E1327" s="291"/>
      <c r="P1327" s="532"/>
      <c r="R1327" s="532"/>
      <c r="AC1327"/>
    </row>
    <row r="1328" spans="4:29" s="293" customFormat="1">
      <c r="D1328" s="291"/>
      <c r="E1328" s="291"/>
      <c r="P1328" s="532"/>
      <c r="R1328" s="532"/>
      <c r="AC1328"/>
    </row>
    <row r="1329" spans="4:29" s="293" customFormat="1">
      <c r="D1329" s="291"/>
      <c r="E1329" s="291"/>
      <c r="P1329" s="532"/>
      <c r="R1329" s="532"/>
      <c r="AC1329"/>
    </row>
    <row r="1330" spans="4:29" s="293" customFormat="1">
      <c r="D1330" s="291"/>
      <c r="E1330" s="291"/>
      <c r="P1330" s="532"/>
      <c r="R1330" s="532"/>
      <c r="AC1330"/>
    </row>
    <row r="1331" spans="4:29" s="293" customFormat="1">
      <c r="D1331" s="291"/>
      <c r="E1331" s="291"/>
      <c r="P1331" s="532"/>
      <c r="R1331" s="532"/>
      <c r="AC1331"/>
    </row>
    <row r="1332" spans="4:29" s="293" customFormat="1">
      <c r="D1332" s="291"/>
      <c r="E1332" s="291"/>
      <c r="P1332" s="532"/>
      <c r="R1332" s="532"/>
      <c r="AC1332"/>
    </row>
    <row r="1333" spans="4:29" s="293" customFormat="1">
      <c r="D1333" s="291"/>
      <c r="E1333" s="291"/>
      <c r="P1333" s="532"/>
      <c r="R1333" s="532"/>
      <c r="AC1333"/>
    </row>
    <row r="1334" spans="4:29" s="293" customFormat="1">
      <c r="D1334" s="291"/>
      <c r="E1334" s="291"/>
      <c r="P1334" s="532"/>
      <c r="R1334" s="532"/>
      <c r="AC1334"/>
    </row>
    <row r="1335" spans="4:29" s="293" customFormat="1">
      <c r="D1335" s="291"/>
      <c r="E1335" s="291"/>
      <c r="P1335" s="532"/>
      <c r="R1335" s="532"/>
      <c r="AC1335"/>
    </row>
    <row r="1336" spans="4:29" s="293" customFormat="1">
      <c r="D1336" s="291"/>
      <c r="E1336" s="291"/>
      <c r="P1336" s="532"/>
      <c r="R1336" s="532"/>
      <c r="AC1336"/>
    </row>
    <row r="1337" spans="4:29" s="293" customFormat="1">
      <c r="D1337" s="291"/>
      <c r="E1337" s="291"/>
      <c r="P1337" s="532"/>
      <c r="R1337" s="532"/>
      <c r="AC1337"/>
    </row>
    <row r="1338" spans="4:29" s="293" customFormat="1">
      <c r="D1338" s="291"/>
      <c r="E1338" s="291"/>
      <c r="P1338" s="532"/>
      <c r="R1338" s="532"/>
      <c r="AC1338"/>
    </row>
    <row r="1339" spans="4:29" s="293" customFormat="1">
      <c r="D1339" s="291"/>
      <c r="E1339" s="291"/>
      <c r="P1339" s="532"/>
      <c r="R1339" s="532"/>
      <c r="AC1339"/>
    </row>
    <row r="1340" spans="4:29" s="293" customFormat="1">
      <c r="D1340" s="291"/>
      <c r="E1340" s="291"/>
      <c r="P1340" s="532"/>
      <c r="R1340" s="532"/>
      <c r="AC1340"/>
    </row>
    <row r="1341" spans="4:29" s="293" customFormat="1">
      <c r="D1341" s="291"/>
      <c r="E1341" s="291"/>
      <c r="P1341" s="532"/>
      <c r="R1341" s="532"/>
      <c r="AC1341"/>
    </row>
    <row r="1342" spans="4:29" s="293" customFormat="1">
      <c r="D1342" s="291"/>
      <c r="E1342" s="291"/>
      <c r="P1342" s="532"/>
      <c r="R1342" s="532"/>
      <c r="AC1342"/>
    </row>
    <row r="1343" spans="4:29" s="293" customFormat="1">
      <c r="D1343" s="291"/>
      <c r="E1343" s="291"/>
      <c r="P1343" s="532"/>
      <c r="R1343" s="532"/>
      <c r="AC1343"/>
    </row>
    <row r="1344" spans="4:29" s="293" customFormat="1">
      <c r="D1344" s="291"/>
      <c r="E1344" s="291"/>
      <c r="P1344" s="532"/>
      <c r="R1344" s="532"/>
      <c r="AC1344"/>
    </row>
    <row r="1345" spans="4:29" s="293" customFormat="1">
      <c r="D1345" s="291"/>
      <c r="E1345" s="291"/>
      <c r="P1345" s="532"/>
      <c r="R1345" s="532"/>
      <c r="AC1345"/>
    </row>
    <row r="1346" spans="4:29" s="293" customFormat="1">
      <c r="D1346" s="291"/>
      <c r="E1346" s="291"/>
      <c r="P1346" s="532"/>
      <c r="R1346" s="532"/>
      <c r="AC1346"/>
    </row>
    <row r="1347" spans="4:29" s="293" customFormat="1">
      <c r="D1347" s="291"/>
      <c r="E1347" s="291"/>
      <c r="P1347" s="532"/>
      <c r="R1347" s="532"/>
      <c r="AC1347"/>
    </row>
    <row r="1348" spans="4:29" s="293" customFormat="1">
      <c r="D1348" s="291"/>
      <c r="E1348" s="291"/>
      <c r="P1348" s="532"/>
      <c r="R1348" s="532"/>
      <c r="AC1348"/>
    </row>
    <row r="1349" spans="4:29" s="293" customFormat="1">
      <c r="D1349" s="291"/>
      <c r="E1349" s="291"/>
      <c r="P1349" s="532"/>
      <c r="R1349" s="532"/>
      <c r="AC1349"/>
    </row>
    <row r="1350" spans="4:29" s="293" customFormat="1">
      <c r="D1350" s="291"/>
      <c r="E1350" s="291"/>
      <c r="P1350" s="532"/>
      <c r="R1350" s="532"/>
      <c r="AC1350"/>
    </row>
    <row r="1351" spans="4:29" s="293" customFormat="1">
      <c r="D1351" s="291"/>
      <c r="E1351" s="291"/>
      <c r="P1351" s="532"/>
      <c r="R1351" s="532"/>
      <c r="AC1351"/>
    </row>
    <row r="1352" spans="4:29" s="293" customFormat="1">
      <c r="D1352" s="291"/>
      <c r="E1352" s="291"/>
      <c r="P1352" s="532"/>
      <c r="R1352" s="532"/>
      <c r="AC1352"/>
    </row>
    <row r="1353" spans="4:29" s="293" customFormat="1">
      <c r="D1353" s="291"/>
      <c r="E1353" s="291"/>
      <c r="P1353" s="532"/>
      <c r="R1353" s="532"/>
      <c r="AC1353"/>
    </row>
    <row r="1354" spans="4:29" s="293" customFormat="1">
      <c r="D1354" s="291"/>
      <c r="E1354" s="291"/>
      <c r="P1354" s="532"/>
      <c r="R1354" s="532"/>
      <c r="AC1354"/>
    </row>
    <row r="1355" spans="4:29" s="293" customFormat="1">
      <c r="D1355" s="291"/>
      <c r="E1355" s="291"/>
      <c r="P1355" s="532"/>
      <c r="R1355" s="532"/>
      <c r="AC1355"/>
    </row>
    <row r="1356" spans="4:29" s="293" customFormat="1">
      <c r="D1356" s="291"/>
      <c r="E1356" s="291"/>
      <c r="P1356" s="532"/>
      <c r="R1356" s="532"/>
      <c r="AC1356"/>
    </row>
    <row r="1357" spans="4:29" s="293" customFormat="1">
      <c r="D1357" s="291"/>
      <c r="E1357" s="291"/>
      <c r="P1357" s="532"/>
      <c r="R1357" s="532"/>
      <c r="AC1357"/>
    </row>
    <row r="1358" spans="4:29" s="293" customFormat="1">
      <c r="D1358" s="291"/>
      <c r="E1358" s="291"/>
      <c r="P1358" s="532"/>
      <c r="R1358" s="532"/>
      <c r="AC1358"/>
    </row>
    <row r="1359" spans="4:29" s="293" customFormat="1">
      <c r="D1359" s="291"/>
      <c r="E1359" s="291"/>
      <c r="P1359" s="532"/>
      <c r="R1359" s="532"/>
      <c r="AC1359"/>
    </row>
    <row r="1360" spans="4:29" s="293" customFormat="1">
      <c r="D1360" s="291"/>
      <c r="E1360" s="291"/>
      <c r="P1360" s="532"/>
      <c r="R1360" s="532"/>
      <c r="AC1360"/>
    </row>
    <row r="1361" spans="4:29" s="293" customFormat="1">
      <c r="D1361" s="291"/>
      <c r="E1361" s="291"/>
      <c r="P1361" s="532"/>
      <c r="R1361" s="532"/>
      <c r="AC1361"/>
    </row>
    <row r="1362" spans="4:29" s="293" customFormat="1">
      <c r="D1362" s="291"/>
      <c r="E1362" s="291"/>
      <c r="P1362" s="532"/>
      <c r="R1362" s="532"/>
      <c r="AC1362"/>
    </row>
    <row r="1363" spans="4:29" s="293" customFormat="1">
      <c r="D1363" s="291"/>
      <c r="E1363" s="291"/>
      <c r="P1363" s="532"/>
      <c r="R1363" s="532"/>
      <c r="AC1363"/>
    </row>
    <row r="1364" spans="4:29" s="293" customFormat="1">
      <c r="D1364" s="291"/>
      <c r="E1364" s="291"/>
      <c r="P1364" s="532"/>
      <c r="R1364" s="532"/>
      <c r="AC1364"/>
    </row>
    <row r="1365" spans="4:29" s="293" customFormat="1">
      <c r="D1365" s="291"/>
      <c r="E1365" s="291"/>
      <c r="P1365" s="532"/>
      <c r="R1365" s="532"/>
      <c r="AC1365"/>
    </row>
    <row r="1366" spans="4:29" s="293" customFormat="1">
      <c r="D1366" s="291"/>
      <c r="E1366" s="291"/>
      <c r="P1366" s="532"/>
      <c r="R1366" s="532"/>
      <c r="AC1366"/>
    </row>
    <row r="1367" spans="4:29" s="293" customFormat="1">
      <c r="D1367" s="291"/>
      <c r="E1367" s="291"/>
      <c r="P1367" s="532"/>
      <c r="R1367" s="532"/>
      <c r="AC1367"/>
    </row>
    <row r="1368" spans="4:29" s="293" customFormat="1">
      <c r="D1368" s="291"/>
      <c r="E1368" s="291"/>
      <c r="P1368" s="532"/>
      <c r="R1368" s="532"/>
      <c r="AC1368"/>
    </row>
    <row r="1369" spans="4:29" s="293" customFormat="1">
      <c r="D1369" s="291"/>
      <c r="E1369" s="291"/>
      <c r="P1369" s="532"/>
      <c r="R1369" s="532"/>
      <c r="AC1369"/>
    </row>
    <row r="1370" spans="4:29" s="293" customFormat="1">
      <c r="D1370" s="291"/>
      <c r="E1370" s="291"/>
      <c r="P1370" s="532"/>
      <c r="R1370" s="532"/>
      <c r="AC1370"/>
    </row>
    <row r="1371" spans="4:29" s="293" customFormat="1">
      <c r="D1371" s="291"/>
      <c r="E1371" s="291"/>
      <c r="P1371" s="532"/>
      <c r="R1371" s="532"/>
      <c r="AC1371"/>
    </row>
    <row r="1372" spans="4:29" s="293" customFormat="1">
      <c r="D1372" s="291"/>
      <c r="E1372" s="291"/>
      <c r="P1372" s="532"/>
      <c r="R1372" s="532"/>
      <c r="AC1372"/>
    </row>
    <row r="1373" spans="4:29" s="293" customFormat="1">
      <c r="D1373" s="291"/>
      <c r="E1373" s="291"/>
      <c r="P1373" s="532"/>
      <c r="R1373" s="532"/>
      <c r="AC1373"/>
    </row>
    <row r="1374" spans="4:29" s="293" customFormat="1">
      <c r="D1374" s="291"/>
      <c r="E1374" s="291"/>
      <c r="P1374" s="532"/>
      <c r="R1374" s="532"/>
      <c r="AC1374"/>
    </row>
    <row r="1375" spans="4:29" s="293" customFormat="1">
      <c r="D1375" s="291"/>
      <c r="E1375" s="291"/>
      <c r="P1375" s="532"/>
      <c r="R1375" s="532"/>
      <c r="AC1375"/>
    </row>
    <row r="1376" spans="4:29" s="293" customFormat="1">
      <c r="D1376" s="291"/>
      <c r="E1376" s="291"/>
      <c r="P1376" s="532"/>
      <c r="R1376" s="532"/>
      <c r="AC1376"/>
    </row>
    <row r="1377" spans="4:29" s="293" customFormat="1">
      <c r="D1377" s="291"/>
      <c r="E1377" s="291"/>
      <c r="P1377" s="532"/>
      <c r="R1377" s="532"/>
      <c r="AC1377"/>
    </row>
    <row r="1378" spans="4:29" s="293" customFormat="1">
      <c r="D1378" s="291"/>
      <c r="E1378" s="291"/>
      <c r="P1378" s="532"/>
      <c r="R1378" s="532"/>
      <c r="AC1378"/>
    </row>
    <row r="1379" spans="4:29" s="293" customFormat="1">
      <c r="D1379" s="291"/>
      <c r="E1379" s="291"/>
      <c r="P1379" s="532"/>
      <c r="R1379" s="532"/>
      <c r="AC1379"/>
    </row>
    <row r="1380" spans="4:29" s="293" customFormat="1">
      <c r="D1380" s="291"/>
      <c r="E1380" s="291"/>
      <c r="P1380" s="532"/>
      <c r="R1380" s="532"/>
      <c r="AC1380"/>
    </row>
    <row r="1381" spans="4:29" s="293" customFormat="1">
      <c r="D1381" s="291"/>
      <c r="E1381" s="291"/>
      <c r="P1381" s="532"/>
      <c r="R1381" s="532"/>
      <c r="AC1381"/>
    </row>
    <row r="1382" spans="4:29" s="293" customFormat="1">
      <c r="D1382" s="291"/>
      <c r="E1382" s="291"/>
      <c r="P1382" s="532"/>
      <c r="R1382" s="532"/>
      <c r="AC1382"/>
    </row>
    <row r="1383" spans="4:29" s="293" customFormat="1">
      <c r="D1383" s="291"/>
      <c r="E1383" s="291"/>
      <c r="P1383" s="532"/>
      <c r="R1383" s="532"/>
      <c r="AC1383"/>
    </row>
    <row r="1384" spans="4:29" s="293" customFormat="1">
      <c r="D1384" s="291"/>
      <c r="E1384" s="291"/>
      <c r="P1384" s="532"/>
      <c r="R1384" s="532"/>
      <c r="AC1384"/>
    </row>
    <row r="1385" spans="4:29" s="293" customFormat="1">
      <c r="D1385" s="291"/>
      <c r="E1385" s="291"/>
      <c r="P1385" s="532"/>
      <c r="R1385" s="532"/>
      <c r="AC1385"/>
    </row>
    <row r="1386" spans="4:29" s="293" customFormat="1">
      <c r="D1386" s="291"/>
      <c r="E1386" s="291"/>
      <c r="P1386" s="532"/>
      <c r="R1386" s="532"/>
      <c r="AC1386"/>
    </row>
    <row r="1387" spans="4:29" s="293" customFormat="1">
      <c r="D1387" s="291"/>
      <c r="E1387" s="291"/>
      <c r="P1387" s="532"/>
      <c r="R1387" s="532"/>
      <c r="AC1387"/>
    </row>
    <row r="1388" spans="4:29" s="293" customFormat="1">
      <c r="D1388" s="291"/>
      <c r="E1388" s="291"/>
      <c r="P1388" s="532"/>
      <c r="R1388" s="532"/>
      <c r="AC1388"/>
    </row>
    <row r="1389" spans="4:29" s="293" customFormat="1">
      <c r="D1389" s="291"/>
      <c r="E1389" s="291"/>
      <c r="P1389" s="532"/>
      <c r="R1389" s="532"/>
      <c r="AC1389"/>
    </row>
    <row r="1390" spans="4:29" s="293" customFormat="1">
      <c r="D1390" s="291"/>
      <c r="E1390" s="291"/>
      <c r="P1390" s="532"/>
      <c r="R1390" s="532"/>
      <c r="AC1390"/>
    </row>
    <row r="1391" spans="4:29" s="293" customFormat="1">
      <c r="D1391" s="291"/>
      <c r="E1391" s="291"/>
      <c r="P1391" s="532"/>
      <c r="R1391" s="532"/>
      <c r="AC1391"/>
    </row>
    <row r="1392" spans="4:29" s="293" customFormat="1">
      <c r="D1392" s="291"/>
      <c r="E1392" s="291"/>
      <c r="P1392" s="532"/>
      <c r="R1392" s="532"/>
      <c r="AC1392"/>
    </row>
    <row r="1393" spans="4:29" s="293" customFormat="1">
      <c r="D1393" s="291"/>
      <c r="E1393" s="291"/>
      <c r="P1393" s="532"/>
      <c r="R1393" s="532"/>
      <c r="AC1393"/>
    </row>
    <row r="1394" spans="4:29" s="293" customFormat="1">
      <c r="D1394" s="291"/>
      <c r="E1394" s="291"/>
      <c r="P1394" s="532"/>
      <c r="R1394" s="532"/>
      <c r="AC1394"/>
    </row>
    <row r="1395" spans="4:29" s="293" customFormat="1">
      <c r="D1395" s="291"/>
      <c r="E1395" s="291"/>
      <c r="P1395" s="532"/>
      <c r="R1395" s="532"/>
      <c r="AC1395"/>
    </row>
    <row r="1396" spans="4:29" s="293" customFormat="1">
      <c r="D1396" s="291"/>
      <c r="E1396" s="291"/>
      <c r="P1396" s="532"/>
      <c r="R1396" s="532"/>
      <c r="AC1396"/>
    </row>
    <row r="1397" spans="4:29" s="293" customFormat="1">
      <c r="D1397" s="291"/>
      <c r="E1397" s="291"/>
      <c r="P1397" s="532"/>
      <c r="R1397" s="532"/>
      <c r="AC1397"/>
    </row>
    <row r="1398" spans="4:29" s="293" customFormat="1">
      <c r="D1398" s="291"/>
      <c r="E1398" s="291"/>
      <c r="P1398" s="532"/>
      <c r="R1398" s="532"/>
      <c r="AC1398"/>
    </row>
    <row r="1399" spans="4:29" s="293" customFormat="1">
      <c r="D1399" s="291"/>
      <c r="E1399" s="291"/>
      <c r="P1399" s="532"/>
      <c r="R1399" s="532"/>
      <c r="AC1399"/>
    </row>
    <row r="1400" spans="4:29" s="293" customFormat="1">
      <c r="D1400" s="291"/>
      <c r="E1400" s="291"/>
      <c r="P1400" s="532"/>
      <c r="R1400" s="532"/>
      <c r="AC1400"/>
    </row>
    <row r="1401" spans="4:29" s="293" customFormat="1">
      <c r="D1401" s="291"/>
      <c r="E1401" s="291"/>
      <c r="P1401" s="532"/>
      <c r="R1401" s="532"/>
      <c r="AC1401"/>
    </row>
    <row r="1402" spans="4:29" s="293" customFormat="1">
      <c r="D1402" s="291"/>
      <c r="E1402" s="291"/>
      <c r="P1402" s="532"/>
      <c r="R1402" s="532"/>
      <c r="AC1402"/>
    </row>
    <row r="1403" spans="4:29" s="293" customFormat="1">
      <c r="D1403" s="291"/>
      <c r="E1403" s="291"/>
      <c r="P1403" s="532"/>
      <c r="R1403" s="532"/>
      <c r="AC1403"/>
    </row>
    <row r="1404" spans="4:29" s="293" customFormat="1">
      <c r="D1404" s="291"/>
      <c r="E1404" s="291"/>
      <c r="P1404" s="532"/>
      <c r="R1404" s="532"/>
      <c r="AC1404"/>
    </row>
    <row r="1405" spans="4:29" s="293" customFormat="1">
      <c r="D1405" s="291"/>
      <c r="E1405" s="291"/>
      <c r="P1405" s="532"/>
      <c r="R1405" s="532"/>
      <c r="AC1405"/>
    </row>
    <row r="1406" spans="4:29" s="293" customFormat="1">
      <c r="D1406" s="291"/>
      <c r="E1406" s="291"/>
      <c r="P1406" s="532"/>
      <c r="R1406" s="532"/>
      <c r="AC1406"/>
    </row>
    <row r="1407" spans="4:29" s="293" customFormat="1">
      <c r="D1407" s="291"/>
      <c r="E1407" s="291"/>
      <c r="P1407" s="532"/>
      <c r="R1407" s="532"/>
      <c r="AC1407"/>
    </row>
    <row r="1408" spans="4:29" s="293" customFormat="1">
      <c r="D1408" s="291"/>
      <c r="E1408" s="291"/>
      <c r="P1408" s="532"/>
      <c r="R1408" s="532"/>
      <c r="AC1408"/>
    </row>
    <row r="1409" spans="4:29" s="293" customFormat="1">
      <c r="D1409" s="291"/>
      <c r="E1409" s="291"/>
      <c r="P1409" s="532"/>
      <c r="R1409" s="532"/>
      <c r="AC1409"/>
    </row>
    <row r="1410" spans="4:29" s="293" customFormat="1">
      <c r="D1410" s="291"/>
      <c r="E1410" s="291"/>
      <c r="P1410" s="532"/>
      <c r="R1410" s="532"/>
      <c r="AC1410"/>
    </row>
    <row r="1411" spans="4:29" s="293" customFormat="1">
      <c r="D1411" s="291"/>
      <c r="E1411" s="291"/>
      <c r="P1411" s="532"/>
      <c r="R1411" s="532"/>
      <c r="AC1411"/>
    </row>
    <row r="1412" spans="4:29" s="293" customFormat="1">
      <c r="D1412" s="291"/>
      <c r="E1412" s="291"/>
      <c r="P1412" s="532"/>
      <c r="R1412" s="532"/>
      <c r="AC1412"/>
    </row>
    <row r="1413" spans="4:29" s="293" customFormat="1">
      <c r="D1413" s="291"/>
      <c r="E1413" s="291"/>
      <c r="P1413" s="532"/>
      <c r="R1413" s="532"/>
      <c r="AC1413"/>
    </row>
    <row r="1414" spans="4:29" s="293" customFormat="1">
      <c r="D1414" s="291"/>
      <c r="E1414" s="291"/>
      <c r="P1414" s="532"/>
      <c r="R1414" s="532"/>
      <c r="AC1414"/>
    </row>
    <row r="1415" spans="4:29" s="293" customFormat="1">
      <c r="D1415" s="291"/>
      <c r="E1415" s="291"/>
      <c r="P1415" s="532"/>
      <c r="R1415" s="532"/>
      <c r="AC1415"/>
    </row>
    <row r="1416" spans="4:29" s="293" customFormat="1">
      <c r="D1416" s="291"/>
      <c r="E1416" s="291"/>
      <c r="P1416" s="532"/>
      <c r="R1416" s="532"/>
      <c r="AC1416"/>
    </row>
    <row r="1417" spans="4:29" s="293" customFormat="1">
      <c r="D1417" s="291"/>
      <c r="E1417" s="291"/>
      <c r="P1417" s="532"/>
      <c r="R1417" s="532"/>
      <c r="AC1417"/>
    </row>
    <row r="1418" spans="4:29" s="293" customFormat="1">
      <c r="D1418" s="291"/>
      <c r="E1418" s="291"/>
      <c r="P1418" s="532"/>
      <c r="R1418" s="532"/>
      <c r="AC1418"/>
    </row>
    <row r="1419" spans="4:29" s="293" customFormat="1">
      <c r="D1419" s="291"/>
      <c r="E1419" s="291"/>
      <c r="P1419" s="532"/>
      <c r="R1419" s="532"/>
      <c r="AC1419"/>
    </row>
    <row r="1420" spans="4:29" s="293" customFormat="1">
      <c r="D1420" s="291"/>
      <c r="E1420" s="291"/>
      <c r="P1420" s="532"/>
      <c r="R1420" s="532"/>
      <c r="AC1420"/>
    </row>
    <row r="1421" spans="4:29" s="293" customFormat="1">
      <c r="D1421" s="291"/>
      <c r="E1421" s="291"/>
      <c r="P1421" s="532"/>
      <c r="R1421" s="532"/>
      <c r="AC1421"/>
    </row>
    <row r="1422" spans="4:29" s="293" customFormat="1">
      <c r="D1422" s="291"/>
      <c r="E1422" s="291"/>
      <c r="P1422" s="532"/>
      <c r="R1422" s="532"/>
      <c r="AC1422"/>
    </row>
    <row r="1423" spans="4:29" s="293" customFormat="1">
      <c r="D1423" s="291"/>
      <c r="E1423" s="291"/>
      <c r="P1423" s="532"/>
      <c r="R1423" s="532"/>
      <c r="AC1423"/>
    </row>
    <row r="1424" spans="4:29" s="293" customFormat="1">
      <c r="D1424" s="291"/>
      <c r="E1424" s="291"/>
      <c r="P1424" s="532"/>
      <c r="R1424" s="532"/>
      <c r="AC1424"/>
    </row>
    <row r="1425" spans="4:29" s="293" customFormat="1">
      <c r="D1425" s="291"/>
      <c r="E1425" s="291"/>
      <c r="P1425" s="532"/>
      <c r="R1425" s="532"/>
      <c r="AC1425"/>
    </row>
    <row r="1426" spans="4:29" s="293" customFormat="1">
      <c r="D1426" s="291"/>
      <c r="E1426" s="291"/>
      <c r="P1426" s="532"/>
      <c r="R1426" s="532"/>
      <c r="AC1426"/>
    </row>
    <row r="1427" spans="4:29" s="293" customFormat="1">
      <c r="D1427" s="291"/>
      <c r="E1427" s="291"/>
      <c r="P1427" s="532"/>
      <c r="R1427" s="532"/>
      <c r="AC1427"/>
    </row>
    <row r="1428" spans="4:29" s="293" customFormat="1">
      <c r="D1428" s="291"/>
      <c r="E1428" s="291"/>
      <c r="P1428" s="532"/>
      <c r="R1428" s="532"/>
      <c r="AC1428"/>
    </row>
    <row r="1429" spans="4:29" s="293" customFormat="1">
      <c r="D1429" s="291"/>
      <c r="E1429" s="291"/>
      <c r="P1429" s="532"/>
      <c r="R1429" s="532"/>
      <c r="AC1429"/>
    </row>
    <row r="1430" spans="4:29" s="293" customFormat="1">
      <c r="D1430" s="291"/>
      <c r="E1430" s="291"/>
      <c r="P1430" s="532"/>
      <c r="R1430" s="532"/>
      <c r="AC1430"/>
    </row>
    <row r="1431" spans="4:29" s="293" customFormat="1">
      <c r="D1431" s="291"/>
      <c r="E1431" s="291"/>
      <c r="P1431" s="532"/>
      <c r="R1431" s="532"/>
      <c r="AC1431"/>
    </row>
    <row r="1432" spans="4:29" s="293" customFormat="1">
      <c r="D1432" s="291"/>
      <c r="E1432" s="291"/>
      <c r="P1432" s="532"/>
      <c r="R1432" s="532"/>
      <c r="AC1432"/>
    </row>
    <row r="1433" spans="4:29" s="293" customFormat="1">
      <c r="D1433" s="291"/>
      <c r="E1433" s="291"/>
      <c r="P1433" s="532"/>
      <c r="R1433" s="532"/>
      <c r="AC1433"/>
    </row>
    <row r="1434" spans="4:29" s="293" customFormat="1">
      <c r="D1434" s="291"/>
      <c r="E1434" s="291"/>
      <c r="P1434" s="532"/>
      <c r="R1434" s="532"/>
      <c r="AC1434"/>
    </row>
    <row r="1435" spans="4:29" s="293" customFormat="1">
      <c r="D1435" s="291"/>
      <c r="E1435" s="291"/>
      <c r="P1435" s="532"/>
      <c r="R1435" s="532"/>
      <c r="AC1435"/>
    </row>
    <row r="1436" spans="4:29" s="293" customFormat="1">
      <c r="D1436" s="291"/>
      <c r="E1436" s="291"/>
      <c r="P1436" s="532"/>
      <c r="R1436" s="532"/>
      <c r="AC1436"/>
    </row>
    <row r="1437" spans="4:29" s="293" customFormat="1">
      <c r="D1437" s="291"/>
      <c r="E1437" s="291"/>
      <c r="P1437" s="532"/>
      <c r="R1437" s="532"/>
      <c r="AC1437"/>
    </row>
    <row r="1438" spans="4:29" s="293" customFormat="1">
      <c r="D1438" s="291"/>
      <c r="E1438" s="291"/>
      <c r="P1438" s="532"/>
      <c r="R1438" s="532"/>
      <c r="AC1438"/>
    </row>
    <row r="1439" spans="4:29" s="293" customFormat="1">
      <c r="D1439" s="291"/>
      <c r="E1439" s="291"/>
      <c r="P1439" s="532"/>
      <c r="R1439" s="532"/>
      <c r="AC1439"/>
    </row>
    <row r="1440" spans="4:29" s="293" customFormat="1">
      <c r="D1440" s="291"/>
      <c r="E1440" s="291"/>
      <c r="P1440" s="532"/>
      <c r="R1440" s="532"/>
      <c r="AC1440"/>
    </row>
    <row r="1441" spans="4:29" s="293" customFormat="1">
      <c r="D1441" s="291"/>
      <c r="E1441" s="291"/>
      <c r="P1441" s="532"/>
      <c r="R1441" s="532"/>
      <c r="AC1441"/>
    </row>
    <row r="1442" spans="4:29" s="293" customFormat="1">
      <c r="D1442" s="291"/>
      <c r="E1442" s="291"/>
      <c r="P1442" s="532"/>
      <c r="R1442" s="532"/>
      <c r="AC1442"/>
    </row>
    <row r="1443" spans="4:29" s="293" customFormat="1">
      <c r="D1443" s="291"/>
      <c r="E1443" s="291"/>
      <c r="P1443" s="532"/>
      <c r="R1443" s="532"/>
      <c r="AC1443"/>
    </row>
    <row r="1444" spans="4:29" s="293" customFormat="1">
      <c r="D1444" s="291"/>
      <c r="E1444" s="291"/>
      <c r="P1444" s="532"/>
      <c r="R1444" s="532"/>
      <c r="AC1444"/>
    </row>
    <row r="1445" spans="4:29" s="293" customFormat="1">
      <c r="D1445" s="291"/>
      <c r="E1445" s="291"/>
      <c r="P1445" s="532"/>
      <c r="R1445" s="532"/>
      <c r="AC1445"/>
    </row>
    <row r="1446" spans="4:29" s="293" customFormat="1">
      <c r="D1446" s="291"/>
      <c r="E1446" s="291"/>
      <c r="P1446" s="532"/>
      <c r="R1446" s="532"/>
      <c r="AC1446"/>
    </row>
    <row r="1447" spans="4:29" s="293" customFormat="1">
      <c r="D1447" s="291"/>
      <c r="E1447" s="291"/>
      <c r="P1447" s="532"/>
      <c r="R1447" s="532"/>
      <c r="AC1447"/>
    </row>
    <row r="1448" spans="4:29" s="293" customFormat="1">
      <c r="D1448" s="291"/>
      <c r="E1448" s="291"/>
      <c r="P1448" s="532"/>
      <c r="R1448" s="532"/>
      <c r="AC1448"/>
    </row>
    <row r="1449" spans="4:29" s="293" customFormat="1">
      <c r="D1449" s="291"/>
      <c r="E1449" s="291"/>
      <c r="P1449" s="532"/>
      <c r="R1449" s="532"/>
      <c r="AC1449"/>
    </row>
    <row r="1450" spans="4:29" s="293" customFormat="1">
      <c r="D1450" s="291"/>
      <c r="E1450" s="291"/>
      <c r="P1450" s="532"/>
      <c r="R1450" s="532"/>
      <c r="AC1450"/>
    </row>
    <row r="1451" spans="4:29" s="293" customFormat="1">
      <c r="D1451" s="291"/>
      <c r="E1451" s="291"/>
      <c r="P1451" s="532"/>
      <c r="R1451" s="532"/>
      <c r="AC1451"/>
    </row>
    <row r="1452" spans="4:29" s="293" customFormat="1">
      <c r="D1452" s="291"/>
      <c r="E1452" s="291"/>
      <c r="P1452" s="532"/>
      <c r="R1452" s="532"/>
      <c r="AC1452"/>
    </row>
    <row r="1453" spans="4:29" s="293" customFormat="1">
      <c r="D1453" s="291"/>
      <c r="E1453" s="291"/>
      <c r="P1453" s="532"/>
      <c r="R1453" s="532"/>
      <c r="AC1453"/>
    </row>
    <row r="1454" spans="4:29" s="293" customFormat="1">
      <c r="D1454" s="291"/>
      <c r="E1454" s="291"/>
      <c r="P1454" s="532"/>
      <c r="R1454" s="532"/>
      <c r="AC1454"/>
    </row>
    <row r="1455" spans="4:29" s="293" customFormat="1">
      <c r="D1455" s="291"/>
      <c r="E1455" s="291"/>
      <c r="P1455" s="532"/>
      <c r="R1455" s="532"/>
      <c r="AC1455"/>
    </row>
    <row r="1456" spans="4:29" s="293" customFormat="1">
      <c r="D1456" s="291"/>
      <c r="E1456" s="291"/>
      <c r="P1456" s="532"/>
      <c r="R1456" s="532"/>
      <c r="AC1456"/>
    </row>
    <row r="1457" spans="4:29" s="293" customFormat="1">
      <c r="D1457" s="291"/>
      <c r="E1457" s="291"/>
      <c r="P1457" s="532"/>
      <c r="R1457" s="532"/>
      <c r="AC1457"/>
    </row>
    <row r="1458" spans="4:29" s="293" customFormat="1">
      <c r="D1458" s="291"/>
      <c r="E1458" s="291"/>
      <c r="P1458" s="532"/>
      <c r="R1458" s="532"/>
      <c r="AC1458"/>
    </row>
    <row r="1459" spans="4:29" s="293" customFormat="1">
      <c r="D1459" s="291"/>
      <c r="E1459" s="291"/>
      <c r="P1459" s="532"/>
      <c r="R1459" s="532"/>
      <c r="AC1459"/>
    </row>
    <row r="1460" spans="4:29" s="293" customFormat="1">
      <c r="D1460" s="291"/>
      <c r="E1460" s="291"/>
      <c r="P1460" s="532"/>
      <c r="R1460" s="532"/>
      <c r="AC1460"/>
    </row>
    <row r="1461" spans="4:29" s="293" customFormat="1">
      <c r="D1461" s="291"/>
      <c r="E1461" s="291"/>
      <c r="P1461" s="532"/>
      <c r="R1461" s="532"/>
      <c r="AC1461"/>
    </row>
    <row r="1462" spans="4:29" s="293" customFormat="1">
      <c r="D1462" s="291"/>
      <c r="E1462" s="291"/>
      <c r="P1462" s="532"/>
      <c r="R1462" s="532"/>
      <c r="AC1462"/>
    </row>
    <row r="1463" spans="4:29" s="293" customFormat="1">
      <c r="D1463" s="291"/>
      <c r="E1463" s="291"/>
      <c r="P1463" s="532"/>
      <c r="R1463" s="532"/>
      <c r="AC1463"/>
    </row>
    <row r="1464" spans="4:29" s="293" customFormat="1">
      <c r="D1464" s="291"/>
      <c r="E1464" s="291"/>
      <c r="P1464" s="532"/>
      <c r="R1464" s="532"/>
      <c r="AC1464"/>
    </row>
    <row r="1465" spans="4:29" s="293" customFormat="1">
      <c r="D1465" s="291"/>
      <c r="E1465" s="291"/>
      <c r="P1465" s="532"/>
      <c r="R1465" s="532"/>
      <c r="AC1465"/>
    </row>
    <row r="1466" spans="4:29" s="293" customFormat="1">
      <c r="D1466" s="291"/>
      <c r="E1466" s="291"/>
      <c r="P1466" s="532"/>
      <c r="R1466" s="532"/>
      <c r="AC1466"/>
    </row>
    <row r="1467" spans="4:29" s="293" customFormat="1">
      <c r="D1467" s="291"/>
      <c r="E1467" s="291"/>
      <c r="P1467" s="532"/>
      <c r="R1467" s="532"/>
      <c r="AC1467"/>
    </row>
    <row r="1468" spans="4:29" s="293" customFormat="1">
      <c r="D1468" s="291"/>
      <c r="E1468" s="291"/>
      <c r="P1468" s="532"/>
      <c r="R1468" s="532"/>
      <c r="AC1468"/>
    </row>
    <row r="1469" spans="4:29" s="293" customFormat="1">
      <c r="D1469" s="291"/>
      <c r="E1469" s="291"/>
      <c r="P1469" s="532"/>
      <c r="R1469" s="532"/>
      <c r="AC1469"/>
    </row>
    <row r="1470" spans="4:29" s="293" customFormat="1">
      <c r="D1470" s="291"/>
      <c r="E1470" s="291"/>
      <c r="P1470" s="532"/>
      <c r="R1470" s="532"/>
      <c r="AC1470"/>
    </row>
    <row r="1471" spans="4:29" s="293" customFormat="1">
      <c r="D1471" s="291"/>
      <c r="E1471" s="291"/>
      <c r="P1471" s="532"/>
      <c r="R1471" s="532"/>
      <c r="AC1471"/>
    </row>
    <row r="1472" spans="4:29" s="293" customFormat="1">
      <c r="D1472" s="291"/>
      <c r="E1472" s="291"/>
      <c r="P1472" s="532"/>
      <c r="R1472" s="532"/>
      <c r="AC1472"/>
    </row>
    <row r="1473" spans="4:29" s="293" customFormat="1">
      <c r="D1473" s="291"/>
      <c r="E1473" s="291"/>
      <c r="P1473" s="532"/>
      <c r="R1473" s="532"/>
      <c r="AC1473"/>
    </row>
    <row r="1474" spans="4:29" s="293" customFormat="1">
      <c r="D1474" s="291"/>
      <c r="E1474" s="291"/>
      <c r="P1474" s="532"/>
      <c r="R1474" s="532"/>
      <c r="AC1474"/>
    </row>
    <row r="1475" spans="4:29" s="293" customFormat="1">
      <c r="D1475" s="291"/>
      <c r="E1475" s="291"/>
      <c r="P1475" s="532"/>
      <c r="R1475" s="532"/>
      <c r="AC1475"/>
    </row>
    <row r="1476" spans="4:29" s="293" customFormat="1">
      <c r="D1476" s="291"/>
      <c r="E1476" s="291"/>
      <c r="P1476" s="532"/>
      <c r="R1476" s="532"/>
      <c r="AC1476"/>
    </row>
    <row r="1477" spans="4:29" s="293" customFormat="1">
      <c r="D1477" s="291"/>
      <c r="E1477" s="291"/>
      <c r="P1477" s="532"/>
      <c r="R1477" s="532"/>
      <c r="AC1477"/>
    </row>
    <row r="1478" spans="4:29" s="293" customFormat="1">
      <c r="D1478" s="291"/>
      <c r="E1478" s="291"/>
      <c r="P1478" s="532"/>
      <c r="R1478" s="532"/>
      <c r="AC1478"/>
    </row>
    <row r="1479" spans="4:29" s="293" customFormat="1">
      <c r="D1479" s="291"/>
      <c r="E1479" s="291"/>
      <c r="P1479" s="532"/>
      <c r="R1479" s="532"/>
      <c r="AC1479"/>
    </row>
    <row r="1480" spans="4:29" s="293" customFormat="1">
      <c r="D1480" s="291"/>
      <c r="E1480" s="291"/>
      <c r="P1480" s="532"/>
      <c r="R1480" s="532"/>
      <c r="AC1480"/>
    </row>
    <row r="1481" spans="4:29" s="293" customFormat="1">
      <c r="D1481" s="291"/>
      <c r="E1481" s="291"/>
      <c r="P1481" s="532"/>
      <c r="R1481" s="532"/>
      <c r="AC1481"/>
    </row>
    <row r="1482" spans="4:29" s="293" customFormat="1">
      <c r="D1482" s="291"/>
      <c r="E1482" s="291"/>
      <c r="P1482" s="532"/>
      <c r="R1482" s="532"/>
      <c r="AC1482"/>
    </row>
    <row r="1483" spans="4:29" s="293" customFormat="1">
      <c r="D1483" s="291"/>
      <c r="E1483" s="291"/>
      <c r="P1483" s="532"/>
      <c r="R1483" s="532"/>
      <c r="AC1483"/>
    </row>
    <row r="1484" spans="4:29" s="293" customFormat="1">
      <c r="D1484" s="291"/>
      <c r="E1484" s="291"/>
      <c r="P1484" s="532"/>
      <c r="R1484" s="532"/>
      <c r="AC1484"/>
    </row>
    <row r="1485" spans="4:29" s="293" customFormat="1">
      <c r="D1485" s="291"/>
      <c r="E1485" s="291"/>
      <c r="P1485" s="532"/>
      <c r="R1485" s="532"/>
      <c r="AC1485"/>
    </row>
    <row r="1486" spans="4:29" s="293" customFormat="1">
      <c r="D1486" s="291"/>
      <c r="E1486" s="291"/>
      <c r="P1486" s="532"/>
      <c r="R1486" s="532"/>
      <c r="AC1486"/>
    </row>
    <row r="1487" spans="4:29" s="293" customFormat="1">
      <c r="D1487" s="291"/>
      <c r="E1487" s="291"/>
      <c r="P1487" s="532"/>
      <c r="R1487" s="532"/>
      <c r="AC1487"/>
    </row>
    <row r="1488" spans="4:29" s="293" customFormat="1">
      <c r="D1488" s="291"/>
      <c r="E1488" s="291"/>
      <c r="P1488" s="532"/>
      <c r="R1488" s="532"/>
      <c r="AC1488"/>
    </row>
    <row r="1489" spans="4:29" s="293" customFormat="1">
      <c r="D1489" s="291"/>
      <c r="E1489" s="291"/>
      <c r="P1489" s="532"/>
      <c r="R1489" s="532"/>
      <c r="AC1489"/>
    </row>
    <row r="1490" spans="4:29" s="293" customFormat="1">
      <c r="D1490" s="291"/>
      <c r="E1490" s="291"/>
      <c r="P1490" s="532"/>
      <c r="R1490" s="532"/>
      <c r="AC1490"/>
    </row>
    <row r="1491" spans="4:29" s="293" customFormat="1">
      <c r="D1491" s="291"/>
      <c r="E1491" s="291"/>
      <c r="P1491" s="532"/>
      <c r="R1491" s="532"/>
      <c r="AC1491"/>
    </row>
    <row r="1492" spans="4:29" s="293" customFormat="1">
      <c r="D1492" s="291"/>
      <c r="E1492" s="291"/>
      <c r="P1492" s="532"/>
      <c r="R1492" s="532"/>
      <c r="AC1492"/>
    </row>
    <row r="1493" spans="4:29" s="293" customFormat="1">
      <c r="D1493" s="291"/>
      <c r="E1493" s="291"/>
      <c r="P1493" s="532"/>
      <c r="R1493" s="532"/>
      <c r="AC1493"/>
    </row>
    <row r="1494" spans="4:29" s="293" customFormat="1">
      <c r="D1494" s="291"/>
      <c r="E1494" s="291"/>
      <c r="P1494" s="532"/>
      <c r="R1494" s="532"/>
      <c r="AC1494"/>
    </row>
    <row r="1495" spans="4:29" s="293" customFormat="1">
      <c r="D1495" s="291"/>
      <c r="E1495" s="291"/>
      <c r="P1495" s="532"/>
      <c r="R1495" s="532"/>
      <c r="AC1495"/>
    </row>
    <row r="1496" spans="4:29" s="293" customFormat="1">
      <c r="D1496" s="291"/>
      <c r="E1496" s="291"/>
      <c r="P1496" s="532"/>
      <c r="R1496" s="532"/>
      <c r="AC1496"/>
    </row>
    <row r="1497" spans="4:29" s="293" customFormat="1">
      <c r="D1497" s="291"/>
      <c r="E1497" s="291"/>
      <c r="P1497" s="532"/>
      <c r="R1497" s="532"/>
      <c r="AC1497"/>
    </row>
    <row r="1498" spans="4:29" s="293" customFormat="1">
      <c r="D1498" s="291"/>
      <c r="E1498" s="291"/>
      <c r="P1498" s="532"/>
      <c r="R1498" s="532"/>
      <c r="AC1498"/>
    </row>
    <row r="1499" spans="4:29" s="293" customFormat="1">
      <c r="D1499" s="291"/>
      <c r="E1499" s="291"/>
      <c r="P1499" s="532"/>
      <c r="R1499" s="532"/>
      <c r="AC1499"/>
    </row>
    <row r="1500" spans="4:29" s="293" customFormat="1">
      <c r="D1500" s="291"/>
      <c r="E1500" s="291"/>
      <c r="P1500" s="532"/>
      <c r="R1500" s="532"/>
      <c r="AC1500"/>
    </row>
    <row r="1501" spans="4:29" s="293" customFormat="1">
      <c r="D1501" s="291"/>
      <c r="E1501" s="291"/>
      <c r="P1501" s="532"/>
      <c r="R1501" s="532"/>
      <c r="AC1501"/>
    </row>
    <row r="1502" spans="4:29" s="293" customFormat="1">
      <c r="D1502" s="291"/>
      <c r="E1502" s="291"/>
      <c r="P1502" s="532"/>
      <c r="R1502" s="532"/>
      <c r="AC1502"/>
    </row>
    <row r="1503" spans="4:29" s="293" customFormat="1">
      <c r="D1503" s="291"/>
      <c r="E1503" s="291"/>
      <c r="P1503" s="532"/>
      <c r="R1503" s="532"/>
      <c r="AC1503"/>
    </row>
    <row r="1504" spans="4:29" s="293" customFormat="1">
      <c r="D1504" s="291"/>
      <c r="E1504" s="291"/>
      <c r="P1504" s="532"/>
      <c r="R1504" s="532"/>
      <c r="AC1504"/>
    </row>
    <row r="1505" spans="4:29" s="293" customFormat="1">
      <c r="D1505" s="291"/>
      <c r="E1505" s="291"/>
      <c r="P1505" s="532"/>
      <c r="R1505" s="532"/>
      <c r="AC1505"/>
    </row>
    <row r="1506" spans="4:29" s="293" customFormat="1">
      <c r="D1506" s="291"/>
      <c r="E1506" s="291"/>
      <c r="P1506" s="532"/>
      <c r="R1506" s="532"/>
      <c r="AC1506"/>
    </row>
    <row r="1507" spans="4:29" s="293" customFormat="1">
      <c r="D1507" s="291"/>
      <c r="E1507" s="291"/>
      <c r="P1507" s="532"/>
      <c r="R1507" s="532"/>
      <c r="AC1507"/>
    </row>
    <row r="1508" spans="4:29" s="293" customFormat="1">
      <c r="D1508" s="291"/>
      <c r="E1508" s="291"/>
      <c r="P1508" s="532"/>
      <c r="R1508" s="532"/>
      <c r="AC1508"/>
    </row>
    <row r="1509" spans="4:29" s="293" customFormat="1">
      <c r="D1509" s="291"/>
      <c r="E1509" s="291"/>
      <c r="P1509" s="532"/>
      <c r="R1509" s="532"/>
      <c r="AC1509"/>
    </row>
    <row r="1510" spans="4:29" s="293" customFormat="1">
      <c r="D1510" s="291"/>
      <c r="E1510" s="291"/>
      <c r="P1510" s="532"/>
      <c r="R1510" s="532"/>
      <c r="AC1510"/>
    </row>
    <row r="1511" spans="4:29" s="293" customFormat="1">
      <c r="D1511" s="291"/>
      <c r="E1511" s="291"/>
      <c r="P1511" s="532"/>
      <c r="R1511" s="532"/>
      <c r="AC1511"/>
    </row>
    <row r="1512" spans="4:29" s="293" customFormat="1">
      <c r="D1512" s="291"/>
      <c r="E1512" s="291"/>
      <c r="P1512" s="532"/>
      <c r="R1512" s="532"/>
      <c r="AC1512"/>
    </row>
    <row r="1513" spans="4:29" s="293" customFormat="1">
      <c r="D1513" s="291"/>
      <c r="E1513" s="291"/>
      <c r="P1513" s="532"/>
      <c r="R1513" s="532"/>
      <c r="AC1513"/>
    </row>
    <row r="1514" spans="4:29" s="293" customFormat="1">
      <c r="D1514" s="291"/>
      <c r="E1514" s="291"/>
      <c r="P1514" s="532"/>
      <c r="R1514" s="532"/>
      <c r="AC1514"/>
    </row>
    <row r="1515" spans="4:29" s="293" customFormat="1">
      <c r="D1515" s="291"/>
      <c r="E1515" s="291"/>
      <c r="P1515" s="532"/>
      <c r="R1515" s="532"/>
      <c r="AC1515"/>
    </row>
    <row r="1516" spans="4:29" s="293" customFormat="1">
      <c r="D1516" s="291"/>
      <c r="E1516" s="291"/>
      <c r="P1516" s="532"/>
      <c r="R1516" s="532"/>
      <c r="AC1516"/>
    </row>
    <row r="1517" spans="4:29" s="293" customFormat="1">
      <c r="D1517" s="291"/>
      <c r="E1517" s="291"/>
      <c r="P1517" s="532"/>
      <c r="R1517" s="532"/>
      <c r="AC1517"/>
    </row>
    <row r="1518" spans="4:29" s="293" customFormat="1">
      <c r="D1518" s="291"/>
      <c r="E1518" s="291"/>
      <c r="P1518" s="532"/>
      <c r="R1518" s="532"/>
      <c r="AC1518"/>
    </row>
    <row r="1519" spans="4:29" s="293" customFormat="1">
      <c r="D1519" s="291"/>
      <c r="E1519" s="291"/>
      <c r="P1519" s="532"/>
      <c r="R1519" s="532"/>
      <c r="AC1519"/>
    </row>
    <row r="1520" spans="4:29" s="293" customFormat="1">
      <c r="D1520" s="291"/>
      <c r="E1520" s="291"/>
      <c r="P1520" s="532"/>
      <c r="R1520" s="532"/>
      <c r="AC1520"/>
    </row>
    <row r="1521" spans="4:29" s="293" customFormat="1">
      <c r="D1521" s="291"/>
      <c r="E1521" s="291"/>
      <c r="P1521" s="532"/>
      <c r="R1521" s="532"/>
      <c r="AC1521"/>
    </row>
    <row r="1522" spans="4:29" s="293" customFormat="1">
      <c r="D1522" s="291"/>
      <c r="E1522" s="291"/>
      <c r="P1522" s="532"/>
      <c r="R1522" s="532"/>
      <c r="AC1522"/>
    </row>
    <row r="1523" spans="4:29" s="293" customFormat="1">
      <c r="D1523" s="291"/>
      <c r="E1523" s="291"/>
      <c r="P1523" s="532"/>
      <c r="R1523" s="532"/>
      <c r="AC1523"/>
    </row>
    <row r="1524" spans="4:29" s="293" customFormat="1">
      <c r="D1524" s="291"/>
      <c r="E1524" s="291"/>
      <c r="P1524" s="532"/>
      <c r="R1524" s="532"/>
      <c r="AC1524"/>
    </row>
    <row r="1525" spans="4:29" s="293" customFormat="1">
      <c r="D1525" s="291"/>
      <c r="E1525" s="291"/>
      <c r="P1525" s="532"/>
      <c r="R1525" s="532"/>
      <c r="AC1525"/>
    </row>
    <row r="1526" spans="4:29" s="293" customFormat="1">
      <c r="D1526" s="291"/>
      <c r="E1526" s="291"/>
      <c r="P1526" s="532"/>
      <c r="R1526" s="532"/>
      <c r="AC1526"/>
    </row>
    <row r="1527" spans="4:29" s="293" customFormat="1">
      <c r="D1527" s="291"/>
      <c r="E1527" s="291"/>
      <c r="P1527" s="532"/>
      <c r="R1527" s="532"/>
      <c r="AC1527"/>
    </row>
    <row r="1528" spans="4:29" s="293" customFormat="1">
      <c r="D1528" s="291"/>
      <c r="E1528" s="291"/>
      <c r="P1528" s="532"/>
      <c r="R1528" s="532"/>
      <c r="AC1528"/>
    </row>
    <row r="1529" spans="4:29" s="293" customFormat="1">
      <c r="D1529" s="291"/>
      <c r="E1529" s="291"/>
      <c r="P1529" s="532"/>
      <c r="R1529" s="532"/>
      <c r="AC1529"/>
    </row>
    <row r="1530" spans="4:29" s="293" customFormat="1">
      <c r="D1530" s="291"/>
      <c r="E1530" s="291"/>
      <c r="P1530" s="532"/>
      <c r="R1530" s="532"/>
      <c r="AC1530"/>
    </row>
    <row r="1531" spans="4:29" s="293" customFormat="1">
      <c r="D1531" s="291"/>
      <c r="E1531" s="291"/>
      <c r="P1531" s="532"/>
      <c r="R1531" s="532"/>
      <c r="AC1531"/>
    </row>
    <row r="1532" spans="4:29" s="293" customFormat="1">
      <c r="D1532" s="291"/>
      <c r="E1532" s="291"/>
      <c r="P1532" s="532"/>
      <c r="R1532" s="532"/>
      <c r="AC1532"/>
    </row>
    <row r="1533" spans="4:29" s="293" customFormat="1">
      <c r="D1533" s="291"/>
      <c r="E1533" s="291"/>
      <c r="P1533" s="532"/>
      <c r="R1533" s="532"/>
      <c r="AC1533"/>
    </row>
    <row r="1534" spans="4:29" s="293" customFormat="1">
      <c r="D1534" s="291"/>
      <c r="E1534" s="291"/>
      <c r="P1534" s="532"/>
      <c r="R1534" s="532"/>
      <c r="AC1534"/>
    </row>
    <row r="1535" spans="4:29" s="293" customFormat="1">
      <c r="D1535" s="291"/>
      <c r="E1535" s="291"/>
      <c r="P1535" s="532"/>
      <c r="R1535" s="532"/>
      <c r="AC1535"/>
    </row>
    <row r="1536" spans="4:29" s="293" customFormat="1">
      <c r="D1536" s="291"/>
      <c r="E1536" s="291"/>
      <c r="P1536" s="532"/>
      <c r="R1536" s="532"/>
      <c r="AC1536"/>
    </row>
    <row r="1537" spans="4:29" s="293" customFormat="1">
      <c r="D1537" s="291"/>
      <c r="E1537" s="291"/>
      <c r="P1537" s="532"/>
      <c r="R1537" s="532"/>
      <c r="AC1537"/>
    </row>
    <row r="1538" spans="4:29" s="293" customFormat="1">
      <c r="D1538" s="291"/>
      <c r="E1538" s="291"/>
      <c r="P1538" s="532"/>
      <c r="R1538" s="532"/>
      <c r="AC1538"/>
    </row>
    <row r="1539" spans="4:29" s="293" customFormat="1">
      <c r="D1539" s="291"/>
      <c r="E1539" s="291"/>
      <c r="P1539" s="532"/>
      <c r="R1539" s="532"/>
      <c r="AC1539"/>
    </row>
    <row r="1540" spans="4:29" s="293" customFormat="1">
      <c r="D1540" s="291"/>
      <c r="E1540" s="291"/>
      <c r="P1540" s="532"/>
      <c r="R1540" s="532"/>
      <c r="AC1540"/>
    </row>
    <row r="1541" spans="4:29" s="293" customFormat="1">
      <c r="D1541" s="291"/>
      <c r="E1541" s="291"/>
      <c r="P1541" s="532"/>
      <c r="R1541" s="532"/>
      <c r="AC1541"/>
    </row>
    <row r="1542" spans="4:29" s="293" customFormat="1">
      <c r="D1542" s="291"/>
      <c r="E1542" s="291"/>
      <c r="P1542" s="532"/>
      <c r="R1542" s="532"/>
      <c r="AC1542"/>
    </row>
    <row r="1543" spans="4:29" s="293" customFormat="1">
      <c r="D1543" s="291"/>
      <c r="E1543" s="291"/>
      <c r="P1543" s="532"/>
      <c r="R1543" s="532"/>
      <c r="AC1543"/>
    </row>
    <row r="1544" spans="4:29" s="293" customFormat="1">
      <c r="D1544" s="291"/>
      <c r="E1544" s="291"/>
      <c r="P1544" s="532"/>
      <c r="R1544" s="532"/>
      <c r="AC1544"/>
    </row>
    <row r="1545" spans="4:29" s="293" customFormat="1">
      <c r="D1545" s="291"/>
      <c r="E1545" s="291"/>
      <c r="P1545" s="532"/>
      <c r="R1545" s="532"/>
      <c r="AC1545"/>
    </row>
    <row r="1546" spans="4:29" s="293" customFormat="1">
      <c r="D1546" s="291"/>
      <c r="E1546" s="291"/>
      <c r="P1546" s="532"/>
      <c r="R1546" s="532"/>
      <c r="AC1546"/>
    </row>
    <row r="1547" spans="4:29" s="293" customFormat="1">
      <c r="D1547" s="291"/>
      <c r="E1547" s="291"/>
      <c r="P1547" s="532"/>
      <c r="R1547" s="532"/>
      <c r="AC1547"/>
    </row>
    <row r="1548" spans="4:29" s="293" customFormat="1">
      <c r="D1548" s="291"/>
      <c r="E1548" s="291"/>
      <c r="P1548" s="532"/>
      <c r="R1548" s="532"/>
      <c r="AC1548"/>
    </row>
    <row r="1549" spans="4:29" s="293" customFormat="1">
      <c r="D1549" s="291"/>
      <c r="E1549" s="291"/>
      <c r="P1549" s="532"/>
      <c r="R1549" s="532"/>
      <c r="AC1549"/>
    </row>
    <row r="1550" spans="4:29" s="293" customFormat="1">
      <c r="D1550" s="291"/>
      <c r="E1550" s="291"/>
      <c r="P1550" s="532"/>
      <c r="R1550" s="532"/>
      <c r="AC1550"/>
    </row>
    <row r="1551" spans="4:29" s="293" customFormat="1">
      <c r="D1551" s="291"/>
      <c r="E1551" s="291"/>
      <c r="P1551" s="532"/>
      <c r="R1551" s="532"/>
      <c r="AC1551"/>
    </row>
    <row r="1552" spans="4:29" s="293" customFormat="1">
      <c r="D1552" s="291"/>
      <c r="E1552" s="291"/>
      <c r="P1552" s="532"/>
      <c r="R1552" s="532"/>
      <c r="AC1552"/>
    </row>
    <row r="1553" spans="4:29" s="293" customFormat="1">
      <c r="D1553" s="291"/>
      <c r="E1553" s="291"/>
      <c r="P1553" s="532"/>
      <c r="R1553" s="532"/>
      <c r="AC1553"/>
    </row>
    <row r="1554" spans="4:29" s="293" customFormat="1">
      <c r="D1554" s="291"/>
      <c r="E1554" s="291"/>
      <c r="P1554" s="532"/>
      <c r="R1554" s="532"/>
      <c r="AC1554"/>
    </row>
    <row r="1555" spans="4:29" s="293" customFormat="1">
      <c r="D1555" s="291"/>
      <c r="E1555" s="291"/>
      <c r="P1555" s="532"/>
      <c r="R1555" s="532"/>
      <c r="AC1555"/>
    </row>
    <row r="1556" spans="4:29" s="293" customFormat="1">
      <c r="D1556" s="291"/>
      <c r="E1556" s="291"/>
      <c r="P1556" s="532"/>
      <c r="R1556" s="532"/>
      <c r="AC1556"/>
    </row>
    <row r="1557" spans="4:29" s="293" customFormat="1">
      <c r="D1557" s="291"/>
      <c r="E1557" s="291"/>
      <c r="P1557" s="532"/>
      <c r="R1557" s="532"/>
      <c r="AC1557"/>
    </row>
    <row r="1558" spans="4:29" s="293" customFormat="1">
      <c r="D1558" s="291"/>
      <c r="E1558" s="291"/>
      <c r="P1558" s="532"/>
      <c r="R1558" s="532"/>
      <c r="AC1558"/>
    </row>
    <row r="1559" spans="4:29" s="293" customFormat="1">
      <c r="D1559" s="291"/>
      <c r="E1559" s="291"/>
      <c r="P1559" s="532"/>
      <c r="R1559" s="532"/>
      <c r="AC1559"/>
    </row>
    <row r="1560" spans="4:29" s="293" customFormat="1">
      <c r="D1560" s="291"/>
      <c r="E1560" s="291"/>
      <c r="P1560" s="532"/>
      <c r="R1560" s="532"/>
      <c r="AC1560"/>
    </row>
    <row r="1561" spans="4:29" s="293" customFormat="1">
      <c r="D1561" s="291"/>
      <c r="E1561" s="291"/>
      <c r="P1561" s="532"/>
      <c r="R1561" s="532"/>
      <c r="AC1561"/>
    </row>
    <row r="1562" spans="4:29" s="293" customFormat="1">
      <c r="D1562" s="291"/>
      <c r="E1562" s="291"/>
      <c r="P1562" s="532"/>
      <c r="R1562" s="532"/>
      <c r="AC1562"/>
    </row>
    <row r="1563" spans="4:29" s="293" customFormat="1">
      <c r="D1563" s="291"/>
      <c r="E1563" s="291"/>
      <c r="P1563" s="532"/>
      <c r="R1563" s="532"/>
      <c r="AC1563"/>
    </row>
    <row r="1564" spans="4:29" s="293" customFormat="1">
      <c r="D1564" s="291"/>
      <c r="E1564" s="291"/>
      <c r="P1564" s="532"/>
      <c r="R1564" s="532"/>
      <c r="AC1564"/>
    </row>
    <row r="1565" spans="4:29" s="293" customFormat="1">
      <c r="D1565" s="291"/>
      <c r="E1565" s="291"/>
      <c r="P1565" s="532"/>
      <c r="R1565" s="532"/>
      <c r="AC1565"/>
    </row>
    <row r="1566" spans="4:29" s="293" customFormat="1">
      <c r="D1566" s="291"/>
      <c r="E1566" s="291"/>
      <c r="P1566" s="532"/>
      <c r="R1566" s="532"/>
      <c r="AC1566"/>
    </row>
    <row r="1567" spans="4:29" s="293" customFormat="1">
      <c r="D1567" s="291"/>
      <c r="E1567" s="291"/>
      <c r="P1567" s="532"/>
      <c r="R1567" s="532"/>
      <c r="AC1567"/>
    </row>
    <row r="1568" spans="4:29" s="293" customFormat="1">
      <c r="D1568" s="291"/>
      <c r="E1568" s="291"/>
      <c r="P1568" s="532"/>
      <c r="R1568" s="532"/>
      <c r="AC1568"/>
    </row>
    <row r="1569" spans="4:29" s="293" customFormat="1">
      <c r="D1569" s="291"/>
      <c r="E1569" s="291"/>
      <c r="P1569" s="532"/>
      <c r="R1569" s="532"/>
      <c r="AC1569"/>
    </row>
    <row r="1570" spans="4:29" s="293" customFormat="1">
      <c r="D1570" s="291"/>
      <c r="E1570" s="291"/>
      <c r="P1570" s="532"/>
      <c r="R1570" s="532"/>
      <c r="AC1570"/>
    </row>
    <row r="1571" spans="4:29" s="293" customFormat="1">
      <c r="D1571" s="291"/>
      <c r="E1571" s="291"/>
      <c r="P1571" s="532"/>
      <c r="R1571" s="532"/>
      <c r="AC1571"/>
    </row>
    <row r="1572" spans="4:29" s="293" customFormat="1">
      <c r="D1572" s="291"/>
      <c r="E1572" s="291"/>
      <c r="P1572" s="532"/>
      <c r="R1572" s="532"/>
      <c r="AC1572"/>
    </row>
    <row r="1573" spans="4:29" s="293" customFormat="1">
      <c r="D1573" s="291"/>
      <c r="E1573" s="291"/>
      <c r="P1573" s="532"/>
      <c r="R1573" s="532"/>
      <c r="AC1573"/>
    </row>
    <row r="1574" spans="4:29" s="293" customFormat="1">
      <c r="D1574" s="291"/>
      <c r="E1574" s="291"/>
      <c r="P1574" s="532"/>
      <c r="R1574" s="532"/>
      <c r="AC1574"/>
    </row>
    <row r="1575" spans="4:29" s="293" customFormat="1">
      <c r="D1575" s="291"/>
      <c r="E1575" s="291"/>
      <c r="P1575" s="532"/>
      <c r="R1575" s="532"/>
      <c r="AC1575"/>
    </row>
    <row r="1576" spans="4:29" s="293" customFormat="1">
      <c r="D1576" s="291"/>
      <c r="E1576" s="291"/>
      <c r="P1576" s="532"/>
      <c r="R1576" s="532"/>
      <c r="AC1576"/>
    </row>
    <row r="1577" spans="4:29" s="293" customFormat="1">
      <c r="D1577" s="291"/>
      <c r="E1577" s="291"/>
      <c r="P1577" s="532"/>
      <c r="R1577" s="532"/>
      <c r="AC1577"/>
    </row>
    <row r="1578" spans="4:29" s="293" customFormat="1">
      <c r="D1578" s="291"/>
      <c r="E1578" s="291"/>
      <c r="P1578" s="532"/>
      <c r="R1578" s="532"/>
      <c r="AC1578"/>
    </row>
    <row r="1579" spans="4:29" s="293" customFormat="1">
      <c r="D1579" s="291"/>
      <c r="E1579" s="291"/>
      <c r="P1579" s="532"/>
      <c r="R1579" s="532"/>
      <c r="AC1579"/>
    </row>
    <row r="1580" spans="4:29" s="293" customFormat="1">
      <c r="D1580" s="291"/>
      <c r="E1580" s="291"/>
      <c r="P1580" s="532"/>
      <c r="R1580" s="532"/>
      <c r="AC1580"/>
    </row>
    <row r="1581" spans="4:29" s="293" customFormat="1">
      <c r="D1581" s="291"/>
      <c r="E1581" s="291"/>
      <c r="P1581" s="532"/>
      <c r="R1581" s="532"/>
      <c r="AC1581"/>
    </row>
    <row r="1582" spans="4:29" s="293" customFormat="1">
      <c r="D1582" s="291"/>
      <c r="E1582" s="291"/>
      <c r="P1582" s="532"/>
      <c r="R1582" s="532"/>
      <c r="AC1582"/>
    </row>
    <row r="1583" spans="4:29" s="293" customFormat="1">
      <c r="D1583" s="291"/>
      <c r="E1583" s="291"/>
      <c r="P1583" s="532"/>
      <c r="R1583" s="532"/>
      <c r="AC1583"/>
    </row>
    <row r="1584" spans="4:29" s="293" customFormat="1">
      <c r="D1584" s="291"/>
      <c r="E1584" s="291"/>
      <c r="P1584" s="532"/>
      <c r="R1584" s="532"/>
      <c r="AC1584"/>
    </row>
    <row r="1585" spans="4:29" s="293" customFormat="1">
      <c r="D1585" s="291"/>
      <c r="E1585" s="291"/>
      <c r="P1585" s="532"/>
      <c r="R1585" s="532"/>
      <c r="AC1585"/>
    </row>
    <row r="1586" spans="4:29" s="293" customFormat="1">
      <c r="D1586" s="291"/>
      <c r="E1586" s="291"/>
      <c r="P1586" s="532"/>
      <c r="R1586" s="532"/>
      <c r="AC1586"/>
    </row>
    <row r="1587" spans="4:29" s="293" customFormat="1">
      <c r="D1587" s="291"/>
      <c r="E1587" s="291"/>
      <c r="P1587" s="532"/>
      <c r="R1587" s="532"/>
      <c r="AC1587"/>
    </row>
    <row r="1588" spans="4:29" s="293" customFormat="1">
      <c r="D1588" s="291"/>
      <c r="E1588" s="291"/>
      <c r="P1588" s="532"/>
      <c r="R1588" s="532"/>
      <c r="AC1588"/>
    </row>
    <row r="1589" spans="4:29" s="293" customFormat="1">
      <c r="D1589" s="291"/>
      <c r="E1589" s="291"/>
      <c r="P1589" s="532"/>
      <c r="R1589" s="532"/>
      <c r="AC1589"/>
    </row>
    <row r="1590" spans="4:29" s="293" customFormat="1">
      <c r="D1590" s="291"/>
      <c r="E1590" s="291"/>
      <c r="P1590" s="532"/>
      <c r="R1590" s="532"/>
      <c r="AC1590"/>
    </row>
    <row r="1591" spans="4:29" s="293" customFormat="1">
      <c r="D1591" s="291"/>
      <c r="E1591" s="291"/>
      <c r="P1591" s="532"/>
      <c r="R1591" s="532"/>
      <c r="AC1591"/>
    </row>
    <row r="1592" spans="4:29" s="293" customFormat="1">
      <c r="D1592" s="291"/>
      <c r="E1592" s="291"/>
      <c r="P1592" s="532"/>
      <c r="R1592" s="532"/>
      <c r="AC1592"/>
    </row>
    <row r="1593" spans="4:29" s="293" customFormat="1">
      <c r="D1593" s="291"/>
      <c r="E1593" s="291"/>
      <c r="P1593" s="532"/>
      <c r="R1593" s="532"/>
      <c r="AC1593"/>
    </row>
    <row r="1594" spans="4:29" s="293" customFormat="1">
      <c r="D1594" s="291"/>
      <c r="E1594" s="291"/>
      <c r="P1594" s="532"/>
      <c r="R1594" s="532"/>
      <c r="AC1594"/>
    </row>
    <row r="1595" spans="4:29" s="293" customFormat="1">
      <c r="D1595" s="291"/>
      <c r="E1595" s="291"/>
      <c r="P1595" s="532"/>
      <c r="R1595" s="532"/>
      <c r="AC1595"/>
    </row>
    <row r="1596" spans="4:29" s="293" customFormat="1">
      <c r="D1596" s="291"/>
      <c r="E1596" s="291"/>
      <c r="P1596" s="532"/>
      <c r="R1596" s="532"/>
      <c r="AC1596"/>
    </row>
    <row r="1597" spans="4:29" s="293" customFormat="1">
      <c r="D1597" s="291"/>
      <c r="E1597" s="291"/>
      <c r="P1597" s="532"/>
      <c r="R1597" s="532"/>
      <c r="AC1597"/>
    </row>
    <row r="1598" spans="4:29" s="293" customFormat="1">
      <c r="D1598" s="291"/>
      <c r="E1598" s="291"/>
      <c r="P1598" s="532"/>
      <c r="R1598" s="532"/>
      <c r="AC1598"/>
    </row>
    <row r="1599" spans="4:29" s="293" customFormat="1">
      <c r="D1599" s="291"/>
      <c r="E1599" s="291"/>
      <c r="P1599" s="532"/>
      <c r="R1599" s="532"/>
      <c r="AC1599"/>
    </row>
    <row r="1600" spans="4:29" s="293" customFormat="1">
      <c r="D1600" s="291"/>
      <c r="E1600" s="291"/>
      <c r="P1600" s="532"/>
      <c r="R1600" s="532"/>
      <c r="AC1600"/>
    </row>
    <row r="1601" spans="4:29" s="293" customFormat="1">
      <c r="D1601" s="291"/>
      <c r="E1601" s="291"/>
      <c r="P1601" s="532"/>
      <c r="R1601" s="532"/>
      <c r="AC1601"/>
    </row>
    <row r="1602" spans="4:29" s="293" customFormat="1">
      <c r="D1602" s="291"/>
      <c r="E1602" s="291"/>
      <c r="P1602" s="532"/>
      <c r="R1602" s="532"/>
      <c r="AC1602"/>
    </row>
    <row r="1603" spans="4:29" s="293" customFormat="1">
      <c r="D1603" s="291"/>
      <c r="E1603" s="291"/>
      <c r="P1603" s="532"/>
      <c r="R1603" s="532"/>
      <c r="AC1603"/>
    </row>
    <row r="1604" spans="4:29" s="293" customFormat="1">
      <c r="D1604" s="291"/>
      <c r="E1604" s="291"/>
      <c r="P1604" s="532"/>
      <c r="R1604" s="532"/>
      <c r="AC1604"/>
    </row>
    <row r="1605" spans="4:29" s="293" customFormat="1">
      <c r="D1605" s="291"/>
      <c r="E1605" s="291"/>
      <c r="P1605" s="532"/>
      <c r="R1605" s="532"/>
      <c r="AC1605"/>
    </row>
    <row r="1606" spans="4:29" s="293" customFormat="1">
      <c r="D1606" s="291"/>
      <c r="E1606" s="291"/>
      <c r="P1606" s="532"/>
      <c r="R1606" s="532"/>
      <c r="AC1606"/>
    </row>
    <row r="1607" spans="4:29" s="293" customFormat="1">
      <c r="D1607" s="291"/>
      <c r="E1607" s="291"/>
      <c r="P1607" s="532"/>
      <c r="R1607" s="532"/>
      <c r="AC1607"/>
    </row>
    <row r="1608" spans="4:29" s="293" customFormat="1">
      <c r="D1608" s="291"/>
      <c r="E1608" s="291"/>
      <c r="P1608" s="532"/>
      <c r="R1608" s="532"/>
      <c r="AC1608"/>
    </row>
    <row r="1609" spans="4:29" s="293" customFormat="1">
      <c r="D1609" s="291"/>
      <c r="E1609" s="291"/>
      <c r="P1609" s="532"/>
      <c r="R1609" s="532"/>
      <c r="AC1609"/>
    </row>
    <row r="1610" spans="4:29" s="293" customFormat="1">
      <c r="D1610" s="291"/>
      <c r="E1610" s="291"/>
      <c r="P1610" s="532"/>
      <c r="R1610" s="532"/>
      <c r="AC1610"/>
    </row>
    <row r="1611" spans="4:29" s="293" customFormat="1">
      <c r="D1611" s="291"/>
      <c r="E1611" s="291"/>
      <c r="P1611" s="532"/>
      <c r="R1611" s="532"/>
      <c r="AC1611"/>
    </row>
    <row r="1612" spans="4:29" s="293" customFormat="1">
      <c r="D1612" s="291"/>
      <c r="E1612" s="291"/>
      <c r="P1612" s="532"/>
      <c r="R1612" s="532"/>
      <c r="AC1612"/>
    </row>
    <row r="1613" spans="4:29" s="293" customFormat="1">
      <c r="D1613" s="291"/>
      <c r="E1613" s="291"/>
      <c r="P1613" s="532"/>
      <c r="R1613" s="532"/>
      <c r="AC1613"/>
    </row>
    <row r="1614" spans="4:29" s="293" customFormat="1">
      <c r="D1614" s="291"/>
      <c r="E1614" s="291"/>
      <c r="P1614" s="532"/>
      <c r="R1614" s="532"/>
      <c r="AC1614"/>
    </row>
    <row r="1615" spans="4:29" s="293" customFormat="1">
      <c r="D1615" s="291"/>
      <c r="E1615" s="291"/>
      <c r="P1615" s="532"/>
      <c r="R1615" s="532"/>
      <c r="AC1615"/>
    </row>
    <row r="1616" spans="4:29" s="293" customFormat="1">
      <c r="D1616" s="291"/>
      <c r="E1616" s="291"/>
      <c r="P1616" s="532"/>
      <c r="R1616" s="532"/>
      <c r="AC1616"/>
    </row>
    <row r="1617" spans="4:29" s="293" customFormat="1">
      <c r="D1617" s="291"/>
      <c r="E1617" s="291"/>
      <c r="P1617" s="532"/>
      <c r="R1617" s="532"/>
      <c r="AC1617"/>
    </row>
    <row r="1618" spans="4:29" s="293" customFormat="1">
      <c r="D1618" s="291"/>
      <c r="E1618" s="291"/>
      <c r="P1618" s="532"/>
      <c r="R1618" s="532"/>
      <c r="AC1618"/>
    </row>
    <row r="1619" spans="4:29" s="293" customFormat="1">
      <c r="D1619" s="291"/>
      <c r="E1619" s="291"/>
      <c r="P1619" s="532"/>
      <c r="R1619" s="532"/>
      <c r="AC1619"/>
    </row>
    <row r="1620" spans="4:29" s="293" customFormat="1">
      <c r="D1620" s="291"/>
      <c r="E1620" s="291"/>
      <c r="P1620" s="532"/>
      <c r="R1620" s="532"/>
      <c r="AC1620"/>
    </row>
    <row r="1621" spans="4:29" s="293" customFormat="1">
      <c r="D1621" s="291"/>
      <c r="E1621" s="291"/>
      <c r="P1621" s="532"/>
      <c r="R1621" s="532"/>
      <c r="AC1621"/>
    </row>
    <row r="1622" spans="4:29" s="293" customFormat="1">
      <c r="D1622" s="291"/>
      <c r="E1622" s="291"/>
      <c r="P1622" s="532"/>
      <c r="R1622" s="532"/>
      <c r="AC1622"/>
    </row>
    <row r="1623" spans="4:29" s="293" customFormat="1">
      <c r="D1623" s="291"/>
      <c r="E1623" s="291"/>
      <c r="P1623" s="532"/>
      <c r="R1623" s="532"/>
      <c r="AC1623"/>
    </row>
    <row r="1624" spans="4:29" s="293" customFormat="1">
      <c r="D1624" s="291"/>
      <c r="E1624" s="291"/>
      <c r="P1624" s="532"/>
      <c r="R1624" s="532"/>
      <c r="AC1624"/>
    </row>
    <row r="1625" spans="4:29" s="293" customFormat="1">
      <c r="D1625" s="291"/>
      <c r="E1625" s="291"/>
      <c r="P1625" s="532"/>
      <c r="R1625" s="532"/>
      <c r="AC1625"/>
    </row>
    <row r="1626" spans="4:29" s="293" customFormat="1">
      <c r="D1626" s="291"/>
      <c r="E1626" s="291"/>
      <c r="P1626" s="532"/>
      <c r="R1626" s="532"/>
      <c r="AC1626"/>
    </row>
    <row r="1627" spans="4:29" s="293" customFormat="1">
      <c r="D1627" s="291"/>
      <c r="E1627" s="291"/>
      <c r="P1627" s="532"/>
      <c r="R1627" s="532"/>
      <c r="AC1627"/>
    </row>
    <row r="1628" spans="4:29" s="293" customFormat="1">
      <c r="D1628" s="291"/>
      <c r="E1628" s="291"/>
      <c r="P1628" s="532"/>
      <c r="R1628" s="532"/>
      <c r="AC1628"/>
    </row>
    <row r="1629" spans="4:29" s="293" customFormat="1">
      <c r="D1629" s="291"/>
      <c r="E1629" s="291"/>
      <c r="P1629" s="532"/>
      <c r="R1629" s="532"/>
      <c r="AC1629"/>
    </row>
    <row r="1630" spans="4:29" s="293" customFormat="1">
      <c r="D1630" s="291"/>
      <c r="E1630" s="291"/>
      <c r="P1630" s="532"/>
      <c r="R1630" s="532"/>
      <c r="AC1630"/>
    </row>
    <row r="1631" spans="4:29" s="293" customFormat="1">
      <c r="D1631" s="291"/>
      <c r="E1631" s="291"/>
      <c r="P1631" s="532"/>
      <c r="R1631" s="532"/>
      <c r="AC1631"/>
    </row>
    <row r="1632" spans="4:29" s="293" customFormat="1">
      <c r="D1632" s="291"/>
      <c r="E1632" s="291"/>
      <c r="P1632" s="532"/>
      <c r="R1632" s="532"/>
      <c r="AC1632"/>
    </row>
    <row r="1633" spans="4:29" s="293" customFormat="1">
      <c r="D1633" s="291"/>
      <c r="E1633" s="291"/>
      <c r="P1633" s="532"/>
      <c r="R1633" s="532"/>
      <c r="AC1633"/>
    </row>
    <row r="1634" spans="4:29" s="293" customFormat="1">
      <c r="D1634" s="291"/>
      <c r="E1634" s="291"/>
      <c r="P1634" s="532"/>
      <c r="R1634" s="532"/>
      <c r="AC1634"/>
    </row>
    <row r="1635" spans="4:29" s="293" customFormat="1">
      <c r="D1635" s="291"/>
      <c r="E1635" s="291"/>
      <c r="P1635" s="532"/>
      <c r="R1635" s="532"/>
      <c r="AC1635"/>
    </row>
    <row r="1636" spans="4:29" s="293" customFormat="1">
      <c r="D1636" s="291"/>
      <c r="E1636" s="291"/>
      <c r="P1636" s="532"/>
      <c r="R1636" s="532"/>
      <c r="AC1636"/>
    </row>
    <row r="1637" spans="4:29" s="293" customFormat="1">
      <c r="D1637" s="291"/>
      <c r="E1637" s="291"/>
      <c r="P1637" s="532"/>
      <c r="R1637" s="532"/>
      <c r="AC1637"/>
    </row>
    <row r="1638" spans="4:29" s="293" customFormat="1">
      <c r="D1638" s="291"/>
      <c r="E1638" s="291"/>
      <c r="P1638" s="532"/>
      <c r="R1638" s="532"/>
      <c r="AC1638"/>
    </row>
    <row r="1639" spans="4:29" s="293" customFormat="1">
      <c r="D1639" s="291"/>
      <c r="E1639" s="291"/>
      <c r="P1639" s="532"/>
      <c r="R1639" s="532"/>
      <c r="AC1639"/>
    </row>
    <row r="1640" spans="4:29" s="293" customFormat="1">
      <c r="D1640" s="291"/>
      <c r="E1640" s="291"/>
      <c r="P1640" s="532"/>
      <c r="R1640" s="532"/>
      <c r="AC1640"/>
    </row>
    <row r="1641" spans="4:29" s="293" customFormat="1">
      <c r="D1641" s="291"/>
      <c r="E1641" s="291"/>
      <c r="P1641" s="532"/>
      <c r="R1641" s="532"/>
      <c r="AC1641"/>
    </row>
    <row r="1642" spans="4:29" s="293" customFormat="1">
      <c r="D1642" s="291"/>
      <c r="E1642" s="291"/>
      <c r="P1642" s="532"/>
      <c r="R1642" s="532"/>
      <c r="AC1642"/>
    </row>
    <row r="1643" spans="4:29" s="293" customFormat="1">
      <c r="D1643" s="291"/>
      <c r="E1643" s="291"/>
      <c r="P1643" s="532"/>
      <c r="R1643" s="532"/>
      <c r="AC1643"/>
    </row>
    <row r="1644" spans="4:29" s="293" customFormat="1">
      <c r="D1644" s="291"/>
      <c r="E1644" s="291"/>
      <c r="P1644" s="532"/>
      <c r="R1644" s="532"/>
      <c r="AC1644"/>
    </row>
    <row r="1645" spans="4:29" s="293" customFormat="1">
      <c r="D1645" s="291"/>
      <c r="E1645" s="291"/>
      <c r="P1645" s="532"/>
      <c r="R1645" s="532"/>
      <c r="AC1645"/>
    </row>
    <row r="1646" spans="4:29" s="293" customFormat="1">
      <c r="D1646" s="291"/>
      <c r="E1646" s="291"/>
      <c r="P1646" s="532"/>
      <c r="R1646" s="532"/>
      <c r="AC1646"/>
    </row>
    <row r="1647" spans="4:29" s="293" customFormat="1">
      <c r="D1647" s="291"/>
      <c r="E1647" s="291"/>
      <c r="P1647" s="532"/>
      <c r="R1647" s="532"/>
      <c r="AC1647"/>
    </row>
    <row r="1648" spans="4:29" s="293" customFormat="1">
      <c r="D1648" s="291"/>
      <c r="E1648" s="291"/>
      <c r="P1648" s="532"/>
      <c r="R1648" s="532"/>
      <c r="AC1648"/>
    </row>
    <row r="1649" spans="4:29" s="293" customFormat="1">
      <c r="D1649" s="291"/>
      <c r="E1649" s="291"/>
      <c r="P1649" s="532"/>
      <c r="R1649" s="532"/>
      <c r="AC1649"/>
    </row>
    <row r="1650" spans="4:29" s="293" customFormat="1">
      <c r="D1650" s="291"/>
      <c r="E1650" s="291"/>
      <c r="P1650" s="532"/>
      <c r="R1650" s="532"/>
      <c r="AC1650"/>
    </row>
    <row r="1651" spans="4:29" s="293" customFormat="1">
      <c r="D1651" s="291"/>
      <c r="E1651" s="291"/>
      <c r="P1651" s="532"/>
      <c r="R1651" s="532"/>
      <c r="AC1651"/>
    </row>
    <row r="1652" spans="4:29" s="293" customFormat="1">
      <c r="D1652" s="291"/>
      <c r="E1652" s="291"/>
      <c r="P1652" s="532"/>
      <c r="R1652" s="532"/>
      <c r="AC1652"/>
    </row>
    <row r="1653" spans="4:29" s="293" customFormat="1">
      <c r="D1653" s="291"/>
      <c r="E1653" s="291"/>
      <c r="P1653" s="532"/>
      <c r="R1653" s="532"/>
      <c r="AC1653"/>
    </row>
    <row r="1654" spans="4:29" s="293" customFormat="1">
      <c r="D1654" s="291"/>
      <c r="E1654" s="291"/>
      <c r="P1654" s="532"/>
      <c r="R1654" s="532"/>
      <c r="AC1654"/>
    </row>
    <row r="1655" spans="4:29" s="293" customFormat="1">
      <c r="D1655" s="291"/>
      <c r="E1655" s="291"/>
      <c r="P1655" s="532"/>
      <c r="R1655" s="532"/>
      <c r="AC1655"/>
    </row>
    <row r="1656" spans="4:29" s="293" customFormat="1">
      <c r="D1656" s="291"/>
      <c r="E1656" s="291"/>
      <c r="P1656" s="532"/>
      <c r="R1656" s="532"/>
      <c r="AC1656"/>
    </row>
    <row r="1657" spans="4:29" s="293" customFormat="1">
      <c r="D1657" s="291"/>
      <c r="E1657" s="291"/>
      <c r="P1657" s="532"/>
      <c r="R1657" s="532"/>
      <c r="AC1657"/>
    </row>
    <row r="1658" spans="4:29" s="293" customFormat="1">
      <c r="D1658" s="291"/>
      <c r="E1658" s="291"/>
      <c r="P1658" s="532"/>
      <c r="R1658" s="532"/>
      <c r="AC1658"/>
    </row>
    <row r="1659" spans="4:29" s="293" customFormat="1">
      <c r="D1659" s="291"/>
      <c r="E1659" s="291"/>
      <c r="P1659" s="532"/>
      <c r="R1659" s="532"/>
      <c r="AC1659"/>
    </row>
    <row r="1660" spans="4:29" s="293" customFormat="1">
      <c r="D1660" s="291"/>
      <c r="E1660" s="291"/>
      <c r="P1660" s="532"/>
      <c r="R1660" s="532"/>
      <c r="AC1660"/>
    </row>
    <row r="1661" spans="4:29" s="293" customFormat="1">
      <c r="D1661" s="291"/>
      <c r="E1661" s="291"/>
      <c r="P1661" s="532"/>
      <c r="R1661" s="532"/>
      <c r="AC1661"/>
    </row>
    <row r="1662" spans="4:29" s="293" customFormat="1">
      <c r="D1662" s="291"/>
      <c r="E1662" s="291"/>
      <c r="P1662" s="532"/>
      <c r="R1662" s="532"/>
      <c r="AC1662"/>
    </row>
    <row r="1663" spans="4:29" s="293" customFormat="1">
      <c r="D1663" s="291"/>
      <c r="E1663" s="291"/>
      <c r="P1663" s="532"/>
      <c r="R1663" s="532"/>
      <c r="AC1663"/>
    </row>
    <row r="1664" spans="4:29" s="293" customFormat="1">
      <c r="D1664" s="291"/>
      <c r="E1664" s="291"/>
      <c r="P1664" s="532"/>
      <c r="R1664" s="532"/>
      <c r="AC1664"/>
    </row>
    <row r="1665" spans="4:29" s="293" customFormat="1">
      <c r="D1665" s="291"/>
      <c r="E1665" s="291"/>
      <c r="P1665" s="532"/>
      <c r="R1665" s="532"/>
      <c r="AC1665"/>
    </row>
    <row r="1666" spans="4:29" s="293" customFormat="1">
      <c r="D1666" s="291"/>
      <c r="E1666" s="291"/>
      <c r="P1666" s="532"/>
      <c r="R1666" s="532"/>
      <c r="AC1666"/>
    </row>
    <row r="1667" spans="4:29" s="293" customFormat="1">
      <c r="D1667" s="291"/>
      <c r="E1667" s="291"/>
      <c r="P1667" s="532"/>
      <c r="R1667" s="532"/>
      <c r="AC1667"/>
    </row>
    <row r="1668" spans="4:29" s="293" customFormat="1">
      <c r="D1668" s="291"/>
      <c r="E1668" s="291"/>
      <c r="P1668" s="532"/>
      <c r="R1668" s="532"/>
      <c r="AC1668"/>
    </row>
    <row r="1669" spans="4:29" s="293" customFormat="1">
      <c r="D1669" s="291"/>
      <c r="E1669" s="291"/>
      <c r="P1669" s="532"/>
      <c r="R1669" s="532"/>
      <c r="AC1669"/>
    </row>
    <row r="1670" spans="4:29" s="293" customFormat="1">
      <c r="D1670" s="291"/>
      <c r="E1670" s="291"/>
      <c r="P1670" s="532"/>
      <c r="R1670" s="532"/>
      <c r="AC1670"/>
    </row>
    <row r="1671" spans="4:29" s="293" customFormat="1">
      <c r="D1671" s="291"/>
      <c r="E1671" s="291"/>
      <c r="P1671" s="532"/>
      <c r="R1671" s="532"/>
      <c r="AC1671"/>
    </row>
    <row r="1672" spans="4:29" s="293" customFormat="1">
      <c r="D1672" s="291"/>
      <c r="E1672" s="291"/>
      <c r="P1672" s="532"/>
      <c r="R1672" s="532"/>
      <c r="AC1672"/>
    </row>
    <row r="1673" spans="4:29" s="293" customFormat="1">
      <c r="D1673" s="291"/>
      <c r="E1673" s="291"/>
      <c r="P1673" s="532"/>
      <c r="R1673" s="532"/>
      <c r="AC1673"/>
    </row>
    <row r="1674" spans="4:29" s="293" customFormat="1">
      <c r="D1674" s="291"/>
      <c r="E1674" s="291"/>
      <c r="P1674" s="532"/>
      <c r="R1674" s="532"/>
      <c r="AC1674"/>
    </row>
    <row r="1675" spans="4:29" s="293" customFormat="1">
      <c r="D1675" s="291"/>
      <c r="E1675" s="291"/>
      <c r="P1675" s="532"/>
      <c r="R1675" s="532"/>
      <c r="AC1675"/>
    </row>
    <row r="1676" spans="4:29" s="293" customFormat="1">
      <c r="D1676" s="291"/>
      <c r="E1676" s="291"/>
      <c r="P1676" s="532"/>
      <c r="R1676" s="532"/>
      <c r="AC1676"/>
    </row>
    <row r="1677" spans="4:29" s="293" customFormat="1">
      <c r="D1677" s="291"/>
      <c r="E1677" s="291"/>
      <c r="P1677" s="532"/>
      <c r="R1677" s="532"/>
      <c r="AC1677"/>
    </row>
    <row r="1678" spans="4:29" s="293" customFormat="1">
      <c r="D1678" s="291"/>
      <c r="E1678" s="291"/>
      <c r="P1678" s="532"/>
      <c r="R1678" s="532"/>
      <c r="AC1678"/>
    </row>
    <row r="1679" spans="4:29" s="293" customFormat="1">
      <c r="D1679" s="291"/>
      <c r="E1679" s="291"/>
      <c r="P1679" s="532"/>
      <c r="R1679" s="532"/>
      <c r="AC1679"/>
    </row>
    <row r="1680" spans="4:29" s="293" customFormat="1">
      <c r="D1680" s="291"/>
      <c r="E1680" s="291"/>
      <c r="P1680" s="532"/>
      <c r="R1680" s="532"/>
      <c r="AC1680"/>
    </row>
    <row r="1681" spans="4:29" s="293" customFormat="1">
      <c r="D1681" s="291"/>
      <c r="E1681" s="291"/>
      <c r="P1681" s="532"/>
      <c r="R1681" s="532"/>
      <c r="AC1681"/>
    </row>
    <row r="1682" spans="4:29" s="293" customFormat="1">
      <c r="D1682" s="291"/>
      <c r="E1682" s="291"/>
      <c r="P1682" s="532"/>
      <c r="R1682" s="532"/>
      <c r="AC1682"/>
    </row>
    <row r="1683" spans="4:29" s="293" customFormat="1">
      <c r="D1683" s="291"/>
      <c r="E1683" s="291"/>
      <c r="P1683" s="532"/>
      <c r="R1683" s="532"/>
      <c r="AC1683"/>
    </row>
    <row r="1684" spans="4:29" s="293" customFormat="1">
      <c r="D1684" s="291"/>
      <c r="E1684" s="291"/>
      <c r="P1684" s="532"/>
      <c r="R1684" s="532"/>
      <c r="AC1684"/>
    </row>
    <row r="1685" spans="4:29" s="293" customFormat="1">
      <c r="D1685" s="291"/>
      <c r="E1685" s="291"/>
      <c r="P1685" s="532"/>
      <c r="R1685" s="532"/>
      <c r="AC1685"/>
    </row>
    <row r="1686" spans="4:29" s="293" customFormat="1">
      <c r="D1686" s="291"/>
      <c r="E1686" s="291"/>
      <c r="P1686" s="532"/>
      <c r="R1686" s="532"/>
      <c r="AC1686"/>
    </row>
    <row r="1687" spans="4:29" s="293" customFormat="1">
      <c r="D1687" s="291"/>
      <c r="E1687" s="291"/>
      <c r="P1687" s="532"/>
      <c r="R1687" s="532"/>
      <c r="AC1687"/>
    </row>
    <row r="1688" spans="4:29" s="293" customFormat="1">
      <c r="D1688" s="291"/>
      <c r="E1688" s="291"/>
      <c r="P1688" s="532"/>
      <c r="R1688" s="532"/>
      <c r="AC1688"/>
    </row>
    <row r="1689" spans="4:29" s="293" customFormat="1">
      <c r="D1689" s="291"/>
      <c r="E1689" s="291"/>
      <c r="P1689" s="532"/>
      <c r="R1689" s="532"/>
      <c r="AC1689"/>
    </row>
    <row r="1690" spans="4:29" s="293" customFormat="1">
      <c r="D1690" s="291"/>
      <c r="E1690" s="291"/>
      <c r="P1690" s="532"/>
      <c r="R1690" s="532"/>
      <c r="AC1690"/>
    </row>
    <row r="1691" spans="4:29" s="293" customFormat="1">
      <c r="D1691" s="291"/>
      <c r="E1691" s="291"/>
      <c r="P1691" s="532"/>
      <c r="R1691" s="532"/>
      <c r="AC1691"/>
    </row>
    <row r="1692" spans="4:29" s="293" customFormat="1">
      <c r="D1692" s="291"/>
      <c r="E1692" s="291"/>
      <c r="P1692" s="532"/>
      <c r="R1692" s="532"/>
      <c r="AC1692"/>
    </row>
    <row r="1693" spans="4:29" s="293" customFormat="1">
      <c r="D1693" s="291"/>
      <c r="E1693" s="291"/>
      <c r="P1693" s="532"/>
      <c r="R1693" s="532"/>
      <c r="AC1693"/>
    </row>
    <row r="1694" spans="4:29" s="293" customFormat="1">
      <c r="D1694" s="291"/>
      <c r="E1694" s="291"/>
      <c r="P1694" s="532"/>
      <c r="R1694" s="532"/>
      <c r="AC1694"/>
    </row>
    <row r="1695" spans="4:29" s="293" customFormat="1">
      <c r="D1695" s="291"/>
      <c r="E1695" s="291"/>
      <c r="P1695" s="532"/>
      <c r="R1695" s="532"/>
      <c r="AC1695"/>
    </row>
    <row r="1696" spans="4:29" s="293" customFormat="1">
      <c r="D1696" s="291"/>
      <c r="E1696" s="291"/>
      <c r="P1696" s="532"/>
      <c r="R1696" s="532"/>
      <c r="AC1696"/>
    </row>
    <row r="1697" spans="4:29" s="293" customFormat="1">
      <c r="D1697" s="291"/>
      <c r="E1697" s="291"/>
      <c r="P1697" s="532"/>
      <c r="R1697" s="532"/>
      <c r="AC1697"/>
    </row>
    <row r="1698" spans="4:29" s="293" customFormat="1">
      <c r="D1698" s="291"/>
      <c r="E1698" s="291"/>
      <c r="P1698" s="532"/>
      <c r="R1698" s="532"/>
      <c r="AC1698"/>
    </row>
    <row r="1699" spans="4:29" s="293" customFormat="1">
      <c r="D1699" s="291"/>
      <c r="E1699" s="291"/>
      <c r="P1699" s="532"/>
      <c r="R1699" s="532"/>
      <c r="AC1699"/>
    </row>
    <row r="1700" spans="4:29" s="293" customFormat="1">
      <c r="D1700" s="291"/>
      <c r="E1700" s="291"/>
      <c r="P1700" s="532"/>
      <c r="R1700" s="532"/>
      <c r="AC1700"/>
    </row>
    <row r="1701" spans="4:29" s="293" customFormat="1">
      <c r="D1701" s="291"/>
      <c r="E1701" s="291"/>
      <c r="P1701" s="532"/>
      <c r="R1701" s="532"/>
      <c r="AC1701"/>
    </row>
    <row r="1702" spans="4:29" s="293" customFormat="1">
      <c r="D1702" s="291"/>
      <c r="E1702" s="291"/>
      <c r="P1702" s="532"/>
      <c r="R1702" s="532"/>
      <c r="AC1702"/>
    </row>
    <row r="1703" spans="4:29" s="293" customFormat="1">
      <c r="D1703" s="291"/>
      <c r="E1703" s="291"/>
      <c r="P1703" s="532"/>
      <c r="R1703" s="532"/>
      <c r="AC1703"/>
    </row>
    <row r="1704" spans="4:29" s="293" customFormat="1">
      <c r="D1704" s="291"/>
      <c r="E1704" s="291"/>
      <c r="P1704" s="532"/>
      <c r="R1704" s="532"/>
      <c r="AC1704"/>
    </row>
    <row r="1705" spans="4:29" s="293" customFormat="1">
      <c r="D1705" s="291"/>
      <c r="E1705" s="291"/>
      <c r="P1705" s="532"/>
      <c r="R1705" s="532"/>
      <c r="AC1705"/>
    </row>
    <row r="1706" spans="4:29" s="293" customFormat="1">
      <c r="D1706" s="291"/>
      <c r="E1706" s="291"/>
      <c r="P1706" s="532"/>
      <c r="R1706" s="532"/>
      <c r="AC1706"/>
    </row>
    <row r="1707" spans="4:29" s="293" customFormat="1">
      <c r="D1707" s="291"/>
      <c r="E1707" s="291"/>
      <c r="P1707" s="532"/>
      <c r="R1707" s="532"/>
      <c r="AC1707"/>
    </row>
    <row r="1708" spans="4:29" s="293" customFormat="1">
      <c r="D1708" s="291"/>
      <c r="E1708" s="291"/>
      <c r="P1708" s="532"/>
      <c r="R1708" s="532"/>
      <c r="AC1708"/>
    </row>
    <row r="1709" spans="4:29" s="293" customFormat="1">
      <c r="D1709" s="291"/>
      <c r="E1709" s="291"/>
      <c r="P1709" s="532"/>
      <c r="R1709" s="532"/>
      <c r="AC1709"/>
    </row>
    <row r="1710" spans="4:29" s="293" customFormat="1">
      <c r="D1710" s="291"/>
      <c r="E1710" s="291"/>
      <c r="P1710" s="532"/>
      <c r="R1710" s="532"/>
      <c r="AC1710"/>
    </row>
    <row r="1711" spans="4:29" s="293" customFormat="1">
      <c r="D1711" s="291"/>
      <c r="E1711" s="291"/>
      <c r="P1711" s="532"/>
      <c r="R1711" s="532"/>
      <c r="AC1711"/>
    </row>
    <row r="1712" spans="4:29" s="293" customFormat="1">
      <c r="D1712" s="291"/>
      <c r="E1712" s="291"/>
      <c r="P1712" s="532"/>
      <c r="R1712" s="532"/>
      <c r="AC1712"/>
    </row>
    <row r="1713" spans="4:29" s="293" customFormat="1">
      <c r="D1713" s="291"/>
      <c r="E1713" s="291"/>
      <c r="P1713" s="532"/>
      <c r="R1713" s="532"/>
      <c r="AC1713"/>
    </row>
    <row r="1714" spans="4:29" s="293" customFormat="1">
      <c r="D1714" s="291"/>
      <c r="E1714" s="291"/>
      <c r="P1714" s="532"/>
      <c r="R1714" s="532"/>
      <c r="AC1714"/>
    </row>
    <row r="1715" spans="4:29" s="293" customFormat="1">
      <c r="D1715" s="291"/>
      <c r="E1715" s="291"/>
      <c r="P1715" s="532"/>
      <c r="R1715" s="532"/>
      <c r="AC1715"/>
    </row>
    <row r="1716" spans="4:29" s="293" customFormat="1">
      <c r="D1716" s="291"/>
      <c r="E1716" s="291"/>
      <c r="P1716" s="532"/>
      <c r="R1716" s="532"/>
      <c r="AC1716"/>
    </row>
    <row r="1717" spans="4:29" s="293" customFormat="1">
      <c r="D1717" s="291"/>
      <c r="E1717" s="291"/>
      <c r="P1717" s="532"/>
      <c r="R1717" s="532"/>
      <c r="AC1717"/>
    </row>
    <row r="1718" spans="4:29" s="293" customFormat="1">
      <c r="D1718" s="291"/>
      <c r="E1718" s="291"/>
      <c r="P1718" s="532"/>
      <c r="R1718" s="532"/>
      <c r="AC1718"/>
    </row>
    <row r="1719" spans="4:29" s="293" customFormat="1">
      <c r="D1719" s="291"/>
      <c r="E1719" s="291"/>
      <c r="P1719" s="532"/>
      <c r="R1719" s="532"/>
      <c r="AC1719"/>
    </row>
    <row r="1720" spans="4:29" s="293" customFormat="1">
      <c r="D1720" s="291"/>
      <c r="E1720" s="291"/>
      <c r="P1720" s="532"/>
      <c r="R1720" s="532"/>
      <c r="AC1720"/>
    </row>
    <row r="1721" spans="4:29" s="293" customFormat="1">
      <c r="D1721" s="291"/>
      <c r="E1721" s="291"/>
      <c r="P1721" s="532"/>
      <c r="R1721" s="532"/>
      <c r="AC1721"/>
    </row>
    <row r="1722" spans="4:29" s="293" customFormat="1">
      <c r="D1722" s="291"/>
      <c r="E1722" s="291"/>
      <c r="P1722" s="532"/>
      <c r="R1722" s="532"/>
      <c r="AC1722"/>
    </row>
    <row r="1723" spans="4:29" s="293" customFormat="1">
      <c r="D1723" s="291"/>
      <c r="E1723" s="291"/>
      <c r="P1723" s="532"/>
      <c r="R1723" s="532"/>
      <c r="AC1723"/>
    </row>
    <row r="1724" spans="4:29" s="293" customFormat="1">
      <c r="D1724" s="291"/>
      <c r="E1724" s="291"/>
      <c r="P1724" s="532"/>
      <c r="R1724" s="532"/>
      <c r="AC1724"/>
    </row>
    <row r="1725" spans="4:29" s="293" customFormat="1">
      <c r="D1725" s="291"/>
      <c r="E1725" s="291"/>
      <c r="P1725" s="532"/>
      <c r="R1725" s="532"/>
      <c r="AC1725"/>
    </row>
    <row r="1726" spans="4:29" s="293" customFormat="1">
      <c r="D1726" s="291"/>
      <c r="E1726" s="291"/>
      <c r="P1726" s="532"/>
      <c r="R1726" s="532"/>
      <c r="AC1726"/>
    </row>
    <row r="1727" spans="4:29" s="293" customFormat="1">
      <c r="D1727" s="291"/>
      <c r="E1727" s="291"/>
      <c r="P1727" s="532"/>
      <c r="R1727" s="532"/>
      <c r="AC1727"/>
    </row>
    <row r="1728" spans="4:29" s="293" customFormat="1">
      <c r="D1728" s="291"/>
      <c r="E1728" s="291"/>
      <c r="P1728" s="532"/>
      <c r="R1728" s="532"/>
      <c r="AC1728"/>
    </row>
    <row r="1729" spans="4:29" s="293" customFormat="1">
      <c r="D1729" s="291"/>
      <c r="E1729" s="291"/>
      <c r="P1729" s="532"/>
      <c r="R1729" s="532"/>
      <c r="AC1729"/>
    </row>
    <row r="1730" spans="4:29" s="293" customFormat="1">
      <c r="D1730" s="291"/>
      <c r="E1730" s="291"/>
      <c r="P1730" s="532"/>
      <c r="R1730" s="532"/>
      <c r="AC1730"/>
    </row>
    <row r="1731" spans="4:29" s="293" customFormat="1">
      <c r="D1731" s="291"/>
      <c r="E1731" s="291"/>
      <c r="P1731" s="532"/>
      <c r="R1731" s="532"/>
      <c r="AC1731"/>
    </row>
    <row r="1732" spans="4:29" s="293" customFormat="1">
      <c r="D1732" s="291"/>
      <c r="E1732" s="291"/>
      <c r="P1732" s="532"/>
      <c r="R1732" s="532"/>
      <c r="AC1732"/>
    </row>
    <row r="1733" spans="4:29" s="293" customFormat="1">
      <c r="D1733" s="291"/>
      <c r="E1733" s="291"/>
      <c r="P1733" s="532"/>
      <c r="R1733" s="532"/>
      <c r="AC1733"/>
    </row>
    <row r="1734" spans="4:29" s="293" customFormat="1">
      <c r="D1734" s="291"/>
      <c r="E1734" s="291"/>
      <c r="P1734" s="532"/>
      <c r="R1734" s="532"/>
      <c r="AC1734"/>
    </row>
    <row r="1735" spans="4:29" s="293" customFormat="1">
      <c r="D1735" s="291"/>
      <c r="E1735" s="291"/>
      <c r="P1735" s="532"/>
      <c r="R1735" s="532"/>
      <c r="AC1735"/>
    </row>
    <row r="1736" spans="4:29" s="293" customFormat="1">
      <c r="D1736" s="291"/>
      <c r="E1736" s="291"/>
      <c r="P1736" s="532"/>
      <c r="R1736" s="532"/>
      <c r="AC1736"/>
    </row>
    <row r="1737" spans="4:29" s="293" customFormat="1">
      <c r="D1737" s="291"/>
      <c r="E1737" s="291"/>
      <c r="P1737" s="532"/>
      <c r="R1737" s="532"/>
      <c r="AC1737"/>
    </row>
    <row r="1738" spans="4:29" s="293" customFormat="1">
      <c r="D1738" s="291"/>
      <c r="E1738" s="291"/>
      <c r="P1738" s="532"/>
      <c r="R1738" s="532"/>
      <c r="AC1738"/>
    </row>
    <row r="1739" spans="4:29" s="293" customFormat="1">
      <c r="D1739" s="291"/>
      <c r="E1739" s="291"/>
      <c r="P1739" s="532"/>
      <c r="R1739" s="532"/>
      <c r="AC1739"/>
    </row>
    <row r="1740" spans="4:29" s="293" customFormat="1">
      <c r="D1740" s="291"/>
      <c r="E1740" s="291"/>
      <c r="P1740" s="532"/>
      <c r="R1740" s="532"/>
      <c r="AC1740"/>
    </row>
    <row r="1741" spans="4:29" s="293" customFormat="1">
      <c r="D1741" s="291"/>
      <c r="E1741" s="291"/>
      <c r="P1741" s="532"/>
      <c r="R1741" s="532"/>
      <c r="AC1741"/>
    </row>
    <row r="1742" spans="4:29" s="293" customFormat="1">
      <c r="D1742" s="291"/>
      <c r="E1742" s="291"/>
      <c r="P1742" s="532"/>
      <c r="R1742" s="532"/>
      <c r="AC1742"/>
    </row>
    <row r="1743" spans="4:29" s="293" customFormat="1">
      <c r="D1743" s="291"/>
      <c r="E1743" s="291"/>
      <c r="P1743" s="532"/>
      <c r="R1743" s="532"/>
      <c r="AC1743"/>
    </row>
    <row r="1744" spans="4:29" s="293" customFormat="1">
      <c r="D1744" s="291"/>
      <c r="E1744" s="291"/>
      <c r="P1744" s="532"/>
      <c r="R1744" s="532"/>
      <c r="AC1744"/>
    </row>
    <row r="1745" spans="4:29" s="293" customFormat="1">
      <c r="D1745" s="291"/>
      <c r="E1745" s="291"/>
      <c r="P1745" s="532"/>
      <c r="R1745" s="532"/>
      <c r="AC1745"/>
    </row>
    <row r="1746" spans="4:29" s="293" customFormat="1">
      <c r="D1746" s="291"/>
      <c r="E1746" s="291"/>
      <c r="P1746" s="532"/>
      <c r="R1746" s="532"/>
      <c r="AC1746"/>
    </row>
    <row r="1747" spans="4:29" s="293" customFormat="1">
      <c r="D1747" s="291"/>
      <c r="E1747" s="291"/>
      <c r="P1747" s="532"/>
      <c r="R1747" s="532"/>
      <c r="AC1747"/>
    </row>
    <row r="1748" spans="4:29" s="293" customFormat="1">
      <c r="D1748" s="291"/>
      <c r="E1748" s="291"/>
      <c r="P1748" s="532"/>
      <c r="R1748" s="532"/>
      <c r="AC1748"/>
    </row>
    <row r="1749" spans="4:29" s="293" customFormat="1">
      <c r="D1749" s="291"/>
      <c r="E1749" s="291"/>
      <c r="P1749" s="532"/>
      <c r="R1749" s="532"/>
      <c r="AC1749"/>
    </row>
    <row r="1750" spans="4:29" s="293" customFormat="1">
      <c r="D1750" s="291"/>
      <c r="E1750" s="291"/>
      <c r="P1750" s="532"/>
      <c r="R1750" s="532"/>
      <c r="AC1750"/>
    </row>
    <row r="1751" spans="4:29" s="293" customFormat="1">
      <c r="D1751" s="291"/>
      <c r="E1751" s="291"/>
      <c r="P1751" s="532"/>
      <c r="R1751" s="532"/>
      <c r="AC1751"/>
    </row>
    <row r="1752" spans="4:29" s="293" customFormat="1">
      <c r="D1752" s="291"/>
      <c r="E1752" s="291"/>
      <c r="P1752" s="532"/>
      <c r="R1752" s="532"/>
      <c r="AC1752"/>
    </row>
    <row r="1753" spans="4:29" s="293" customFormat="1">
      <c r="D1753" s="291"/>
      <c r="E1753" s="291"/>
      <c r="P1753" s="532"/>
      <c r="R1753" s="532"/>
      <c r="AC1753"/>
    </row>
    <row r="1754" spans="4:29" s="293" customFormat="1">
      <c r="D1754" s="291"/>
      <c r="E1754" s="291"/>
      <c r="P1754" s="532"/>
      <c r="R1754" s="532"/>
      <c r="AC1754"/>
    </row>
    <row r="1755" spans="4:29" s="293" customFormat="1">
      <c r="D1755" s="291"/>
      <c r="E1755" s="291"/>
      <c r="P1755" s="532"/>
      <c r="R1755" s="532"/>
      <c r="AC1755"/>
    </row>
    <row r="1756" spans="4:29" s="293" customFormat="1">
      <c r="D1756" s="291"/>
      <c r="E1756" s="291"/>
      <c r="P1756" s="532"/>
      <c r="R1756" s="532"/>
      <c r="AC1756"/>
    </row>
    <row r="1757" spans="4:29" s="293" customFormat="1">
      <c r="D1757" s="291"/>
      <c r="E1757" s="291"/>
      <c r="P1757" s="532"/>
      <c r="R1757" s="532"/>
      <c r="AC1757"/>
    </row>
    <row r="1758" spans="4:29" s="293" customFormat="1">
      <c r="D1758" s="291"/>
      <c r="E1758" s="291"/>
      <c r="P1758" s="532"/>
      <c r="R1758" s="532"/>
      <c r="AC1758"/>
    </row>
    <row r="1759" spans="4:29" s="293" customFormat="1">
      <c r="D1759" s="291"/>
      <c r="E1759" s="291"/>
      <c r="P1759" s="532"/>
      <c r="R1759" s="532"/>
      <c r="AC1759"/>
    </row>
    <row r="1760" spans="4:29" s="293" customFormat="1">
      <c r="D1760" s="291"/>
      <c r="E1760" s="291"/>
      <c r="P1760" s="532"/>
      <c r="R1760" s="532"/>
      <c r="AC1760"/>
    </row>
    <row r="1761" spans="4:29" s="293" customFormat="1">
      <c r="D1761" s="291"/>
      <c r="E1761" s="291"/>
      <c r="P1761" s="532"/>
      <c r="R1761" s="532"/>
      <c r="AC1761"/>
    </row>
    <row r="1762" spans="4:29" s="293" customFormat="1">
      <c r="D1762" s="291"/>
      <c r="E1762" s="291"/>
      <c r="P1762" s="532"/>
      <c r="R1762" s="532"/>
      <c r="AC1762"/>
    </row>
    <row r="1763" spans="4:29" s="293" customFormat="1">
      <c r="D1763" s="291"/>
      <c r="E1763" s="291"/>
      <c r="P1763" s="532"/>
      <c r="R1763" s="532"/>
      <c r="AC1763"/>
    </row>
    <row r="1764" spans="4:29" s="293" customFormat="1">
      <c r="D1764" s="291"/>
      <c r="E1764" s="291"/>
      <c r="P1764" s="532"/>
      <c r="R1764" s="532"/>
      <c r="AC1764"/>
    </row>
    <row r="1765" spans="4:29" s="293" customFormat="1">
      <c r="D1765" s="291"/>
      <c r="E1765" s="291"/>
      <c r="P1765" s="532"/>
      <c r="R1765" s="532"/>
      <c r="AC1765"/>
    </row>
    <row r="1766" spans="4:29" s="293" customFormat="1">
      <c r="D1766" s="291"/>
      <c r="E1766" s="291"/>
      <c r="P1766" s="532"/>
      <c r="R1766" s="532"/>
      <c r="AC1766"/>
    </row>
    <row r="1767" spans="4:29" s="293" customFormat="1">
      <c r="D1767" s="291"/>
      <c r="E1767" s="291"/>
      <c r="P1767" s="532"/>
      <c r="R1767" s="532"/>
      <c r="AC1767"/>
    </row>
    <row r="1768" spans="4:29" s="293" customFormat="1">
      <c r="D1768" s="291"/>
      <c r="E1768" s="291"/>
      <c r="P1768" s="532"/>
      <c r="R1768" s="532"/>
      <c r="AC1768"/>
    </row>
    <row r="1769" spans="4:29" s="293" customFormat="1">
      <c r="D1769" s="291"/>
      <c r="E1769" s="291"/>
      <c r="P1769" s="532"/>
      <c r="R1769" s="532"/>
      <c r="AC1769"/>
    </row>
    <row r="1770" spans="4:29" s="293" customFormat="1">
      <c r="D1770" s="291"/>
      <c r="E1770" s="291"/>
      <c r="P1770" s="532"/>
      <c r="R1770" s="532"/>
      <c r="AC1770"/>
    </row>
    <row r="1771" spans="4:29" s="293" customFormat="1">
      <c r="D1771" s="291"/>
      <c r="E1771" s="291"/>
      <c r="P1771" s="532"/>
      <c r="R1771" s="532"/>
      <c r="AC1771"/>
    </row>
    <row r="1772" spans="4:29" s="293" customFormat="1">
      <c r="D1772" s="291"/>
      <c r="E1772" s="291"/>
      <c r="P1772" s="532"/>
      <c r="R1772" s="532"/>
      <c r="AC1772"/>
    </row>
    <row r="1773" spans="4:29" s="293" customFormat="1">
      <c r="D1773" s="291"/>
      <c r="E1773" s="291"/>
      <c r="P1773" s="532"/>
      <c r="R1773" s="532"/>
      <c r="AC1773"/>
    </row>
    <row r="1774" spans="4:29" s="293" customFormat="1">
      <c r="D1774" s="291"/>
      <c r="E1774" s="291"/>
      <c r="P1774" s="532"/>
      <c r="R1774" s="532"/>
      <c r="AC1774"/>
    </row>
    <row r="1775" spans="4:29" s="293" customFormat="1">
      <c r="D1775" s="291"/>
      <c r="E1775" s="291"/>
      <c r="P1775" s="532"/>
      <c r="R1775" s="532"/>
      <c r="AC1775"/>
    </row>
    <row r="1776" spans="4:29" s="293" customFormat="1">
      <c r="D1776" s="291"/>
      <c r="E1776" s="291"/>
      <c r="P1776" s="532"/>
      <c r="R1776" s="532"/>
      <c r="AC1776"/>
    </row>
    <row r="1777" spans="4:29" s="293" customFormat="1">
      <c r="D1777" s="291"/>
      <c r="E1777" s="291"/>
      <c r="P1777" s="532"/>
      <c r="R1777" s="532"/>
      <c r="AC1777"/>
    </row>
    <row r="1778" spans="4:29" s="293" customFormat="1">
      <c r="D1778" s="291"/>
      <c r="E1778" s="291"/>
      <c r="P1778" s="532"/>
      <c r="R1778" s="532"/>
      <c r="AC1778"/>
    </row>
    <row r="1779" spans="4:29" s="293" customFormat="1">
      <c r="D1779" s="291"/>
      <c r="E1779" s="291"/>
      <c r="P1779" s="532"/>
      <c r="R1779" s="532"/>
      <c r="AC1779"/>
    </row>
    <row r="1780" spans="4:29" s="293" customFormat="1">
      <c r="D1780" s="291"/>
      <c r="E1780" s="291"/>
      <c r="P1780" s="532"/>
      <c r="R1780" s="532"/>
      <c r="AC1780"/>
    </row>
    <row r="1781" spans="4:29" s="293" customFormat="1">
      <c r="D1781" s="291"/>
      <c r="E1781" s="291"/>
      <c r="P1781" s="532"/>
      <c r="R1781" s="532"/>
      <c r="AC1781"/>
    </row>
    <row r="1782" spans="4:29" s="293" customFormat="1">
      <c r="D1782" s="291"/>
      <c r="E1782" s="291"/>
      <c r="P1782" s="532"/>
      <c r="R1782" s="532"/>
      <c r="AC1782"/>
    </row>
    <row r="1783" spans="4:29" s="293" customFormat="1">
      <c r="D1783" s="291"/>
      <c r="E1783" s="291"/>
      <c r="P1783" s="532"/>
      <c r="R1783" s="532"/>
      <c r="AC1783"/>
    </row>
    <row r="1784" spans="4:29" s="293" customFormat="1">
      <c r="D1784" s="291"/>
      <c r="E1784" s="291"/>
      <c r="P1784" s="532"/>
      <c r="R1784" s="532"/>
      <c r="AC1784"/>
    </row>
    <row r="1785" spans="4:29" s="293" customFormat="1">
      <c r="D1785" s="291"/>
      <c r="E1785" s="291"/>
      <c r="P1785" s="532"/>
      <c r="R1785" s="532"/>
      <c r="AC1785"/>
    </row>
    <row r="1786" spans="4:29" s="293" customFormat="1">
      <c r="D1786" s="291"/>
      <c r="E1786" s="291"/>
      <c r="P1786" s="532"/>
      <c r="R1786" s="532"/>
      <c r="AC1786"/>
    </row>
    <row r="1787" spans="4:29" s="293" customFormat="1">
      <c r="D1787" s="291"/>
      <c r="E1787" s="291"/>
      <c r="P1787" s="532"/>
      <c r="R1787" s="532"/>
      <c r="AC1787"/>
    </row>
    <row r="1788" spans="4:29" s="293" customFormat="1">
      <c r="D1788" s="291"/>
      <c r="E1788" s="291"/>
      <c r="P1788" s="532"/>
      <c r="R1788" s="532"/>
      <c r="AC1788"/>
    </row>
    <row r="1789" spans="4:29" s="293" customFormat="1">
      <c r="D1789" s="291"/>
      <c r="E1789" s="291"/>
      <c r="P1789" s="532"/>
      <c r="R1789" s="532"/>
      <c r="AC1789"/>
    </row>
    <row r="1790" spans="4:29" s="293" customFormat="1">
      <c r="D1790" s="291"/>
      <c r="E1790" s="291"/>
      <c r="P1790" s="532"/>
      <c r="R1790" s="532"/>
      <c r="AC1790"/>
    </row>
    <row r="1791" spans="4:29" s="293" customFormat="1">
      <c r="D1791" s="291"/>
      <c r="E1791" s="291"/>
      <c r="P1791" s="532"/>
      <c r="R1791" s="532"/>
      <c r="AC1791"/>
    </row>
    <row r="1792" spans="4:29" s="293" customFormat="1">
      <c r="D1792" s="291"/>
      <c r="E1792" s="291"/>
      <c r="P1792" s="532"/>
      <c r="R1792" s="532"/>
      <c r="AC1792"/>
    </row>
    <row r="1793" spans="4:29" s="293" customFormat="1">
      <c r="D1793" s="291"/>
      <c r="E1793" s="291"/>
      <c r="P1793" s="532"/>
      <c r="R1793" s="532"/>
      <c r="AC1793"/>
    </row>
    <row r="1794" spans="4:29" s="293" customFormat="1">
      <c r="D1794" s="291"/>
      <c r="E1794" s="291"/>
      <c r="P1794" s="532"/>
      <c r="R1794" s="532"/>
      <c r="AC1794"/>
    </row>
    <row r="1795" spans="4:29" s="293" customFormat="1">
      <c r="D1795" s="291"/>
      <c r="E1795" s="291"/>
      <c r="P1795" s="532"/>
      <c r="R1795" s="532"/>
      <c r="AC1795"/>
    </row>
    <row r="1796" spans="4:29" s="293" customFormat="1">
      <c r="D1796" s="291"/>
      <c r="E1796" s="291"/>
      <c r="P1796" s="532"/>
      <c r="R1796" s="532"/>
      <c r="AC1796"/>
    </row>
    <row r="1797" spans="4:29" s="293" customFormat="1">
      <c r="D1797" s="291"/>
      <c r="E1797" s="291"/>
      <c r="P1797" s="532"/>
      <c r="R1797" s="532"/>
      <c r="AC1797"/>
    </row>
    <row r="1798" spans="4:29" s="293" customFormat="1">
      <c r="D1798" s="291"/>
      <c r="E1798" s="291"/>
      <c r="P1798" s="532"/>
      <c r="R1798" s="532"/>
      <c r="AC1798"/>
    </row>
    <row r="1799" spans="4:29" s="293" customFormat="1">
      <c r="D1799" s="291"/>
      <c r="E1799" s="291"/>
      <c r="P1799" s="532"/>
      <c r="R1799" s="532"/>
      <c r="AC1799"/>
    </row>
    <row r="1800" spans="4:29" s="293" customFormat="1">
      <c r="D1800" s="291"/>
      <c r="E1800" s="291"/>
      <c r="P1800" s="532"/>
      <c r="R1800" s="532"/>
      <c r="AC1800"/>
    </row>
    <row r="1801" spans="4:29" s="293" customFormat="1">
      <c r="D1801" s="291"/>
      <c r="E1801" s="291"/>
      <c r="P1801" s="532"/>
      <c r="R1801" s="532"/>
      <c r="AC1801"/>
    </row>
    <row r="1802" spans="4:29" s="293" customFormat="1">
      <c r="D1802" s="291"/>
      <c r="E1802" s="291"/>
      <c r="P1802" s="532"/>
      <c r="R1802" s="532"/>
      <c r="AC1802"/>
    </row>
    <row r="1803" spans="4:29" s="293" customFormat="1">
      <c r="D1803" s="291"/>
      <c r="E1803" s="291"/>
      <c r="P1803" s="532"/>
      <c r="R1803" s="532"/>
      <c r="AC1803"/>
    </row>
    <row r="1804" spans="4:29" s="293" customFormat="1">
      <c r="D1804" s="291"/>
      <c r="E1804" s="291"/>
      <c r="P1804" s="532"/>
      <c r="R1804" s="532"/>
      <c r="AC1804"/>
    </row>
    <row r="1805" spans="4:29" s="293" customFormat="1">
      <c r="D1805" s="291"/>
      <c r="E1805" s="291"/>
      <c r="P1805" s="532"/>
      <c r="R1805" s="532"/>
      <c r="AC1805"/>
    </row>
    <row r="1806" spans="4:29" s="293" customFormat="1">
      <c r="D1806" s="291"/>
      <c r="E1806" s="291"/>
      <c r="P1806" s="532"/>
      <c r="R1806" s="532"/>
      <c r="AC1806"/>
    </row>
    <row r="1807" spans="4:29" s="293" customFormat="1">
      <c r="D1807" s="291"/>
      <c r="E1807" s="291"/>
      <c r="P1807" s="532"/>
      <c r="R1807" s="532"/>
      <c r="AC1807"/>
    </row>
    <row r="1808" spans="4:29" s="293" customFormat="1">
      <c r="D1808" s="291"/>
      <c r="E1808" s="291"/>
      <c r="P1808" s="532"/>
      <c r="R1808" s="532"/>
      <c r="AC1808"/>
    </row>
    <row r="1809" spans="4:29" s="293" customFormat="1">
      <c r="D1809" s="291"/>
      <c r="E1809" s="291"/>
      <c r="P1809" s="532"/>
      <c r="R1809" s="532"/>
      <c r="AC1809"/>
    </row>
    <row r="1810" spans="4:29" s="293" customFormat="1">
      <c r="D1810" s="291"/>
      <c r="E1810" s="291"/>
      <c r="P1810" s="532"/>
      <c r="R1810" s="532"/>
      <c r="AC1810"/>
    </row>
    <row r="1811" spans="4:29" s="293" customFormat="1">
      <c r="D1811" s="291"/>
      <c r="E1811" s="291"/>
      <c r="P1811" s="532"/>
      <c r="R1811" s="532"/>
      <c r="AC1811"/>
    </row>
    <row r="1812" spans="4:29" s="293" customFormat="1">
      <c r="D1812" s="291"/>
      <c r="E1812" s="291"/>
      <c r="P1812" s="532"/>
      <c r="R1812" s="532"/>
      <c r="AC1812"/>
    </row>
    <row r="1813" spans="4:29" s="293" customFormat="1">
      <c r="D1813" s="291"/>
      <c r="E1813" s="291"/>
      <c r="P1813" s="532"/>
      <c r="R1813" s="532"/>
      <c r="AC1813"/>
    </row>
    <row r="1814" spans="4:29" s="293" customFormat="1">
      <c r="D1814" s="291"/>
      <c r="E1814" s="291"/>
      <c r="P1814" s="532"/>
      <c r="R1814" s="532"/>
      <c r="AC1814"/>
    </row>
    <row r="1815" spans="4:29" s="293" customFormat="1">
      <c r="D1815" s="291"/>
      <c r="E1815" s="291"/>
      <c r="P1815" s="532"/>
      <c r="R1815" s="532"/>
      <c r="AC1815"/>
    </row>
    <row r="1816" spans="4:29" s="293" customFormat="1">
      <c r="D1816" s="291"/>
      <c r="E1816" s="291"/>
      <c r="P1816" s="532"/>
      <c r="R1816" s="532"/>
      <c r="AC1816"/>
    </row>
    <row r="1817" spans="4:29" s="293" customFormat="1">
      <c r="D1817" s="291"/>
      <c r="E1817" s="291"/>
      <c r="P1817" s="532"/>
      <c r="R1817" s="532"/>
      <c r="AC1817"/>
    </row>
    <row r="1818" spans="4:29" s="293" customFormat="1">
      <c r="D1818" s="291"/>
      <c r="E1818" s="291"/>
      <c r="P1818" s="532"/>
      <c r="R1818" s="532"/>
      <c r="AC1818"/>
    </row>
    <row r="1819" spans="4:29" s="293" customFormat="1">
      <c r="D1819" s="291"/>
      <c r="E1819" s="291"/>
      <c r="P1819" s="532"/>
      <c r="R1819" s="532"/>
      <c r="AC1819"/>
    </row>
    <row r="1820" spans="4:29" s="293" customFormat="1">
      <c r="D1820" s="291"/>
      <c r="E1820" s="291"/>
      <c r="P1820" s="532"/>
      <c r="R1820" s="532"/>
      <c r="AC1820"/>
    </row>
    <row r="1821" spans="4:29" s="293" customFormat="1">
      <c r="D1821" s="291"/>
      <c r="E1821" s="291"/>
      <c r="P1821" s="532"/>
      <c r="R1821" s="532"/>
      <c r="AC1821"/>
    </row>
    <row r="1822" spans="4:29" s="293" customFormat="1">
      <c r="D1822" s="291"/>
      <c r="E1822" s="291"/>
      <c r="P1822" s="532"/>
      <c r="R1822" s="532"/>
      <c r="AC1822"/>
    </row>
    <row r="1823" spans="4:29" s="293" customFormat="1">
      <c r="D1823" s="291"/>
      <c r="E1823" s="291"/>
      <c r="P1823" s="532"/>
      <c r="R1823" s="532"/>
      <c r="AC1823"/>
    </row>
    <row r="1824" spans="4:29" s="293" customFormat="1">
      <c r="D1824" s="291"/>
      <c r="E1824" s="291"/>
      <c r="P1824" s="532"/>
      <c r="R1824" s="532"/>
      <c r="AC1824"/>
    </row>
    <row r="1825" spans="4:29" s="293" customFormat="1">
      <c r="D1825" s="291"/>
      <c r="E1825" s="291"/>
      <c r="P1825" s="532"/>
      <c r="R1825" s="532"/>
      <c r="AC1825"/>
    </row>
    <row r="1826" spans="4:29" s="293" customFormat="1">
      <c r="D1826" s="291"/>
      <c r="E1826" s="291"/>
      <c r="P1826" s="532"/>
      <c r="R1826" s="532"/>
      <c r="AC1826"/>
    </row>
    <row r="1827" spans="4:29" s="293" customFormat="1">
      <c r="D1827" s="291"/>
      <c r="E1827" s="291"/>
      <c r="P1827" s="532"/>
      <c r="R1827" s="532"/>
      <c r="AC1827"/>
    </row>
    <row r="1828" spans="4:29" s="293" customFormat="1">
      <c r="D1828" s="291"/>
      <c r="E1828" s="291"/>
      <c r="P1828" s="532"/>
      <c r="R1828" s="532"/>
      <c r="AC1828"/>
    </row>
    <row r="1829" spans="4:29" s="293" customFormat="1">
      <c r="D1829" s="291"/>
      <c r="E1829" s="291"/>
      <c r="P1829" s="532"/>
      <c r="R1829" s="532"/>
      <c r="AC1829"/>
    </row>
    <row r="1830" spans="4:29" s="293" customFormat="1">
      <c r="D1830" s="291"/>
      <c r="E1830" s="291"/>
      <c r="P1830" s="532"/>
      <c r="R1830" s="532"/>
      <c r="AC1830"/>
    </row>
    <row r="1831" spans="4:29" s="293" customFormat="1">
      <c r="D1831" s="291"/>
      <c r="E1831" s="291"/>
      <c r="P1831" s="532"/>
      <c r="R1831" s="532"/>
      <c r="AC1831"/>
    </row>
    <row r="1832" spans="4:29" s="293" customFormat="1">
      <c r="D1832" s="291"/>
      <c r="E1832" s="291"/>
      <c r="P1832" s="532"/>
      <c r="R1832" s="532"/>
      <c r="AC1832"/>
    </row>
    <row r="1833" spans="4:29" s="293" customFormat="1">
      <c r="D1833" s="291"/>
      <c r="E1833" s="291"/>
      <c r="P1833" s="532"/>
      <c r="R1833" s="532"/>
      <c r="AC1833"/>
    </row>
    <row r="1834" spans="4:29" s="293" customFormat="1">
      <c r="D1834" s="291"/>
      <c r="E1834" s="291"/>
      <c r="P1834" s="532"/>
      <c r="R1834" s="532"/>
      <c r="AC1834"/>
    </row>
    <row r="1835" spans="4:29" s="293" customFormat="1">
      <c r="D1835" s="291"/>
      <c r="E1835" s="291"/>
      <c r="P1835" s="532"/>
      <c r="R1835" s="532"/>
      <c r="AC1835"/>
    </row>
    <row r="1836" spans="4:29" s="293" customFormat="1">
      <c r="D1836" s="291"/>
      <c r="E1836" s="291"/>
      <c r="P1836" s="532"/>
      <c r="R1836" s="532"/>
      <c r="AC1836"/>
    </row>
    <row r="1837" spans="4:29" s="293" customFormat="1">
      <c r="D1837" s="291"/>
      <c r="E1837" s="291"/>
      <c r="P1837" s="532"/>
      <c r="R1837" s="532"/>
      <c r="AC1837"/>
    </row>
    <row r="1838" spans="4:29" s="293" customFormat="1">
      <c r="D1838" s="291"/>
      <c r="E1838" s="291"/>
      <c r="P1838" s="532"/>
      <c r="R1838" s="532"/>
      <c r="AC1838"/>
    </row>
  </sheetData>
  <sheetProtection algorithmName="SHA-512" hashValue="7bOcihu4NvvnJUMkP6jqKb+u3ndsRbR+IgDCTWAgWzGYByaJKLO8G+iOBBYw5gjT4EakrBpsvK8dL1+GrXeVfA==" saltValue="MN2Eas4f2JvLMXAQJpOL2Q==" spinCount="100000" sheet="1" objects="1" scenarios="1"/>
  <customSheetViews>
    <customSheetView guid="{D602B28C-568B-47CE-8AB2-C89907F3CC8D}" scale="85" filter="1" showAutoFilter="1">
      <pane ySplit="943" topLeftCell="A945" activePane="bottomLeft" state="frozen"/>
      <selection pane="bottomLeft" activeCell="H1" sqref="H1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"/>
      <headerFooter alignWithMargins="0"/>
      <autoFilter ref="A1:O1120" xr:uid="{92BEB095-A7BA-4F3E-8E76-1D882D141CA7}">
        <filterColumn colId="1">
          <filters>
            <filter val="АСУТП"/>
          </filters>
        </filterColumn>
        <filterColumn colId="3">
          <filters>
            <filter val="ЭМ"/>
          </filters>
        </filterColumn>
        <filterColumn colId="6">
          <filters>
            <filter val="EL00-02-07-1"/>
          </filters>
        </filterColumn>
      </autoFilter>
    </customSheetView>
    <customSheetView guid="{2DB58A4D-0C3A-4F5D-8798-06D7D7880CA2}" scale="70" filter="1" showAutoFilter="1">
      <selection activeCell="K823" sqref="K823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2"/>
      <headerFooter alignWithMargins="0"/>
      <autoFilter ref="A1:O1118" xr:uid="{C2DE267F-E343-492D-A0F0-38CC1C88A23F}">
        <filterColumn colId="1">
          <filters>
            <filter val="7а8в.1"/>
          </filters>
        </filterColumn>
      </autoFilter>
    </customSheetView>
    <customSheetView guid="{8B2F0D73-B255-445A-8334-39D4E123805D}" scale="85" filter="1" showAutoFilter="1">
      <selection activeCell="E28" sqref="E28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3"/>
      <headerFooter alignWithMargins="0"/>
      <autoFilter ref="A1:WVW725" xr:uid="{B8DCF3CB-FE56-4FEE-BC12-68E4BEF88E74}">
        <filterColumn colId="1">
          <filters>
            <filter val="7а8в.1"/>
            <filter val="7а8в.2"/>
            <filter val="7а8в.3"/>
          </filters>
        </filterColumn>
        <filterColumn colId="13">
          <filters>
            <filter val="ОСП (СПИЦ)"/>
          </filters>
        </filterColumn>
      </autoFilter>
    </customSheetView>
    <customSheetView guid="{A9D16693-2C41-4E72-A3EB-B31D16F38279}" scale="85" showAutoFilter="1" topLeftCell="A1000">
      <selection activeCell="C957" sqref="C957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4"/>
      <headerFooter alignWithMargins="0"/>
      <autoFilter ref="A1:O1013" xr:uid="{4CD21F8B-0A60-4088-8A65-267E5BFC2E2E}"/>
    </customSheetView>
    <customSheetView guid="{C4D466FB-DCCB-4D96-9898-023AF95EF627}" scale="85" filter="1" showAutoFilter="1" topLeftCell="A433">
      <selection activeCell="G436" sqref="G436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5"/>
      <headerFooter alignWithMargins="0"/>
      <autoFilter ref="A1:O904" xr:uid="{3595BA7C-C24D-4A1A-B55A-A960B50CF9DE}">
        <filterColumn colId="1">
          <filters>
            <filter val="АСУТП"/>
          </filters>
        </filterColumn>
        <filterColumn colId="3">
          <filters>
            <filter val="ОВ"/>
          </filters>
        </filterColumn>
      </autoFilter>
    </customSheetView>
    <customSheetView guid="{DA853595-0775-4BB1-BCC8-D7F0C61EA5C3}" scale="85" filter="1" showAutoFilter="1" topLeftCell="A431">
      <selection activeCell="C480" sqref="C480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6"/>
      <headerFooter alignWithMargins="0"/>
      <autoFilter ref="A1:O899" xr:uid="{7103E7B1-352C-4B16-B860-C70EF76581C7}">
        <filterColumn colId="1">
          <filters>
            <filter val="7а8в.1"/>
            <filter val="9б.3"/>
            <filter val="ЭОиВО"/>
          </filters>
        </filterColumn>
        <filterColumn colId="3">
          <filters>
            <filter val="ОВ"/>
            <filter val="ОВК"/>
          </filters>
        </filterColumn>
        <filterColumn colId="5">
          <filters>
            <filter val="HV00"/>
          </filters>
        </filterColumn>
      </autoFilter>
    </customSheetView>
    <customSheetView guid="{BB37282C-BB49-49A3-8AEC-69A91395D98C}" scale="85" showAutoFilter="1">
      <selection activeCell="J131" sqref="J131:J302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7"/>
      <headerFooter alignWithMargins="0"/>
      <autoFilter ref="A1:O898" xr:uid="{B82BDC42-A6E0-4671-9BEA-DA4A63D7E600}"/>
    </customSheetView>
    <customSheetView guid="{5F1ECC7E-BA20-4D30-8213-9DA20C8EE360}" scale="70" showAutoFilter="1" topLeftCell="C1">
      <selection activeCell="S303" sqref="S303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8"/>
      <headerFooter alignWithMargins="0"/>
      <autoFilter ref="A1:O897" xr:uid="{1E4244CA-8FD2-42FF-9020-44B3146874E6}"/>
    </customSheetView>
    <customSheetView guid="{246C31E1-55D2-4696-9487-578F47AE8F3E}" scale="85" showAutoFilter="1" topLeftCell="A154">
      <selection activeCell="L156" sqref="L156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9"/>
      <headerFooter alignWithMargins="0"/>
      <autoFilter ref="A1:O899" xr:uid="{9F0E48E9-81B3-4F20-B822-5D74B916D4A5}"/>
    </customSheetView>
    <customSheetView guid="{1D8B6EB2-5518-4A48-A8BF-75EC9D3FE6F7}" scale="85" filter="1" showAutoFilter="1">
      <selection activeCell="D18" sqref="D18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0"/>
      <headerFooter alignWithMargins="0"/>
      <autoFilter ref="A1:O899" xr:uid="{CB8B7D32-EC9E-44AA-BE11-B61BA76D6BD3}">
        <filterColumn colId="3">
          <filters>
            <filter val="ОВ"/>
            <filter val="ОВК"/>
          </filters>
        </filterColumn>
      </autoFilter>
    </customSheetView>
    <customSheetView guid="{01F03CDD-6785-452F-BEF3-1E047F2D49FC}" scale="70" filter="1" showAutoFilter="1">
      <selection activeCell="E1017" sqref="E1017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1"/>
      <headerFooter alignWithMargins="0"/>
      <autoFilter ref="A1:O1043" xr:uid="{F2A062AB-5747-438B-9C0A-01BED0E29367}">
        <filterColumn colId="1">
          <filters>
            <filter val="ЭОиВО"/>
          </filters>
        </filterColumn>
        <filterColumn colId="3">
          <filters>
            <filter val="КЖ"/>
            <filter val="КМ"/>
          </filters>
        </filterColumn>
      </autoFilter>
    </customSheetView>
    <customSheetView guid="{7B58B209-22F3-435A-A475-722AED13BBB4}" scale="70" filter="1" showAutoFilter="1" topLeftCell="A431">
      <selection activeCell="E1044" sqref="E1044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2"/>
      <headerFooter alignWithMargins="0"/>
      <autoFilter ref="A1:O1043" xr:uid="{10556BF6-AE22-46EC-B733-41E0C59DFD0D}">
        <filterColumn colId="1">
          <filters>
            <filter val="АСУТП"/>
          </filters>
        </filterColumn>
        <filterColumn colId="3">
          <filters>
            <filter val="ОВ"/>
          </filters>
        </filterColumn>
      </autoFilter>
    </customSheetView>
    <customSheetView guid="{1B1C90F7-662E-4A32-8E90-B2C694CF230E}" scale="70" filter="1" showAutoFilter="1">
      <selection activeCell="L1122" sqref="L1122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3"/>
      <headerFooter alignWithMargins="0"/>
      <autoFilter ref="A1:O1118" xr:uid="{C2BB53F7-3120-4AB7-B2F9-C3A862570ABE}">
        <filterColumn colId="1">
          <filters>
            <filter val="9б.1"/>
          </filters>
        </filterColumn>
        <filterColumn colId="3">
          <filters>
            <filter val="ТТ.Э"/>
          </filters>
        </filterColumn>
        <filterColumn colId="13">
          <filters>
            <filter val="ТГС"/>
          </filters>
        </filterColumn>
      </autoFilter>
    </customSheetView>
    <customSheetView guid="{36F2BD05-E6EE-4F72-921D-36DAE13C18D0}" scale="70" filter="1" showAutoFilter="1">
      <selection activeCell="K1125" sqref="K1125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4"/>
      <headerFooter alignWithMargins="0"/>
      <autoFilter ref="A1:O1121" xr:uid="{FA9EC9CC-B980-4388-AF5C-D39F9E8A92FF}">
        <filterColumn colId="3">
          <filters>
            <filter val="АР"/>
          </filters>
        </filterColumn>
      </autoFilter>
    </customSheetView>
    <customSheetView guid="{533EE3A5-F463-47E2-8503-D02264E297F2}" scale="85">
      <selection activeCell="G1122" sqref="G1122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5"/>
      <headerFooter alignWithMargins="0"/>
    </customSheetView>
    <customSheetView guid="{8D983BFD-D5DC-48FB-BBF6-BE1541295C04}" scale="70" topLeftCell="A1120">
      <selection activeCell="D1124" sqref="D1124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6"/>
      <headerFooter alignWithMargins="0"/>
    </customSheetView>
    <customSheetView guid="{1AB59F3B-E9BC-4912-8BE6-C749B197F72E}" scale="25" filter="1" showAutoFilter="1">
      <selection activeCell="K1123" sqref="K1123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7"/>
      <headerFooter alignWithMargins="0"/>
      <autoFilter ref="A1:O1119" xr:uid="{247010BD-B08B-4BEA-BA62-1F4EC60D4480}">
        <filterColumn colId="3">
          <filters>
            <filter val="ВК"/>
          </filters>
        </filterColumn>
      </autoFilter>
    </customSheetView>
    <customSheetView guid="{10A49F7C-8D77-47D2-A2B7-A8C84FFBC106}" scale="70" filter="1" showAutoFilter="1">
      <selection activeCell="H1120" sqref="F1120:H1120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8"/>
      <headerFooter alignWithMargins="0"/>
      <autoFilter ref="A1:O1119" xr:uid="{C5FFF8D2-A4AE-48C8-821C-21E67EF032A8}">
        <filterColumn colId="3">
          <filters>
            <filter val="АСУ"/>
          </filters>
        </filterColumn>
      </autoFilter>
    </customSheetView>
    <customSheetView guid="{93E61703-80D4-4D11-B196-94F2DB74BFF6}" scale="70" showAutoFilter="1">
      <selection activeCell="E1127" sqref="E1127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19"/>
      <headerFooter alignWithMargins="0"/>
      <autoFilter ref="A1:O1121" xr:uid="{2450964C-8D11-4DCE-9DDC-56899FB8FD8B}"/>
    </customSheetView>
    <customSheetView guid="{3199B056-18BD-426D-92EE-082659A4D140}" scale="70" showAutoFilter="1">
      <pane ySplit="1" topLeftCell="A818" activePane="bottomLeft" state="frozen"/>
      <selection pane="bottomLeft" activeCell="D1138" sqref="D1138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20"/>
      <headerFooter alignWithMargins="0"/>
      <autoFilter ref="A1:O1106" xr:uid="{A5DBC1C2-6203-44D6-9EE1-CF83DB8CB29E}"/>
    </customSheetView>
    <customSheetView guid="{4820B054-DB5A-4A8E-A6FB-3A95CCC3FE14}" scale="85" filter="1" showAutoFilter="1">
      <pane ySplit="213" topLeftCell="A215" activePane="bottomLeft" state="frozen"/>
      <selection pane="bottomLeft" activeCell="N221" sqref="N221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21"/>
      <headerFooter alignWithMargins="0"/>
      <autoFilter ref="A1:O982" xr:uid="{E80A30A0-48C0-440E-9E26-FE59B1D57FC3}">
        <filterColumn colId="1">
          <filters>
            <filter val="7а8в.1"/>
          </filters>
        </filterColumn>
        <filterColumn colId="3">
          <filters>
            <filter val="ТИ"/>
          </filters>
        </filterColumn>
        <filterColumn colId="6">
          <filters>
            <filter val="IN00-19-01-8"/>
          </filters>
        </filterColumn>
        <filterColumn colId="13">
          <filters>
            <filter val="ТГС"/>
          </filters>
        </filterColumn>
      </autoFilter>
    </customSheetView>
    <customSheetView guid="{4B6441AB-0656-4F9E-9761-3B68753F38DE}" scale="70" showAutoFilter="1">
      <selection activeCell="J988" sqref="J988"/>
      <pageMargins left="0.39370078740157477" right="0.39370078740157477" top="0.39370078740157477" bottom="0.39370078740157477" header="0.39370078740157477" footer="0.39370078740157477"/>
      <pageSetup paperSize="9" fitToWidth="0" fitToHeight="0" pageOrder="overThenDown" orientation="portrait" r:id="rId22"/>
      <headerFooter alignWithMargins="0"/>
      <autoFilter ref="A1:O984" xr:uid="{1F1572ED-25FF-4551-8A16-79B262D692D8}"/>
    </customSheetView>
  </customSheetViews>
  <mergeCells count="1">
    <mergeCell ref="A1:E1"/>
  </mergeCells>
  <pageMargins left="0.39370078740157477" right="0.39370078740157477" top="0.39370078740157477" bottom="0.39370078740157477" header="0.39370078740157477" footer="0.39370078740157477"/>
  <pageSetup paperSize="9" fitToWidth="0" fitToHeight="0" pageOrder="overThenDown" orientation="portrait" r:id="rId23"/>
  <headerFooter alignWithMargins="0"/>
  <tableParts count="1">
    <tablePart r:id="rId2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>
    <tabColor theme="5" tint="0.59999389629810485"/>
    <outlinePr summaryBelow="0" summaryRight="0"/>
    <pageSetUpPr autoPageBreaks="0"/>
  </sheetPr>
  <dimension ref="A1:AF140"/>
  <sheetViews>
    <sheetView showGridLines="0" topLeftCell="H1" zoomScale="68" zoomScaleNormal="68" workbookViewId="0">
      <pane ySplit="3" topLeftCell="A4" activePane="bottomLeft" state="frozen"/>
      <selection activeCell="P1" sqref="P1"/>
      <selection pane="bottomLeft" activeCell="AB8" sqref="AB8"/>
    </sheetView>
  </sheetViews>
  <sheetFormatPr defaultColWidth="8.109375" defaultRowHeight="12.55"/>
  <cols>
    <col min="1" max="2" width="4.6640625" style="96" customWidth="1"/>
    <col min="3" max="3" width="13.88671875" style="96" customWidth="1"/>
    <col min="4" max="4" width="41.6640625" style="97" customWidth="1"/>
    <col min="5" max="5" width="24.33203125" style="97" customWidth="1"/>
    <col min="6" max="6" width="13.109375" style="97" customWidth="1"/>
    <col min="7" max="7" width="7.88671875" style="97" customWidth="1"/>
    <col min="8" max="8" width="22.6640625" style="97" customWidth="1"/>
    <col min="9" max="9" width="11.5546875" style="97" hidden="1" customWidth="1"/>
    <col min="10" max="10" width="14.88671875" style="97" customWidth="1"/>
    <col min="11" max="11" width="25.5546875" style="97" customWidth="1"/>
    <col min="12" max="12" width="13.33203125" style="97" customWidth="1"/>
    <col min="13" max="13" width="11.77734375" style="97" customWidth="1"/>
    <col min="14" max="14" width="25.77734375" style="97" customWidth="1"/>
    <col min="15" max="15" width="18.88671875" style="97" customWidth="1"/>
    <col min="16" max="16" width="10.88671875" style="98" hidden="1" customWidth="1"/>
    <col min="17" max="17" width="15.21875" style="97" customWidth="1"/>
    <col min="18" max="18" width="7.109375" style="97" customWidth="1"/>
    <col min="19" max="19" width="8.5546875" style="97" customWidth="1"/>
    <col min="20" max="20" width="8.88671875" style="97" customWidth="1"/>
    <col min="21" max="21" width="14.109375" style="97" customWidth="1"/>
    <col min="22" max="22" width="9.33203125" style="97" customWidth="1"/>
    <col min="23" max="23" width="7.77734375" style="97" customWidth="1"/>
    <col min="24" max="24" width="23.6640625" style="97" hidden="1" customWidth="1"/>
    <col min="25" max="25" width="8.6640625" style="97" customWidth="1"/>
    <col min="26" max="26" width="14.5546875" style="97" customWidth="1"/>
    <col min="27" max="27" width="40.44140625" style="97" customWidth="1"/>
    <col min="28" max="28" width="7.21875" style="97" customWidth="1"/>
    <col min="29" max="29" width="7.5546875" style="98" customWidth="1"/>
    <col min="30" max="30" width="16.6640625" style="622" customWidth="1"/>
    <col min="31" max="31" width="15.33203125" style="97" customWidth="1"/>
    <col min="32" max="16384" width="8.109375" style="96"/>
  </cols>
  <sheetData>
    <row r="1" spans="1:32" s="95" customFormat="1" ht="21.6" customHeight="1">
      <c r="A1" s="660" t="s">
        <v>1619</v>
      </c>
      <c r="B1" s="660"/>
      <c r="C1" s="660"/>
      <c r="D1" s="660"/>
      <c r="E1" s="660"/>
      <c r="F1" s="660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 t="s">
        <v>462</v>
      </c>
      <c r="AE1" s="24"/>
    </row>
    <row r="2" spans="1:32" s="95" customFormat="1" ht="13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93">
        <f>SUM(BOM[Общая масса, кг])</f>
        <v>1831.7840719999997</v>
      </c>
      <c r="X2" s="25"/>
      <c r="Y2" s="25"/>
      <c r="Z2" s="25"/>
      <c r="AA2" s="25"/>
      <c r="AB2" s="25"/>
      <c r="AC2" s="25"/>
      <c r="AD2" s="25"/>
      <c r="AE2" s="535">
        <f>SUM(BOM[Стоимость всего, без НДС, руб.])</f>
        <v>0</v>
      </c>
    </row>
    <row r="3" spans="1:32" ht="52.6">
      <c r="A3" s="156" t="s">
        <v>0</v>
      </c>
      <c r="B3" s="157" t="s">
        <v>413</v>
      </c>
      <c r="C3" s="157" t="s">
        <v>286</v>
      </c>
      <c r="D3" s="157" t="s">
        <v>1</v>
      </c>
      <c r="E3" s="157" t="s">
        <v>287</v>
      </c>
      <c r="F3" s="157" t="s">
        <v>304</v>
      </c>
      <c r="G3" s="157" t="s">
        <v>2</v>
      </c>
      <c r="H3" s="157" t="s">
        <v>327</v>
      </c>
      <c r="I3" s="157" t="s">
        <v>3</v>
      </c>
      <c r="J3" s="157" t="s">
        <v>328</v>
      </c>
      <c r="K3" s="157" t="s">
        <v>329</v>
      </c>
      <c r="L3" s="157" t="s">
        <v>317</v>
      </c>
      <c r="M3" s="157" t="s">
        <v>318</v>
      </c>
      <c r="N3" s="157" t="s">
        <v>319</v>
      </c>
      <c r="O3" s="157" t="s">
        <v>320</v>
      </c>
      <c r="P3" s="157" t="s">
        <v>321</v>
      </c>
      <c r="Q3" s="157" t="s">
        <v>322</v>
      </c>
      <c r="R3" s="157" t="s">
        <v>330</v>
      </c>
      <c r="S3" s="157" t="s">
        <v>323</v>
      </c>
      <c r="T3" s="157" t="s">
        <v>324</v>
      </c>
      <c r="U3" s="157" t="s">
        <v>325</v>
      </c>
      <c r="V3" s="157" t="s">
        <v>326</v>
      </c>
      <c r="W3" s="157" t="s">
        <v>436</v>
      </c>
      <c r="X3" s="157" t="s">
        <v>176</v>
      </c>
      <c r="Y3" s="157" t="s">
        <v>288</v>
      </c>
      <c r="Z3" s="157" t="s">
        <v>289</v>
      </c>
      <c r="AA3" s="157" t="s">
        <v>290</v>
      </c>
      <c r="AB3" s="157" t="s">
        <v>291</v>
      </c>
      <c r="AC3" s="157" t="s">
        <v>292</v>
      </c>
      <c r="AD3" s="157" t="s">
        <v>1540</v>
      </c>
      <c r="AE3" s="158" t="s">
        <v>461</v>
      </c>
    </row>
    <row r="4" spans="1:32" s="594" customFormat="1" ht="62.65">
      <c r="A4" s="583">
        <v>1</v>
      </c>
      <c r="B4" s="584">
        <v>1</v>
      </c>
      <c r="C4" s="585" t="s">
        <v>1078</v>
      </c>
      <c r="D4" s="586" t="s">
        <v>1074</v>
      </c>
      <c r="E4" s="587" t="s">
        <v>1075</v>
      </c>
      <c r="F4" s="587" t="s">
        <v>1076</v>
      </c>
      <c r="G4" s="587" t="s">
        <v>1079</v>
      </c>
      <c r="H4" s="587" t="s">
        <v>1120</v>
      </c>
      <c r="I4" s="587"/>
      <c r="J4" s="587" t="s">
        <v>464</v>
      </c>
      <c r="K4" s="588" t="s">
        <v>1121</v>
      </c>
      <c r="L4" s="587" t="s">
        <v>377</v>
      </c>
      <c r="M4" s="587" t="s">
        <v>397</v>
      </c>
      <c r="N4" s="589" t="s">
        <v>1122</v>
      </c>
      <c r="O4" s="587" t="s">
        <v>1123</v>
      </c>
      <c r="P4" s="587"/>
      <c r="Q4" s="587" t="s">
        <v>1124</v>
      </c>
      <c r="R4" s="587" t="s">
        <v>10</v>
      </c>
      <c r="S4" s="590">
        <v>5</v>
      </c>
      <c r="T4" s="591"/>
      <c r="U4" s="592">
        <v>5</v>
      </c>
      <c r="V4" s="591" t="s">
        <v>1125</v>
      </c>
      <c r="W4" s="593">
        <v>16.95</v>
      </c>
      <c r="X4" s="587"/>
      <c r="Y4" s="584" t="s">
        <v>1126</v>
      </c>
      <c r="Z4" s="587" t="s">
        <v>1096</v>
      </c>
      <c r="AA4" s="588" t="s">
        <v>1097</v>
      </c>
      <c r="AB4" s="587" t="s">
        <v>9</v>
      </c>
      <c r="AC4" s="590">
        <v>15</v>
      </c>
      <c r="AD4" s="624"/>
      <c r="AE4" s="591">
        <f>BOM[[#This Row],[Кол-во с учетом нормы расхода]]*BOM[[#This Row],[Цена за ед., без НДС 22%, руб. (с учетом доставки, ЗСР)]]</f>
        <v>0</v>
      </c>
    </row>
    <row r="5" spans="1:32" s="594" customFormat="1" ht="62.65">
      <c r="A5" s="595">
        <v>2</v>
      </c>
      <c r="B5" s="596">
        <v>2</v>
      </c>
      <c r="C5" s="597" t="s">
        <v>1078</v>
      </c>
      <c r="D5" s="598" t="s">
        <v>1074</v>
      </c>
      <c r="E5" s="599" t="s">
        <v>1075</v>
      </c>
      <c r="F5" s="599" t="s">
        <v>1076</v>
      </c>
      <c r="G5" s="599" t="s">
        <v>1079</v>
      </c>
      <c r="H5" s="599" t="s">
        <v>1120</v>
      </c>
      <c r="I5" s="599"/>
      <c r="J5" s="599" t="s">
        <v>464</v>
      </c>
      <c r="K5" s="600" t="s">
        <v>1121</v>
      </c>
      <c r="L5" s="587" t="s">
        <v>377</v>
      </c>
      <c r="M5" s="599" t="s">
        <v>1127</v>
      </c>
      <c r="N5" s="601" t="s">
        <v>1128</v>
      </c>
      <c r="O5" s="599" t="s">
        <v>1129</v>
      </c>
      <c r="P5" s="599"/>
      <c r="Q5" s="599" t="s">
        <v>1124</v>
      </c>
      <c r="R5" s="599" t="s">
        <v>10</v>
      </c>
      <c r="S5" s="602">
        <v>5</v>
      </c>
      <c r="T5" s="603"/>
      <c r="U5" s="604">
        <v>5</v>
      </c>
      <c r="V5" s="603" t="s">
        <v>1130</v>
      </c>
      <c r="W5" s="605">
        <v>3.6349999999999998</v>
      </c>
      <c r="X5" s="599"/>
      <c r="Y5" s="596" t="s">
        <v>1126</v>
      </c>
      <c r="Z5" s="599" t="s">
        <v>1096</v>
      </c>
      <c r="AA5" s="600" t="s">
        <v>1097</v>
      </c>
      <c r="AB5" s="599" t="s">
        <v>9</v>
      </c>
      <c r="AC5" s="602">
        <v>0</v>
      </c>
      <c r="AD5" s="625"/>
      <c r="AE5" s="591">
        <f>BOM[[#This Row],[Кол-во с учетом нормы расхода]]*BOM[[#This Row],[Цена за ед., без НДС 22%, руб. (с учетом доставки, ЗСР)]]</f>
        <v>0</v>
      </c>
      <c r="AF5" s="606"/>
    </row>
    <row r="6" spans="1:32" s="607" customFormat="1" ht="63.7" customHeight="1">
      <c r="A6" s="595">
        <v>3</v>
      </c>
      <c r="B6" s="596">
        <v>3</v>
      </c>
      <c r="C6" s="597" t="s">
        <v>1078</v>
      </c>
      <c r="D6" s="598" t="s">
        <v>1074</v>
      </c>
      <c r="E6" s="599" t="s">
        <v>1075</v>
      </c>
      <c r="F6" s="599" t="s">
        <v>1076</v>
      </c>
      <c r="G6" s="599" t="s">
        <v>1079</v>
      </c>
      <c r="H6" s="599" t="s">
        <v>1120</v>
      </c>
      <c r="I6" s="599"/>
      <c r="J6" s="599" t="s">
        <v>464</v>
      </c>
      <c r="K6" s="600" t="s">
        <v>1121</v>
      </c>
      <c r="L6" s="587" t="s">
        <v>377</v>
      </c>
      <c r="M6" s="599" t="s">
        <v>1131</v>
      </c>
      <c r="N6" s="601" t="s">
        <v>1132</v>
      </c>
      <c r="O6" s="599" t="s">
        <v>1133</v>
      </c>
      <c r="P6" s="599"/>
      <c r="Q6" s="599" t="s">
        <v>1124</v>
      </c>
      <c r="R6" s="599" t="s">
        <v>10</v>
      </c>
      <c r="S6" s="602">
        <v>2</v>
      </c>
      <c r="T6" s="603"/>
      <c r="U6" s="604">
        <v>2</v>
      </c>
      <c r="V6" s="603" t="s">
        <v>1134</v>
      </c>
      <c r="W6" s="605">
        <v>2.9</v>
      </c>
      <c r="X6" s="599"/>
      <c r="Y6" s="596" t="s">
        <v>1126</v>
      </c>
      <c r="Z6" s="599" t="s">
        <v>1561</v>
      </c>
      <c r="AA6" s="600" t="s">
        <v>1562</v>
      </c>
      <c r="AB6" s="599" t="s">
        <v>10</v>
      </c>
      <c r="AC6" s="602">
        <v>2</v>
      </c>
      <c r="AD6" s="625"/>
      <c r="AE6" s="591">
        <f>BOM[[#This Row],[Кол-во с учетом нормы расхода]]*BOM[[#This Row],[Цена за ед., без НДС 22%, руб. (с учетом доставки, ЗСР)]]</f>
        <v>0</v>
      </c>
    </row>
    <row r="7" spans="1:32" s="608" customFormat="1" ht="62.65">
      <c r="A7" s="595">
        <v>4</v>
      </c>
      <c r="B7" s="596">
        <v>4</v>
      </c>
      <c r="C7" s="597" t="s">
        <v>1078</v>
      </c>
      <c r="D7" s="598" t="s">
        <v>1074</v>
      </c>
      <c r="E7" s="599" t="s">
        <v>1075</v>
      </c>
      <c r="F7" s="599" t="s">
        <v>1076</v>
      </c>
      <c r="G7" s="599" t="s">
        <v>1079</v>
      </c>
      <c r="H7" s="599" t="s">
        <v>1120</v>
      </c>
      <c r="I7" s="599"/>
      <c r="J7" s="599" t="s">
        <v>464</v>
      </c>
      <c r="K7" s="600" t="s">
        <v>1121</v>
      </c>
      <c r="L7" s="587" t="s">
        <v>377</v>
      </c>
      <c r="M7" s="599" t="s">
        <v>1135</v>
      </c>
      <c r="N7" s="601" t="s">
        <v>1136</v>
      </c>
      <c r="O7" s="599" t="s">
        <v>1137</v>
      </c>
      <c r="P7" s="599"/>
      <c r="Q7" s="599" t="s">
        <v>1124</v>
      </c>
      <c r="R7" s="599" t="s">
        <v>10</v>
      </c>
      <c r="S7" s="602">
        <v>1</v>
      </c>
      <c r="T7" s="603"/>
      <c r="U7" s="604">
        <v>1</v>
      </c>
      <c r="V7" s="603" t="s">
        <v>1138</v>
      </c>
      <c r="W7" s="605">
        <v>1.02</v>
      </c>
      <c r="X7" s="599"/>
      <c r="Y7" s="596" t="s">
        <v>1126</v>
      </c>
      <c r="Z7" s="599" t="s">
        <v>1561</v>
      </c>
      <c r="AA7" s="600" t="s">
        <v>1562</v>
      </c>
      <c r="AB7" s="599" t="s">
        <v>10</v>
      </c>
      <c r="AC7" s="602">
        <v>1</v>
      </c>
      <c r="AD7" s="625"/>
      <c r="AE7" s="591">
        <f>BOM[[#This Row],[Кол-во с учетом нормы расхода]]*BOM[[#This Row],[Цена за ед., без НДС 22%, руб. (с учетом доставки, ЗСР)]]</f>
        <v>0</v>
      </c>
    </row>
    <row r="8" spans="1:32" s="608" customFormat="1" ht="62.65">
      <c r="A8" s="595">
        <v>5</v>
      </c>
      <c r="B8" s="596">
        <v>5</v>
      </c>
      <c r="C8" s="597" t="s">
        <v>1078</v>
      </c>
      <c r="D8" s="598" t="s">
        <v>1074</v>
      </c>
      <c r="E8" s="599" t="s">
        <v>1075</v>
      </c>
      <c r="F8" s="599" t="s">
        <v>1076</v>
      </c>
      <c r="G8" s="599" t="s">
        <v>1079</v>
      </c>
      <c r="H8" s="599" t="s">
        <v>1120</v>
      </c>
      <c r="I8" s="599"/>
      <c r="J8" s="599" t="s">
        <v>464</v>
      </c>
      <c r="K8" s="600" t="s">
        <v>1121</v>
      </c>
      <c r="L8" s="587" t="s">
        <v>377</v>
      </c>
      <c r="M8" s="599" t="s">
        <v>1139</v>
      </c>
      <c r="N8" s="601" t="s">
        <v>1140</v>
      </c>
      <c r="O8" s="599" t="s">
        <v>1141</v>
      </c>
      <c r="P8" s="599"/>
      <c r="Q8" s="599" t="s">
        <v>1124</v>
      </c>
      <c r="R8" s="599" t="s">
        <v>10</v>
      </c>
      <c r="S8" s="602">
        <v>2</v>
      </c>
      <c r="T8" s="603"/>
      <c r="U8" s="604">
        <v>2</v>
      </c>
      <c r="V8" s="603" t="s">
        <v>1142</v>
      </c>
      <c r="W8" s="605">
        <v>2.4</v>
      </c>
      <c r="X8" s="599"/>
      <c r="Y8" s="596" t="s">
        <v>1126</v>
      </c>
      <c r="Z8" s="599" t="s">
        <v>1561</v>
      </c>
      <c r="AA8" s="600" t="s">
        <v>1562</v>
      </c>
      <c r="AB8" s="599" t="s">
        <v>10</v>
      </c>
      <c r="AC8" s="602">
        <v>2</v>
      </c>
      <c r="AD8" s="625"/>
      <c r="AE8" s="591">
        <f>BOM[[#This Row],[Кол-во с учетом нормы расхода]]*BOM[[#This Row],[Цена за ед., без НДС 22%, руб. (с учетом доставки, ЗСР)]]</f>
        <v>0</v>
      </c>
    </row>
    <row r="9" spans="1:32" s="608" customFormat="1" ht="62.65">
      <c r="A9" s="595">
        <v>6</v>
      </c>
      <c r="B9" s="596">
        <v>6</v>
      </c>
      <c r="C9" s="597" t="s">
        <v>1078</v>
      </c>
      <c r="D9" s="598" t="s">
        <v>1074</v>
      </c>
      <c r="E9" s="599" t="s">
        <v>1075</v>
      </c>
      <c r="F9" s="599" t="s">
        <v>1076</v>
      </c>
      <c r="G9" s="599" t="s">
        <v>1079</v>
      </c>
      <c r="H9" s="599" t="s">
        <v>1120</v>
      </c>
      <c r="I9" s="599"/>
      <c r="J9" s="599" t="s">
        <v>464</v>
      </c>
      <c r="K9" s="600" t="s">
        <v>1121</v>
      </c>
      <c r="L9" s="587" t="s">
        <v>377</v>
      </c>
      <c r="M9" s="599" t="s">
        <v>1143</v>
      </c>
      <c r="N9" s="601" t="s">
        <v>1144</v>
      </c>
      <c r="O9" s="599" t="s">
        <v>1145</v>
      </c>
      <c r="P9" s="599"/>
      <c r="Q9" s="599" t="s">
        <v>1124</v>
      </c>
      <c r="R9" s="599" t="s">
        <v>10</v>
      </c>
      <c r="S9" s="602">
        <v>3</v>
      </c>
      <c r="T9" s="603"/>
      <c r="U9" s="604">
        <v>3</v>
      </c>
      <c r="V9" s="603" t="s">
        <v>1146</v>
      </c>
      <c r="W9" s="605">
        <v>0.75</v>
      </c>
      <c r="X9" s="599"/>
      <c r="Y9" s="596" t="s">
        <v>1126</v>
      </c>
      <c r="Z9" s="599" t="s">
        <v>1096</v>
      </c>
      <c r="AA9" s="600" t="s">
        <v>1097</v>
      </c>
      <c r="AB9" s="599" t="s">
        <v>9</v>
      </c>
      <c r="AC9" s="602">
        <v>0</v>
      </c>
      <c r="AD9" s="625"/>
      <c r="AE9" s="591">
        <f>BOM[[#This Row],[Кол-во с учетом нормы расхода]]*BOM[[#This Row],[Цена за ед., без НДС 22%, руб. (с учетом доставки, ЗСР)]]</f>
        <v>0</v>
      </c>
    </row>
    <row r="10" spans="1:32" s="608" customFormat="1" ht="62.65">
      <c r="A10" s="595">
        <v>7</v>
      </c>
      <c r="B10" s="596">
        <v>7</v>
      </c>
      <c r="C10" s="597" t="s">
        <v>1078</v>
      </c>
      <c r="D10" s="598" t="s">
        <v>1074</v>
      </c>
      <c r="E10" s="599" t="s">
        <v>1075</v>
      </c>
      <c r="F10" s="599" t="s">
        <v>1076</v>
      </c>
      <c r="G10" s="599" t="s">
        <v>1079</v>
      </c>
      <c r="H10" s="599" t="s">
        <v>1120</v>
      </c>
      <c r="I10" s="599"/>
      <c r="J10" s="599" t="s">
        <v>464</v>
      </c>
      <c r="K10" s="600" t="s">
        <v>1121</v>
      </c>
      <c r="L10" s="587" t="s">
        <v>377</v>
      </c>
      <c r="M10" s="599" t="s">
        <v>1147</v>
      </c>
      <c r="N10" s="601" t="s">
        <v>1148</v>
      </c>
      <c r="O10" s="599" t="s">
        <v>1149</v>
      </c>
      <c r="P10" s="599"/>
      <c r="Q10" s="599" t="s">
        <v>1124</v>
      </c>
      <c r="R10" s="599" t="s">
        <v>10</v>
      </c>
      <c r="S10" s="602">
        <v>1</v>
      </c>
      <c r="T10" s="603"/>
      <c r="U10" s="604">
        <v>1</v>
      </c>
      <c r="V10" s="603" t="s">
        <v>1150</v>
      </c>
      <c r="W10" s="605">
        <v>0.48</v>
      </c>
      <c r="X10" s="599"/>
      <c r="Y10" s="596" t="s">
        <v>1126</v>
      </c>
      <c r="Z10" s="599" t="s">
        <v>1096</v>
      </c>
      <c r="AA10" s="600" t="s">
        <v>1097</v>
      </c>
      <c r="AB10" s="599" t="s">
        <v>9</v>
      </c>
      <c r="AC10" s="602">
        <v>0</v>
      </c>
      <c r="AD10" s="625"/>
      <c r="AE10" s="591">
        <f>BOM[[#This Row],[Кол-во с учетом нормы расхода]]*BOM[[#This Row],[Цена за ед., без НДС 22%, руб. (с учетом доставки, ЗСР)]]</f>
        <v>0</v>
      </c>
    </row>
    <row r="11" spans="1:32" s="608" customFormat="1" ht="62.65">
      <c r="A11" s="595">
        <v>8</v>
      </c>
      <c r="B11" s="596">
        <v>8</v>
      </c>
      <c r="C11" s="597" t="s">
        <v>1078</v>
      </c>
      <c r="D11" s="598" t="s">
        <v>1074</v>
      </c>
      <c r="E11" s="599" t="s">
        <v>1075</v>
      </c>
      <c r="F11" s="599" t="s">
        <v>1076</v>
      </c>
      <c r="G11" s="599" t="s">
        <v>1079</v>
      </c>
      <c r="H11" s="599" t="s">
        <v>1120</v>
      </c>
      <c r="I11" s="599"/>
      <c r="J11" s="599" t="s">
        <v>464</v>
      </c>
      <c r="K11" s="600" t="s">
        <v>1121</v>
      </c>
      <c r="L11" s="587" t="s">
        <v>377</v>
      </c>
      <c r="M11" s="599" t="s">
        <v>1151</v>
      </c>
      <c r="N11" s="601" t="s">
        <v>1152</v>
      </c>
      <c r="O11" s="599" t="s">
        <v>1153</v>
      </c>
      <c r="P11" s="599"/>
      <c r="Q11" s="599" t="s">
        <v>1124</v>
      </c>
      <c r="R11" s="599" t="s">
        <v>10</v>
      </c>
      <c r="S11" s="602">
        <v>2</v>
      </c>
      <c r="T11" s="603"/>
      <c r="U11" s="604">
        <v>2</v>
      </c>
      <c r="V11" s="603" t="s">
        <v>1154</v>
      </c>
      <c r="W11" s="605">
        <v>1.08</v>
      </c>
      <c r="X11" s="599"/>
      <c r="Y11" s="596" t="s">
        <v>1126</v>
      </c>
      <c r="Z11" s="599" t="s">
        <v>1096</v>
      </c>
      <c r="AA11" s="600" t="s">
        <v>1097</v>
      </c>
      <c r="AB11" s="599" t="s">
        <v>9</v>
      </c>
      <c r="AC11" s="602">
        <v>0</v>
      </c>
      <c r="AD11" s="625"/>
      <c r="AE11" s="591">
        <f>BOM[[#This Row],[Кол-во с учетом нормы расхода]]*BOM[[#This Row],[Цена за ед., без НДС 22%, руб. (с учетом доставки, ЗСР)]]</f>
        <v>0</v>
      </c>
    </row>
    <row r="12" spans="1:32" s="608" customFormat="1" ht="62.65">
      <c r="A12" s="595">
        <v>9</v>
      </c>
      <c r="B12" s="596">
        <v>9</v>
      </c>
      <c r="C12" s="597" t="s">
        <v>1078</v>
      </c>
      <c r="D12" s="598" t="s">
        <v>1074</v>
      </c>
      <c r="E12" s="599" t="s">
        <v>1075</v>
      </c>
      <c r="F12" s="599" t="s">
        <v>1076</v>
      </c>
      <c r="G12" s="599" t="s">
        <v>1079</v>
      </c>
      <c r="H12" s="599" t="s">
        <v>1120</v>
      </c>
      <c r="I12" s="599"/>
      <c r="J12" s="599" t="s">
        <v>464</v>
      </c>
      <c r="K12" s="600" t="s">
        <v>1155</v>
      </c>
      <c r="L12" s="587" t="s">
        <v>377</v>
      </c>
      <c r="M12" s="599" t="s">
        <v>1156</v>
      </c>
      <c r="N12" s="601" t="s">
        <v>1157</v>
      </c>
      <c r="O12" s="599" t="s">
        <v>1158</v>
      </c>
      <c r="P12" s="599"/>
      <c r="Q12" s="599" t="s">
        <v>1124</v>
      </c>
      <c r="R12" s="599" t="s">
        <v>10</v>
      </c>
      <c r="S12" s="602">
        <v>6</v>
      </c>
      <c r="T12" s="603"/>
      <c r="U12" s="604">
        <v>6</v>
      </c>
      <c r="V12" s="603" t="s">
        <v>1159</v>
      </c>
      <c r="W12" s="605">
        <v>1.8000000000000002E-2</v>
      </c>
      <c r="X12" s="599"/>
      <c r="Y12" s="596" t="s">
        <v>1126</v>
      </c>
      <c r="Z12" s="599" t="s">
        <v>1096</v>
      </c>
      <c r="AA12" s="600" t="s">
        <v>1097</v>
      </c>
      <c r="AB12" s="599" t="s">
        <v>9</v>
      </c>
      <c r="AC12" s="602">
        <v>0</v>
      </c>
      <c r="AD12" s="625"/>
      <c r="AE12" s="591">
        <f>BOM[[#This Row],[Кол-во с учетом нормы расхода]]*BOM[[#This Row],[Цена за ед., без НДС 22%, руб. (с учетом доставки, ЗСР)]]</f>
        <v>0</v>
      </c>
    </row>
    <row r="13" spans="1:32" s="608" customFormat="1" ht="62.65">
      <c r="A13" s="595">
        <v>10</v>
      </c>
      <c r="B13" s="596">
        <v>10</v>
      </c>
      <c r="C13" s="597" t="s">
        <v>1078</v>
      </c>
      <c r="D13" s="598" t="s">
        <v>1074</v>
      </c>
      <c r="E13" s="599" t="s">
        <v>1075</v>
      </c>
      <c r="F13" s="599" t="s">
        <v>1076</v>
      </c>
      <c r="G13" s="599" t="s">
        <v>1079</v>
      </c>
      <c r="H13" s="599" t="s">
        <v>1120</v>
      </c>
      <c r="I13" s="599"/>
      <c r="J13" s="599" t="s">
        <v>464</v>
      </c>
      <c r="K13" s="600" t="s">
        <v>1160</v>
      </c>
      <c r="L13" s="587" t="s">
        <v>377</v>
      </c>
      <c r="M13" s="599" t="s">
        <v>1161</v>
      </c>
      <c r="N13" s="601" t="s">
        <v>1162</v>
      </c>
      <c r="O13" s="599" t="s">
        <v>1163</v>
      </c>
      <c r="P13" s="599"/>
      <c r="Q13" s="599" t="s">
        <v>1164</v>
      </c>
      <c r="R13" s="599" t="s">
        <v>10</v>
      </c>
      <c r="S13" s="602">
        <v>4</v>
      </c>
      <c r="T13" s="603"/>
      <c r="U13" s="604">
        <v>4</v>
      </c>
      <c r="V13" s="603" t="s">
        <v>1165</v>
      </c>
      <c r="W13" s="605">
        <v>0.2</v>
      </c>
      <c r="X13" s="599"/>
      <c r="Y13" s="596" t="s">
        <v>1126</v>
      </c>
      <c r="Z13" s="599" t="s">
        <v>1096</v>
      </c>
      <c r="AA13" s="600" t="s">
        <v>1097</v>
      </c>
      <c r="AB13" s="599" t="s">
        <v>9</v>
      </c>
      <c r="AC13" s="602">
        <v>0</v>
      </c>
      <c r="AD13" s="625"/>
      <c r="AE13" s="591">
        <f>BOM[[#This Row],[Кол-во с учетом нормы расхода]]*BOM[[#This Row],[Цена за ед., без НДС 22%, руб. (с учетом доставки, ЗСР)]]</f>
        <v>0</v>
      </c>
    </row>
    <row r="14" spans="1:32" s="608" customFormat="1" ht="62.65">
      <c r="A14" s="595">
        <v>11</v>
      </c>
      <c r="B14" s="596">
        <v>11</v>
      </c>
      <c r="C14" s="597" t="s">
        <v>1078</v>
      </c>
      <c r="D14" s="598" t="s">
        <v>1074</v>
      </c>
      <c r="E14" s="599" t="s">
        <v>1075</v>
      </c>
      <c r="F14" s="599" t="s">
        <v>1076</v>
      </c>
      <c r="G14" s="599" t="s">
        <v>1079</v>
      </c>
      <c r="H14" s="599" t="s">
        <v>1120</v>
      </c>
      <c r="I14" s="599"/>
      <c r="J14" s="599" t="s">
        <v>464</v>
      </c>
      <c r="K14" s="600" t="s">
        <v>1166</v>
      </c>
      <c r="L14" s="587" t="s">
        <v>377</v>
      </c>
      <c r="M14" s="599" t="s">
        <v>1167</v>
      </c>
      <c r="N14" s="601" t="s">
        <v>1168</v>
      </c>
      <c r="O14" s="599" t="s">
        <v>1169</v>
      </c>
      <c r="P14" s="599"/>
      <c r="Q14" s="599" t="s">
        <v>1170</v>
      </c>
      <c r="R14" s="599" t="s">
        <v>10</v>
      </c>
      <c r="S14" s="602">
        <v>8</v>
      </c>
      <c r="T14" s="603"/>
      <c r="U14" s="604">
        <v>8</v>
      </c>
      <c r="V14" s="603" t="s">
        <v>1171</v>
      </c>
      <c r="W14" s="605">
        <v>0.04</v>
      </c>
      <c r="X14" s="599"/>
      <c r="Y14" s="596" t="s">
        <v>1126</v>
      </c>
      <c r="Z14" s="599" t="s">
        <v>1096</v>
      </c>
      <c r="AA14" s="600" t="s">
        <v>1097</v>
      </c>
      <c r="AB14" s="599" t="s">
        <v>9</v>
      </c>
      <c r="AC14" s="602">
        <v>0</v>
      </c>
      <c r="AD14" s="625"/>
      <c r="AE14" s="591">
        <f>BOM[[#This Row],[Кол-во с учетом нормы расхода]]*BOM[[#This Row],[Цена за ед., без НДС 22%, руб. (с учетом доставки, ЗСР)]]</f>
        <v>0</v>
      </c>
    </row>
    <row r="15" spans="1:32" s="608" customFormat="1" ht="62.65">
      <c r="A15" s="595">
        <v>12</v>
      </c>
      <c r="B15" s="596">
        <v>12</v>
      </c>
      <c r="C15" s="597" t="s">
        <v>1078</v>
      </c>
      <c r="D15" s="598" t="s">
        <v>1074</v>
      </c>
      <c r="E15" s="599" t="s">
        <v>1075</v>
      </c>
      <c r="F15" s="599" t="s">
        <v>1076</v>
      </c>
      <c r="G15" s="599" t="s">
        <v>1079</v>
      </c>
      <c r="H15" s="599" t="s">
        <v>1120</v>
      </c>
      <c r="I15" s="599"/>
      <c r="J15" s="599" t="s">
        <v>464</v>
      </c>
      <c r="K15" s="600" t="s">
        <v>1166</v>
      </c>
      <c r="L15" s="587" t="s">
        <v>377</v>
      </c>
      <c r="M15" s="599" t="s">
        <v>1172</v>
      </c>
      <c r="N15" s="601" t="s">
        <v>1173</v>
      </c>
      <c r="O15" s="599" t="s">
        <v>1174</v>
      </c>
      <c r="P15" s="599"/>
      <c r="Q15" s="599" t="s">
        <v>1164</v>
      </c>
      <c r="R15" s="599" t="s">
        <v>10</v>
      </c>
      <c r="S15" s="602">
        <v>8</v>
      </c>
      <c r="T15" s="603"/>
      <c r="U15" s="604">
        <v>8</v>
      </c>
      <c r="V15" s="603" t="s">
        <v>1175</v>
      </c>
      <c r="W15" s="605">
        <v>4.8000000000000001E-2</v>
      </c>
      <c r="X15" s="599"/>
      <c r="Y15" s="596" t="s">
        <v>1126</v>
      </c>
      <c r="Z15" s="599" t="s">
        <v>1096</v>
      </c>
      <c r="AA15" s="600" t="s">
        <v>1097</v>
      </c>
      <c r="AB15" s="599" t="s">
        <v>9</v>
      </c>
      <c r="AC15" s="602">
        <v>0</v>
      </c>
      <c r="AD15" s="625"/>
      <c r="AE15" s="591">
        <f>BOM[[#This Row],[Кол-во с учетом нормы расхода]]*BOM[[#This Row],[Цена за ед., без НДС 22%, руб. (с учетом доставки, ЗСР)]]</f>
        <v>0</v>
      </c>
    </row>
    <row r="16" spans="1:32" s="608" customFormat="1" ht="62.65">
      <c r="A16" s="595">
        <v>13</v>
      </c>
      <c r="B16" s="596">
        <v>13</v>
      </c>
      <c r="C16" s="597" t="s">
        <v>1078</v>
      </c>
      <c r="D16" s="598" t="s">
        <v>1074</v>
      </c>
      <c r="E16" s="599" t="s">
        <v>1075</v>
      </c>
      <c r="F16" s="599" t="s">
        <v>1076</v>
      </c>
      <c r="G16" s="599" t="s">
        <v>1079</v>
      </c>
      <c r="H16" s="599" t="s">
        <v>1120</v>
      </c>
      <c r="I16" s="599"/>
      <c r="J16" s="599" t="s">
        <v>464</v>
      </c>
      <c r="K16" s="600" t="s">
        <v>1176</v>
      </c>
      <c r="L16" s="587" t="s">
        <v>377</v>
      </c>
      <c r="M16" s="599" t="s">
        <v>1177</v>
      </c>
      <c r="N16" s="601" t="s">
        <v>1178</v>
      </c>
      <c r="O16" s="599" t="s">
        <v>1179</v>
      </c>
      <c r="P16" s="599"/>
      <c r="Q16" s="599" t="s">
        <v>1124</v>
      </c>
      <c r="R16" s="599" t="s">
        <v>10</v>
      </c>
      <c r="S16" s="602">
        <v>25</v>
      </c>
      <c r="T16" s="603"/>
      <c r="U16" s="604">
        <v>25</v>
      </c>
      <c r="V16" s="603" t="s">
        <v>1180</v>
      </c>
      <c r="W16" s="605">
        <v>0.1</v>
      </c>
      <c r="X16" s="599"/>
      <c r="Y16" s="596" t="s">
        <v>1126</v>
      </c>
      <c r="Z16" s="599" t="s">
        <v>1096</v>
      </c>
      <c r="AA16" s="600" t="s">
        <v>1097</v>
      </c>
      <c r="AB16" s="599" t="s">
        <v>9</v>
      </c>
      <c r="AC16" s="602">
        <v>0</v>
      </c>
      <c r="AD16" s="625"/>
      <c r="AE16" s="591">
        <f>BOM[[#This Row],[Кол-во с учетом нормы расхода]]*BOM[[#This Row],[Цена за ед., без НДС 22%, руб. (с учетом доставки, ЗСР)]]</f>
        <v>0</v>
      </c>
    </row>
    <row r="17" spans="1:32" s="608" customFormat="1" ht="62.65">
      <c r="A17" s="595">
        <v>14</v>
      </c>
      <c r="B17" s="596">
        <v>14</v>
      </c>
      <c r="C17" s="597" t="s">
        <v>1078</v>
      </c>
      <c r="D17" s="598" t="s">
        <v>1074</v>
      </c>
      <c r="E17" s="599" t="s">
        <v>1075</v>
      </c>
      <c r="F17" s="599" t="s">
        <v>1076</v>
      </c>
      <c r="G17" s="599" t="s">
        <v>1079</v>
      </c>
      <c r="H17" s="599" t="s">
        <v>1120</v>
      </c>
      <c r="I17" s="599"/>
      <c r="J17" s="599" t="s">
        <v>464</v>
      </c>
      <c r="K17" s="600" t="s">
        <v>1166</v>
      </c>
      <c r="L17" s="587" t="s">
        <v>377</v>
      </c>
      <c r="M17" s="599" t="s">
        <v>1181</v>
      </c>
      <c r="N17" s="601" t="s">
        <v>1182</v>
      </c>
      <c r="O17" s="599" t="s">
        <v>1183</v>
      </c>
      <c r="P17" s="599"/>
      <c r="Q17" s="599" t="s">
        <v>1124</v>
      </c>
      <c r="R17" s="599" t="s">
        <v>10</v>
      </c>
      <c r="S17" s="602">
        <v>25</v>
      </c>
      <c r="T17" s="603"/>
      <c r="U17" s="604">
        <v>25</v>
      </c>
      <c r="V17" s="603" t="s">
        <v>1159</v>
      </c>
      <c r="W17" s="605">
        <v>7.4999999999999997E-2</v>
      </c>
      <c r="X17" s="599"/>
      <c r="Y17" s="596" t="s">
        <v>1126</v>
      </c>
      <c r="Z17" s="599" t="s">
        <v>1096</v>
      </c>
      <c r="AA17" s="600" t="s">
        <v>1097</v>
      </c>
      <c r="AB17" s="599" t="s">
        <v>9</v>
      </c>
      <c r="AC17" s="602">
        <v>0</v>
      </c>
      <c r="AD17" s="625"/>
      <c r="AE17" s="591">
        <f>BOM[[#This Row],[Кол-во с учетом нормы расхода]]*BOM[[#This Row],[Цена за ед., без НДС 22%, руб. (с учетом доставки, ЗСР)]]</f>
        <v>0</v>
      </c>
    </row>
    <row r="18" spans="1:32" s="608" customFormat="1" ht="62.65">
      <c r="A18" s="595">
        <v>15</v>
      </c>
      <c r="B18" s="596">
        <v>15</v>
      </c>
      <c r="C18" s="597" t="s">
        <v>1078</v>
      </c>
      <c r="D18" s="598" t="s">
        <v>1074</v>
      </c>
      <c r="E18" s="599" t="s">
        <v>1075</v>
      </c>
      <c r="F18" s="599" t="s">
        <v>1076</v>
      </c>
      <c r="G18" s="599" t="s">
        <v>1079</v>
      </c>
      <c r="H18" s="599" t="s">
        <v>1120</v>
      </c>
      <c r="I18" s="599"/>
      <c r="J18" s="599" t="s">
        <v>464</v>
      </c>
      <c r="K18" s="600" t="s">
        <v>1176</v>
      </c>
      <c r="L18" s="587" t="s">
        <v>377</v>
      </c>
      <c r="M18" s="599" t="s">
        <v>1184</v>
      </c>
      <c r="N18" s="601" t="s">
        <v>1185</v>
      </c>
      <c r="O18" s="599" t="s">
        <v>1186</v>
      </c>
      <c r="P18" s="599"/>
      <c r="Q18" s="599" t="s">
        <v>1124</v>
      </c>
      <c r="R18" s="599" t="s">
        <v>10</v>
      </c>
      <c r="S18" s="602">
        <v>5</v>
      </c>
      <c r="T18" s="603"/>
      <c r="U18" s="604">
        <v>5</v>
      </c>
      <c r="V18" s="603" t="s">
        <v>1159</v>
      </c>
      <c r="W18" s="605">
        <v>1.4999999999999999E-2</v>
      </c>
      <c r="X18" s="599"/>
      <c r="Y18" s="596" t="s">
        <v>1126</v>
      </c>
      <c r="Z18" s="599" t="s">
        <v>1096</v>
      </c>
      <c r="AA18" s="600" t="s">
        <v>1097</v>
      </c>
      <c r="AB18" s="599" t="s">
        <v>9</v>
      </c>
      <c r="AC18" s="602">
        <v>0</v>
      </c>
      <c r="AD18" s="625"/>
      <c r="AE18" s="591">
        <f>BOM[[#This Row],[Кол-во с учетом нормы расхода]]*BOM[[#This Row],[Цена за ед., без НДС 22%, руб. (с учетом доставки, ЗСР)]]</f>
        <v>0</v>
      </c>
    </row>
    <row r="19" spans="1:32" s="608" customFormat="1" ht="45.1">
      <c r="A19" s="595">
        <v>16</v>
      </c>
      <c r="B19" s="596">
        <v>16</v>
      </c>
      <c r="C19" s="597" t="s">
        <v>1078</v>
      </c>
      <c r="D19" s="598" t="s">
        <v>1074</v>
      </c>
      <c r="E19" s="599" t="s">
        <v>1075</v>
      </c>
      <c r="F19" s="599" t="s">
        <v>1076</v>
      </c>
      <c r="G19" s="599" t="s">
        <v>1079</v>
      </c>
      <c r="H19" s="599" t="s">
        <v>1120</v>
      </c>
      <c r="I19" s="599"/>
      <c r="J19" s="599" t="s">
        <v>464</v>
      </c>
      <c r="K19" s="600" t="s">
        <v>1121</v>
      </c>
      <c r="L19" s="587" t="s">
        <v>377</v>
      </c>
      <c r="M19" s="599" t="s">
        <v>404</v>
      </c>
      <c r="N19" s="601" t="s">
        <v>1187</v>
      </c>
      <c r="O19" s="599" t="s">
        <v>1188</v>
      </c>
      <c r="P19" s="599"/>
      <c r="Q19" s="599" t="s">
        <v>1124</v>
      </c>
      <c r="R19" s="599" t="s">
        <v>10</v>
      </c>
      <c r="S19" s="602">
        <v>5</v>
      </c>
      <c r="T19" s="603"/>
      <c r="U19" s="604">
        <v>5</v>
      </c>
      <c r="V19" s="603" t="s">
        <v>1189</v>
      </c>
      <c r="W19" s="605">
        <v>9.15</v>
      </c>
      <c r="X19" s="599"/>
      <c r="Y19" s="596" t="s">
        <v>1126</v>
      </c>
      <c r="Z19" s="599" t="s">
        <v>1098</v>
      </c>
      <c r="AA19" s="600" t="s">
        <v>1099</v>
      </c>
      <c r="AB19" s="599" t="s">
        <v>9</v>
      </c>
      <c r="AC19" s="602">
        <v>15</v>
      </c>
      <c r="AD19" s="625"/>
      <c r="AE19" s="591">
        <f>BOM[[#This Row],[Кол-во с учетом нормы расхода]]*BOM[[#This Row],[Цена за ед., без НДС 22%, руб. (с учетом доставки, ЗСР)]]</f>
        <v>0</v>
      </c>
    </row>
    <row r="20" spans="1:32" s="608" customFormat="1" ht="45.1">
      <c r="A20" s="595">
        <v>17</v>
      </c>
      <c r="B20" s="596">
        <v>17</v>
      </c>
      <c r="C20" s="597" t="s">
        <v>1078</v>
      </c>
      <c r="D20" s="598" t="s">
        <v>1074</v>
      </c>
      <c r="E20" s="599" t="s">
        <v>1075</v>
      </c>
      <c r="F20" s="599" t="s">
        <v>1076</v>
      </c>
      <c r="G20" s="599" t="s">
        <v>1079</v>
      </c>
      <c r="H20" s="599" t="s">
        <v>1120</v>
      </c>
      <c r="I20" s="599"/>
      <c r="J20" s="599" t="s">
        <v>464</v>
      </c>
      <c r="K20" s="600" t="s">
        <v>1121</v>
      </c>
      <c r="L20" s="587" t="s">
        <v>377</v>
      </c>
      <c r="M20" s="599" t="s">
        <v>1190</v>
      </c>
      <c r="N20" s="601" t="s">
        <v>1191</v>
      </c>
      <c r="O20" s="599" t="s">
        <v>1192</v>
      </c>
      <c r="P20" s="599"/>
      <c r="Q20" s="599" t="s">
        <v>1124</v>
      </c>
      <c r="R20" s="599" t="s">
        <v>10</v>
      </c>
      <c r="S20" s="602">
        <v>2</v>
      </c>
      <c r="T20" s="603"/>
      <c r="U20" s="604">
        <v>2</v>
      </c>
      <c r="V20" s="603" t="s">
        <v>1193</v>
      </c>
      <c r="W20" s="605">
        <v>0.82</v>
      </c>
      <c r="X20" s="599"/>
      <c r="Y20" s="596" t="s">
        <v>1126</v>
      </c>
      <c r="Z20" s="599" t="s">
        <v>1098</v>
      </c>
      <c r="AA20" s="600" t="s">
        <v>1099</v>
      </c>
      <c r="AB20" s="599" t="s">
        <v>9</v>
      </c>
      <c r="AC20" s="602">
        <v>0</v>
      </c>
      <c r="AD20" s="625"/>
      <c r="AE20" s="591">
        <f>BOM[[#This Row],[Кол-во с учетом нормы расхода]]*BOM[[#This Row],[Цена за ед., без НДС 22%, руб. (с учетом доставки, ЗСР)]]</f>
        <v>0</v>
      </c>
    </row>
    <row r="21" spans="1:32" s="608" customFormat="1" ht="45.1">
      <c r="A21" s="595">
        <v>18</v>
      </c>
      <c r="B21" s="596">
        <v>18</v>
      </c>
      <c r="C21" s="597" t="s">
        <v>1078</v>
      </c>
      <c r="D21" s="598" t="s">
        <v>1074</v>
      </c>
      <c r="E21" s="599" t="s">
        <v>1075</v>
      </c>
      <c r="F21" s="599" t="s">
        <v>1076</v>
      </c>
      <c r="G21" s="599" t="s">
        <v>1079</v>
      </c>
      <c r="H21" s="599" t="s">
        <v>1120</v>
      </c>
      <c r="I21" s="599"/>
      <c r="J21" s="599" t="s">
        <v>464</v>
      </c>
      <c r="K21" s="600" t="s">
        <v>1121</v>
      </c>
      <c r="L21" s="587" t="s">
        <v>377</v>
      </c>
      <c r="M21" s="599" t="s">
        <v>1194</v>
      </c>
      <c r="N21" s="601" t="s">
        <v>1195</v>
      </c>
      <c r="O21" s="599" t="s">
        <v>1196</v>
      </c>
      <c r="P21" s="599"/>
      <c r="Q21" s="599" t="s">
        <v>1124</v>
      </c>
      <c r="R21" s="599" t="s">
        <v>10</v>
      </c>
      <c r="S21" s="602">
        <v>1</v>
      </c>
      <c r="T21" s="603"/>
      <c r="U21" s="604">
        <v>1</v>
      </c>
      <c r="V21" s="603" t="s">
        <v>1197</v>
      </c>
      <c r="W21" s="605">
        <v>0.85</v>
      </c>
      <c r="X21" s="599"/>
      <c r="Y21" s="596" t="s">
        <v>1126</v>
      </c>
      <c r="Z21" s="599" t="s">
        <v>1098</v>
      </c>
      <c r="AA21" s="600" t="s">
        <v>1099</v>
      </c>
      <c r="AB21" s="599" t="s">
        <v>9</v>
      </c>
      <c r="AC21" s="602">
        <v>0</v>
      </c>
      <c r="AD21" s="625"/>
      <c r="AE21" s="591">
        <f>BOM[[#This Row],[Кол-во с учетом нормы расхода]]*BOM[[#This Row],[Цена за ед., без НДС 22%, руб. (с учетом доставки, ЗСР)]]</f>
        <v>0</v>
      </c>
    </row>
    <row r="22" spans="1:32" s="608" customFormat="1" ht="45.1">
      <c r="A22" s="595">
        <v>19</v>
      </c>
      <c r="B22" s="596">
        <v>19</v>
      </c>
      <c r="C22" s="597" t="s">
        <v>1078</v>
      </c>
      <c r="D22" s="598" t="s">
        <v>1074</v>
      </c>
      <c r="E22" s="599" t="s">
        <v>1075</v>
      </c>
      <c r="F22" s="599" t="s">
        <v>1076</v>
      </c>
      <c r="G22" s="599" t="s">
        <v>1079</v>
      </c>
      <c r="H22" s="599" t="s">
        <v>1120</v>
      </c>
      <c r="I22" s="599"/>
      <c r="J22" s="599" t="s">
        <v>464</v>
      </c>
      <c r="K22" s="600" t="s">
        <v>1121</v>
      </c>
      <c r="L22" s="587" t="s">
        <v>377</v>
      </c>
      <c r="M22" s="599" t="s">
        <v>1198</v>
      </c>
      <c r="N22" s="601" t="s">
        <v>1199</v>
      </c>
      <c r="O22" s="599" t="s">
        <v>1200</v>
      </c>
      <c r="P22" s="599"/>
      <c r="Q22" s="599" t="s">
        <v>1124</v>
      </c>
      <c r="R22" s="599" t="s">
        <v>10</v>
      </c>
      <c r="S22" s="602">
        <v>2</v>
      </c>
      <c r="T22" s="603"/>
      <c r="U22" s="604">
        <v>2</v>
      </c>
      <c r="V22" s="603" t="s">
        <v>1201</v>
      </c>
      <c r="W22" s="605">
        <v>0.69599999999999995</v>
      </c>
      <c r="X22" s="599"/>
      <c r="Y22" s="596" t="s">
        <v>1126</v>
      </c>
      <c r="Z22" s="599" t="s">
        <v>1098</v>
      </c>
      <c r="AA22" s="600" t="s">
        <v>1099</v>
      </c>
      <c r="AB22" s="599" t="s">
        <v>9</v>
      </c>
      <c r="AC22" s="602">
        <v>0</v>
      </c>
      <c r="AD22" s="625"/>
      <c r="AE22" s="591">
        <f>BOM[[#This Row],[Кол-во с учетом нормы расхода]]*BOM[[#This Row],[Цена за ед., без НДС 22%, руб. (с учетом доставки, ЗСР)]]</f>
        <v>0</v>
      </c>
    </row>
    <row r="23" spans="1:32" customFormat="1" ht="87.65">
      <c r="A23" s="514">
        <v>20</v>
      </c>
      <c r="B23" s="515">
        <v>1</v>
      </c>
      <c r="C23" s="516" t="s">
        <v>1073</v>
      </c>
      <c r="D23" s="536" t="s">
        <v>1074</v>
      </c>
      <c r="E23" s="517" t="s">
        <v>1075</v>
      </c>
      <c r="F23" s="517" t="s">
        <v>1076</v>
      </c>
      <c r="G23" s="517" t="s">
        <v>1080</v>
      </c>
      <c r="H23" s="517" t="s">
        <v>1202</v>
      </c>
      <c r="I23" s="517"/>
      <c r="J23" s="517" t="s">
        <v>464</v>
      </c>
      <c r="K23" s="518" t="s">
        <v>1203</v>
      </c>
      <c r="L23" s="512" t="s">
        <v>378</v>
      </c>
      <c r="M23" s="517" t="s">
        <v>397</v>
      </c>
      <c r="N23" s="519" t="s">
        <v>1204</v>
      </c>
      <c r="O23" s="517" t="s">
        <v>1205</v>
      </c>
      <c r="P23" s="517"/>
      <c r="Q23" s="517" t="s">
        <v>1206</v>
      </c>
      <c r="R23" s="517" t="s">
        <v>10</v>
      </c>
      <c r="S23" s="520">
        <v>5</v>
      </c>
      <c r="T23" s="521"/>
      <c r="U23" s="522">
        <v>5</v>
      </c>
      <c r="V23" s="521" t="s">
        <v>1207</v>
      </c>
      <c r="W23" s="523">
        <v>70</v>
      </c>
      <c r="X23" s="517"/>
      <c r="Y23" s="515" t="s">
        <v>1208</v>
      </c>
      <c r="Z23" s="517" t="s">
        <v>1100</v>
      </c>
      <c r="AA23" s="518" t="s">
        <v>1101</v>
      </c>
      <c r="AB23" s="517" t="s">
        <v>10</v>
      </c>
      <c r="AC23" s="520">
        <v>5</v>
      </c>
      <c r="AD23" s="521"/>
      <c r="AE23" s="513">
        <f>BOM[[#This Row],[Кол-во с учетом нормы расхода]]*BOM[[#This Row],[Цена за ед., без НДС 22%, руб. (с учетом доставки, ЗСР)]]</f>
        <v>0</v>
      </c>
      <c r="AF23" s="526"/>
    </row>
    <row r="24" spans="1:32" s="608" customFormat="1" ht="45.1">
      <c r="A24" s="595">
        <v>21</v>
      </c>
      <c r="B24" s="596">
        <v>2</v>
      </c>
      <c r="C24" s="597" t="s">
        <v>1073</v>
      </c>
      <c r="D24" s="598" t="s">
        <v>1074</v>
      </c>
      <c r="E24" s="599" t="s">
        <v>1075</v>
      </c>
      <c r="F24" s="599" t="s">
        <v>1076</v>
      </c>
      <c r="G24" s="599" t="s">
        <v>1080</v>
      </c>
      <c r="H24" s="599" t="s">
        <v>1202</v>
      </c>
      <c r="I24" s="599"/>
      <c r="J24" s="599" t="s">
        <v>464</v>
      </c>
      <c r="K24" s="600" t="s">
        <v>1209</v>
      </c>
      <c r="L24" s="587" t="s">
        <v>377</v>
      </c>
      <c r="M24" s="599" t="s">
        <v>404</v>
      </c>
      <c r="N24" s="601" t="s">
        <v>1210</v>
      </c>
      <c r="O24" s="599" t="s">
        <v>1211</v>
      </c>
      <c r="P24" s="599"/>
      <c r="Q24" s="599" t="s">
        <v>1212</v>
      </c>
      <c r="R24" s="599" t="s">
        <v>9</v>
      </c>
      <c r="S24" s="602">
        <v>1</v>
      </c>
      <c r="T24" s="603"/>
      <c r="U24" s="604">
        <v>1</v>
      </c>
      <c r="V24" s="603" t="s">
        <v>1213</v>
      </c>
      <c r="W24" s="605">
        <v>8.59</v>
      </c>
      <c r="X24" s="599"/>
      <c r="Y24" s="596" t="s">
        <v>1208</v>
      </c>
      <c r="Z24" s="599" t="s">
        <v>1100</v>
      </c>
      <c r="AA24" s="600" t="s">
        <v>1101</v>
      </c>
      <c r="AB24" s="599" t="s">
        <v>10</v>
      </c>
      <c r="AC24" s="602">
        <v>0</v>
      </c>
      <c r="AD24" s="625"/>
      <c r="AE24" s="591">
        <f>BOM[[#This Row],[Кол-во с учетом нормы расхода]]*BOM[[#This Row],[Цена за ед., без НДС 22%, руб. (с учетом доставки, ЗСР)]]</f>
        <v>0</v>
      </c>
    </row>
    <row r="25" spans="1:32" s="608" customFormat="1" ht="45.1">
      <c r="A25" s="595">
        <v>22</v>
      </c>
      <c r="B25" s="596">
        <v>3</v>
      </c>
      <c r="C25" s="597" t="s">
        <v>1073</v>
      </c>
      <c r="D25" s="598" t="s">
        <v>1074</v>
      </c>
      <c r="E25" s="599" t="s">
        <v>1075</v>
      </c>
      <c r="F25" s="599" t="s">
        <v>1076</v>
      </c>
      <c r="G25" s="599" t="s">
        <v>1080</v>
      </c>
      <c r="H25" s="599" t="s">
        <v>1202</v>
      </c>
      <c r="I25" s="599"/>
      <c r="J25" s="599" t="s">
        <v>464</v>
      </c>
      <c r="K25" s="600" t="s">
        <v>1214</v>
      </c>
      <c r="L25" s="587" t="s">
        <v>377</v>
      </c>
      <c r="M25" s="599" t="s">
        <v>404</v>
      </c>
      <c r="N25" s="601" t="s">
        <v>1215</v>
      </c>
      <c r="O25" s="599" t="s">
        <v>1216</v>
      </c>
      <c r="P25" s="599"/>
      <c r="Q25" s="599" t="s">
        <v>1170</v>
      </c>
      <c r="R25" s="599" t="s">
        <v>10</v>
      </c>
      <c r="S25" s="602">
        <v>1</v>
      </c>
      <c r="T25" s="603"/>
      <c r="U25" s="604">
        <v>1</v>
      </c>
      <c r="V25" s="603" t="s">
        <v>1217</v>
      </c>
      <c r="W25" s="605">
        <v>7.6999999999999999E-2</v>
      </c>
      <c r="X25" s="599"/>
      <c r="Y25" s="596" t="s">
        <v>1208</v>
      </c>
      <c r="Z25" s="599" t="s">
        <v>1100</v>
      </c>
      <c r="AA25" s="600" t="s">
        <v>1101</v>
      </c>
      <c r="AB25" s="599" t="s">
        <v>10</v>
      </c>
      <c r="AC25" s="602">
        <v>0</v>
      </c>
      <c r="AD25" s="625"/>
      <c r="AE25" s="591">
        <f>BOM[[#This Row],[Кол-во с учетом нормы расхода]]*BOM[[#This Row],[Цена за ед., без НДС 22%, руб. (с учетом доставки, ЗСР)]]</f>
        <v>0</v>
      </c>
    </row>
    <row r="26" spans="1:32" s="608" customFormat="1" ht="45.1">
      <c r="A26" s="595">
        <v>23</v>
      </c>
      <c r="B26" s="596">
        <v>4</v>
      </c>
      <c r="C26" s="597" t="s">
        <v>1073</v>
      </c>
      <c r="D26" s="598" t="s">
        <v>1074</v>
      </c>
      <c r="E26" s="599" t="s">
        <v>1075</v>
      </c>
      <c r="F26" s="599" t="s">
        <v>1076</v>
      </c>
      <c r="G26" s="599" t="s">
        <v>1080</v>
      </c>
      <c r="H26" s="599" t="s">
        <v>1202</v>
      </c>
      <c r="I26" s="599"/>
      <c r="J26" s="599" t="s">
        <v>464</v>
      </c>
      <c r="K26" s="600" t="s">
        <v>1155</v>
      </c>
      <c r="L26" s="587" t="s">
        <v>377</v>
      </c>
      <c r="M26" s="599" t="s">
        <v>404</v>
      </c>
      <c r="N26" s="601" t="s">
        <v>1218</v>
      </c>
      <c r="O26" s="599" t="s">
        <v>1219</v>
      </c>
      <c r="P26" s="599"/>
      <c r="Q26" s="599" t="s">
        <v>1124</v>
      </c>
      <c r="R26" s="599" t="s">
        <v>10</v>
      </c>
      <c r="S26" s="602">
        <v>4</v>
      </c>
      <c r="T26" s="603"/>
      <c r="U26" s="604">
        <v>4</v>
      </c>
      <c r="V26" s="603" t="s">
        <v>1159</v>
      </c>
      <c r="W26" s="605">
        <v>1.2E-2</v>
      </c>
      <c r="X26" s="599"/>
      <c r="Y26" s="596" t="s">
        <v>1208</v>
      </c>
      <c r="Z26" s="599" t="s">
        <v>1100</v>
      </c>
      <c r="AA26" s="600" t="s">
        <v>1101</v>
      </c>
      <c r="AB26" s="599" t="s">
        <v>10</v>
      </c>
      <c r="AC26" s="602">
        <v>0</v>
      </c>
      <c r="AD26" s="625"/>
      <c r="AE26" s="591">
        <f>BOM[[#This Row],[Кол-во с учетом нормы расхода]]*BOM[[#This Row],[Цена за ед., без НДС 22%, руб. (с учетом доставки, ЗСР)]]</f>
        <v>0</v>
      </c>
    </row>
    <row r="27" spans="1:32" s="608" customFormat="1" ht="45.1">
      <c r="A27" s="595">
        <v>24</v>
      </c>
      <c r="B27" s="596">
        <v>5</v>
      </c>
      <c r="C27" s="597" t="s">
        <v>1073</v>
      </c>
      <c r="D27" s="598" t="s">
        <v>1074</v>
      </c>
      <c r="E27" s="599" t="s">
        <v>1075</v>
      </c>
      <c r="F27" s="599" t="s">
        <v>1076</v>
      </c>
      <c r="G27" s="599" t="s">
        <v>1080</v>
      </c>
      <c r="H27" s="599" t="s">
        <v>1202</v>
      </c>
      <c r="I27" s="599"/>
      <c r="J27" s="599" t="s">
        <v>464</v>
      </c>
      <c r="K27" s="600" t="s">
        <v>1220</v>
      </c>
      <c r="L27" s="587" t="s">
        <v>377</v>
      </c>
      <c r="M27" s="599" t="s">
        <v>1127</v>
      </c>
      <c r="N27" s="601" t="s">
        <v>1221</v>
      </c>
      <c r="O27" s="599" t="s">
        <v>1222</v>
      </c>
      <c r="P27" s="599"/>
      <c r="Q27" s="599" t="s">
        <v>1124</v>
      </c>
      <c r="R27" s="599" t="s">
        <v>10</v>
      </c>
      <c r="S27" s="602">
        <v>16</v>
      </c>
      <c r="T27" s="603"/>
      <c r="U27" s="604">
        <v>16</v>
      </c>
      <c r="V27" s="603" t="s">
        <v>1223</v>
      </c>
      <c r="W27" s="605">
        <v>10.08</v>
      </c>
      <c r="X27" s="599"/>
      <c r="Y27" s="596" t="s">
        <v>1208</v>
      </c>
      <c r="Z27" s="599" t="s">
        <v>1100</v>
      </c>
      <c r="AA27" s="600" t="s">
        <v>1101</v>
      </c>
      <c r="AB27" s="599" t="s">
        <v>10</v>
      </c>
      <c r="AC27" s="602">
        <v>0</v>
      </c>
      <c r="AD27" s="625"/>
      <c r="AE27" s="591">
        <f>BOM[[#This Row],[Кол-во с учетом нормы расхода]]*BOM[[#This Row],[Цена за ед., без НДС 22%, руб. (с учетом доставки, ЗСР)]]</f>
        <v>0</v>
      </c>
    </row>
    <row r="28" spans="1:32" s="608" customFormat="1" ht="45.1">
      <c r="A28" s="595">
        <v>25</v>
      </c>
      <c r="B28" s="596">
        <v>6</v>
      </c>
      <c r="C28" s="597" t="s">
        <v>1073</v>
      </c>
      <c r="D28" s="598" t="s">
        <v>1074</v>
      </c>
      <c r="E28" s="599" t="s">
        <v>1075</v>
      </c>
      <c r="F28" s="599" t="s">
        <v>1076</v>
      </c>
      <c r="G28" s="599" t="s">
        <v>1080</v>
      </c>
      <c r="H28" s="599" t="s">
        <v>1202</v>
      </c>
      <c r="I28" s="599"/>
      <c r="J28" s="599" t="s">
        <v>464</v>
      </c>
      <c r="K28" s="600" t="s">
        <v>1160</v>
      </c>
      <c r="L28" s="587" t="s">
        <v>377</v>
      </c>
      <c r="M28" s="599" t="s">
        <v>1127</v>
      </c>
      <c r="N28" s="601" t="s">
        <v>1224</v>
      </c>
      <c r="O28" s="599" t="s">
        <v>1225</v>
      </c>
      <c r="P28" s="599"/>
      <c r="Q28" s="599" t="s">
        <v>1124</v>
      </c>
      <c r="R28" s="599" t="s">
        <v>10</v>
      </c>
      <c r="S28" s="602">
        <v>16</v>
      </c>
      <c r="T28" s="603"/>
      <c r="U28" s="604">
        <v>16</v>
      </c>
      <c r="V28" s="603" t="s">
        <v>1175</v>
      </c>
      <c r="W28" s="605">
        <v>9.6000000000000002E-2</v>
      </c>
      <c r="X28" s="599"/>
      <c r="Y28" s="596" t="s">
        <v>1208</v>
      </c>
      <c r="Z28" s="599" t="s">
        <v>1100</v>
      </c>
      <c r="AA28" s="600" t="s">
        <v>1101</v>
      </c>
      <c r="AB28" s="599" t="s">
        <v>10</v>
      </c>
      <c r="AC28" s="602">
        <v>0</v>
      </c>
      <c r="AD28" s="625"/>
      <c r="AE28" s="591">
        <f>BOM[[#This Row],[Кол-во с учетом нормы расхода]]*BOM[[#This Row],[Цена за ед., без НДС 22%, руб. (с учетом доставки, ЗСР)]]</f>
        <v>0</v>
      </c>
    </row>
    <row r="29" spans="1:32" s="608" customFormat="1" ht="45.1">
      <c r="A29" s="595">
        <v>26</v>
      </c>
      <c r="B29" s="596">
        <v>7</v>
      </c>
      <c r="C29" s="597" t="s">
        <v>1073</v>
      </c>
      <c r="D29" s="598" t="s">
        <v>1074</v>
      </c>
      <c r="E29" s="599" t="s">
        <v>1075</v>
      </c>
      <c r="F29" s="599" t="s">
        <v>1076</v>
      </c>
      <c r="G29" s="599" t="s">
        <v>1080</v>
      </c>
      <c r="H29" s="599" t="s">
        <v>1202</v>
      </c>
      <c r="I29" s="599"/>
      <c r="J29" s="599" t="s">
        <v>464</v>
      </c>
      <c r="K29" s="600" t="s">
        <v>1166</v>
      </c>
      <c r="L29" s="587" t="s">
        <v>377</v>
      </c>
      <c r="M29" s="599" t="s">
        <v>1127</v>
      </c>
      <c r="N29" s="601" t="s">
        <v>1226</v>
      </c>
      <c r="O29" s="599" t="s">
        <v>1227</v>
      </c>
      <c r="P29" s="599"/>
      <c r="Q29" s="599" t="s">
        <v>1124</v>
      </c>
      <c r="R29" s="599" t="s">
        <v>10</v>
      </c>
      <c r="S29" s="602">
        <v>16</v>
      </c>
      <c r="T29" s="603"/>
      <c r="U29" s="604">
        <v>16</v>
      </c>
      <c r="V29" s="603" t="s">
        <v>1228</v>
      </c>
      <c r="W29" s="605">
        <v>0.16</v>
      </c>
      <c r="X29" s="599"/>
      <c r="Y29" s="596" t="s">
        <v>1208</v>
      </c>
      <c r="Z29" s="599" t="s">
        <v>1100</v>
      </c>
      <c r="AA29" s="600" t="s">
        <v>1101</v>
      </c>
      <c r="AB29" s="599" t="s">
        <v>10</v>
      </c>
      <c r="AC29" s="602">
        <v>0</v>
      </c>
      <c r="AD29" s="625"/>
      <c r="AE29" s="591">
        <f>BOM[[#This Row],[Кол-во с учетом нормы расхода]]*BOM[[#This Row],[Цена за ед., без НДС 22%, руб. (с учетом доставки, ЗСР)]]</f>
        <v>0</v>
      </c>
    </row>
    <row r="30" spans="1:32" s="608" customFormat="1" ht="45.1">
      <c r="A30" s="595">
        <v>27</v>
      </c>
      <c r="B30" s="596">
        <v>8</v>
      </c>
      <c r="C30" s="597" t="s">
        <v>1073</v>
      </c>
      <c r="D30" s="598" t="s">
        <v>1074</v>
      </c>
      <c r="E30" s="599" t="s">
        <v>1075</v>
      </c>
      <c r="F30" s="599" t="s">
        <v>1076</v>
      </c>
      <c r="G30" s="599" t="s">
        <v>1080</v>
      </c>
      <c r="H30" s="599" t="s">
        <v>1202</v>
      </c>
      <c r="I30" s="599"/>
      <c r="J30" s="599" t="s">
        <v>464</v>
      </c>
      <c r="K30" s="600" t="s">
        <v>1166</v>
      </c>
      <c r="L30" s="587" t="s">
        <v>377</v>
      </c>
      <c r="M30" s="599" t="s">
        <v>1127</v>
      </c>
      <c r="N30" s="601" t="s">
        <v>1229</v>
      </c>
      <c r="O30" s="599" t="s">
        <v>1230</v>
      </c>
      <c r="P30" s="599"/>
      <c r="Q30" s="599" t="s">
        <v>1124</v>
      </c>
      <c r="R30" s="599" t="s">
        <v>10</v>
      </c>
      <c r="S30" s="602">
        <v>32</v>
      </c>
      <c r="T30" s="603"/>
      <c r="U30" s="604">
        <v>32</v>
      </c>
      <c r="V30" s="603" t="s">
        <v>1231</v>
      </c>
      <c r="W30" s="605">
        <v>3.2000000000000001E-2</v>
      </c>
      <c r="X30" s="599"/>
      <c r="Y30" s="596" t="s">
        <v>1208</v>
      </c>
      <c r="Z30" s="599" t="s">
        <v>1100</v>
      </c>
      <c r="AA30" s="600" t="s">
        <v>1101</v>
      </c>
      <c r="AB30" s="599" t="s">
        <v>10</v>
      </c>
      <c r="AC30" s="602">
        <v>0</v>
      </c>
      <c r="AD30" s="625"/>
      <c r="AE30" s="591">
        <f>BOM[[#This Row],[Кол-во с учетом нормы расхода]]*BOM[[#This Row],[Цена за ед., без НДС 22%, руб. (с учетом доставки, ЗСР)]]</f>
        <v>0</v>
      </c>
    </row>
    <row r="31" spans="1:32" s="608" customFormat="1" ht="45.1">
      <c r="A31" s="595">
        <v>28</v>
      </c>
      <c r="B31" s="596">
        <v>9</v>
      </c>
      <c r="C31" s="597" t="s">
        <v>1073</v>
      </c>
      <c r="D31" s="598" t="s">
        <v>1074</v>
      </c>
      <c r="E31" s="599" t="s">
        <v>1075</v>
      </c>
      <c r="F31" s="599" t="s">
        <v>1076</v>
      </c>
      <c r="G31" s="599" t="s">
        <v>1080</v>
      </c>
      <c r="H31" s="599" t="s">
        <v>1202</v>
      </c>
      <c r="I31" s="599"/>
      <c r="J31" s="599" t="s">
        <v>464</v>
      </c>
      <c r="K31" s="600" t="s">
        <v>1166</v>
      </c>
      <c r="L31" s="587" t="s">
        <v>377</v>
      </c>
      <c r="M31" s="599" t="s">
        <v>1127</v>
      </c>
      <c r="N31" s="601" t="s">
        <v>1232</v>
      </c>
      <c r="O31" s="599" t="s">
        <v>1233</v>
      </c>
      <c r="P31" s="599"/>
      <c r="Q31" s="599" t="s">
        <v>1124</v>
      </c>
      <c r="R31" s="599" t="s">
        <v>10</v>
      </c>
      <c r="S31" s="602">
        <v>32</v>
      </c>
      <c r="T31" s="603"/>
      <c r="U31" s="604">
        <v>32</v>
      </c>
      <c r="V31" s="603" t="s">
        <v>1171</v>
      </c>
      <c r="W31" s="605">
        <v>0.16</v>
      </c>
      <c r="X31" s="599"/>
      <c r="Y31" s="596" t="s">
        <v>1208</v>
      </c>
      <c r="Z31" s="599" t="s">
        <v>1100</v>
      </c>
      <c r="AA31" s="600" t="s">
        <v>1101</v>
      </c>
      <c r="AB31" s="599" t="s">
        <v>10</v>
      </c>
      <c r="AC31" s="602">
        <v>0</v>
      </c>
      <c r="AD31" s="625"/>
      <c r="AE31" s="591">
        <f>BOM[[#This Row],[Кол-во с учетом нормы расхода]]*BOM[[#This Row],[Цена за ед., без НДС 22%, руб. (с учетом доставки, ЗСР)]]</f>
        <v>0</v>
      </c>
    </row>
    <row r="32" spans="1:32" s="608" customFormat="1" ht="45.1">
      <c r="A32" s="595">
        <v>29</v>
      </c>
      <c r="B32" s="596">
        <v>10</v>
      </c>
      <c r="C32" s="597" t="s">
        <v>1073</v>
      </c>
      <c r="D32" s="598" t="s">
        <v>1074</v>
      </c>
      <c r="E32" s="599" t="s">
        <v>1075</v>
      </c>
      <c r="F32" s="599" t="s">
        <v>1076</v>
      </c>
      <c r="G32" s="599" t="s">
        <v>1080</v>
      </c>
      <c r="H32" s="599" t="s">
        <v>1202</v>
      </c>
      <c r="I32" s="599"/>
      <c r="J32" s="599" t="s">
        <v>464</v>
      </c>
      <c r="K32" s="600" t="s">
        <v>1166</v>
      </c>
      <c r="L32" s="587" t="s">
        <v>377</v>
      </c>
      <c r="M32" s="599" t="s">
        <v>1127</v>
      </c>
      <c r="N32" s="601" t="s">
        <v>1234</v>
      </c>
      <c r="O32" s="599" t="s">
        <v>1235</v>
      </c>
      <c r="P32" s="599"/>
      <c r="Q32" s="599" t="s">
        <v>1124</v>
      </c>
      <c r="R32" s="599" t="s">
        <v>10</v>
      </c>
      <c r="S32" s="602">
        <v>32</v>
      </c>
      <c r="T32" s="603"/>
      <c r="U32" s="604">
        <v>32</v>
      </c>
      <c r="V32" s="603" t="s">
        <v>1236</v>
      </c>
      <c r="W32" s="605">
        <v>6.4000000000000001E-2</v>
      </c>
      <c r="X32" s="599"/>
      <c r="Y32" s="596" t="s">
        <v>1208</v>
      </c>
      <c r="Z32" s="599" t="s">
        <v>1100</v>
      </c>
      <c r="AA32" s="600" t="s">
        <v>1101</v>
      </c>
      <c r="AB32" s="599" t="s">
        <v>10</v>
      </c>
      <c r="AC32" s="602">
        <v>0</v>
      </c>
      <c r="AD32" s="625"/>
      <c r="AE32" s="591">
        <f>BOM[[#This Row],[Кол-во с учетом нормы расхода]]*BOM[[#This Row],[Цена за ед., без НДС 22%, руб. (с учетом доставки, ЗСР)]]</f>
        <v>0</v>
      </c>
    </row>
    <row r="33" spans="1:31" s="608" customFormat="1" ht="45.1">
      <c r="A33" s="595">
        <v>30</v>
      </c>
      <c r="B33" s="596">
        <v>11</v>
      </c>
      <c r="C33" s="597" t="s">
        <v>1073</v>
      </c>
      <c r="D33" s="598" t="s">
        <v>1074</v>
      </c>
      <c r="E33" s="599" t="s">
        <v>1075</v>
      </c>
      <c r="F33" s="599" t="s">
        <v>1076</v>
      </c>
      <c r="G33" s="599" t="s">
        <v>1080</v>
      </c>
      <c r="H33" s="599" t="s">
        <v>1202</v>
      </c>
      <c r="I33" s="599"/>
      <c r="J33" s="599" t="s">
        <v>464</v>
      </c>
      <c r="K33" s="600" t="s">
        <v>1237</v>
      </c>
      <c r="L33" s="587" t="s">
        <v>377</v>
      </c>
      <c r="M33" s="599" t="s">
        <v>1127</v>
      </c>
      <c r="N33" s="601" t="s">
        <v>1238</v>
      </c>
      <c r="O33" s="599" t="s">
        <v>1239</v>
      </c>
      <c r="P33" s="599"/>
      <c r="Q33" s="599" t="s">
        <v>1124</v>
      </c>
      <c r="R33" s="599" t="s">
        <v>10</v>
      </c>
      <c r="S33" s="602">
        <v>16</v>
      </c>
      <c r="T33" s="603"/>
      <c r="U33" s="604">
        <v>16</v>
      </c>
      <c r="V33" s="603" t="s">
        <v>1240</v>
      </c>
      <c r="W33" s="605">
        <v>33.92</v>
      </c>
      <c r="X33" s="599"/>
      <c r="Y33" s="596" t="s">
        <v>1208</v>
      </c>
      <c r="Z33" s="599" t="s">
        <v>1100</v>
      </c>
      <c r="AA33" s="600" t="s">
        <v>1101</v>
      </c>
      <c r="AB33" s="599" t="s">
        <v>10</v>
      </c>
      <c r="AC33" s="602">
        <v>0</v>
      </c>
      <c r="AD33" s="625"/>
      <c r="AE33" s="591">
        <f>BOM[[#This Row],[Кол-во с учетом нормы расхода]]*BOM[[#This Row],[Цена за ед., без НДС 22%, руб. (с учетом доставки, ЗСР)]]</f>
        <v>0</v>
      </c>
    </row>
    <row r="34" spans="1:31" customFormat="1" ht="409.5">
      <c r="A34" s="514">
        <v>31</v>
      </c>
      <c r="B34" s="515">
        <v>12</v>
      </c>
      <c r="C34" s="516" t="s">
        <v>1073</v>
      </c>
      <c r="D34" s="536" t="s">
        <v>1074</v>
      </c>
      <c r="E34" s="517" t="s">
        <v>1075</v>
      </c>
      <c r="F34" s="517" t="s">
        <v>1076</v>
      </c>
      <c r="G34" s="517" t="s">
        <v>1080</v>
      </c>
      <c r="H34" s="517" t="s">
        <v>1202</v>
      </c>
      <c r="I34" s="517"/>
      <c r="J34" s="517" t="s">
        <v>464</v>
      </c>
      <c r="K34" s="518" t="s">
        <v>1241</v>
      </c>
      <c r="L34" s="517" t="s">
        <v>378</v>
      </c>
      <c r="M34" s="517" t="s">
        <v>1131</v>
      </c>
      <c r="N34" s="519" t="s">
        <v>1242</v>
      </c>
      <c r="O34" s="517" t="s">
        <v>1243</v>
      </c>
      <c r="P34" s="517"/>
      <c r="Q34" s="517" t="s">
        <v>1244</v>
      </c>
      <c r="R34" s="517" t="s">
        <v>10</v>
      </c>
      <c r="S34" s="520">
        <v>5</v>
      </c>
      <c r="T34" s="521"/>
      <c r="U34" s="522">
        <v>5</v>
      </c>
      <c r="V34" s="521">
        <v>23.494999999999997</v>
      </c>
      <c r="W34" s="523">
        <v>117.47499999999999</v>
      </c>
      <c r="X34" s="517"/>
      <c r="Y34" s="515" t="s">
        <v>1245</v>
      </c>
      <c r="Z34" s="517" t="s">
        <v>1102</v>
      </c>
      <c r="AA34" s="518" t="s">
        <v>1103</v>
      </c>
      <c r="AB34" s="517" t="s">
        <v>10</v>
      </c>
      <c r="AC34" s="520">
        <v>5</v>
      </c>
      <c r="AD34" s="521"/>
      <c r="AE34" s="513">
        <f>BOM[[#This Row],[Кол-во с учетом нормы расхода]]*BOM[[#This Row],[Цена за ед., без НДС 22%, руб. (с учетом доставки, ЗСР)]]</f>
        <v>0</v>
      </c>
    </row>
    <row r="35" spans="1:31" s="608" customFormat="1" ht="45.1">
      <c r="A35" s="595">
        <v>32</v>
      </c>
      <c r="B35" s="596">
        <v>13</v>
      </c>
      <c r="C35" s="597" t="s">
        <v>1073</v>
      </c>
      <c r="D35" s="598" t="s">
        <v>1074</v>
      </c>
      <c r="E35" s="599" t="s">
        <v>1075</v>
      </c>
      <c r="F35" s="599" t="s">
        <v>1076</v>
      </c>
      <c r="G35" s="599" t="s">
        <v>1080</v>
      </c>
      <c r="H35" s="599" t="s">
        <v>1202</v>
      </c>
      <c r="I35" s="599"/>
      <c r="J35" s="599" t="s">
        <v>464</v>
      </c>
      <c r="K35" s="600" t="s">
        <v>1241</v>
      </c>
      <c r="L35" s="587" t="s">
        <v>377</v>
      </c>
      <c r="M35" s="599" t="s">
        <v>1131</v>
      </c>
      <c r="N35" s="601" t="s">
        <v>1246</v>
      </c>
      <c r="O35" s="599" t="s">
        <v>1247</v>
      </c>
      <c r="P35" s="599"/>
      <c r="Q35" s="599" t="s">
        <v>1170</v>
      </c>
      <c r="R35" s="599" t="s">
        <v>10</v>
      </c>
      <c r="S35" s="602">
        <v>5</v>
      </c>
      <c r="T35" s="603"/>
      <c r="U35" s="604">
        <v>5</v>
      </c>
      <c r="V35" s="603" t="s">
        <v>1248</v>
      </c>
      <c r="W35" s="605">
        <v>0.12</v>
      </c>
      <c r="X35" s="599"/>
      <c r="Y35" s="596" t="s">
        <v>1245</v>
      </c>
      <c r="Z35" s="599" t="s">
        <v>1102</v>
      </c>
      <c r="AA35" s="600" t="s">
        <v>1103</v>
      </c>
      <c r="AB35" s="599" t="s">
        <v>10</v>
      </c>
      <c r="AC35" s="602">
        <v>0</v>
      </c>
      <c r="AD35" s="625"/>
      <c r="AE35" s="591">
        <f>BOM[[#This Row],[Кол-во с учетом нормы расхода]]*BOM[[#This Row],[Цена за ед., без НДС 22%, руб. (с учетом доставки, ЗСР)]]</f>
        <v>0</v>
      </c>
    </row>
    <row r="36" spans="1:31" s="608" customFormat="1" ht="62.65">
      <c r="A36" s="595">
        <v>33</v>
      </c>
      <c r="B36" s="596">
        <v>14</v>
      </c>
      <c r="C36" s="597" t="s">
        <v>1073</v>
      </c>
      <c r="D36" s="598" t="s">
        <v>1074</v>
      </c>
      <c r="E36" s="599" t="s">
        <v>1075</v>
      </c>
      <c r="F36" s="599" t="s">
        <v>1076</v>
      </c>
      <c r="G36" s="599" t="s">
        <v>1080</v>
      </c>
      <c r="H36" s="599" t="s">
        <v>1202</v>
      </c>
      <c r="I36" s="599"/>
      <c r="J36" s="599" t="s">
        <v>464</v>
      </c>
      <c r="K36" s="600" t="s">
        <v>1249</v>
      </c>
      <c r="L36" s="587" t="s">
        <v>377</v>
      </c>
      <c r="M36" s="599" t="s">
        <v>1131</v>
      </c>
      <c r="N36" s="601" t="s">
        <v>1250</v>
      </c>
      <c r="O36" s="599" t="s">
        <v>1251</v>
      </c>
      <c r="P36" s="599"/>
      <c r="Q36" s="599" t="s">
        <v>1170</v>
      </c>
      <c r="R36" s="599" t="s">
        <v>10</v>
      </c>
      <c r="S36" s="602">
        <v>5</v>
      </c>
      <c r="T36" s="603"/>
      <c r="U36" s="604">
        <v>5</v>
      </c>
      <c r="V36" s="603" t="s">
        <v>1252</v>
      </c>
      <c r="W36" s="605">
        <v>0.27</v>
      </c>
      <c r="X36" s="599"/>
      <c r="Y36" s="596" t="s">
        <v>1245</v>
      </c>
      <c r="Z36" s="599" t="s">
        <v>1102</v>
      </c>
      <c r="AA36" s="600" t="s">
        <v>1103</v>
      </c>
      <c r="AB36" s="599" t="s">
        <v>10</v>
      </c>
      <c r="AC36" s="602">
        <v>0</v>
      </c>
      <c r="AD36" s="625"/>
      <c r="AE36" s="591">
        <f>BOM[[#This Row],[Кол-во с учетом нормы расхода]]*BOM[[#This Row],[Цена за ед., без НДС 22%, руб. (с учетом доставки, ЗСР)]]</f>
        <v>0</v>
      </c>
    </row>
    <row r="37" spans="1:31" s="608" customFormat="1" ht="45.1">
      <c r="A37" s="595">
        <v>34</v>
      </c>
      <c r="B37" s="596">
        <v>15</v>
      </c>
      <c r="C37" s="597" t="s">
        <v>1073</v>
      </c>
      <c r="D37" s="598" t="s">
        <v>1074</v>
      </c>
      <c r="E37" s="599" t="s">
        <v>1075</v>
      </c>
      <c r="F37" s="599" t="s">
        <v>1076</v>
      </c>
      <c r="G37" s="599" t="s">
        <v>1080</v>
      </c>
      <c r="H37" s="599" t="s">
        <v>1202</v>
      </c>
      <c r="I37" s="599"/>
      <c r="J37" s="599" t="s">
        <v>464</v>
      </c>
      <c r="K37" s="600" t="s">
        <v>1253</v>
      </c>
      <c r="L37" s="587" t="s">
        <v>377</v>
      </c>
      <c r="M37" s="599" t="s">
        <v>1131</v>
      </c>
      <c r="N37" s="601" t="s">
        <v>1254</v>
      </c>
      <c r="O37" s="599" t="s">
        <v>1255</v>
      </c>
      <c r="P37" s="599"/>
      <c r="Q37" s="599" t="s">
        <v>1170</v>
      </c>
      <c r="R37" s="599" t="s">
        <v>10</v>
      </c>
      <c r="S37" s="602">
        <v>5</v>
      </c>
      <c r="T37" s="603"/>
      <c r="U37" s="604">
        <v>5</v>
      </c>
      <c r="V37" s="603" t="s">
        <v>1256</v>
      </c>
      <c r="W37" s="605">
        <v>1.24</v>
      </c>
      <c r="X37" s="599"/>
      <c r="Y37" s="596" t="s">
        <v>1245</v>
      </c>
      <c r="Z37" s="599" t="s">
        <v>1102</v>
      </c>
      <c r="AA37" s="600" t="s">
        <v>1103</v>
      </c>
      <c r="AB37" s="599" t="s">
        <v>10</v>
      </c>
      <c r="AC37" s="602">
        <v>0</v>
      </c>
      <c r="AD37" s="625"/>
      <c r="AE37" s="591">
        <f>BOM[[#This Row],[Кол-во с учетом нормы расхода]]*BOM[[#This Row],[Цена за ед., без НДС 22%, руб. (с учетом доставки, ЗСР)]]</f>
        <v>0</v>
      </c>
    </row>
    <row r="38" spans="1:31" s="608" customFormat="1" ht="45.1">
      <c r="A38" s="595">
        <v>35</v>
      </c>
      <c r="B38" s="596">
        <v>16</v>
      </c>
      <c r="C38" s="597" t="s">
        <v>1073</v>
      </c>
      <c r="D38" s="598" t="s">
        <v>1074</v>
      </c>
      <c r="E38" s="599" t="s">
        <v>1075</v>
      </c>
      <c r="F38" s="599" t="s">
        <v>1076</v>
      </c>
      <c r="G38" s="599" t="s">
        <v>1080</v>
      </c>
      <c r="H38" s="599" t="s">
        <v>1202</v>
      </c>
      <c r="I38" s="599"/>
      <c r="J38" s="599" t="s">
        <v>464</v>
      </c>
      <c r="K38" s="600" t="s">
        <v>1257</v>
      </c>
      <c r="L38" s="587" t="s">
        <v>377</v>
      </c>
      <c r="M38" s="599" t="s">
        <v>1131</v>
      </c>
      <c r="N38" s="601" t="s">
        <v>1258</v>
      </c>
      <c r="O38" s="599" t="s">
        <v>1259</v>
      </c>
      <c r="P38" s="599" t="s">
        <v>1260</v>
      </c>
      <c r="Q38" s="599" t="s">
        <v>1261</v>
      </c>
      <c r="R38" s="599" t="s">
        <v>10</v>
      </c>
      <c r="S38" s="602">
        <v>5</v>
      </c>
      <c r="T38" s="603"/>
      <c r="U38" s="604">
        <v>5</v>
      </c>
      <c r="V38" s="603" t="s">
        <v>1262</v>
      </c>
      <c r="W38" s="605">
        <v>1.28</v>
      </c>
      <c r="X38" s="599"/>
      <c r="Y38" s="596" t="s">
        <v>1245</v>
      </c>
      <c r="Z38" s="599" t="s">
        <v>1102</v>
      </c>
      <c r="AA38" s="600" t="s">
        <v>1103</v>
      </c>
      <c r="AB38" s="599" t="s">
        <v>10</v>
      </c>
      <c r="AC38" s="602">
        <v>0</v>
      </c>
      <c r="AD38" s="625"/>
      <c r="AE38" s="591">
        <f>BOM[[#This Row],[Кол-во с учетом нормы расхода]]*BOM[[#This Row],[Цена за ед., без НДС 22%, руб. (с учетом доставки, ЗСР)]]</f>
        <v>0</v>
      </c>
    </row>
    <row r="39" spans="1:31" s="608" customFormat="1" ht="50.1">
      <c r="A39" s="595">
        <v>36</v>
      </c>
      <c r="B39" s="596">
        <v>17</v>
      </c>
      <c r="C39" s="597" t="s">
        <v>1073</v>
      </c>
      <c r="D39" s="598" t="s">
        <v>1074</v>
      </c>
      <c r="E39" s="599" t="s">
        <v>1075</v>
      </c>
      <c r="F39" s="599" t="s">
        <v>1076</v>
      </c>
      <c r="G39" s="599" t="s">
        <v>1080</v>
      </c>
      <c r="H39" s="599" t="s">
        <v>1202</v>
      </c>
      <c r="I39" s="599"/>
      <c r="J39" s="599" t="s">
        <v>1263</v>
      </c>
      <c r="K39" s="600" t="s">
        <v>1264</v>
      </c>
      <c r="L39" s="587" t="s">
        <v>377</v>
      </c>
      <c r="M39" s="599" t="s">
        <v>1131</v>
      </c>
      <c r="N39" s="601" t="s">
        <v>1265</v>
      </c>
      <c r="O39" s="599" t="s">
        <v>1266</v>
      </c>
      <c r="P39" s="599"/>
      <c r="Q39" s="599" t="s">
        <v>1170</v>
      </c>
      <c r="R39" s="599" t="s">
        <v>10</v>
      </c>
      <c r="S39" s="602">
        <v>5</v>
      </c>
      <c r="T39" s="603"/>
      <c r="U39" s="604">
        <v>5</v>
      </c>
      <c r="V39" s="603" t="s">
        <v>1267</v>
      </c>
      <c r="W39" s="605">
        <v>2.8699999999999997</v>
      </c>
      <c r="X39" s="599"/>
      <c r="Y39" s="596" t="s">
        <v>1245</v>
      </c>
      <c r="Z39" s="599" t="s">
        <v>1102</v>
      </c>
      <c r="AA39" s="600" t="s">
        <v>1103</v>
      </c>
      <c r="AB39" s="599" t="s">
        <v>10</v>
      </c>
      <c r="AC39" s="602">
        <v>0</v>
      </c>
      <c r="AD39" s="625"/>
      <c r="AE39" s="591">
        <f>BOM[[#This Row],[Кол-во с учетом нормы расхода]]*BOM[[#This Row],[Цена за ед., без НДС 22%, руб. (с учетом доставки, ЗСР)]]</f>
        <v>0</v>
      </c>
    </row>
    <row r="40" spans="1:31" s="608" customFormat="1" ht="45.1">
      <c r="A40" s="595">
        <v>37</v>
      </c>
      <c r="B40" s="596">
        <v>18</v>
      </c>
      <c r="C40" s="597" t="s">
        <v>1073</v>
      </c>
      <c r="D40" s="598" t="s">
        <v>1074</v>
      </c>
      <c r="E40" s="599" t="s">
        <v>1075</v>
      </c>
      <c r="F40" s="599" t="s">
        <v>1076</v>
      </c>
      <c r="G40" s="599" t="s">
        <v>1080</v>
      </c>
      <c r="H40" s="599" t="s">
        <v>1202</v>
      </c>
      <c r="I40" s="599"/>
      <c r="J40" s="599" t="s">
        <v>464</v>
      </c>
      <c r="K40" s="600" t="s">
        <v>1121</v>
      </c>
      <c r="L40" s="587" t="s">
        <v>377</v>
      </c>
      <c r="M40" s="599" t="s">
        <v>1131</v>
      </c>
      <c r="N40" s="601" t="s">
        <v>1268</v>
      </c>
      <c r="O40" s="599" t="s">
        <v>1269</v>
      </c>
      <c r="P40" s="599"/>
      <c r="Q40" s="599" t="s">
        <v>1170</v>
      </c>
      <c r="R40" s="599" t="s">
        <v>10</v>
      </c>
      <c r="S40" s="602">
        <v>20</v>
      </c>
      <c r="T40" s="603"/>
      <c r="U40" s="604">
        <v>20</v>
      </c>
      <c r="V40" s="603" t="s">
        <v>1270</v>
      </c>
      <c r="W40" s="605">
        <v>0.16</v>
      </c>
      <c r="X40" s="599"/>
      <c r="Y40" s="596" t="s">
        <v>1245</v>
      </c>
      <c r="Z40" s="599" t="s">
        <v>1102</v>
      </c>
      <c r="AA40" s="600" t="s">
        <v>1103</v>
      </c>
      <c r="AB40" s="599" t="s">
        <v>10</v>
      </c>
      <c r="AC40" s="602">
        <v>0</v>
      </c>
      <c r="AD40" s="625"/>
      <c r="AE40" s="591">
        <f>BOM[[#This Row],[Кол-во с учетом нормы расхода]]*BOM[[#This Row],[Цена за ед., без НДС 22%, руб. (с учетом доставки, ЗСР)]]</f>
        <v>0</v>
      </c>
    </row>
    <row r="41" spans="1:31" s="608" customFormat="1" ht="45.1">
      <c r="A41" s="595">
        <v>38</v>
      </c>
      <c r="B41" s="596">
        <v>19</v>
      </c>
      <c r="C41" s="597" t="s">
        <v>1073</v>
      </c>
      <c r="D41" s="598" t="s">
        <v>1074</v>
      </c>
      <c r="E41" s="599" t="s">
        <v>1075</v>
      </c>
      <c r="F41" s="599" t="s">
        <v>1076</v>
      </c>
      <c r="G41" s="599" t="s">
        <v>1080</v>
      </c>
      <c r="H41" s="599" t="s">
        <v>1202</v>
      </c>
      <c r="I41" s="599"/>
      <c r="J41" s="599" t="s">
        <v>464</v>
      </c>
      <c r="K41" s="600" t="s">
        <v>1271</v>
      </c>
      <c r="L41" s="587" t="s">
        <v>377</v>
      </c>
      <c r="M41" s="599" t="s">
        <v>1131</v>
      </c>
      <c r="N41" s="601" t="s">
        <v>1272</v>
      </c>
      <c r="O41" s="599" t="s">
        <v>1273</v>
      </c>
      <c r="P41" s="599"/>
      <c r="Q41" s="599" t="s">
        <v>1170</v>
      </c>
      <c r="R41" s="599" t="s">
        <v>10</v>
      </c>
      <c r="S41" s="602">
        <v>20</v>
      </c>
      <c r="T41" s="603"/>
      <c r="U41" s="604">
        <v>20</v>
      </c>
      <c r="V41" s="603" t="s">
        <v>1270</v>
      </c>
      <c r="W41" s="605">
        <v>0.16</v>
      </c>
      <c r="X41" s="599"/>
      <c r="Y41" s="596" t="s">
        <v>1245</v>
      </c>
      <c r="Z41" s="599" t="s">
        <v>1102</v>
      </c>
      <c r="AA41" s="600" t="s">
        <v>1103</v>
      </c>
      <c r="AB41" s="599" t="s">
        <v>10</v>
      </c>
      <c r="AC41" s="602">
        <v>0</v>
      </c>
      <c r="AD41" s="625"/>
      <c r="AE41" s="591">
        <f>BOM[[#This Row],[Кол-во с учетом нормы расхода]]*BOM[[#This Row],[Цена за ед., без НДС 22%, руб. (с учетом доставки, ЗСР)]]</f>
        <v>0</v>
      </c>
    </row>
    <row r="42" spans="1:31" s="608" customFormat="1" ht="45.1">
      <c r="A42" s="595">
        <v>39</v>
      </c>
      <c r="B42" s="596">
        <v>20</v>
      </c>
      <c r="C42" s="597" t="s">
        <v>1073</v>
      </c>
      <c r="D42" s="598" t="s">
        <v>1074</v>
      </c>
      <c r="E42" s="599" t="s">
        <v>1075</v>
      </c>
      <c r="F42" s="599" t="s">
        <v>1076</v>
      </c>
      <c r="G42" s="599" t="s">
        <v>1080</v>
      </c>
      <c r="H42" s="599" t="s">
        <v>1202</v>
      </c>
      <c r="I42" s="599"/>
      <c r="J42" s="599" t="s">
        <v>464</v>
      </c>
      <c r="K42" s="600" t="s">
        <v>1249</v>
      </c>
      <c r="L42" s="587" t="s">
        <v>377</v>
      </c>
      <c r="M42" s="599" t="s">
        <v>1131</v>
      </c>
      <c r="N42" s="601" t="s">
        <v>1274</v>
      </c>
      <c r="O42" s="599" t="s">
        <v>1275</v>
      </c>
      <c r="P42" s="599" t="s">
        <v>1260</v>
      </c>
      <c r="Q42" s="599" t="s">
        <v>1170</v>
      </c>
      <c r="R42" s="599" t="s">
        <v>10</v>
      </c>
      <c r="S42" s="602">
        <v>10</v>
      </c>
      <c r="T42" s="603"/>
      <c r="U42" s="604">
        <v>10</v>
      </c>
      <c r="V42" s="603" t="s">
        <v>1171</v>
      </c>
      <c r="W42" s="605">
        <v>0.05</v>
      </c>
      <c r="X42" s="599"/>
      <c r="Y42" s="596" t="s">
        <v>1245</v>
      </c>
      <c r="Z42" s="599" t="s">
        <v>1102</v>
      </c>
      <c r="AA42" s="600" t="s">
        <v>1103</v>
      </c>
      <c r="AB42" s="599" t="s">
        <v>10</v>
      </c>
      <c r="AC42" s="602">
        <v>0</v>
      </c>
      <c r="AD42" s="625"/>
      <c r="AE42" s="591">
        <f>BOM[[#This Row],[Кол-во с учетом нормы расхода]]*BOM[[#This Row],[Цена за ед., без НДС 22%, руб. (с учетом доставки, ЗСР)]]</f>
        <v>0</v>
      </c>
    </row>
    <row r="43" spans="1:31" s="608" customFormat="1" ht="45.1">
      <c r="A43" s="595">
        <v>40</v>
      </c>
      <c r="B43" s="596">
        <v>21</v>
      </c>
      <c r="C43" s="597" t="s">
        <v>1073</v>
      </c>
      <c r="D43" s="598" t="s">
        <v>1074</v>
      </c>
      <c r="E43" s="599" t="s">
        <v>1075</v>
      </c>
      <c r="F43" s="599" t="s">
        <v>1076</v>
      </c>
      <c r="G43" s="599" t="s">
        <v>1080</v>
      </c>
      <c r="H43" s="599" t="s">
        <v>1202</v>
      </c>
      <c r="I43" s="599"/>
      <c r="J43" s="599" t="s">
        <v>464</v>
      </c>
      <c r="K43" s="600" t="s">
        <v>1276</v>
      </c>
      <c r="L43" s="587" t="s">
        <v>377</v>
      </c>
      <c r="M43" s="599" t="s">
        <v>1131</v>
      </c>
      <c r="N43" s="601" t="s">
        <v>1277</v>
      </c>
      <c r="O43" s="599" t="s">
        <v>1278</v>
      </c>
      <c r="P43" s="599"/>
      <c r="Q43" s="599" t="s">
        <v>1170</v>
      </c>
      <c r="R43" s="599" t="s">
        <v>10</v>
      </c>
      <c r="S43" s="602">
        <v>20</v>
      </c>
      <c r="T43" s="603"/>
      <c r="U43" s="604">
        <v>20</v>
      </c>
      <c r="V43" s="603" t="s">
        <v>1159</v>
      </c>
      <c r="W43" s="605">
        <v>0.06</v>
      </c>
      <c r="X43" s="599"/>
      <c r="Y43" s="596" t="s">
        <v>1245</v>
      </c>
      <c r="Z43" s="599" t="s">
        <v>1102</v>
      </c>
      <c r="AA43" s="600" t="s">
        <v>1103</v>
      </c>
      <c r="AB43" s="599" t="s">
        <v>10</v>
      </c>
      <c r="AC43" s="602">
        <v>0</v>
      </c>
      <c r="AD43" s="625"/>
      <c r="AE43" s="591">
        <f>BOM[[#This Row],[Кол-во с учетом нормы расхода]]*BOM[[#This Row],[Цена за ед., без НДС 22%, руб. (с учетом доставки, ЗСР)]]</f>
        <v>0</v>
      </c>
    </row>
    <row r="44" spans="1:31" s="608" customFormat="1" ht="45.1">
      <c r="A44" s="595">
        <v>41</v>
      </c>
      <c r="B44" s="596">
        <v>22</v>
      </c>
      <c r="C44" s="597" t="s">
        <v>1073</v>
      </c>
      <c r="D44" s="598" t="s">
        <v>1074</v>
      </c>
      <c r="E44" s="599" t="s">
        <v>1075</v>
      </c>
      <c r="F44" s="599" t="s">
        <v>1076</v>
      </c>
      <c r="G44" s="599" t="s">
        <v>1080</v>
      </c>
      <c r="H44" s="599" t="s">
        <v>1202</v>
      </c>
      <c r="I44" s="599"/>
      <c r="J44" s="599" t="s">
        <v>464</v>
      </c>
      <c r="K44" s="600" t="s">
        <v>1214</v>
      </c>
      <c r="L44" s="587" t="s">
        <v>377</v>
      </c>
      <c r="M44" s="599" t="s">
        <v>1190</v>
      </c>
      <c r="N44" s="601" t="s">
        <v>1279</v>
      </c>
      <c r="O44" s="599" t="s">
        <v>1280</v>
      </c>
      <c r="P44" s="599"/>
      <c r="Q44" s="599" t="s">
        <v>1124</v>
      </c>
      <c r="R44" s="599" t="s">
        <v>10</v>
      </c>
      <c r="S44" s="602">
        <v>4</v>
      </c>
      <c r="T44" s="603"/>
      <c r="U44" s="604">
        <v>4</v>
      </c>
      <c r="V44" s="603" t="s">
        <v>1281</v>
      </c>
      <c r="W44" s="605">
        <v>8.7999999999999995E-2</v>
      </c>
      <c r="X44" s="599"/>
      <c r="Y44" s="596" t="s">
        <v>1245</v>
      </c>
      <c r="Z44" s="599" t="s">
        <v>1102</v>
      </c>
      <c r="AA44" s="600" t="s">
        <v>1103</v>
      </c>
      <c r="AB44" s="599" t="s">
        <v>10</v>
      </c>
      <c r="AC44" s="602">
        <v>0</v>
      </c>
      <c r="AD44" s="625"/>
      <c r="AE44" s="591">
        <f>BOM[[#This Row],[Кол-во с учетом нормы расхода]]*BOM[[#This Row],[Цена за ед., без НДС 22%, руб. (с учетом доставки, ЗСР)]]</f>
        <v>0</v>
      </c>
    </row>
    <row r="45" spans="1:31" s="608" customFormat="1" ht="45.1">
      <c r="A45" s="595">
        <v>42</v>
      </c>
      <c r="B45" s="596">
        <v>23</v>
      </c>
      <c r="C45" s="597" t="s">
        <v>1073</v>
      </c>
      <c r="D45" s="598" t="s">
        <v>1074</v>
      </c>
      <c r="E45" s="599" t="s">
        <v>1075</v>
      </c>
      <c r="F45" s="599" t="s">
        <v>1076</v>
      </c>
      <c r="G45" s="599" t="s">
        <v>1080</v>
      </c>
      <c r="H45" s="599" t="s">
        <v>1202</v>
      </c>
      <c r="I45" s="599"/>
      <c r="J45" s="599" t="s">
        <v>464</v>
      </c>
      <c r="K45" s="600" t="s">
        <v>1220</v>
      </c>
      <c r="L45" s="587" t="s">
        <v>377</v>
      </c>
      <c r="M45" s="599" t="s">
        <v>1135</v>
      </c>
      <c r="N45" s="601" t="s">
        <v>1221</v>
      </c>
      <c r="O45" s="599" t="s">
        <v>1222</v>
      </c>
      <c r="P45" s="599"/>
      <c r="Q45" s="599" t="s">
        <v>1124</v>
      </c>
      <c r="R45" s="599" t="s">
        <v>10</v>
      </c>
      <c r="S45" s="602">
        <v>16</v>
      </c>
      <c r="T45" s="603"/>
      <c r="U45" s="604">
        <v>16</v>
      </c>
      <c r="V45" s="603" t="s">
        <v>1223</v>
      </c>
      <c r="W45" s="605">
        <v>10.08</v>
      </c>
      <c r="X45" s="599"/>
      <c r="Y45" s="596" t="s">
        <v>1245</v>
      </c>
      <c r="Z45" s="599" t="s">
        <v>1102</v>
      </c>
      <c r="AA45" s="600" t="s">
        <v>1103</v>
      </c>
      <c r="AB45" s="599" t="s">
        <v>10</v>
      </c>
      <c r="AC45" s="602">
        <v>0</v>
      </c>
      <c r="AD45" s="625"/>
      <c r="AE45" s="591">
        <f>BOM[[#This Row],[Кол-во с учетом нормы расхода]]*BOM[[#This Row],[Цена за ед., без НДС 22%, руб. (с учетом доставки, ЗСР)]]</f>
        <v>0</v>
      </c>
    </row>
    <row r="46" spans="1:31" s="608" customFormat="1" ht="45.1">
      <c r="A46" s="595">
        <v>43</v>
      </c>
      <c r="B46" s="596">
        <v>24</v>
      </c>
      <c r="C46" s="597" t="s">
        <v>1073</v>
      </c>
      <c r="D46" s="598" t="s">
        <v>1074</v>
      </c>
      <c r="E46" s="599" t="s">
        <v>1075</v>
      </c>
      <c r="F46" s="599" t="s">
        <v>1076</v>
      </c>
      <c r="G46" s="599" t="s">
        <v>1080</v>
      </c>
      <c r="H46" s="599" t="s">
        <v>1202</v>
      </c>
      <c r="I46" s="599"/>
      <c r="J46" s="599" t="s">
        <v>464</v>
      </c>
      <c r="K46" s="600" t="s">
        <v>1166</v>
      </c>
      <c r="L46" s="587" t="s">
        <v>377</v>
      </c>
      <c r="M46" s="599" t="s">
        <v>1135</v>
      </c>
      <c r="N46" s="601" t="s">
        <v>1232</v>
      </c>
      <c r="O46" s="599" t="s">
        <v>1233</v>
      </c>
      <c r="P46" s="599"/>
      <c r="Q46" s="599" t="s">
        <v>1124</v>
      </c>
      <c r="R46" s="599" t="s">
        <v>10</v>
      </c>
      <c r="S46" s="602">
        <v>32</v>
      </c>
      <c r="T46" s="603"/>
      <c r="U46" s="604">
        <v>32</v>
      </c>
      <c r="V46" s="603" t="s">
        <v>1171</v>
      </c>
      <c r="W46" s="605">
        <v>0.16</v>
      </c>
      <c r="X46" s="599"/>
      <c r="Y46" s="596" t="s">
        <v>1245</v>
      </c>
      <c r="Z46" s="599" t="s">
        <v>1102</v>
      </c>
      <c r="AA46" s="600" t="s">
        <v>1103</v>
      </c>
      <c r="AB46" s="599" t="s">
        <v>10</v>
      </c>
      <c r="AC46" s="602">
        <v>0</v>
      </c>
      <c r="AD46" s="625"/>
      <c r="AE46" s="591">
        <f>BOM[[#This Row],[Кол-во с учетом нормы расхода]]*BOM[[#This Row],[Цена за ед., без НДС 22%, руб. (с учетом доставки, ЗСР)]]</f>
        <v>0</v>
      </c>
    </row>
    <row r="47" spans="1:31" s="608" customFormat="1" ht="45.1">
      <c r="A47" s="595">
        <v>44</v>
      </c>
      <c r="B47" s="596">
        <v>25</v>
      </c>
      <c r="C47" s="597" t="s">
        <v>1073</v>
      </c>
      <c r="D47" s="598" t="s">
        <v>1074</v>
      </c>
      <c r="E47" s="599" t="s">
        <v>1075</v>
      </c>
      <c r="F47" s="599" t="s">
        <v>1076</v>
      </c>
      <c r="G47" s="599" t="s">
        <v>1080</v>
      </c>
      <c r="H47" s="599" t="s">
        <v>1202</v>
      </c>
      <c r="I47" s="599"/>
      <c r="J47" s="599" t="s">
        <v>464</v>
      </c>
      <c r="K47" s="600" t="s">
        <v>1166</v>
      </c>
      <c r="L47" s="587" t="s">
        <v>377</v>
      </c>
      <c r="M47" s="599" t="s">
        <v>1135</v>
      </c>
      <c r="N47" s="601" t="s">
        <v>1234</v>
      </c>
      <c r="O47" s="599" t="s">
        <v>1235</v>
      </c>
      <c r="P47" s="599"/>
      <c r="Q47" s="599" t="s">
        <v>1124</v>
      </c>
      <c r="R47" s="599" t="s">
        <v>10</v>
      </c>
      <c r="S47" s="602">
        <v>32</v>
      </c>
      <c r="T47" s="603"/>
      <c r="U47" s="604">
        <v>32</v>
      </c>
      <c r="V47" s="603" t="s">
        <v>1236</v>
      </c>
      <c r="W47" s="605">
        <v>6.4000000000000001E-2</v>
      </c>
      <c r="X47" s="599"/>
      <c r="Y47" s="596" t="s">
        <v>1245</v>
      </c>
      <c r="Z47" s="599" t="s">
        <v>1102</v>
      </c>
      <c r="AA47" s="600" t="s">
        <v>1103</v>
      </c>
      <c r="AB47" s="599" t="s">
        <v>10</v>
      </c>
      <c r="AC47" s="602">
        <v>0</v>
      </c>
      <c r="AD47" s="625"/>
      <c r="AE47" s="591">
        <f>BOM[[#This Row],[Кол-во с учетом нормы расхода]]*BOM[[#This Row],[Цена за ед., без НДС 22%, руб. (с учетом доставки, ЗСР)]]</f>
        <v>0</v>
      </c>
    </row>
    <row r="48" spans="1:31" s="608" customFormat="1" ht="45.1">
      <c r="A48" s="595">
        <v>45</v>
      </c>
      <c r="B48" s="596">
        <v>26</v>
      </c>
      <c r="C48" s="597" t="s">
        <v>1073</v>
      </c>
      <c r="D48" s="598" t="s">
        <v>1074</v>
      </c>
      <c r="E48" s="599" t="s">
        <v>1075</v>
      </c>
      <c r="F48" s="599" t="s">
        <v>1076</v>
      </c>
      <c r="G48" s="599" t="s">
        <v>1080</v>
      </c>
      <c r="H48" s="599" t="s">
        <v>1202</v>
      </c>
      <c r="I48" s="599"/>
      <c r="J48" s="599" t="s">
        <v>464</v>
      </c>
      <c r="K48" s="600" t="s">
        <v>1237</v>
      </c>
      <c r="L48" s="587" t="s">
        <v>377</v>
      </c>
      <c r="M48" s="599" t="s">
        <v>1135</v>
      </c>
      <c r="N48" s="601" t="s">
        <v>1238</v>
      </c>
      <c r="O48" s="599" t="s">
        <v>1239</v>
      </c>
      <c r="P48" s="599"/>
      <c r="Q48" s="599" t="s">
        <v>1124</v>
      </c>
      <c r="R48" s="599" t="s">
        <v>10</v>
      </c>
      <c r="S48" s="602">
        <v>16</v>
      </c>
      <c r="T48" s="603"/>
      <c r="U48" s="604">
        <v>16</v>
      </c>
      <c r="V48" s="603" t="s">
        <v>1240</v>
      </c>
      <c r="W48" s="605">
        <v>33.92</v>
      </c>
      <c r="X48" s="599"/>
      <c r="Y48" s="596" t="s">
        <v>1245</v>
      </c>
      <c r="Z48" s="599" t="s">
        <v>1102</v>
      </c>
      <c r="AA48" s="600" t="s">
        <v>1103</v>
      </c>
      <c r="AB48" s="599" t="s">
        <v>10</v>
      </c>
      <c r="AC48" s="602">
        <v>0</v>
      </c>
      <c r="AD48" s="625"/>
      <c r="AE48" s="591">
        <f>BOM[[#This Row],[Кол-во с учетом нормы расхода]]*BOM[[#This Row],[Цена за ед., без НДС 22%, руб. (с учетом доставки, ЗСР)]]</f>
        <v>0</v>
      </c>
    </row>
    <row r="49" spans="1:32" s="608" customFormat="1" ht="45.1">
      <c r="A49" s="595">
        <v>46</v>
      </c>
      <c r="B49" s="596">
        <v>27</v>
      </c>
      <c r="C49" s="597" t="s">
        <v>1073</v>
      </c>
      <c r="D49" s="598" t="s">
        <v>1074</v>
      </c>
      <c r="E49" s="599" t="s">
        <v>1075</v>
      </c>
      <c r="F49" s="599" t="s">
        <v>1076</v>
      </c>
      <c r="G49" s="599" t="s">
        <v>1080</v>
      </c>
      <c r="H49" s="599" t="s">
        <v>1202</v>
      </c>
      <c r="I49" s="599"/>
      <c r="J49" s="599" t="s">
        <v>464</v>
      </c>
      <c r="K49" s="600" t="s">
        <v>1160</v>
      </c>
      <c r="L49" s="587" t="s">
        <v>377</v>
      </c>
      <c r="M49" s="599" t="s">
        <v>1135</v>
      </c>
      <c r="N49" s="601" t="s">
        <v>1282</v>
      </c>
      <c r="O49" s="599" t="s">
        <v>1283</v>
      </c>
      <c r="P49" s="599"/>
      <c r="Q49" s="599" t="s">
        <v>1124</v>
      </c>
      <c r="R49" s="599" t="s">
        <v>10</v>
      </c>
      <c r="S49" s="602">
        <v>16</v>
      </c>
      <c r="T49" s="603"/>
      <c r="U49" s="604">
        <v>16</v>
      </c>
      <c r="V49" s="603" t="s">
        <v>1228</v>
      </c>
      <c r="W49" s="605">
        <v>0.16</v>
      </c>
      <c r="X49" s="599"/>
      <c r="Y49" s="596" t="s">
        <v>1245</v>
      </c>
      <c r="Z49" s="599" t="s">
        <v>1102</v>
      </c>
      <c r="AA49" s="600" t="s">
        <v>1103</v>
      </c>
      <c r="AB49" s="599" t="s">
        <v>10</v>
      </c>
      <c r="AC49" s="602">
        <v>0</v>
      </c>
      <c r="AD49" s="625"/>
      <c r="AE49" s="591">
        <f>BOM[[#This Row],[Кол-во с учетом нормы расхода]]*BOM[[#This Row],[Цена за ед., без НДС 22%, руб. (с учетом доставки, ЗСР)]]</f>
        <v>0</v>
      </c>
    </row>
    <row r="50" spans="1:32" s="608" customFormat="1" ht="45.1">
      <c r="A50" s="595">
        <v>47</v>
      </c>
      <c r="B50" s="596">
        <v>28</v>
      </c>
      <c r="C50" s="597" t="s">
        <v>1073</v>
      </c>
      <c r="D50" s="598" t="s">
        <v>1074</v>
      </c>
      <c r="E50" s="599" t="s">
        <v>1075</v>
      </c>
      <c r="F50" s="599" t="s">
        <v>1076</v>
      </c>
      <c r="G50" s="599" t="s">
        <v>1080</v>
      </c>
      <c r="H50" s="599" t="s">
        <v>1202</v>
      </c>
      <c r="I50" s="599"/>
      <c r="J50" s="599" t="s">
        <v>464</v>
      </c>
      <c r="K50" s="600" t="s">
        <v>1166</v>
      </c>
      <c r="L50" s="587" t="s">
        <v>377</v>
      </c>
      <c r="M50" s="599" t="s">
        <v>1135</v>
      </c>
      <c r="N50" s="601" t="s">
        <v>1226</v>
      </c>
      <c r="O50" s="599" t="s">
        <v>1227</v>
      </c>
      <c r="P50" s="599"/>
      <c r="Q50" s="599" t="s">
        <v>1124</v>
      </c>
      <c r="R50" s="599" t="s">
        <v>10</v>
      </c>
      <c r="S50" s="602">
        <v>16</v>
      </c>
      <c r="T50" s="603"/>
      <c r="U50" s="604">
        <v>16</v>
      </c>
      <c r="V50" s="603" t="s">
        <v>1228</v>
      </c>
      <c r="W50" s="605">
        <v>0.16</v>
      </c>
      <c r="X50" s="599"/>
      <c r="Y50" s="596" t="s">
        <v>1245</v>
      </c>
      <c r="Z50" s="599" t="s">
        <v>1102</v>
      </c>
      <c r="AA50" s="600" t="s">
        <v>1103</v>
      </c>
      <c r="AB50" s="599" t="s">
        <v>10</v>
      </c>
      <c r="AC50" s="602">
        <v>0</v>
      </c>
      <c r="AD50" s="625"/>
      <c r="AE50" s="591">
        <f>BOM[[#This Row],[Кол-во с учетом нормы расхода]]*BOM[[#This Row],[Цена за ед., без НДС 22%, руб. (с учетом доставки, ЗСР)]]</f>
        <v>0</v>
      </c>
    </row>
    <row r="51" spans="1:32" s="608" customFormat="1" ht="45.1">
      <c r="A51" s="595">
        <v>48</v>
      </c>
      <c r="B51" s="596">
        <v>29</v>
      </c>
      <c r="C51" s="597" t="s">
        <v>1073</v>
      </c>
      <c r="D51" s="598" t="s">
        <v>1074</v>
      </c>
      <c r="E51" s="599" t="s">
        <v>1075</v>
      </c>
      <c r="F51" s="599" t="s">
        <v>1076</v>
      </c>
      <c r="G51" s="599" t="s">
        <v>1080</v>
      </c>
      <c r="H51" s="599" t="s">
        <v>1202</v>
      </c>
      <c r="I51" s="599"/>
      <c r="J51" s="599" t="s">
        <v>464</v>
      </c>
      <c r="K51" s="600" t="s">
        <v>1166</v>
      </c>
      <c r="L51" s="587" t="s">
        <v>377</v>
      </c>
      <c r="M51" s="599" t="s">
        <v>1135</v>
      </c>
      <c r="N51" s="601" t="s">
        <v>1284</v>
      </c>
      <c r="O51" s="599" t="s">
        <v>1285</v>
      </c>
      <c r="P51" s="599"/>
      <c r="Q51" s="599" t="s">
        <v>1124</v>
      </c>
      <c r="R51" s="599" t="s">
        <v>10</v>
      </c>
      <c r="S51" s="602">
        <v>32</v>
      </c>
      <c r="T51" s="603"/>
      <c r="U51" s="604">
        <v>32</v>
      </c>
      <c r="V51" s="603" t="s">
        <v>1180</v>
      </c>
      <c r="W51" s="605">
        <v>0.128</v>
      </c>
      <c r="X51" s="599"/>
      <c r="Y51" s="596" t="s">
        <v>1245</v>
      </c>
      <c r="Z51" s="599" t="s">
        <v>1102</v>
      </c>
      <c r="AA51" s="600" t="s">
        <v>1103</v>
      </c>
      <c r="AB51" s="599" t="s">
        <v>10</v>
      </c>
      <c r="AC51" s="602">
        <v>0</v>
      </c>
      <c r="AD51" s="625"/>
      <c r="AE51" s="591">
        <f>BOM[[#This Row],[Кол-во с учетом нормы расхода]]*BOM[[#This Row],[Цена за ед., без НДС 22%, руб. (с учетом доставки, ЗСР)]]</f>
        <v>0</v>
      </c>
    </row>
    <row r="52" spans="1:32" customFormat="1" ht="50.1">
      <c r="A52" s="514">
        <v>49</v>
      </c>
      <c r="B52" s="515">
        <v>30</v>
      </c>
      <c r="C52" s="516" t="s">
        <v>1073</v>
      </c>
      <c r="D52" s="536" t="s">
        <v>1074</v>
      </c>
      <c r="E52" s="517" t="s">
        <v>1075</v>
      </c>
      <c r="F52" s="517" t="s">
        <v>1076</v>
      </c>
      <c r="G52" s="517" t="s">
        <v>1080</v>
      </c>
      <c r="H52" s="517" t="s">
        <v>1202</v>
      </c>
      <c r="I52" s="517"/>
      <c r="J52" s="517" t="s">
        <v>1263</v>
      </c>
      <c r="K52" s="518" t="s">
        <v>1286</v>
      </c>
      <c r="L52" s="517" t="s">
        <v>378</v>
      </c>
      <c r="M52" s="517" t="s">
        <v>11</v>
      </c>
      <c r="N52" s="519" t="s">
        <v>1287</v>
      </c>
      <c r="O52" s="517" t="s">
        <v>1288</v>
      </c>
      <c r="P52" s="517"/>
      <c r="Q52" s="517" t="s">
        <v>1289</v>
      </c>
      <c r="R52" s="517" t="s">
        <v>10</v>
      </c>
      <c r="S52" s="520">
        <v>1</v>
      </c>
      <c r="T52" s="521"/>
      <c r="U52" s="522">
        <v>1</v>
      </c>
      <c r="V52" s="521" t="s">
        <v>1290</v>
      </c>
      <c r="W52" s="523">
        <v>8.1999999999999993</v>
      </c>
      <c r="X52" s="517"/>
      <c r="Y52" s="515" t="s">
        <v>1208</v>
      </c>
      <c r="Z52" s="517" t="s">
        <v>1104</v>
      </c>
      <c r="AA52" s="518" t="s">
        <v>1105</v>
      </c>
      <c r="AB52" s="517" t="s">
        <v>10</v>
      </c>
      <c r="AC52" s="520">
        <v>1</v>
      </c>
      <c r="AD52" s="521"/>
      <c r="AE52" s="513">
        <f>BOM[[#This Row],[Кол-во с учетом нормы расхода]]*BOM[[#This Row],[Цена за ед., без НДС 22%, руб. (с учетом доставки, ЗСР)]]</f>
        <v>0</v>
      </c>
    </row>
    <row r="53" spans="1:32" customFormat="1" ht="45.1">
      <c r="A53" s="514">
        <v>50</v>
      </c>
      <c r="B53" s="515">
        <v>31</v>
      </c>
      <c r="C53" s="516" t="s">
        <v>1073</v>
      </c>
      <c r="D53" s="536" t="s">
        <v>1074</v>
      </c>
      <c r="E53" s="517" t="s">
        <v>1075</v>
      </c>
      <c r="F53" s="517" t="s">
        <v>1076</v>
      </c>
      <c r="G53" s="517" t="s">
        <v>1080</v>
      </c>
      <c r="H53" s="517" t="s">
        <v>1202</v>
      </c>
      <c r="I53" s="517"/>
      <c r="J53" s="517" t="s">
        <v>1263</v>
      </c>
      <c r="K53" s="518" t="s">
        <v>1286</v>
      </c>
      <c r="L53" s="517" t="s">
        <v>378</v>
      </c>
      <c r="M53" s="517" t="s">
        <v>11</v>
      </c>
      <c r="N53" s="519" t="s">
        <v>1291</v>
      </c>
      <c r="O53" s="517" t="s">
        <v>1292</v>
      </c>
      <c r="P53" s="517" t="s">
        <v>1260</v>
      </c>
      <c r="Q53" s="517" t="s">
        <v>1289</v>
      </c>
      <c r="R53" s="517" t="s">
        <v>10</v>
      </c>
      <c r="S53" s="520">
        <v>2</v>
      </c>
      <c r="T53" s="521"/>
      <c r="U53" s="522">
        <v>2</v>
      </c>
      <c r="V53" s="521" t="s">
        <v>1293</v>
      </c>
      <c r="W53" s="523">
        <v>2.2000000000000002</v>
      </c>
      <c r="X53" s="517"/>
      <c r="Y53" s="515" t="s">
        <v>1208</v>
      </c>
      <c r="Z53" s="517" t="s">
        <v>1104</v>
      </c>
      <c r="AA53" s="518" t="s">
        <v>1105</v>
      </c>
      <c r="AB53" s="517" t="s">
        <v>10</v>
      </c>
      <c r="AC53" s="520">
        <v>0</v>
      </c>
      <c r="AD53" s="521"/>
      <c r="AE53" s="513">
        <f>BOM[[#This Row],[Кол-во с учетом нормы расхода]]*BOM[[#This Row],[Цена за ед., без НДС 22%, руб. (с учетом доставки, ЗСР)]]</f>
        <v>0</v>
      </c>
    </row>
    <row r="54" spans="1:32" customFormat="1" ht="45.1">
      <c r="A54" s="514">
        <v>51</v>
      </c>
      <c r="B54" s="515">
        <v>32</v>
      </c>
      <c r="C54" s="516" t="s">
        <v>1073</v>
      </c>
      <c r="D54" s="536" t="s">
        <v>1074</v>
      </c>
      <c r="E54" s="517" t="s">
        <v>1075</v>
      </c>
      <c r="F54" s="517" t="s">
        <v>1076</v>
      </c>
      <c r="G54" s="517" t="s">
        <v>1080</v>
      </c>
      <c r="H54" s="517" t="s">
        <v>1202</v>
      </c>
      <c r="I54" s="517"/>
      <c r="J54" s="517" t="s">
        <v>1263</v>
      </c>
      <c r="K54" s="518" t="s">
        <v>1294</v>
      </c>
      <c r="L54" s="517" t="s">
        <v>378</v>
      </c>
      <c r="M54" s="517" t="s">
        <v>11</v>
      </c>
      <c r="N54" s="519" t="s">
        <v>1295</v>
      </c>
      <c r="O54" s="517"/>
      <c r="P54" s="517"/>
      <c r="Q54" s="517" t="s">
        <v>1289</v>
      </c>
      <c r="R54" s="517" t="s">
        <v>10</v>
      </c>
      <c r="S54" s="520">
        <v>1</v>
      </c>
      <c r="T54" s="521"/>
      <c r="U54" s="522">
        <v>1</v>
      </c>
      <c r="V54" s="521"/>
      <c r="W54" s="523">
        <v>0</v>
      </c>
      <c r="X54" s="517" t="s">
        <v>1296</v>
      </c>
      <c r="Y54" s="515" t="s">
        <v>1208</v>
      </c>
      <c r="Z54" s="517" t="s">
        <v>1104</v>
      </c>
      <c r="AA54" s="518" t="s">
        <v>1105</v>
      </c>
      <c r="AB54" s="517" t="s">
        <v>10</v>
      </c>
      <c r="AC54" s="520">
        <v>0</v>
      </c>
      <c r="AD54" s="521"/>
      <c r="AE54" s="513">
        <f>BOM[[#This Row],[Кол-во с учетом нормы расхода]]*BOM[[#This Row],[Цена за ед., без НДС 22%, руб. (с учетом доставки, ЗСР)]]</f>
        <v>0</v>
      </c>
      <c r="AF54" s="526"/>
    </row>
    <row r="55" spans="1:32" customFormat="1" ht="50.1">
      <c r="A55" s="514">
        <v>52</v>
      </c>
      <c r="B55" s="515">
        <v>33</v>
      </c>
      <c r="C55" s="516" t="s">
        <v>1073</v>
      </c>
      <c r="D55" s="536" t="s">
        <v>1074</v>
      </c>
      <c r="E55" s="517" t="s">
        <v>1075</v>
      </c>
      <c r="F55" s="517" t="s">
        <v>1076</v>
      </c>
      <c r="G55" s="517" t="s">
        <v>1080</v>
      </c>
      <c r="H55" s="517" t="s">
        <v>1202</v>
      </c>
      <c r="I55" s="517"/>
      <c r="J55" s="517" t="s">
        <v>1263</v>
      </c>
      <c r="K55" s="518" t="s">
        <v>1297</v>
      </c>
      <c r="L55" s="517" t="s">
        <v>378</v>
      </c>
      <c r="M55" s="517" t="s">
        <v>11</v>
      </c>
      <c r="N55" s="519" t="s">
        <v>1298</v>
      </c>
      <c r="O55" s="517" t="s">
        <v>1299</v>
      </c>
      <c r="P55" s="517" t="s">
        <v>1260</v>
      </c>
      <c r="Q55" s="517" t="s">
        <v>1300</v>
      </c>
      <c r="R55" s="517" t="s">
        <v>10</v>
      </c>
      <c r="S55" s="520">
        <v>2</v>
      </c>
      <c r="T55" s="521"/>
      <c r="U55" s="522">
        <v>2</v>
      </c>
      <c r="V55" s="521" t="s">
        <v>1301</v>
      </c>
      <c r="W55" s="523">
        <v>0.14399999999999999</v>
      </c>
      <c r="X55" s="517"/>
      <c r="Y55" s="515" t="s">
        <v>1208</v>
      </c>
      <c r="Z55" s="517" t="s">
        <v>1104</v>
      </c>
      <c r="AA55" s="518" t="s">
        <v>1105</v>
      </c>
      <c r="AB55" s="517" t="s">
        <v>10</v>
      </c>
      <c r="AC55" s="520">
        <v>0</v>
      </c>
      <c r="AD55" s="521"/>
      <c r="AE55" s="513">
        <f>BOM[[#This Row],[Кол-во с учетом нормы расхода]]*BOM[[#This Row],[Цена за ед., без НДС 22%, руб. (с учетом доставки, ЗСР)]]</f>
        <v>0</v>
      </c>
    </row>
    <row r="56" spans="1:32" customFormat="1" ht="50.1">
      <c r="A56" s="514">
        <v>53</v>
      </c>
      <c r="B56" s="515">
        <v>34</v>
      </c>
      <c r="C56" s="516" t="s">
        <v>1073</v>
      </c>
      <c r="D56" s="536" t="s">
        <v>1074</v>
      </c>
      <c r="E56" s="517" t="s">
        <v>1075</v>
      </c>
      <c r="F56" s="517" t="s">
        <v>1076</v>
      </c>
      <c r="G56" s="517" t="s">
        <v>1080</v>
      </c>
      <c r="H56" s="517" t="s">
        <v>1202</v>
      </c>
      <c r="I56" s="517"/>
      <c r="J56" s="517" t="s">
        <v>1263</v>
      </c>
      <c r="K56" s="518" t="s">
        <v>1297</v>
      </c>
      <c r="L56" s="517" t="s">
        <v>378</v>
      </c>
      <c r="M56" s="517" t="s">
        <v>11</v>
      </c>
      <c r="N56" s="519" t="s">
        <v>1302</v>
      </c>
      <c r="O56" s="517" t="s">
        <v>1303</v>
      </c>
      <c r="P56" s="517" t="s">
        <v>1260</v>
      </c>
      <c r="Q56" s="517" t="s">
        <v>1300</v>
      </c>
      <c r="R56" s="517" t="s">
        <v>10</v>
      </c>
      <c r="S56" s="520">
        <v>2</v>
      </c>
      <c r="T56" s="521"/>
      <c r="U56" s="522">
        <v>2</v>
      </c>
      <c r="V56" s="521" t="s">
        <v>1301</v>
      </c>
      <c r="W56" s="523">
        <v>0.14399999999999999</v>
      </c>
      <c r="X56" s="517"/>
      <c r="Y56" s="515" t="s">
        <v>1208</v>
      </c>
      <c r="Z56" s="517" t="s">
        <v>1104</v>
      </c>
      <c r="AA56" s="518" t="s">
        <v>1105</v>
      </c>
      <c r="AB56" s="517" t="s">
        <v>10</v>
      </c>
      <c r="AC56" s="520">
        <v>0</v>
      </c>
      <c r="AD56" s="521"/>
      <c r="AE56" s="513">
        <f>BOM[[#This Row],[Кол-во с учетом нормы расхода]]*BOM[[#This Row],[Цена за ед., без НДС 22%, руб. (с учетом доставки, ЗСР)]]</f>
        <v>0</v>
      </c>
    </row>
    <row r="57" spans="1:32" customFormat="1" ht="50.1">
      <c r="A57" s="514">
        <v>54</v>
      </c>
      <c r="B57" s="515">
        <v>35</v>
      </c>
      <c r="C57" s="516" t="s">
        <v>1073</v>
      </c>
      <c r="D57" s="536" t="s">
        <v>1074</v>
      </c>
      <c r="E57" s="517" t="s">
        <v>1075</v>
      </c>
      <c r="F57" s="517" t="s">
        <v>1076</v>
      </c>
      <c r="G57" s="517" t="s">
        <v>1080</v>
      </c>
      <c r="H57" s="517" t="s">
        <v>1202</v>
      </c>
      <c r="I57" s="517"/>
      <c r="J57" s="517" t="s">
        <v>1263</v>
      </c>
      <c r="K57" s="518" t="s">
        <v>1297</v>
      </c>
      <c r="L57" s="517" t="s">
        <v>378</v>
      </c>
      <c r="M57" s="517" t="s">
        <v>11</v>
      </c>
      <c r="N57" s="519" t="s">
        <v>1304</v>
      </c>
      <c r="O57" s="517" t="s">
        <v>1305</v>
      </c>
      <c r="P57" s="517" t="s">
        <v>1260</v>
      </c>
      <c r="Q57" s="517" t="s">
        <v>1300</v>
      </c>
      <c r="R57" s="517" t="s">
        <v>10</v>
      </c>
      <c r="S57" s="520">
        <v>7</v>
      </c>
      <c r="T57" s="521"/>
      <c r="U57" s="522">
        <v>7</v>
      </c>
      <c r="V57" s="521" t="s">
        <v>1301</v>
      </c>
      <c r="W57" s="523">
        <v>0.504</v>
      </c>
      <c r="X57" s="517"/>
      <c r="Y57" s="515" t="s">
        <v>1208</v>
      </c>
      <c r="Z57" s="517" t="s">
        <v>1104</v>
      </c>
      <c r="AA57" s="518" t="s">
        <v>1105</v>
      </c>
      <c r="AB57" s="517" t="s">
        <v>10</v>
      </c>
      <c r="AC57" s="520">
        <v>0</v>
      </c>
      <c r="AD57" s="521"/>
      <c r="AE57" s="513">
        <f>BOM[[#This Row],[Кол-во с учетом нормы расхода]]*BOM[[#This Row],[Цена за ед., без НДС 22%, руб. (с учетом доставки, ЗСР)]]</f>
        <v>0</v>
      </c>
    </row>
    <row r="58" spans="1:32" customFormat="1" ht="50.1">
      <c r="A58" s="514">
        <v>55</v>
      </c>
      <c r="B58" s="515">
        <v>36</v>
      </c>
      <c r="C58" s="516" t="s">
        <v>1073</v>
      </c>
      <c r="D58" s="536" t="s">
        <v>1074</v>
      </c>
      <c r="E58" s="517" t="s">
        <v>1075</v>
      </c>
      <c r="F58" s="517" t="s">
        <v>1076</v>
      </c>
      <c r="G58" s="517" t="s">
        <v>1080</v>
      </c>
      <c r="H58" s="517" t="s">
        <v>1202</v>
      </c>
      <c r="I58" s="517"/>
      <c r="J58" s="517" t="s">
        <v>1263</v>
      </c>
      <c r="K58" s="518" t="s">
        <v>1297</v>
      </c>
      <c r="L58" s="517" t="s">
        <v>378</v>
      </c>
      <c r="M58" s="517" t="s">
        <v>11</v>
      </c>
      <c r="N58" s="519" t="s">
        <v>1306</v>
      </c>
      <c r="O58" s="517" t="s">
        <v>1307</v>
      </c>
      <c r="P58" s="517" t="s">
        <v>1260</v>
      </c>
      <c r="Q58" s="517" t="s">
        <v>1300</v>
      </c>
      <c r="R58" s="517" t="s">
        <v>10</v>
      </c>
      <c r="S58" s="520">
        <v>7</v>
      </c>
      <c r="T58" s="521"/>
      <c r="U58" s="522">
        <v>7</v>
      </c>
      <c r="V58" s="521" t="s">
        <v>1301</v>
      </c>
      <c r="W58" s="523">
        <v>0.504</v>
      </c>
      <c r="X58" s="517"/>
      <c r="Y58" s="515" t="s">
        <v>1208</v>
      </c>
      <c r="Z58" s="517" t="s">
        <v>1104</v>
      </c>
      <c r="AA58" s="518" t="s">
        <v>1105</v>
      </c>
      <c r="AB58" s="517" t="s">
        <v>10</v>
      </c>
      <c r="AC58" s="520">
        <v>0</v>
      </c>
      <c r="AD58" s="521"/>
      <c r="AE58" s="513">
        <f>BOM[[#This Row],[Кол-во с учетом нормы расхода]]*BOM[[#This Row],[Цена за ед., без НДС 22%, руб. (с учетом доставки, ЗСР)]]</f>
        <v>0</v>
      </c>
    </row>
    <row r="59" spans="1:32" customFormat="1" ht="50.1">
      <c r="A59" s="514">
        <v>56</v>
      </c>
      <c r="B59" s="515">
        <v>37</v>
      </c>
      <c r="C59" s="516" t="s">
        <v>1073</v>
      </c>
      <c r="D59" s="536" t="s">
        <v>1074</v>
      </c>
      <c r="E59" s="517" t="s">
        <v>1075</v>
      </c>
      <c r="F59" s="517" t="s">
        <v>1076</v>
      </c>
      <c r="G59" s="517" t="s">
        <v>1080</v>
      </c>
      <c r="H59" s="517" t="s">
        <v>1202</v>
      </c>
      <c r="I59" s="517"/>
      <c r="J59" s="517" t="s">
        <v>1263</v>
      </c>
      <c r="K59" s="518" t="s">
        <v>1297</v>
      </c>
      <c r="L59" s="517" t="s">
        <v>378</v>
      </c>
      <c r="M59" s="517" t="s">
        <v>11</v>
      </c>
      <c r="N59" s="519" t="s">
        <v>1308</v>
      </c>
      <c r="O59" s="517" t="s">
        <v>1309</v>
      </c>
      <c r="P59" s="517"/>
      <c r="Q59" s="517" t="s">
        <v>1300</v>
      </c>
      <c r="R59" s="517" t="s">
        <v>10</v>
      </c>
      <c r="S59" s="520">
        <v>5</v>
      </c>
      <c r="T59" s="521"/>
      <c r="U59" s="522">
        <v>5</v>
      </c>
      <c r="V59" s="521" t="s">
        <v>1301</v>
      </c>
      <c r="W59" s="523">
        <v>0.36</v>
      </c>
      <c r="X59" s="517"/>
      <c r="Y59" s="515" t="s">
        <v>1208</v>
      </c>
      <c r="Z59" s="517" t="s">
        <v>1104</v>
      </c>
      <c r="AA59" s="518" t="s">
        <v>1105</v>
      </c>
      <c r="AB59" s="517" t="s">
        <v>10</v>
      </c>
      <c r="AC59" s="520">
        <v>0</v>
      </c>
      <c r="AD59" s="521"/>
      <c r="AE59" s="513">
        <f>BOM[[#This Row],[Кол-во с учетом нормы расхода]]*BOM[[#This Row],[Цена за ед., без НДС 22%, руб. (с учетом доставки, ЗСР)]]</f>
        <v>0</v>
      </c>
    </row>
    <row r="60" spans="1:32" customFormat="1" ht="45.1">
      <c r="A60" s="514">
        <v>57</v>
      </c>
      <c r="B60" s="515">
        <v>38</v>
      </c>
      <c r="C60" s="516" t="s">
        <v>1073</v>
      </c>
      <c r="D60" s="536" t="s">
        <v>1074</v>
      </c>
      <c r="E60" s="517" t="s">
        <v>1075</v>
      </c>
      <c r="F60" s="517" t="s">
        <v>1076</v>
      </c>
      <c r="G60" s="517" t="s">
        <v>1080</v>
      </c>
      <c r="H60" s="517" t="s">
        <v>1202</v>
      </c>
      <c r="I60" s="517"/>
      <c r="J60" s="517" t="s">
        <v>1263</v>
      </c>
      <c r="K60" s="518" t="s">
        <v>1297</v>
      </c>
      <c r="L60" s="517" t="s">
        <v>378</v>
      </c>
      <c r="M60" s="517" t="s">
        <v>11</v>
      </c>
      <c r="N60" s="519" t="s">
        <v>1310</v>
      </c>
      <c r="O60" s="517" t="s">
        <v>1311</v>
      </c>
      <c r="P60" s="517" t="s">
        <v>1260</v>
      </c>
      <c r="Q60" s="517" t="s">
        <v>1300</v>
      </c>
      <c r="R60" s="517" t="s">
        <v>10</v>
      </c>
      <c r="S60" s="520">
        <v>10</v>
      </c>
      <c r="T60" s="521"/>
      <c r="U60" s="522">
        <v>10</v>
      </c>
      <c r="V60" s="521" t="s">
        <v>1301</v>
      </c>
      <c r="W60" s="523">
        <v>0.72</v>
      </c>
      <c r="X60" s="517"/>
      <c r="Y60" s="515" t="s">
        <v>1208</v>
      </c>
      <c r="Z60" s="517" t="s">
        <v>1104</v>
      </c>
      <c r="AA60" s="518" t="s">
        <v>1105</v>
      </c>
      <c r="AB60" s="517" t="s">
        <v>10</v>
      </c>
      <c r="AC60" s="520">
        <v>0</v>
      </c>
      <c r="AD60" s="521"/>
      <c r="AE60" s="513">
        <f>BOM[[#This Row],[Кол-во с учетом нормы расхода]]*BOM[[#This Row],[Цена за ед., без НДС 22%, руб. (с учетом доставки, ЗСР)]]</f>
        <v>0</v>
      </c>
    </row>
    <row r="61" spans="1:32" s="608" customFormat="1" ht="45.1">
      <c r="A61" s="595">
        <v>58</v>
      </c>
      <c r="B61" s="596">
        <v>39</v>
      </c>
      <c r="C61" s="597" t="s">
        <v>1073</v>
      </c>
      <c r="D61" s="598" t="s">
        <v>1074</v>
      </c>
      <c r="E61" s="599" t="s">
        <v>1075</v>
      </c>
      <c r="F61" s="599" t="s">
        <v>1076</v>
      </c>
      <c r="G61" s="599" t="s">
        <v>1080</v>
      </c>
      <c r="H61" s="599" t="s">
        <v>1202</v>
      </c>
      <c r="I61" s="599"/>
      <c r="J61" s="599" t="s">
        <v>464</v>
      </c>
      <c r="K61" s="600" t="s">
        <v>1257</v>
      </c>
      <c r="L61" s="587" t="s">
        <v>377</v>
      </c>
      <c r="M61" s="599" t="s">
        <v>11</v>
      </c>
      <c r="N61" s="601" t="s">
        <v>1258</v>
      </c>
      <c r="O61" s="599" t="s">
        <v>1259</v>
      </c>
      <c r="P61" s="599" t="s">
        <v>1260</v>
      </c>
      <c r="Q61" s="599" t="s">
        <v>1261</v>
      </c>
      <c r="R61" s="599" t="s">
        <v>10</v>
      </c>
      <c r="S61" s="602">
        <v>1</v>
      </c>
      <c r="T61" s="603"/>
      <c r="U61" s="604">
        <v>1</v>
      </c>
      <c r="V61" s="603" t="s">
        <v>1262</v>
      </c>
      <c r="W61" s="605">
        <v>0.25600000000000001</v>
      </c>
      <c r="X61" s="599"/>
      <c r="Y61" s="596" t="s">
        <v>1208</v>
      </c>
      <c r="Z61" s="599" t="s">
        <v>1104</v>
      </c>
      <c r="AA61" s="600" t="s">
        <v>1105</v>
      </c>
      <c r="AB61" s="599" t="s">
        <v>10</v>
      </c>
      <c r="AC61" s="602">
        <v>0</v>
      </c>
      <c r="AD61" s="625"/>
      <c r="AE61" s="591">
        <f>BOM[[#This Row],[Кол-во с учетом нормы расхода]]*BOM[[#This Row],[Цена за ед., без НДС 22%, руб. (с учетом доставки, ЗСР)]]</f>
        <v>0</v>
      </c>
    </row>
    <row r="62" spans="1:32" s="608" customFormat="1" ht="50.1">
      <c r="A62" s="595">
        <v>59</v>
      </c>
      <c r="B62" s="596">
        <v>40</v>
      </c>
      <c r="C62" s="597" t="s">
        <v>1073</v>
      </c>
      <c r="D62" s="598" t="s">
        <v>1074</v>
      </c>
      <c r="E62" s="599" t="s">
        <v>1075</v>
      </c>
      <c r="F62" s="599" t="s">
        <v>1076</v>
      </c>
      <c r="G62" s="599" t="s">
        <v>1080</v>
      </c>
      <c r="H62" s="599" t="s">
        <v>1202</v>
      </c>
      <c r="I62" s="599"/>
      <c r="J62" s="599" t="s">
        <v>464</v>
      </c>
      <c r="K62" s="600" t="s">
        <v>1253</v>
      </c>
      <c r="L62" s="587" t="s">
        <v>377</v>
      </c>
      <c r="M62" s="599" t="s">
        <v>11</v>
      </c>
      <c r="N62" s="601" t="s">
        <v>1312</v>
      </c>
      <c r="O62" s="599" t="s">
        <v>1313</v>
      </c>
      <c r="P62" s="599" t="s">
        <v>1260</v>
      </c>
      <c r="Q62" s="599" t="s">
        <v>1170</v>
      </c>
      <c r="R62" s="599" t="s">
        <v>10</v>
      </c>
      <c r="S62" s="602">
        <v>5</v>
      </c>
      <c r="T62" s="603"/>
      <c r="U62" s="604">
        <v>5</v>
      </c>
      <c r="V62" s="603" t="s">
        <v>1314</v>
      </c>
      <c r="W62" s="605">
        <v>1.01</v>
      </c>
      <c r="X62" s="599"/>
      <c r="Y62" s="596" t="s">
        <v>1208</v>
      </c>
      <c r="Z62" s="599" t="s">
        <v>1104</v>
      </c>
      <c r="AA62" s="600" t="s">
        <v>1105</v>
      </c>
      <c r="AB62" s="599" t="s">
        <v>10</v>
      </c>
      <c r="AC62" s="602">
        <v>0</v>
      </c>
      <c r="AD62" s="625"/>
      <c r="AE62" s="591">
        <f>BOM[[#This Row],[Кол-во с учетом нормы расхода]]*BOM[[#This Row],[Цена за ед., без НДС 22%, руб. (с учетом доставки, ЗСР)]]</f>
        <v>0</v>
      </c>
    </row>
    <row r="63" spans="1:32" s="608" customFormat="1" ht="50.1">
      <c r="A63" s="595">
        <v>60</v>
      </c>
      <c r="B63" s="596">
        <v>41</v>
      </c>
      <c r="C63" s="597" t="s">
        <v>1073</v>
      </c>
      <c r="D63" s="598" t="s">
        <v>1074</v>
      </c>
      <c r="E63" s="599" t="s">
        <v>1075</v>
      </c>
      <c r="F63" s="599" t="s">
        <v>1076</v>
      </c>
      <c r="G63" s="599" t="s">
        <v>1080</v>
      </c>
      <c r="H63" s="599" t="s">
        <v>1202</v>
      </c>
      <c r="I63" s="599"/>
      <c r="J63" s="599" t="s">
        <v>1263</v>
      </c>
      <c r="K63" s="600" t="s">
        <v>1315</v>
      </c>
      <c r="L63" s="587" t="s">
        <v>377</v>
      </c>
      <c r="M63" s="599" t="s">
        <v>11</v>
      </c>
      <c r="N63" s="601" t="s">
        <v>1316</v>
      </c>
      <c r="O63" s="599" t="s">
        <v>1317</v>
      </c>
      <c r="P63" s="599"/>
      <c r="Q63" s="599" t="s">
        <v>1170</v>
      </c>
      <c r="R63" s="599" t="s">
        <v>1318</v>
      </c>
      <c r="S63" s="602">
        <v>1</v>
      </c>
      <c r="T63" s="603"/>
      <c r="U63" s="604">
        <v>1</v>
      </c>
      <c r="V63" s="603" t="s">
        <v>1319</v>
      </c>
      <c r="W63" s="605">
        <v>0.45</v>
      </c>
      <c r="X63" s="599"/>
      <c r="Y63" s="596" t="s">
        <v>1208</v>
      </c>
      <c r="Z63" s="599" t="s">
        <v>1104</v>
      </c>
      <c r="AA63" s="600" t="s">
        <v>1105</v>
      </c>
      <c r="AB63" s="599" t="s">
        <v>10</v>
      </c>
      <c r="AC63" s="602">
        <v>0</v>
      </c>
      <c r="AD63" s="625"/>
      <c r="AE63" s="591">
        <f>BOM[[#This Row],[Кол-во с учетом нормы расхода]]*BOM[[#This Row],[Цена за ед., без НДС 22%, руб. (с учетом доставки, ЗСР)]]</f>
        <v>0</v>
      </c>
    </row>
    <row r="64" spans="1:32" s="608" customFormat="1" ht="45.1">
      <c r="A64" s="595">
        <v>61</v>
      </c>
      <c r="B64" s="596">
        <v>42</v>
      </c>
      <c r="C64" s="597" t="s">
        <v>1073</v>
      </c>
      <c r="D64" s="598" t="s">
        <v>1074</v>
      </c>
      <c r="E64" s="599" t="s">
        <v>1075</v>
      </c>
      <c r="F64" s="599" t="s">
        <v>1076</v>
      </c>
      <c r="G64" s="599" t="s">
        <v>1080</v>
      </c>
      <c r="H64" s="599" t="s">
        <v>1202</v>
      </c>
      <c r="I64" s="599"/>
      <c r="J64" s="599" t="s">
        <v>1263</v>
      </c>
      <c r="K64" s="600" t="s">
        <v>1315</v>
      </c>
      <c r="L64" s="587" t="s">
        <v>377</v>
      </c>
      <c r="M64" s="599" t="s">
        <v>11</v>
      </c>
      <c r="N64" s="601" t="s">
        <v>1320</v>
      </c>
      <c r="O64" s="599" t="s">
        <v>1321</v>
      </c>
      <c r="P64" s="599" t="s">
        <v>1260</v>
      </c>
      <c r="Q64" s="599" t="s">
        <v>1170</v>
      </c>
      <c r="R64" s="599" t="s">
        <v>10</v>
      </c>
      <c r="S64" s="602">
        <v>1</v>
      </c>
      <c r="T64" s="603"/>
      <c r="U64" s="604">
        <v>1</v>
      </c>
      <c r="V64" s="603" t="s">
        <v>1322</v>
      </c>
      <c r="W64" s="605">
        <v>0.40300000000000002</v>
      </c>
      <c r="X64" s="599"/>
      <c r="Y64" s="596" t="s">
        <v>1208</v>
      </c>
      <c r="Z64" s="599" t="s">
        <v>1104</v>
      </c>
      <c r="AA64" s="600" t="s">
        <v>1105</v>
      </c>
      <c r="AB64" s="599" t="s">
        <v>10</v>
      </c>
      <c r="AC64" s="602">
        <v>0</v>
      </c>
      <c r="AD64" s="625"/>
      <c r="AE64" s="591">
        <f>BOM[[#This Row],[Кол-во с учетом нормы расхода]]*BOM[[#This Row],[Цена за ед., без НДС 22%, руб. (с учетом доставки, ЗСР)]]</f>
        <v>0</v>
      </c>
    </row>
    <row r="65" spans="1:31" s="608" customFormat="1" ht="45.1">
      <c r="A65" s="595">
        <v>62</v>
      </c>
      <c r="B65" s="596">
        <v>43</v>
      </c>
      <c r="C65" s="597" t="s">
        <v>1073</v>
      </c>
      <c r="D65" s="598" t="s">
        <v>1074</v>
      </c>
      <c r="E65" s="599" t="s">
        <v>1075</v>
      </c>
      <c r="F65" s="599" t="s">
        <v>1076</v>
      </c>
      <c r="G65" s="599" t="s">
        <v>1080</v>
      </c>
      <c r="H65" s="599" t="s">
        <v>1202</v>
      </c>
      <c r="I65" s="599"/>
      <c r="J65" s="599" t="s">
        <v>464</v>
      </c>
      <c r="K65" s="600" t="s">
        <v>1323</v>
      </c>
      <c r="L65" s="587" t="s">
        <v>377</v>
      </c>
      <c r="M65" s="599" t="s">
        <v>11</v>
      </c>
      <c r="N65" s="601" t="s">
        <v>1324</v>
      </c>
      <c r="O65" s="599" t="s">
        <v>1325</v>
      </c>
      <c r="P65" s="599" t="s">
        <v>1260</v>
      </c>
      <c r="Q65" s="599" t="s">
        <v>1326</v>
      </c>
      <c r="R65" s="599" t="s">
        <v>10</v>
      </c>
      <c r="S65" s="602">
        <v>1</v>
      </c>
      <c r="T65" s="603"/>
      <c r="U65" s="604">
        <v>1</v>
      </c>
      <c r="V65" s="603" t="s">
        <v>1327</v>
      </c>
      <c r="W65" s="605">
        <v>0.8</v>
      </c>
      <c r="X65" s="599"/>
      <c r="Y65" s="596" t="s">
        <v>1208</v>
      </c>
      <c r="Z65" s="599" t="s">
        <v>1104</v>
      </c>
      <c r="AA65" s="600" t="s">
        <v>1105</v>
      </c>
      <c r="AB65" s="599" t="s">
        <v>10</v>
      </c>
      <c r="AC65" s="602">
        <v>0</v>
      </c>
      <c r="AD65" s="625"/>
      <c r="AE65" s="591">
        <f>BOM[[#This Row],[Кол-во с учетом нормы расхода]]*BOM[[#This Row],[Цена за ед., без НДС 22%, руб. (с учетом доставки, ЗСР)]]</f>
        <v>0</v>
      </c>
    </row>
    <row r="66" spans="1:31" s="608" customFormat="1" ht="62.65">
      <c r="A66" s="595">
        <v>63</v>
      </c>
      <c r="B66" s="596">
        <v>44</v>
      </c>
      <c r="C66" s="597" t="s">
        <v>1073</v>
      </c>
      <c r="D66" s="598" t="s">
        <v>1074</v>
      </c>
      <c r="E66" s="599" t="s">
        <v>1075</v>
      </c>
      <c r="F66" s="599" t="s">
        <v>1076</v>
      </c>
      <c r="G66" s="599" t="s">
        <v>1080</v>
      </c>
      <c r="H66" s="599" t="s">
        <v>1202</v>
      </c>
      <c r="I66" s="599"/>
      <c r="J66" s="599" t="s">
        <v>464</v>
      </c>
      <c r="K66" s="600" t="s">
        <v>1249</v>
      </c>
      <c r="L66" s="587" t="s">
        <v>377</v>
      </c>
      <c r="M66" s="599" t="s">
        <v>11</v>
      </c>
      <c r="N66" s="601" t="s">
        <v>1328</v>
      </c>
      <c r="O66" s="599" t="s">
        <v>1329</v>
      </c>
      <c r="P66" s="599"/>
      <c r="Q66" s="599" t="s">
        <v>1170</v>
      </c>
      <c r="R66" s="599" t="s">
        <v>10</v>
      </c>
      <c r="S66" s="602">
        <v>1</v>
      </c>
      <c r="T66" s="603"/>
      <c r="U66" s="604">
        <v>1</v>
      </c>
      <c r="V66" s="603" t="s">
        <v>1217</v>
      </c>
      <c r="W66" s="605">
        <v>7.6999999999999999E-2</v>
      </c>
      <c r="X66" s="599"/>
      <c r="Y66" s="596" t="s">
        <v>1208</v>
      </c>
      <c r="Z66" s="599" t="s">
        <v>1104</v>
      </c>
      <c r="AA66" s="600" t="s">
        <v>1105</v>
      </c>
      <c r="AB66" s="599" t="s">
        <v>10</v>
      </c>
      <c r="AC66" s="602">
        <v>0</v>
      </c>
      <c r="AD66" s="625"/>
      <c r="AE66" s="591">
        <f>BOM[[#This Row],[Кол-во с учетом нормы расхода]]*BOM[[#This Row],[Цена за ед., без НДС 22%, руб. (с учетом доставки, ЗСР)]]</f>
        <v>0</v>
      </c>
    </row>
    <row r="67" spans="1:31" s="608" customFormat="1" ht="45.1">
      <c r="A67" s="595">
        <v>64</v>
      </c>
      <c r="B67" s="596">
        <v>45</v>
      </c>
      <c r="C67" s="597" t="s">
        <v>1073</v>
      </c>
      <c r="D67" s="598" t="s">
        <v>1074</v>
      </c>
      <c r="E67" s="599" t="s">
        <v>1075</v>
      </c>
      <c r="F67" s="599" t="s">
        <v>1076</v>
      </c>
      <c r="G67" s="599" t="s">
        <v>1080</v>
      </c>
      <c r="H67" s="599" t="s">
        <v>1202</v>
      </c>
      <c r="I67" s="599"/>
      <c r="J67" s="599" t="s">
        <v>464</v>
      </c>
      <c r="K67" s="600" t="s">
        <v>1249</v>
      </c>
      <c r="L67" s="587" t="s">
        <v>377</v>
      </c>
      <c r="M67" s="599" t="s">
        <v>11</v>
      </c>
      <c r="N67" s="601" t="s">
        <v>1274</v>
      </c>
      <c r="O67" s="599" t="s">
        <v>1275</v>
      </c>
      <c r="P67" s="599" t="s">
        <v>1260</v>
      </c>
      <c r="Q67" s="599" t="s">
        <v>1170</v>
      </c>
      <c r="R67" s="599" t="s">
        <v>10</v>
      </c>
      <c r="S67" s="602">
        <v>4</v>
      </c>
      <c r="T67" s="603"/>
      <c r="U67" s="604">
        <v>4</v>
      </c>
      <c r="V67" s="603" t="s">
        <v>1171</v>
      </c>
      <c r="W67" s="605">
        <v>0.02</v>
      </c>
      <c r="X67" s="599"/>
      <c r="Y67" s="596" t="s">
        <v>1208</v>
      </c>
      <c r="Z67" s="599" t="s">
        <v>1104</v>
      </c>
      <c r="AA67" s="600" t="s">
        <v>1105</v>
      </c>
      <c r="AB67" s="599" t="s">
        <v>10</v>
      </c>
      <c r="AC67" s="602">
        <v>0</v>
      </c>
      <c r="AD67" s="625"/>
      <c r="AE67" s="591">
        <f>BOM[[#This Row],[Кол-во с учетом нормы расхода]]*BOM[[#This Row],[Цена за ед., без НДС 22%, руб. (с учетом доставки, ЗСР)]]</f>
        <v>0</v>
      </c>
    </row>
    <row r="68" spans="1:31" s="608" customFormat="1" ht="45.1">
      <c r="A68" s="595">
        <v>65</v>
      </c>
      <c r="B68" s="596">
        <v>46</v>
      </c>
      <c r="C68" s="597" t="s">
        <v>1073</v>
      </c>
      <c r="D68" s="598" t="s">
        <v>1074</v>
      </c>
      <c r="E68" s="599" t="s">
        <v>1075</v>
      </c>
      <c r="F68" s="599" t="s">
        <v>1076</v>
      </c>
      <c r="G68" s="599" t="s">
        <v>1080</v>
      </c>
      <c r="H68" s="599" t="s">
        <v>1202</v>
      </c>
      <c r="I68" s="599"/>
      <c r="J68" s="599" t="s">
        <v>464</v>
      </c>
      <c r="K68" s="600" t="s">
        <v>1330</v>
      </c>
      <c r="L68" s="587" t="s">
        <v>377</v>
      </c>
      <c r="M68" s="599" t="s">
        <v>11</v>
      </c>
      <c r="N68" s="601" t="s">
        <v>1331</v>
      </c>
      <c r="O68" s="599" t="s">
        <v>1332</v>
      </c>
      <c r="P68" s="599" t="s">
        <v>1260</v>
      </c>
      <c r="Q68" s="599" t="s">
        <v>1170</v>
      </c>
      <c r="R68" s="599" t="s">
        <v>10</v>
      </c>
      <c r="S68" s="602">
        <v>2</v>
      </c>
      <c r="T68" s="603"/>
      <c r="U68" s="604">
        <v>2</v>
      </c>
      <c r="V68" s="603" t="s">
        <v>1333</v>
      </c>
      <c r="W68" s="605">
        <v>0.128</v>
      </c>
      <c r="X68" s="599"/>
      <c r="Y68" s="596" t="s">
        <v>1208</v>
      </c>
      <c r="Z68" s="599" t="s">
        <v>1104</v>
      </c>
      <c r="AA68" s="600" t="s">
        <v>1105</v>
      </c>
      <c r="AB68" s="599" t="s">
        <v>10</v>
      </c>
      <c r="AC68" s="602">
        <v>0</v>
      </c>
      <c r="AD68" s="625"/>
      <c r="AE68" s="591">
        <f>BOM[[#This Row],[Кол-во с учетом нормы расхода]]*BOM[[#This Row],[Цена за ед., без НДС 22%, руб. (с учетом доставки, ЗСР)]]</f>
        <v>0</v>
      </c>
    </row>
    <row r="69" spans="1:31" s="608" customFormat="1" ht="45.1">
      <c r="A69" s="595">
        <v>66</v>
      </c>
      <c r="B69" s="596">
        <v>47</v>
      </c>
      <c r="C69" s="597" t="s">
        <v>1073</v>
      </c>
      <c r="D69" s="598" t="s">
        <v>1074</v>
      </c>
      <c r="E69" s="599" t="s">
        <v>1075</v>
      </c>
      <c r="F69" s="599" t="s">
        <v>1076</v>
      </c>
      <c r="G69" s="599" t="s">
        <v>1080</v>
      </c>
      <c r="H69" s="599" t="s">
        <v>1202</v>
      </c>
      <c r="I69" s="599"/>
      <c r="J69" s="599" t="s">
        <v>464</v>
      </c>
      <c r="K69" s="600" t="s">
        <v>1271</v>
      </c>
      <c r="L69" s="587" t="s">
        <v>377</v>
      </c>
      <c r="M69" s="599" t="s">
        <v>11</v>
      </c>
      <c r="N69" s="601" t="s">
        <v>1334</v>
      </c>
      <c r="O69" s="599" t="s">
        <v>1335</v>
      </c>
      <c r="P69" s="599"/>
      <c r="Q69" s="599" t="s">
        <v>1326</v>
      </c>
      <c r="R69" s="599" t="s">
        <v>10</v>
      </c>
      <c r="S69" s="602">
        <v>1</v>
      </c>
      <c r="T69" s="603"/>
      <c r="U69" s="604">
        <v>1</v>
      </c>
      <c r="V69" s="603" t="s">
        <v>1336</v>
      </c>
      <c r="W69" s="605">
        <v>0.14000000000000001</v>
      </c>
      <c r="X69" s="599"/>
      <c r="Y69" s="596" t="s">
        <v>1208</v>
      </c>
      <c r="Z69" s="599" t="s">
        <v>1104</v>
      </c>
      <c r="AA69" s="600" t="s">
        <v>1105</v>
      </c>
      <c r="AB69" s="599" t="s">
        <v>10</v>
      </c>
      <c r="AC69" s="602">
        <v>0</v>
      </c>
      <c r="AD69" s="625"/>
      <c r="AE69" s="591">
        <f>BOM[[#This Row],[Кол-во с учетом нормы расхода]]*BOM[[#This Row],[Цена за ед., без НДС 22%, руб. (с учетом доставки, ЗСР)]]</f>
        <v>0</v>
      </c>
    </row>
    <row r="70" spans="1:31" s="608" customFormat="1" ht="45.1">
      <c r="A70" s="595">
        <v>67</v>
      </c>
      <c r="B70" s="596">
        <v>48</v>
      </c>
      <c r="C70" s="597" t="s">
        <v>1073</v>
      </c>
      <c r="D70" s="598" t="s">
        <v>1074</v>
      </c>
      <c r="E70" s="599" t="s">
        <v>1075</v>
      </c>
      <c r="F70" s="599" t="s">
        <v>1076</v>
      </c>
      <c r="G70" s="599" t="s">
        <v>1080</v>
      </c>
      <c r="H70" s="599" t="s">
        <v>1202</v>
      </c>
      <c r="I70" s="599"/>
      <c r="J70" s="599" t="s">
        <v>1263</v>
      </c>
      <c r="K70" s="600" t="s">
        <v>1264</v>
      </c>
      <c r="L70" s="587" t="s">
        <v>377</v>
      </c>
      <c r="M70" s="599" t="s">
        <v>11</v>
      </c>
      <c r="N70" s="601" t="s">
        <v>1337</v>
      </c>
      <c r="O70" s="599" t="s">
        <v>1338</v>
      </c>
      <c r="P70" s="599" t="s">
        <v>1260</v>
      </c>
      <c r="Q70" s="599" t="s">
        <v>1170</v>
      </c>
      <c r="R70" s="599" t="s">
        <v>10</v>
      </c>
      <c r="S70" s="602">
        <v>1</v>
      </c>
      <c r="T70" s="603"/>
      <c r="U70" s="604">
        <v>1</v>
      </c>
      <c r="V70" s="603" t="s">
        <v>1339</v>
      </c>
      <c r="W70" s="605">
        <v>3.2</v>
      </c>
      <c r="X70" s="599"/>
      <c r="Y70" s="596" t="s">
        <v>1208</v>
      </c>
      <c r="Z70" s="599" t="s">
        <v>1104</v>
      </c>
      <c r="AA70" s="600" t="s">
        <v>1105</v>
      </c>
      <c r="AB70" s="599" t="s">
        <v>10</v>
      </c>
      <c r="AC70" s="602">
        <v>0</v>
      </c>
      <c r="AD70" s="625"/>
      <c r="AE70" s="591">
        <f>BOM[[#This Row],[Кол-во с учетом нормы расхода]]*BOM[[#This Row],[Цена за ед., без НДС 22%, руб. (с учетом доставки, ЗСР)]]</f>
        <v>0</v>
      </c>
    </row>
    <row r="71" spans="1:31" s="608" customFormat="1" ht="45.1">
      <c r="A71" s="595">
        <v>68</v>
      </c>
      <c r="B71" s="596">
        <v>49</v>
      </c>
      <c r="C71" s="597" t="s">
        <v>1073</v>
      </c>
      <c r="D71" s="598" t="s">
        <v>1074</v>
      </c>
      <c r="E71" s="599" t="s">
        <v>1075</v>
      </c>
      <c r="F71" s="599" t="s">
        <v>1076</v>
      </c>
      <c r="G71" s="599" t="s">
        <v>1080</v>
      </c>
      <c r="H71" s="599" t="s">
        <v>1202</v>
      </c>
      <c r="I71" s="599"/>
      <c r="J71" s="599" t="s">
        <v>464</v>
      </c>
      <c r="K71" s="600" t="s">
        <v>1340</v>
      </c>
      <c r="L71" s="587" t="s">
        <v>377</v>
      </c>
      <c r="M71" s="599" t="s">
        <v>1341</v>
      </c>
      <c r="N71" s="601" t="s">
        <v>1342</v>
      </c>
      <c r="O71" s="599" t="s">
        <v>1343</v>
      </c>
      <c r="P71" s="599"/>
      <c r="Q71" s="599" t="s">
        <v>1170</v>
      </c>
      <c r="R71" s="599" t="s">
        <v>1318</v>
      </c>
      <c r="S71" s="602">
        <v>2</v>
      </c>
      <c r="T71" s="603"/>
      <c r="U71" s="604">
        <v>2</v>
      </c>
      <c r="V71" s="603" t="s">
        <v>1344</v>
      </c>
      <c r="W71" s="605">
        <v>0.38</v>
      </c>
      <c r="X71" s="599"/>
      <c r="Y71" s="596" t="s">
        <v>1245</v>
      </c>
      <c r="Z71" s="599" t="s">
        <v>1108</v>
      </c>
      <c r="AA71" s="600" t="s">
        <v>1109</v>
      </c>
      <c r="AB71" s="599" t="s">
        <v>9</v>
      </c>
      <c r="AC71" s="602">
        <v>0</v>
      </c>
      <c r="AD71" s="625"/>
      <c r="AE71" s="591">
        <f>BOM[[#This Row],[Кол-во с учетом нормы расхода]]*BOM[[#This Row],[Цена за ед., без НДС 22%, руб. (с учетом доставки, ЗСР)]]</f>
        <v>0</v>
      </c>
    </row>
    <row r="72" spans="1:31" s="608" customFormat="1" ht="45.1">
      <c r="A72" s="595">
        <v>69</v>
      </c>
      <c r="B72" s="596">
        <v>50</v>
      </c>
      <c r="C72" s="597" t="s">
        <v>1073</v>
      </c>
      <c r="D72" s="598" t="s">
        <v>1074</v>
      </c>
      <c r="E72" s="599" t="s">
        <v>1075</v>
      </c>
      <c r="F72" s="599" t="s">
        <v>1076</v>
      </c>
      <c r="G72" s="599" t="s">
        <v>1080</v>
      </c>
      <c r="H72" s="599" t="s">
        <v>1202</v>
      </c>
      <c r="I72" s="599"/>
      <c r="J72" s="599" t="s">
        <v>464</v>
      </c>
      <c r="K72" s="600" t="s">
        <v>1340</v>
      </c>
      <c r="L72" s="587" t="s">
        <v>377</v>
      </c>
      <c r="M72" s="599" t="s">
        <v>1345</v>
      </c>
      <c r="N72" s="601" t="s">
        <v>1346</v>
      </c>
      <c r="O72" s="599" t="s">
        <v>1347</v>
      </c>
      <c r="P72" s="599"/>
      <c r="Q72" s="599" t="s">
        <v>1212</v>
      </c>
      <c r="R72" s="599" t="s">
        <v>9</v>
      </c>
      <c r="S72" s="602">
        <v>5</v>
      </c>
      <c r="T72" s="603"/>
      <c r="U72" s="604">
        <v>5</v>
      </c>
      <c r="V72" s="603" t="s">
        <v>334</v>
      </c>
      <c r="W72" s="605">
        <v>20</v>
      </c>
      <c r="X72" s="599"/>
      <c r="Y72" s="596" t="s">
        <v>1126</v>
      </c>
      <c r="Z72" s="599" t="s">
        <v>1106</v>
      </c>
      <c r="AA72" s="600" t="s">
        <v>1107</v>
      </c>
      <c r="AB72" s="599" t="s">
        <v>10</v>
      </c>
      <c r="AC72" s="602">
        <v>5</v>
      </c>
      <c r="AD72" s="625"/>
      <c r="AE72" s="591">
        <f>BOM[[#This Row],[Кол-во с учетом нормы расхода]]*BOM[[#This Row],[Цена за ед., без НДС 22%, руб. (с учетом доставки, ЗСР)]]</f>
        <v>0</v>
      </c>
    </row>
    <row r="73" spans="1:31" s="608" customFormat="1" ht="45.1">
      <c r="A73" s="595">
        <v>70</v>
      </c>
      <c r="B73" s="596">
        <v>51</v>
      </c>
      <c r="C73" s="597" t="s">
        <v>1073</v>
      </c>
      <c r="D73" s="598" t="s">
        <v>1074</v>
      </c>
      <c r="E73" s="599" t="s">
        <v>1075</v>
      </c>
      <c r="F73" s="599" t="s">
        <v>1076</v>
      </c>
      <c r="G73" s="599" t="s">
        <v>1080</v>
      </c>
      <c r="H73" s="599" t="s">
        <v>1202</v>
      </c>
      <c r="I73" s="599"/>
      <c r="J73" s="599" t="s">
        <v>464</v>
      </c>
      <c r="K73" s="600" t="s">
        <v>1348</v>
      </c>
      <c r="L73" s="587" t="s">
        <v>377</v>
      </c>
      <c r="M73" s="599" t="s">
        <v>1345</v>
      </c>
      <c r="N73" s="601" t="s">
        <v>1349</v>
      </c>
      <c r="O73" s="599" t="s">
        <v>1350</v>
      </c>
      <c r="P73" s="599"/>
      <c r="Q73" s="599" t="s">
        <v>1170</v>
      </c>
      <c r="R73" s="599" t="s">
        <v>10</v>
      </c>
      <c r="S73" s="602">
        <v>5</v>
      </c>
      <c r="T73" s="603"/>
      <c r="U73" s="604">
        <v>5</v>
      </c>
      <c r="V73" s="603" t="s">
        <v>1351</v>
      </c>
      <c r="W73" s="605">
        <v>2.8499999999999996</v>
      </c>
      <c r="X73" s="599"/>
      <c r="Y73" s="596" t="s">
        <v>1126</v>
      </c>
      <c r="Z73" s="599" t="s">
        <v>1106</v>
      </c>
      <c r="AA73" s="600" t="s">
        <v>1107</v>
      </c>
      <c r="AB73" s="599" t="s">
        <v>10</v>
      </c>
      <c r="AC73" s="602">
        <v>0</v>
      </c>
      <c r="AD73" s="625"/>
      <c r="AE73" s="591">
        <f>BOM[[#This Row],[Кол-во с учетом нормы расхода]]*BOM[[#This Row],[Цена за ед., без НДС 22%, руб. (с учетом доставки, ЗСР)]]</f>
        <v>0</v>
      </c>
    </row>
    <row r="74" spans="1:31" s="608" customFormat="1" ht="45.1">
      <c r="A74" s="595">
        <v>71</v>
      </c>
      <c r="B74" s="596">
        <v>52</v>
      </c>
      <c r="C74" s="597" t="s">
        <v>1073</v>
      </c>
      <c r="D74" s="598" t="s">
        <v>1074</v>
      </c>
      <c r="E74" s="599" t="s">
        <v>1075</v>
      </c>
      <c r="F74" s="599" t="s">
        <v>1076</v>
      </c>
      <c r="G74" s="599" t="s">
        <v>1080</v>
      </c>
      <c r="H74" s="599" t="s">
        <v>1202</v>
      </c>
      <c r="I74" s="599"/>
      <c r="J74" s="599" t="s">
        <v>464</v>
      </c>
      <c r="K74" s="600" t="s">
        <v>1352</v>
      </c>
      <c r="L74" s="587" t="s">
        <v>377</v>
      </c>
      <c r="M74" s="599" t="s">
        <v>1345</v>
      </c>
      <c r="N74" s="601" t="s">
        <v>1353</v>
      </c>
      <c r="O74" s="599" t="s">
        <v>1354</v>
      </c>
      <c r="P74" s="599"/>
      <c r="Q74" s="599" t="s">
        <v>1170</v>
      </c>
      <c r="R74" s="599" t="s">
        <v>10</v>
      </c>
      <c r="S74" s="602">
        <v>2.5</v>
      </c>
      <c r="T74" s="603"/>
      <c r="U74" s="604">
        <v>2.5</v>
      </c>
      <c r="V74" s="603" t="s">
        <v>1355</v>
      </c>
      <c r="W74" s="605">
        <v>2.4900000000000002</v>
      </c>
      <c r="X74" s="599"/>
      <c r="Y74" s="596" t="s">
        <v>1126</v>
      </c>
      <c r="Z74" s="599" t="s">
        <v>1106</v>
      </c>
      <c r="AA74" s="600" t="s">
        <v>1107</v>
      </c>
      <c r="AB74" s="599" t="s">
        <v>10</v>
      </c>
      <c r="AC74" s="602">
        <v>0</v>
      </c>
      <c r="AD74" s="625"/>
      <c r="AE74" s="591">
        <f>BOM[[#This Row],[Кол-во с учетом нормы расхода]]*BOM[[#This Row],[Цена за ед., без НДС 22%, руб. (с учетом доставки, ЗСР)]]</f>
        <v>0</v>
      </c>
    </row>
    <row r="75" spans="1:31" s="608" customFormat="1" ht="45.1">
      <c r="A75" s="595">
        <v>72</v>
      </c>
      <c r="B75" s="596">
        <v>53</v>
      </c>
      <c r="C75" s="597" t="s">
        <v>1073</v>
      </c>
      <c r="D75" s="598" t="s">
        <v>1074</v>
      </c>
      <c r="E75" s="599" t="s">
        <v>1075</v>
      </c>
      <c r="F75" s="599" t="s">
        <v>1076</v>
      </c>
      <c r="G75" s="599" t="s">
        <v>1080</v>
      </c>
      <c r="H75" s="599" t="s">
        <v>1202</v>
      </c>
      <c r="I75" s="599"/>
      <c r="J75" s="599" t="s">
        <v>464</v>
      </c>
      <c r="K75" s="600" t="s">
        <v>1356</v>
      </c>
      <c r="L75" s="587" t="s">
        <v>377</v>
      </c>
      <c r="M75" s="599" t="s">
        <v>1357</v>
      </c>
      <c r="N75" s="601" t="s">
        <v>1358</v>
      </c>
      <c r="O75" s="599" t="s">
        <v>1359</v>
      </c>
      <c r="P75" s="599"/>
      <c r="Q75" s="599" t="s">
        <v>1360</v>
      </c>
      <c r="R75" s="599" t="s">
        <v>10</v>
      </c>
      <c r="S75" s="602">
        <v>25</v>
      </c>
      <c r="T75" s="603"/>
      <c r="U75" s="604">
        <v>25</v>
      </c>
      <c r="V75" s="603" t="s">
        <v>1361</v>
      </c>
      <c r="W75" s="605">
        <v>8</v>
      </c>
      <c r="X75" s="599"/>
      <c r="Y75" s="596" t="s">
        <v>1245</v>
      </c>
      <c r="Z75" s="599" t="s">
        <v>1108</v>
      </c>
      <c r="AA75" s="600" t="s">
        <v>1109</v>
      </c>
      <c r="AB75" s="599" t="s">
        <v>9</v>
      </c>
      <c r="AC75" s="602">
        <v>0</v>
      </c>
      <c r="AD75" s="625"/>
      <c r="AE75" s="591">
        <f>BOM[[#This Row],[Кол-во с учетом нормы расхода]]*BOM[[#This Row],[Цена за ед., без НДС 22%, руб. (с учетом доставки, ЗСР)]]</f>
        <v>0</v>
      </c>
    </row>
    <row r="76" spans="1:31" s="608" customFormat="1" ht="45.1">
      <c r="A76" s="595">
        <v>73</v>
      </c>
      <c r="B76" s="596">
        <v>54</v>
      </c>
      <c r="C76" s="597" t="s">
        <v>1073</v>
      </c>
      <c r="D76" s="598" t="s">
        <v>1074</v>
      </c>
      <c r="E76" s="599" t="s">
        <v>1075</v>
      </c>
      <c r="F76" s="599" t="s">
        <v>1076</v>
      </c>
      <c r="G76" s="599" t="s">
        <v>1080</v>
      </c>
      <c r="H76" s="599" t="s">
        <v>1202</v>
      </c>
      <c r="I76" s="599"/>
      <c r="J76" s="599" t="s">
        <v>464</v>
      </c>
      <c r="K76" s="600" t="s">
        <v>1356</v>
      </c>
      <c r="L76" s="587" t="s">
        <v>377</v>
      </c>
      <c r="M76" s="599" t="s">
        <v>1362</v>
      </c>
      <c r="N76" s="601" t="s">
        <v>1363</v>
      </c>
      <c r="O76" s="599" t="s">
        <v>1364</v>
      </c>
      <c r="P76" s="599" t="s">
        <v>1260</v>
      </c>
      <c r="Q76" s="599" t="s">
        <v>1170</v>
      </c>
      <c r="R76" s="599" t="s">
        <v>9</v>
      </c>
      <c r="S76" s="602">
        <v>75</v>
      </c>
      <c r="T76" s="603"/>
      <c r="U76" s="604">
        <v>75</v>
      </c>
      <c r="V76" s="603" t="s">
        <v>1365</v>
      </c>
      <c r="W76" s="605">
        <v>7.95</v>
      </c>
      <c r="X76" s="599"/>
      <c r="Y76" s="596" t="s">
        <v>1245</v>
      </c>
      <c r="Z76" s="599" t="s">
        <v>1108</v>
      </c>
      <c r="AA76" s="600" t="s">
        <v>1109</v>
      </c>
      <c r="AB76" s="599" t="s">
        <v>9</v>
      </c>
      <c r="AC76" s="602">
        <v>0</v>
      </c>
      <c r="AD76" s="625"/>
      <c r="AE76" s="591">
        <f>BOM[[#This Row],[Кол-во с учетом нормы расхода]]*BOM[[#This Row],[Цена за ед., без НДС 22%, руб. (с учетом доставки, ЗСР)]]</f>
        <v>0</v>
      </c>
    </row>
    <row r="77" spans="1:31" s="608" customFormat="1" ht="45.1">
      <c r="A77" s="595">
        <v>74</v>
      </c>
      <c r="B77" s="596">
        <v>55</v>
      </c>
      <c r="C77" s="597" t="s">
        <v>1073</v>
      </c>
      <c r="D77" s="598" t="s">
        <v>1074</v>
      </c>
      <c r="E77" s="599" t="s">
        <v>1075</v>
      </c>
      <c r="F77" s="599" t="s">
        <v>1076</v>
      </c>
      <c r="G77" s="599" t="s">
        <v>1080</v>
      </c>
      <c r="H77" s="599" t="s">
        <v>1202</v>
      </c>
      <c r="I77" s="599"/>
      <c r="J77" s="599" t="s">
        <v>464</v>
      </c>
      <c r="K77" s="600" t="s">
        <v>1356</v>
      </c>
      <c r="L77" s="587" t="s">
        <v>377</v>
      </c>
      <c r="M77" s="599" t="s">
        <v>1366</v>
      </c>
      <c r="N77" s="601" t="s">
        <v>1367</v>
      </c>
      <c r="O77" s="599" t="s">
        <v>1368</v>
      </c>
      <c r="P77" s="599"/>
      <c r="Q77" s="599" t="s">
        <v>1170</v>
      </c>
      <c r="R77" s="599" t="s">
        <v>10</v>
      </c>
      <c r="S77" s="602">
        <v>75</v>
      </c>
      <c r="T77" s="603"/>
      <c r="U77" s="604">
        <v>75</v>
      </c>
      <c r="V77" s="603" t="s">
        <v>1369</v>
      </c>
      <c r="W77" s="605">
        <v>99.974999999999994</v>
      </c>
      <c r="X77" s="599"/>
      <c r="Y77" s="596" t="s">
        <v>1245</v>
      </c>
      <c r="Z77" s="599" t="s">
        <v>1108</v>
      </c>
      <c r="AA77" s="600" t="s">
        <v>1109</v>
      </c>
      <c r="AB77" s="599" t="s">
        <v>9</v>
      </c>
      <c r="AC77" s="602">
        <v>0</v>
      </c>
      <c r="AD77" s="625"/>
      <c r="AE77" s="591">
        <f>BOM[[#This Row],[Кол-во с учетом нормы расхода]]*BOM[[#This Row],[Цена за ед., без НДС 22%, руб. (с учетом доставки, ЗСР)]]</f>
        <v>0</v>
      </c>
    </row>
    <row r="78" spans="1:31" s="608" customFormat="1" ht="45.1">
      <c r="A78" s="595">
        <v>75</v>
      </c>
      <c r="B78" s="596">
        <v>56</v>
      </c>
      <c r="C78" s="597" t="s">
        <v>1073</v>
      </c>
      <c r="D78" s="598" t="s">
        <v>1074</v>
      </c>
      <c r="E78" s="599" t="s">
        <v>1075</v>
      </c>
      <c r="F78" s="599" t="s">
        <v>1076</v>
      </c>
      <c r="G78" s="599" t="s">
        <v>1080</v>
      </c>
      <c r="H78" s="599" t="s">
        <v>1202</v>
      </c>
      <c r="I78" s="599"/>
      <c r="J78" s="599" t="s">
        <v>464</v>
      </c>
      <c r="K78" s="600" t="s">
        <v>1356</v>
      </c>
      <c r="L78" s="587" t="s">
        <v>377</v>
      </c>
      <c r="M78" s="599" t="s">
        <v>1370</v>
      </c>
      <c r="N78" s="601" t="s">
        <v>1371</v>
      </c>
      <c r="O78" s="599" t="s">
        <v>1372</v>
      </c>
      <c r="P78" s="599"/>
      <c r="Q78" s="599" t="s">
        <v>1170</v>
      </c>
      <c r="R78" s="599" t="s">
        <v>10</v>
      </c>
      <c r="S78" s="602">
        <v>5</v>
      </c>
      <c r="T78" s="603"/>
      <c r="U78" s="604">
        <v>5</v>
      </c>
      <c r="V78" s="603" t="s">
        <v>1159</v>
      </c>
      <c r="W78" s="605">
        <v>1.4999999999999999E-2</v>
      </c>
      <c r="X78" s="599"/>
      <c r="Y78" s="596" t="s">
        <v>1245</v>
      </c>
      <c r="Z78" s="599" t="s">
        <v>1108</v>
      </c>
      <c r="AA78" s="600" t="s">
        <v>1109</v>
      </c>
      <c r="AB78" s="599" t="s">
        <v>9</v>
      </c>
      <c r="AC78" s="602">
        <v>0</v>
      </c>
      <c r="AD78" s="625"/>
      <c r="AE78" s="591">
        <f>BOM[[#This Row],[Кол-во с учетом нормы расхода]]*BOM[[#This Row],[Цена за ед., без НДС 22%, руб. (с учетом доставки, ЗСР)]]</f>
        <v>0</v>
      </c>
    </row>
    <row r="79" spans="1:31" s="608" customFormat="1" ht="45.1">
      <c r="A79" s="595">
        <v>76</v>
      </c>
      <c r="B79" s="596">
        <v>57</v>
      </c>
      <c r="C79" s="597" t="s">
        <v>1073</v>
      </c>
      <c r="D79" s="598" t="s">
        <v>1074</v>
      </c>
      <c r="E79" s="599" t="s">
        <v>1075</v>
      </c>
      <c r="F79" s="599" t="s">
        <v>1076</v>
      </c>
      <c r="G79" s="599" t="s">
        <v>1080</v>
      </c>
      <c r="H79" s="599" t="s">
        <v>1202</v>
      </c>
      <c r="I79" s="599"/>
      <c r="J79" s="599" t="s">
        <v>464</v>
      </c>
      <c r="K79" s="600" t="s">
        <v>1356</v>
      </c>
      <c r="L79" s="587" t="s">
        <v>377</v>
      </c>
      <c r="M79" s="599" t="s">
        <v>1373</v>
      </c>
      <c r="N79" s="601" t="s">
        <v>1374</v>
      </c>
      <c r="O79" s="599" t="s">
        <v>1375</v>
      </c>
      <c r="P79" s="599"/>
      <c r="Q79" s="599" t="s">
        <v>1170</v>
      </c>
      <c r="R79" s="599" t="s">
        <v>10</v>
      </c>
      <c r="S79" s="602">
        <v>5</v>
      </c>
      <c r="T79" s="603"/>
      <c r="U79" s="604">
        <v>5</v>
      </c>
      <c r="V79" s="603" t="s">
        <v>1159</v>
      </c>
      <c r="W79" s="605">
        <v>1.4999999999999999E-2</v>
      </c>
      <c r="X79" s="599"/>
      <c r="Y79" s="596" t="s">
        <v>1245</v>
      </c>
      <c r="Z79" s="599" t="s">
        <v>1108</v>
      </c>
      <c r="AA79" s="600" t="s">
        <v>1109</v>
      </c>
      <c r="AB79" s="599" t="s">
        <v>9</v>
      </c>
      <c r="AC79" s="602">
        <v>0</v>
      </c>
      <c r="AD79" s="625"/>
      <c r="AE79" s="591">
        <f>BOM[[#This Row],[Кол-во с учетом нормы расхода]]*BOM[[#This Row],[Цена за ед., без НДС 22%, руб. (с учетом доставки, ЗСР)]]</f>
        <v>0</v>
      </c>
    </row>
    <row r="80" spans="1:31" s="608" customFormat="1" ht="45.1">
      <c r="A80" s="595">
        <v>77</v>
      </c>
      <c r="B80" s="596">
        <v>58</v>
      </c>
      <c r="C80" s="597" t="s">
        <v>1073</v>
      </c>
      <c r="D80" s="598" t="s">
        <v>1074</v>
      </c>
      <c r="E80" s="599" t="s">
        <v>1075</v>
      </c>
      <c r="F80" s="599" t="s">
        <v>1076</v>
      </c>
      <c r="G80" s="599" t="s">
        <v>1080</v>
      </c>
      <c r="H80" s="599" t="s">
        <v>1202</v>
      </c>
      <c r="I80" s="599"/>
      <c r="J80" s="599" t="s">
        <v>464</v>
      </c>
      <c r="K80" s="600" t="s">
        <v>1155</v>
      </c>
      <c r="L80" s="587" t="s">
        <v>377</v>
      </c>
      <c r="M80" s="599" t="s">
        <v>1376</v>
      </c>
      <c r="N80" s="601" t="s">
        <v>1377</v>
      </c>
      <c r="O80" s="599" t="s">
        <v>1378</v>
      </c>
      <c r="P80" s="599" t="s">
        <v>1260</v>
      </c>
      <c r="Q80" s="599" t="s">
        <v>1124</v>
      </c>
      <c r="R80" s="599" t="s">
        <v>10</v>
      </c>
      <c r="S80" s="602">
        <v>20</v>
      </c>
      <c r="T80" s="603"/>
      <c r="U80" s="604">
        <v>20</v>
      </c>
      <c r="V80" s="603" t="s">
        <v>1180</v>
      </c>
      <c r="W80" s="605">
        <v>0.08</v>
      </c>
      <c r="X80" s="599"/>
      <c r="Y80" s="596" t="s">
        <v>1126</v>
      </c>
      <c r="Z80" s="599" t="s">
        <v>1106</v>
      </c>
      <c r="AA80" s="600" t="s">
        <v>1109</v>
      </c>
      <c r="AB80" s="599" t="s">
        <v>10</v>
      </c>
      <c r="AC80" s="602">
        <v>0</v>
      </c>
      <c r="AD80" s="625"/>
      <c r="AE80" s="591">
        <f>BOM[[#This Row],[Кол-во с учетом нормы расхода]]*BOM[[#This Row],[Цена за ед., без НДС 22%, руб. (с учетом доставки, ЗСР)]]</f>
        <v>0</v>
      </c>
    </row>
    <row r="81" spans="1:31" s="608" customFormat="1" ht="45.1">
      <c r="A81" s="595">
        <v>78</v>
      </c>
      <c r="B81" s="596">
        <v>59</v>
      </c>
      <c r="C81" s="597" t="s">
        <v>1073</v>
      </c>
      <c r="D81" s="598" t="s">
        <v>1074</v>
      </c>
      <c r="E81" s="599" t="s">
        <v>1075</v>
      </c>
      <c r="F81" s="599" t="s">
        <v>1076</v>
      </c>
      <c r="G81" s="599" t="s">
        <v>1080</v>
      </c>
      <c r="H81" s="599" t="s">
        <v>1202</v>
      </c>
      <c r="I81" s="599"/>
      <c r="J81" s="599" t="s">
        <v>464</v>
      </c>
      <c r="K81" s="600" t="s">
        <v>1379</v>
      </c>
      <c r="L81" s="587" t="s">
        <v>377</v>
      </c>
      <c r="M81" s="599" t="s">
        <v>1380</v>
      </c>
      <c r="N81" s="601" t="s">
        <v>1381</v>
      </c>
      <c r="O81" s="599" t="s">
        <v>1382</v>
      </c>
      <c r="P81" s="599"/>
      <c r="Q81" s="599" t="s">
        <v>1170</v>
      </c>
      <c r="R81" s="599" t="s">
        <v>1318</v>
      </c>
      <c r="S81" s="602">
        <v>2</v>
      </c>
      <c r="T81" s="603"/>
      <c r="U81" s="604">
        <v>2</v>
      </c>
      <c r="V81" s="603" t="s">
        <v>1231</v>
      </c>
      <c r="W81" s="605">
        <v>2E-3</v>
      </c>
      <c r="X81" s="599"/>
      <c r="Y81" s="596" t="s">
        <v>1245</v>
      </c>
      <c r="Z81" s="599" t="s">
        <v>1108</v>
      </c>
      <c r="AA81" s="600" t="s">
        <v>1109</v>
      </c>
      <c r="AB81" s="599" t="s">
        <v>9</v>
      </c>
      <c r="AC81" s="602">
        <v>0</v>
      </c>
      <c r="AD81" s="625"/>
      <c r="AE81" s="591">
        <f>BOM[[#This Row],[Кол-во с учетом нормы расхода]]*BOM[[#This Row],[Цена за ед., без НДС 22%, руб. (с учетом доставки, ЗСР)]]</f>
        <v>0</v>
      </c>
    </row>
    <row r="82" spans="1:31" s="608" customFormat="1" ht="45.1">
      <c r="A82" s="595">
        <v>79</v>
      </c>
      <c r="B82" s="596">
        <v>60</v>
      </c>
      <c r="C82" s="597" t="s">
        <v>1073</v>
      </c>
      <c r="D82" s="598" t="s">
        <v>1074</v>
      </c>
      <c r="E82" s="599" t="s">
        <v>1075</v>
      </c>
      <c r="F82" s="599" t="s">
        <v>1076</v>
      </c>
      <c r="G82" s="599" t="s">
        <v>1080</v>
      </c>
      <c r="H82" s="599" t="s">
        <v>1202</v>
      </c>
      <c r="I82" s="599"/>
      <c r="J82" s="599" t="s">
        <v>464</v>
      </c>
      <c r="K82" s="600" t="s">
        <v>1379</v>
      </c>
      <c r="L82" s="587" t="s">
        <v>377</v>
      </c>
      <c r="M82" s="599" t="s">
        <v>1383</v>
      </c>
      <c r="N82" s="601" t="s">
        <v>1384</v>
      </c>
      <c r="O82" s="599" t="s">
        <v>1385</v>
      </c>
      <c r="P82" s="599"/>
      <c r="Q82" s="599" t="s">
        <v>1170</v>
      </c>
      <c r="R82" s="599" t="s">
        <v>1318</v>
      </c>
      <c r="S82" s="602">
        <v>1</v>
      </c>
      <c r="T82" s="603"/>
      <c r="U82" s="604">
        <v>1</v>
      </c>
      <c r="V82" s="603" t="s">
        <v>1146</v>
      </c>
      <c r="W82" s="605">
        <v>0.25</v>
      </c>
      <c r="X82" s="599"/>
      <c r="Y82" s="596" t="s">
        <v>1245</v>
      </c>
      <c r="Z82" s="599" t="s">
        <v>1108</v>
      </c>
      <c r="AA82" s="600" t="s">
        <v>1109</v>
      </c>
      <c r="AB82" s="599" t="s">
        <v>9</v>
      </c>
      <c r="AC82" s="602">
        <v>0</v>
      </c>
      <c r="AD82" s="625"/>
      <c r="AE82" s="591">
        <f>BOM[[#This Row],[Кол-во с учетом нормы расхода]]*BOM[[#This Row],[Цена за ед., без НДС 22%, руб. (с учетом доставки, ЗСР)]]</f>
        <v>0</v>
      </c>
    </row>
    <row r="83" spans="1:31" s="608" customFormat="1" ht="62.65">
      <c r="A83" s="595">
        <v>80</v>
      </c>
      <c r="B83" s="596">
        <v>61</v>
      </c>
      <c r="C83" s="597" t="s">
        <v>1073</v>
      </c>
      <c r="D83" s="598" t="s">
        <v>1074</v>
      </c>
      <c r="E83" s="599" t="s">
        <v>1075</v>
      </c>
      <c r="F83" s="599" t="s">
        <v>1076</v>
      </c>
      <c r="G83" s="599" t="s">
        <v>1080</v>
      </c>
      <c r="H83" s="599" t="s">
        <v>1202</v>
      </c>
      <c r="I83" s="599"/>
      <c r="J83" s="599" t="s">
        <v>464</v>
      </c>
      <c r="K83" s="600" t="s">
        <v>1386</v>
      </c>
      <c r="L83" s="587" t="s">
        <v>377</v>
      </c>
      <c r="M83" s="599" t="s">
        <v>1387</v>
      </c>
      <c r="N83" s="601" t="s">
        <v>1388</v>
      </c>
      <c r="O83" s="599" t="s">
        <v>1389</v>
      </c>
      <c r="P83" s="599"/>
      <c r="Q83" s="599" t="s">
        <v>1170</v>
      </c>
      <c r="R83" s="599" t="s">
        <v>10</v>
      </c>
      <c r="S83" s="602">
        <v>1</v>
      </c>
      <c r="T83" s="603"/>
      <c r="U83" s="604">
        <v>1</v>
      </c>
      <c r="V83" s="603" t="s">
        <v>1228</v>
      </c>
      <c r="W83" s="605">
        <v>0.01</v>
      </c>
      <c r="X83" s="599"/>
      <c r="Y83" s="596" t="s">
        <v>1245</v>
      </c>
      <c r="Z83" s="599" t="s">
        <v>1108</v>
      </c>
      <c r="AA83" s="600" t="s">
        <v>1109</v>
      </c>
      <c r="AB83" s="599" t="s">
        <v>9</v>
      </c>
      <c r="AC83" s="602">
        <v>0</v>
      </c>
      <c r="AD83" s="625"/>
      <c r="AE83" s="591">
        <f>BOM[[#This Row],[Кол-во с учетом нормы расхода]]*BOM[[#This Row],[Цена за ед., без НДС 22%, руб. (с учетом доставки, ЗСР)]]</f>
        <v>0</v>
      </c>
    </row>
    <row r="84" spans="1:31" s="608" customFormat="1" ht="45.1">
      <c r="A84" s="595">
        <v>81</v>
      </c>
      <c r="B84" s="596">
        <v>62</v>
      </c>
      <c r="C84" s="597" t="s">
        <v>1073</v>
      </c>
      <c r="D84" s="598" t="s">
        <v>1074</v>
      </c>
      <c r="E84" s="599" t="s">
        <v>1075</v>
      </c>
      <c r="F84" s="599" t="s">
        <v>1076</v>
      </c>
      <c r="G84" s="599" t="s">
        <v>1080</v>
      </c>
      <c r="H84" s="599" t="s">
        <v>1202</v>
      </c>
      <c r="I84" s="599"/>
      <c r="J84" s="599" t="s">
        <v>464</v>
      </c>
      <c r="K84" s="600" t="s">
        <v>1121</v>
      </c>
      <c r="L84" s="587" t="s">
        <v>377</v>
      </c>
      <c r="M84" s="599" t="s">
        <v>1390</v>
      </c>
      <c r="N84" s="601" t="s">
        <v>1391</v>
      </c>
      <c r="O84" s="599" t="s">
        <v>1392</v>
      </c>
      <c r="P84" s="599"/>
      <c r="Q84" s="599" t="s">
        <v>1393</v>
      </c>
      <c r="R84" s="599" t="s">
        <v>10</v>
      </c>
      <c r="S84" s="602">
        <v>3</v>
      </c>
      <c r="T84" s="603"/>
      <c r="U84" s="604">
        <v>3</v>
      </c>
      <c r="V84" s="603" t="s">
        <v>1394</v>
      </c>
      <c r="W84" s="605">
        <v>0.126</v>
      </c>
      <c r="X84" s="599"/>
      <c r="Y84" s="596" t="s">
        <v>1245</v>
      </c>
      <c r="Z84" s="599" t="s">
        <v>1108</v>
      </c>
      <c r="AA84" s="600" t="s">
        <v>1109</v>
      </c>
      <c r="AB84" s="599" t="s">
        <v>9</v>
      </c>
      <c r="AC84" s="602">
        <v>0</v>
      </c>
      <c r="AD84" s="625"/>
      <c r="AE84" s="591">
        <f>BOM[[#This Row],[Кол-во с учетом нормы расхода]]*BOM[[#This Row],[Цена за ед., без НДС 22%, руб. (с учетом доставки, ЗСР)]]</f>
        <v>0</v>
      </c>
    </row>
    <row r="85" spans="1:31" s="608" customFormat="1" ht="45.1">
      <c r="A85" s="595">
        <v>82</v>
      </c>
      <c r="B85" s="596">
        <v>63</v>
      </c>
      <c r="C85" s="597" t="s">
        <v>1073</v>
      </c>
      <c r="D85" s="598" t="s">
        <v>1074</v>
      </c>
      <c r="E85" s="599" t="s">
        <v>1075</v>
      </c>
      <c r="F85" s="599" t="s">
        <v>1076</v>
      </c>
      <c r="G85" s="599" t="s">
        <v>1080</v>
      </c>
      <c r="H85" s="599" t="s">
        <v>1202</v>
      </c>
      <c r="I85" s="599"/>
      <c r="J85" s="599" t="s">
        <v>464</v>
      </c>
      <c r="K85" s="600" t="s">
        <v>1121</v>
      </c>
      <c r="L85" s="587" t="s">
        <v>377</v>
      </c>
      <c r="M85" s="599" t="s">
        <v>1395</v>
      </c>
      <c r="N85" s="601" t="s">
        <v>1396</v>
      </c>
      <c r="O85" s="599" t="s">
        <v>1397</v>
      </c>
      <c r="P85" s="599"/>
      <c r="Q85" s="599" t="s">
        <v>1393</v>
      </c>
      <c r="R85" s="599" t="s">
        <v>10</v>
      </c>
      <c r="S85" s="602">
        <v>12</v>
      </c>
      <c r="T85" s="603"/>
      <c r="U85" s="604">
        <v>12</v>
      </c>
      <c r="V85" s="603" t="s">
        <v>1398</v>
      </c>
      <c r="W85" s="605">
        <v>0.14400000000000002</v>
      </c>
      <c r="X85" s="599"/>
      <c r="Y85" s="596" t="s">
        <v>1245</v>
      </c>
      <c r="Z85" s="599" t="s">
        <v>1108</v>
      </c>
      <c r="AA85" s="600" t="s">
        <v>1109</v>
      </c>
      <c r="AB85" s="599" t="s">
        <v>9</v>
      </c>
      <c r="AC85" s="602">
        <v>0</v>
      </c>
      <c r="AD85" s="625"/>
      <c r="AE85" s="591">
        <f>BOM[[#This Row],[Кол-во с учетом нормы расхода]]*BOM[[#This Row],[Цена за ед., без НДС 22%, руб. (с учетом доставки, ЗСР)]]</f>
        <v>0</v>
      </c>
    </row>
    <row r="86" spans="1:31" s="608" customFormat="1" ht="45.1">
      <c r="A86" s="595">
        <v>83</v>
      </c>
      <c r="B86" s="596">
        <v>64</v>
      </c>
      <c r="C86" s="597" t="s">
        <v>1073</v>
      </c>
      <c r="D86" s="598" t="s">
        <v>1074</v>
      </c>
      <c r="E86" s="599" t="s">
        <v>1075</v>
      </c>
      <c r="F86" s="599" t="s">
        <v>1076</v>
      </c>
      <c r="G86" s="599" t="s">
        <v>1080</v>
      </c>
      <c r="H86" s="599" t="s">
        <v>1202</v>
      </c>
      <c r="I86" s="599"/>
      <c r="J86" s="599" t="s">
        <v>464</v>
      </c>
      <c r="K86" s="600" t="s">
        <v>1121</v>
      </c>
      <c r="L86" s="587" t="s">
        <v>377</v>
      </c>
      <c r="M86" s="599" t="s">
        <v>1399</v>
      </c>
      <c r="N86" s="601" t="s">
        <v>1400</v>
      </c>
      <c r="O86" s="599" t="s">
        <v>1401</v>
      </c>
      <c r="P86" s="599"/>
      <c r="Q86" s="599" t="s">
        <v>1393</v>
      </c>
      <c r="R86" s="599" t="s">
        <v>10</v>
      </c>
      <c r="S86" s="602">
        <v>13</v>
      </c>
      <c r="T86" s="603"/>
      <c r="U86" s="604">
        <v>13</v>
      </c>
      <c r="V86" s="603" t="s">
        <v>1248</v>
      </c>
      <c r="W86" s="605">
        <v>0.312</v>
      </c>
      <c r="X86" s="599"/>
      <c r="Y86" s="596" t="s">
        <v>1245</v>
      </c>
      <c r="Z86" s="599" t="s">
        <v>1108</v>
      </c>
      <c r="AA86" s="600" t="s">
        <v>1109</v>
      </c>
      <c r="AB86" s="599" t="s">
        <v>9</v>
      </c>
      <c r="AC86" s="602">
        <v>0</v>
      </c>
      <c r="AD86" s="625"/>
      <c r="AE86" s="591">
        <f>BOM[[#This Row],[Кол-во с учетом нормы расхода]]*BOM[[#This Row],[Цена за ед., без НДС 22%, руб. (с учетом доставки, ЗСР)]]</f>
        <v>0</v>
      </c>
    </row>
    <row r="87" spans="1:31" s="608" customFormat="1" ht="62.65">
      <c r="A87" s="595">
        <v>84</v>
      </c>
      <c r="B87" s="596">
        <v>65</v>
      </c>
      <c r="C87" s="597" t="s">
        <v>1073</v>
      </c>
      <c r="D87" s="598" t="s">
        <v>1074</v>
      </c>
      <c r="E87" s="599" t="s">
        <v>1075</v>
      </c>
      <c r="F87" s="599" t="s">
        <v>1076</v>
      </c>
      <c r="G87" s="599" t="s">
        <v>1080</v>
      </c>
      <c r="H87" s="599" t="s">
        <v>1202</v>
      </c>
      <c r="I87" s="599"/>
      <c r="J87" s="599" t="s">
        <v>464</v>
      </c>
      <c r="K87" s="600" t="s">
        <v>1402</v>
      </c>
      <c r="L87" s="587" t="s">
        <v>377</v>
      </c>
      <c r="M87" s="599" t="s">
        <v>1403</v>
      </c>
      <c r="N87" s="601" t="s">
        <v>1404</v>
      </c>
      <c r="O87" s="599" t="s">
        <v>1405</v>
      </c>
      <c r="P87" s="599" t="s">
        <v>1260</v>
      </c>
      <c r="Q87" s="599" t="s">
        <v>1393</v>
      </c>
      <c r="R87" s="599" t="s">
        <v>9</v>
      </c>
      <c r="S87" s="602">
        <v>20</v>
      </c>
      <c r="T87" s="603">
        <v>2</v>
      </c>
      <c r="U87" s="609">
        <v>20.399999999999999</v>
      </c>
      <c r="V87" s="603" t="s">
        <v>1406</v>
      </c>
      <c r="W87" s="605">
        <v>0.64871999999999996</v>
      </c>
      <c r="X87" s="599"/>
      <c r="Y87" s="596" t="s">
        <v>1245</v>
      </c>
      <c r="Z87" s="599" t="s">
        <v>1108</v>
      </c>
      <c r="AA87" s="600" t="s">
        <v>1109</v>
      </c>
      <c r="AB87" s="599" t="s">
        <v>9</v>
      </c>
      <c r="AC87" s="602">
        <v>20</v>
      </c>
      <c r="AD87" s="625"/>
      <c r="AE87" s="591">
        <f>BOM[[#This Row],[Кол-во с учетом нормы расхода]]*BOM[[#This Row],[Цена за ед., без НДС 22%, руб. (с учетом доставки, ЗСР)]]</f>
        <v>0</v>
      </c>
    </row>
    <row r="88" spans="1:31" s="608" customFormat="1" ht="45.1">
      <c r="A88" s="595">
        <v>85</v>
      </c>
      <c r="B88" s="596">
        <v>66</v>
      </c>
      <c r="C88" s="597" t="s">
        <v>1073</v>
      </c>
      <c r="D88" s="598" t="s">
        <v>1074</v>
      </c>
      <c r="E88" s="599" t="s">
        <v>1075</v>
      </c>
      <c r="F88" s="599" t="s">
        <v>1076</v>
      </c>
      <c r="G88" s="599" t="s">
        <v>1080</v>
      </c>
      <c r="H88" s="599" t="s">
        <v>1202</v>
      </c>
      <c r="I88" s="599"/>
      <c r="J88" s="599" t="s">
        <v>464</v>
      </c>
      <c r="K88" s="600" t="s">
        <v>1402</v>
      </c>
      <c r="L88" s="587" t="s">
        <v>377</v>
      </c>
      <c r="M88" s="599" t="s">
        <v>1407</v>
      </c>
      <c r="N88" s="601" t="s">
        <v>1408</v>
      </c>
      <c r="O88" s="599" t="s">
        <v>1409</v>
      </c>
      <c r="P88" s="599"/>
      <c r="Q88" s="599" t="s">
        <v>1410</v>
      </c>
      <c r="R88" s="599" t="s">
        <v>9</v>
      </c>
      <c r="S88" s="602">
        <v>1292</v>
      </c>
      <c r="T88" s="603">
        <v>2</v>
      </c>
      <c r="U88" s="604">
        <v>1317.68</v>
      </c>
      <c r="V88" s="603" t="s">
        <v>1411</v>
      </c>
      <c r="W88" s="605">
        <v>98.298928000000004</v>
      </c>
      <c r="X88" s="599"/>
      <c r="Y88" s="596" t="s">
        <v>1208</v>
      </c>
      <c r="Z88" s="599" t="s">
        <v>1110</v>
      </c>
      <c r="AA88" s="600" t="s">
        <v>1111</v>
      </c>
      <c r="AB88" s="599" t="s">
        <v>9</v>
      </c>
      <c r="AC88" s="602">
        <v>1292</v>
      </c>
      <c r="AD88" s="625"/>
      <c r="AE88" s="591">
        <f>BOM[[#This Row],[Кол-во с учетом нормы расхода]]*BOM[[#This Row],[Цена за ед., без НДС 22%, руб. (с учетом доставки, ЗСР)]]</f>
        <v>0</v>
      </c>
    </row>
    <row r="89" spans="1:31" s="608" customFormat="1" ht="50.1">
      <c r="A89" s="595">
        <v>86</v>
      </c>
      <c r="B89" s="596">
        <v>67</v>
      </c>
      <c r="C89" s="597" t="s">
        <v>1073</v>
      </c>
      <c r="D89" s="598" t="s">
        <v>1074</v>
      </c>
      <c r="E89" s="599" t="s">
        <v>1075</v>
      </c>
      <c r="F89" s="599" t="s">
        <v>1076</v>
      </c>
      <c r="G89" s="599" t="s">
        <v>1080</v>
      </c>
      <c r="H89" s="599" t="s">
        <v>1202</v>
      </c>
      <c r="I89" s="599"/>
      <c r="J89" s="599" t="s">
        <v>464</v>
      </c>
      <c r="K89" s="600" t="s">
        <v>1121</v>
      </c>
      <c r="L89" s="587" t="s">
        <v>377</v>
      </c>
      <c r="M89" s="599" t="s">
        <v>1412</v>
      </c>
      <c r="N89" s="601" t="s">
        <v>1413</v>
      </c>
      <c r="O89" s="599" t="s">
        <v>1414</v>
      </c>
      <c r="P89" s="599"/>
      <c r="Q89" s="599" t="s">
        <v>1393</v>
      </c>
      <c r="R89" s="599" t="s">
        <v>10</v>
      </c>
      <c r="S89" s="602">
        <v>14</v>
      </c>
      <c r="T89" s="603"/>
      <c r="U89" s="604">
        <v>14</v>
      </c>
      <c r="V89" s="603" t="s">
        <v>1415</v>
      </c>
      <c r="W89" s="605">
        <v>0.28000000000000003</v>
      </c>
      <c r="X89" s="599"/>
      <c r="Y89" s="596" t="s">
        <v>1245</v>
      </c>
      <c r="Z89" s="599" t="s">
        <v>1108</v>
      </c>
      <c r="AA89" s="600" t="s">
        <v>1109</v>
      </c>
      <c r="AB89" s="599" t="s">
        <v>9</v>
      </c>
      <c r="AC89" s="602">
        <v>0</v>
      </c>
      <c r="AD89" s="625"/>
      <c r="AE89" s="591">
        <f>BOM[[#This Row],[Кол-во с учетом нормы расхода]]*BOM[[#This Row],[Цена за ед., без НДС 22%, руб. (с учетом доставки, ЗСР)]]</f>
        <v>0</v>
      </c>
    </row>
    <row r="90" spans="1:31" s="608" customFormat="1" ht="45.1">
      <c r="A90" s="595">
        <v>87</v>
      </c>
      <c r="B90" s="596">
        <v>68</v>
      </c>
      <c r="C90" s="597" t="s">
        <v>1073</v>
      </c>
      <c r="D90" s="598" t="s">
        <v>1074</v>
      </c>
      <c r="E90" s="599" t="s">
        <v>1075</v>
      </c>
      <c r="F90" s="599" t="s">
        <v>1076</v>
      </c>
      <c r="G90" s="599" t="s">
        <v>1080</v>
      </c>
      <c r="H90" s="599" t="s">
        <v>1202</v>
      </c>
      <c r="I90" s="599"/>
      <c r="J90" s="599" t="s">
        <v>464</v>
      </c>
      <c r="K90" s="600" t="s">
        <v>1356</v>
      </c>
      <c r="L90" s="587" t="s">
        <v>377</v>
      </c>
      <c r="M90" s="599" t="s">
        <v>1416</v>
      </c>
      <c r="N90" s="601" t="s">
        <v>1417</v>
      </c>
      <c r="O90" s="599" t="s">
        <v>1418</v>
      </c>
      <c r="P90" s="599"/>
      <c r="Q90" s="599" t="s">
        <v>1124</v>
      </c>
      <c r="R90" s="599" t="s">
        <v>10</v>
      </c>
      <c r="S90" s="602">
        <v>2</v>
      </c>
      <c r="T90" s="603"/>
      <c r="U90" s="604">
        <v>2</v>
      </c>
      <c r="V90" s="603" t="s">
        <v>1419</v>
      </c>
      <c r="W90" s="605">
        <v>1.1259999999999999</v>
      </c>
      <c r="X90" s="599"/>
      <c r="Y90" s="596" t="s">
        <v>1245</v>
      </c>
      <c r="Z90" s="599" t="s">
        <v>1108</v>
      </c>
      <c r="AA90" s="600" t="s">
        <v>1109</v>
      </c>
      <c r="AB90" s="599" t="s">
        <v>9</v>
      </c>
      <c r="AC90" s="602">
        <v>6</v>
      </c>
      <c r="AD90" s="625"/>
      <c r="AE90" s="591">
        <f>BOM[[#This Row],[Кол-во с учетом нормы расхода]]*BOM[[#This Row],[Цена за ед., без НДС 22%, руб. (с учетом доставки, ЗСР)]]</f>
        <v>0</v>
      </c>
    </row>
    <row r="91" spans="1:31" s="608" customFormat="1" ht="75.150000000000006">
      <c r="A91" s="595">
        <v>88</v>
      </c>
      <c r="B91" s="596">
        <v>69</v>
      </c>
      <c r="C91" s="597" t="s">
        <v>1073</v>
      </c>
      <c r="D91" s="598" t="s">
        <v>1074</v>
      </c>
      <c r="E91" s="599" t="s">
        <v>1075</v>
      </c>
      <c r="F91" s="599" t="s">
        <v>1076</v>
      </c>
      <c r="G91" s="599" t="s">
        <v>1080</v>
      </c>
      <c r="H91" s="599" t="s">
        <v>1202</v>
      </c>
      <c r="I91" s="599"/>
      <c r="J91" s="599" t="s">
        <v>464</v>
      </c>
      <c r="K91" s="600" t="s">
        <v>1356</v>
      </c>
      <c r="L91" s="587" t="s">
        <v>377</v>
      </c>
      <c r="M91" s="599" t="s">
        <v>1420</v>
      </c>
      <c r="N91" s="601" t="s">
        <v>1421</v>
      </c>
      <c r="O91" s="599" t="s">
        <v>1422</v>
      </c>
      <c r="P91" s="599"/>
      <c r="Q91" s="599" t="s">
        <v>1423</v>
      </c>
      <c r="R91" s="599" t="s">
        <v>9</v>
      </c>
      <c r="S91" s="602">
        <v>1194</v>
      </c>
      <c r="T91" s="603">
        <v>2</v>
      </c>
      <c r="U91" s="604">
        <v>1217.68</v>
      </c>
      <c r="V91" s="603" t="s">
        <v>1424</v>
      </c>
      <c r="W91" s="605">
        <v>515.07864000000006</v>
      </c>
      <c r="X91" s="599"/>
      <c r="Y91" s="596" t="s">
        <v>1245</v>
      </c>
      <c r="Z91" s="599" t="s">
        <v>1108</v>
      </c>
      <c r="AA91" s="600" t="s">
        <v>1109</v>
      </c>
      <c r="AB91" s="599" t="s">
        <v>9</v>
      </c>
      <c r="AC91" s="602">
        <v>1194</v>
      </c>
      <c r="AD91" s="625"/>
      <c r="AE91" s="591">
        <f>BOM[[#This Row],[Кол-во с учетом нормы расхода]]*BOM[[#This Row],[Цена за ед., без НДС 22%, руб. (с учетом доставки, ЗСР)]]</f>
        <v>0</v>
      </c>
    </row>
    <row r="92" spans="1:31" s="608" customFormat="1" ht="50.1">
      <c r="A92" s="595">
        <v>89</v>
      </c>
      <c r="B92" s="596">
        <v>70</v>
      </c>
      <c r="C92" s="597" t="s">
        <v>1073</v>
      </c>
      <c r="D92" s="598" t="s">
        <v>1074</v>
      </c>
      <c r="E92" s="599" t="s">
        <v>1075</v>
      </c>
      <c r="F92" s="599" t="s">
        <v>1076</v>
      </c>
      <c r="G92" s="599" t="s">
        <v>1080</v>
      </c>
      <c r="H92" s="599" t="s">
        <v>1202</v>
      </c>
      <c r="I92" s="599"/>
      <c r="J92" s="599" t="s">
        <v>464</v>
      </c>
      <c r="K92" s="600" t="s">
        <v>1356</v>
      </c>
      <c r="L92" s="587" t="s">
        <v>377</v>
      </c>
      <c r="M92" s="599" t="s">
        <v>1425</v>
      </c>
      <c r="N92" s="601" t="s">
        <v>1426</v>
      </c>
      <c r="O92" s="599" t="s">
        <v>1427</v>
      </c>
      <c r="P92" s="599"/>
      <c r="Q92" s="599" t="s">
        <v>1170</v>
      </c>
      <c r="R92" s="599" t="s">
        <v>9</v>
      </c>
      <c r="S92" s="602">
        <v>9</v>
      </c>
      <c r="T92" s="603">
        <v>2</v>
      </c>
      <c r="U92" s="604">
        <v>9.18</v>
      </c>
      <c r="V92" s="603" t="s">
        <v>1428</v>
      </c>
      <c r="W92" s="605">
        <v>1.377</v>
      </c>
      <c r="X92" s="599"/>
      <c r="Y92" s="596" t="s">
        <v>1245</v>
      </c>
      <c r="Z92" s="599" t="s">
        <v>1108</v>
      </c>
      <c r="AA92" s="600" t="s">
        <v>1109</v>
      </c>
      <c r="AB92" s="599" t="s">
        <v>9</v>
      </c>
      <c r="AC92" s="602">
        <v>9</v>
      </c>
      <c r="AD92" s="625"/>
      <c r="AE92" s="591">
        <f>BOM[[#This Row],[Кол-во с учетом нормы расхода]]*BOM[[#This Row],[Цена за ед., без НДС 22%, руб. (с учетом доставки, ЗСР)]]</f>
        <v>0</v>
      </c>
    </row>
    <row r="93" spans="1:31" s="608" customFormat="1" ht="45.1">
      <c r="A93" s="595">
        <v>90</v>
      </c>
      <c r="B93" s="596">
        <v>71</v>
      </c>
      <c r="C93" s="597" t="s">
        <v>1073</v>
      </c>
      <c r="D93" s="598" t="s">
        <v>1074</v>
      </c>
      <c r="E93" s="599" t="s">
        <v>1075</v>
      </c>
      <c r="F93" s="599" t="s">
        <v>1076</v>
      </c>
      <c r="G93" s="599" t="s">
        <v>1080</v>
      </c>
      <c r="H93" s="599" t="s">
        <v>1202</v>
      </c>
      <c r="I93" s="599"/>
      <c r="J93" s="599" t="s">
        <v>464</v>
      </c>
      <c r="K93" s="600" t="s">
        <v>1356</v>
      </c>
      <c r="L93" s="587" t="s">
        <v>377</v>
      </c>
      <c r="M93" s="599" t="s">
        <v>1429</v>
      </c>
      <c r="N93" s="601" t="s">
        <v>1430</v>
      </c>
      <c r="O93" s="599" t="s">
        <v>1431</v>
      </c>
      <c r="P93" s="599" t="s">
        <v>1260</v>
      </c>
      <c r="Q93" s="599" t="s">
        <v>1170</v>
      </c>
      <c r="R93" s="599" t="s">
        <v>10</v>
      </c>
      <c r="S93" s="602">
        <v>1</v>
      </c>
      <c r="T93" s="603"/>
      <c r="U93" s="604">
        <v>1</v>
      </c>
      <c r="V93" s="603" t="s">
        <v>1432</v>
      </c>
      <c r="W93" s="605">
        <v>7.3999999999999996E-2</v>
      </c>
      <c r="X93" s="599"/>
      <c r="Y93" s="596" t="s">
        <v>1245</v>
      </c>
      <c r="Z93" s="599" t="s">
        <v>1108</v>
      </c>
      <c r="AA93" s="600" t="s">
        <v>1109</v>
      </c>
      <c r="AB93" s="599" t="s">
        <v>9</v>
      </c>
      <c r="AC93" s="602">
        <v>0</v>
      </c>
      <c r="AD93" s="625"/>
      <c r="AE93" s="591">
        <f>BOM[[#This Row],[Кол-во с учетом нормы расхода]]*BOM[[#This Row],[Цена за ед., без НДС 22%, руб. (с учетом доставки, ЗСР)]]</f>
        <v>0</v>
      </c>
    </row>
    <row r="94" spans="1:31" s="608" customFormat="1" ht="45.1">
      <c r="A94" s="595">
        <v>91</v>
      </c>
      <c r="B94" s="596">
        <v>72</v>
      </c>
      <c r="C94" s="597" t="s">
        <v>1073</v>
      </c>
      <c r="D94" s="598" t="s">
        <v>1074</v>
      </c>
      <c r="E94" s="599" t="s">
        <v>1075</v>
      </c>
      <c r="F94" s="599" t="s">
        <v>1076</v>
      </c>
      <c r="G94" s="599" t="s">
        <v>1080</v>
      </c>
      <c r="H94" s="599" t="s">
        <v>1202</v>
      </c>
      <c r="I94" s="599"/>
      <c r="J94" s="599" t="s">
        <v>464</v>
      </c>
      <c r="K94" s="600" t="s">
        <v>1356</v>
      </c>
      <c r="L94" s="587" t="s">
        <v>377</v>
      </c>
      <c r="M94" s="599" t="s">
        <v>1433</v>
      </c>
      <c r="N94" s="601" t="s">
        <v>1434</v>
      </c>
      <c r="O94" s="599">
        <v>57943</v>
      </c>
      <c r="P94" s="599"/>
      <c r="Q94" s="599" t="s">
        <v>1170</v>
      </c>
      <c r="R94" s="599" t="s">
        <v>10</v>
      </c>
      <c r="S94" s="602">
        <v>5</v>
      </c>
      <c r="T94" s="603"/>
      <c r="U94" s="604">
        <v>5</v>
      </c>
      <c r="V94" s="603">
        <v>4.0000000000000001E-3</v>
      </c>
      <c r="W94" s="605">
        <v>0.02</v>
      </c>
      <c r="X94" s="599"/>
      <c r="Y94" s="596" t="s">
        <v>1245</v>
      </c>
      <c r="Z94" s="599" t="s">
        <v>1112</v>
      </c>
      <c r="AA94" s="600" t="s">
        <v>1113</v>
      </c>
      <c r="AB94" s="599" t="s">
        <v>9</v>
      </c>
      <c r="AC94" s="602">
        <v>0</v>
      </c>
      <c r="AD94" s="625"/>
      <c r="AE94" s="591">
        <f>BOM[[#This Row],[Кол-во с учетом нормы расхода]]*BOM[[#This Row],[Цена за ед., без НДС 22%, руб. (с учетом доставки, ЗСР)]]</f>
        <v>0</v>
      </c>
    </row>
    <row r="95" spans="1:31" s="608" customFormat="1" ht="87.65">
      <c r="A95" s="595">
        <v>92</v>
      </c>
      <c r="B95" s="596">
        <v>73</v>
      </c>
      <c r="C95" s="597" t="s">
        <v>1073</v>
      </c>
      <c r="D95" s="598" t="s">
        <v>1074</v>
      </c>
      <c r="E95" s="599" t="s">
        <v>1075</v>
      </c>
      <c r="F95" s="599" t="s">
        <v>1076</v>
      </c>
      <c r="G95" s="599" t="s">
        <v>1080</v>
      </c>
      <c r="H95" s="599" t="s">
        <v>1202</v>
      </c>
      <c r="I95" s="599"/>
      <c r="J95" s="599" t="s">
        <v>464</v>
      </c>
      <c r="K95" s="600" t="s">
        <v>1435</v>
      </c>
      <c r="L95" s="587" t="s">
        <v>377</v>
      </c>
      <c r="M95" s="599" t="s">
        <v>1436</v>
      </c>
      <c r="N95" s="601" t="s">
        <v>1437</v>
      </c>
      <c r="O95" s="599" t="s">
        <v>1438</v>
      </c>
      <c r="P95" s="599" t="s">
        <v>1260</v>
      </c>
      <c r="Q95" s="599" t="s">
        <v>1170</v>
      </c>
      <c r="R95" s="599" t="s">
        <v>9</v>
      </c>
      <c r="S95" s="602">
        <v>15</v>
      </c>
      <c r="T95" s="603"/>
      <c r="U95" s="604">
        <v>15</v>
      </c>
      <c r="V95" s="603" t="s">
        <v>1439</v>
      </c>
      <c r="W95" s="605">
        <v>1.125</v>
      </c>
      <c r="X95" s="599"/>
      <c r="Y95" s="596" t="s">
        <v>1245</v>
      </c>
      <c r="Z95" s="599" t="s">
        <v>1112</v>
      </c>
      <c r="AA95" s="600" t="s">
        <v>1113</v>
      </c>
      <c r="AB95" s="599" t="s">
        <v>9</v>
      </c>
      <c r="AC95" s="602">
        <v>15</v>
      </c>
      <c r="AD95" s="625"/>
      <c r="AE95" s="591">
        <f>BOM[[#This Row],[Кол-во с учетом нормы расхода]]*BOM[[#This Row],[Цена за ед., без НДС 22%, руб. (с учетом доставки, ЗСР)]]</f>
        <v>0</v>
      </c>
    </row>
    <row r="96" spans="1:31" s="608" customFormat="1" ht="45.1">
      <c r="A96" s="595">
        <v>93</v>
      </c>
      <c r="B96" s="596">
        <v>74</v>
      </c>
      <c r="C96" s="597" t="s">
        <v>1073</v>
      </c>
      <c r="D96" s="598" t="s">
        <v>1074</v>
      </c>
      <c r="E96" s="599" t="s">
        <v>1075</v>
      </c>
      <c r="F96" s="599" t="s">
        <v>1076</v>
      </c>
      <c r="G96" s="599" t="s">
        <v>1080</v>
      </c>
      <c r="H96" s="599" t="s">
        <v>1202</v>
      </c>
      <c r="I96" s="599"/>
      <c r="J96" s="599" t="s">
        <v>464</v>
      </c>
      <c r="K96" s="600" t="s">
        <v>1356</v>
      </c>
      <c r="L96" s="587" t="s">
        <v>377</v>
      </c>
      <c r="M96" s="599" t="s">
        <v>1440</v>
      </c>
      <c r="N96" s="601" t="s">
        <v>1441</v>
      </c>
      <c r="O96" s="599" t="s">
        <v>1442</v>
      </c>
      <c r="P96" s="599"/>
      <c r="Q96" s="599" t="s">
        <v>1170</v>
      </c>
      <c r="R96" s="599" t="s">
        <v>10</v>
      </c>
      <c r="S96" s="602">
        <v>5</v>
      </c>
      <c r="T96" s="603"/>
      <c r="U96" s="604">
        <v>5</v>
      </c>
      <c r="V96" s="603" t="s">
        <v>1443</v>
      </c>
      <c r="W96" s="605">
        <v>0.105</v>
      </c>
      <c r="X96" s="599"/>
      <c r="Y96" s="596" t="s">
        <v>1245</v>
      </c>
      <c r="Z96" s="599" t="s">
        <v>1112</v>
      </c>
      <c r="AA96" s="600" t="s">
        <v>1113</v>
      </c>
      <c r="AB96" s="599" t="s">
        <v>9</v>
      </c>
      <c r="AC96" s="602">
        <v>0</v>
      </c>
      <c r="AD96" s="625"/>
      <c r="AE96" s="591">
        <f>BOM[[#This Row],[Кол-во с учетом нормы расхода]]*BOM[[#This Row],[Цена за ед., без НДС 22%, руб. (с учетом доставки, ЗСР)]]</f>
        <v>0</v>
      </c>
    </row>
    <row r="97" spans="1:31" customFormat="1" ht="137.75">
      <c r="A97" s="514">
        <v>94</v>
      </c>
      <c r="B97" s="515">
        <v>75</v>
      </c>
      <c r="C97" s="516" t="s">
        <v>1073</v>
      </c>
      <c r="D97" s="536" t="s">
        <v>1074</v>
      </c>
      <c r="E97" s="517" t="s">
        <v>1075</v>
      </c>
      <c r="F97" s="517" t="s">
        <v>1076</v>
      </c>
      <c r="G97" s="517" t="s">
        <v>1080</v>
      </c>
      <c r="H97" s="517" t="s">
        <v>1202</v>
      </c>
      <c r="I97" s="517"/>
      <c r="J97" s="517" t="s">
        <v>1263</v>
      </c>
      <c r="K97" s="518" t="s">
        <v>1444</v>
      </c>
      <c r="L97" s="517" t="s">
        <v>378</v>
      </c>
      <c r="M97" s="517" t="s">
        <v>1445</v>
      </c>
      <c r="N97" s="519" t="s">
        <v>1446</v>
      </c>
      <c r="O97" s="517" t="s">
        <v>1447</v>
      </c>
      <c r="P97" s="517"/>
      <c r="Q97" s="517" t="s">
        <v>1448</v>
      </c>
      <c r="R97" s="517" t="s">
        <v>10</v>
      </c>
      <c r="S97" s="520">
        <v>2</v>
      </c>
      <c r="T97" s="521"/>
      <c r="U97" s="522">
        <v>2</v>
      </c>
      <c r="V97" s="521" t="s">
        <v>1449</v>
      </c>
      <c r="W97" s="523">
        <v>60</v>
      </c>
      <c r="X97" s="517" t="s">
        <v>1450</v>
      </c>
      <c r="Y97" s="515" t="s">
        <v>1208</v>
      </c>
      <c r="Z97" s="517" t="s">
        <v>1114</v>
      </c>
      <c r="AA97" s="518" t="s">
        <v>1115</v>
      </c>
      <c r="AB97" s="517" t="s">
        <v>10</v>
      </c>
      <c r="AC97" s="520">
        <v>2</v>
      </c>
      <c r="AD97" s="521"/>
      <c r="AE97" s="513">
        <f>BOM[[#This Row],[Кол-во с учетом нормы расхода]]*BOM[[#This Row],[Цена за ед., без НДС 22%, руб. (с учетом доставки, ЗСР)]]</f>
        <v>0</v>
      </c>
    </row>
    <row r="98" spans="1:31" customFormat="1" ht="45.1">
      <c r="A98" s="514">
        <v>95</v>
      </c>
      <c r="B98" s="515">
        <v>76</v>
      </c>
      <c r="C98" s="516" t="s">
        <v>1073</v>
      </c>
      <c r="D98" s="536" t="s">
        <v>1074</v>
      </c>
      <c r="E98" s="517" t="s">
        <v>1075</v>
      </c>
      <c r="F98" s="517" t="s">
        <v>1076</v>
      </c>
      <c r="G98" s="517" t="s">
        <v>1080</v>
      </c>
      <c r="H98" s="517" t="s">
        <v>1202</v>
      </c>
      <c r="I98" s="517"/>
      <c r="J98" s="517" t="s">
        <v>1263</v>
      </c>
      <c r="K98" s="518" t="s">
        <v>1294</v>
      </c>
      <c r="L98" s="517" t="s">
        <v>378</v>
      </c>
      <c r="M98" s="517" t="s">
        <v>1451</v>
      </c>
      <c r="N98" s="519" t="s">
        <v>1452</v>
      </c>
      <c r="O98" s="517" t="s">
        <v>1453</v>
      </c>
      <c r="P98" s="517"/>
      <c r="Q98" s="517" t="s">
        <v>1454</v>
      </c>
      <c r="R98" s="517" t="s">
        <v>10</v>
      </c>
      <c r="S98" s="520">
        <v>2</v>
      </c>
      <c r="T98" s="521"/>
      <c r="U98" s="522">
        <v>2</v>
      </c>
      <c r="V98" s="521"/>
      <c r="W98" s="523">
        <v>0</v>
      </c>
      <c r="X98" s="517"/>
      <c r="Y98" s="515" t="s">
        <v>1208</v>
      </c>
      <c r="Z98" s="517" t="s">
        <v>1114</v>
      </c>
      <c r="AA98" s="518" t="s">
        <v>1115</v>
      </c>
      <c r="AB98" s="517" t="s">
        <v>10</v>
      </c>
      <c r="AC98" s="520">
        <v>0</v>
      </c>
      <c r="AD98" s="521"/>
      <c r="AE98" s="513">
        <f>BOM[[#This Row],[Кол-во с учетом нормы расхода]]*BOM[[#This Row],[Цена за ед., без НДС 22%, руб. (с учетом доставки, ЗСР)]]</f>
        <v>0</v>
      </c>
    </row>
    <row r="99" spans="1:31" customFormat="1" ht="45.1">
      <c r="A99" s="514">
        <v>96</v>
      </c>
      <c r="B99" s="515">
        <v>77</v>
      </c>
      <c r="C99" s="516" t="s">
        <v>1073</v>
      </c>
      <c r="D99" s="536" t="s">
        <v>1074</v>
      </c>
      <c r="E99" s="517" t="s">
        <v>1075</v>
      </c>
      <c r="F99" s="517" t="s">
        <v>1076</v>
      </c>
      <c r="G99" s="517" t="s">
        <v>1080</v>
      </c>
      <c r="H99" s="517" t="s">
        <v>1202</v>
      </c>
      <c r="I99" s="517"/>
      <c r="J99" s="517" t="s">
        <v>1263</v>
      </c>
      <c r="K99" s="518" t="s">
        <v>1294</v>
      </c>
      <c r="L99" s="517" t="s">
        <v>378</v>
      </c>
      <c r="M99" s="517" t="s">
        <v>1455</v>
      </c>
      <c r="N99" s="519" t="s">
        <v>1456</v>
      </c>
      <c r="O99" s="517" t="s">
        <v>1457</v>
      </c>
      <c r="P99" s="517"/>
      <c r="Q99" s="517" t="s">
        <v>1458</v>
      </c>
      <c r="R99" s="517" t="s">
        <v>10</v>
      </c>
      <c r="S99" s="520">
        <v>2</v>
      </c>
      <c r="T99" s="521"/>
      <c r="U99" s="522">
        <v>2</v>
      </c>
      <c r="V99" s="521"/>
      <c r="W99" s="523">
        <v>0</v>
      </c>
      <c r="X99" s="517"/>
      <c r="Y99" s="515" t="s">
        <v>1208</v>
      </c>
      <c r="Z99" s="517" t="s">
        <v>1114</v>
      </c>
      <c r="AA99" s="518" t="s">
        <v>1115</v>
      </c>
      <c r="AB99" s="517" t="s">
        <v>10</v>
      </c>
      <c r="AC99" s="520">
        <v>0</v>
      </c>
      <c r="AD99" s="521"/>
      <c r="AE99" s="513">
        <f>BOM[[#This Row],[Кол-во с учетом нормы расхода]]*BOM[[#This Row],[Цена за ед., без НДС 22%, руб. (с учетом доставки, ЗСР)]]</f>
        <v>0</v>
      </c>
    </row>
    <row r="100" spans="1:31" customFormat="1" ht="52.9" customHeight="1">
      <c r="A100" s="514">
        <v>97</v>
      </c>
      <c r="B100" s="515">
        <v>78</v>
      </c>
      <c r="C100" s="516" t="s">
        <v>1073</v>
      </c>
      <c r="D100" s="536" t="s">
        <v>1074</v>
      </c>
      <c r="E100" s="517" t="s">
        <v>1075</v>
      </c>
      <c r="F100" s="517" t="s">
        <v>1076</v>
      </c>
      <c r="G100" s="517" t="s">
        <v>1080</v>
      </c>
      <c r="H100" s="517" t="s">
        <v>1202</v>
      </c>
      <c r="I100" s="517"/>
      <c r="J100" s="517" t="s">
        <v>1263</v>
      </c>
      <c r="K100" s="518" t="s">
        <v>1297</v>
      </c>
      <c r="L100" s="517" t="s">
        <v>378</v>
      </c>
      <c r="M100" s="517" t="s">
        <v>1459</v>
      </c>
      <c r="N100" s="519" t="s">
        <v>1460</v>
      </c>
      <c r="O100" s="517" t="s">
        <v>1461</v>
      </c>
      <c r="P100" s="517"/>
      <c r="Q100" s="517" t="s">
        <v>1300</v>
      </c>
      <c r="R100" s="517" t="s">
        <v>10</v>
      </c>
      <c r="S100" s="520">
        <v>4</v>
      </c>
      <c r="T100" s="521"/>
      <c r="U100" s="522">
        <v>4</v>
      </c>
      <c r="V100" s="521" t="s">
        <v>1301</v>
      </c>
      <c r="W100" s="523">
        <v>0.28799999999999998</v>
      </c>
      <c r="X100" s="517"/>
      <c r="Y100" s="515" t="s">
        <v>1208</v>
      </c>
      <c r="Z100" s="517" t="s">
        <v>1114</v>
      </c>
      <c r="AA100" s="518" t="s">
        <v>1115</v>
      </c>
      <c r="AB100" s="517" t="s">
        <v>10</v>
      </c>
      <c r="AC100" s="520">
        <v>0</v>
      </c>
      <c r="AD100" s="521"/>
      <c r="AE100" s="513">
        <f>BOM[[#This Row],[Кол-во с учетом нормы расхода]]*BOM[[#This Row],[Цена за ед., без НДС 22%, руб. (с учетом доставки, ЗСР)]]</f>
        <v>0</v>
      </c>
    </row>
    <row r="101" spans="1:31" customFormat="1" ht="52.9" customHeight="1">
      <c r="A101" s="514">
        <v>98</v>
      </c>
      <c r="B101" s="515">
        <v>79</v>
      </c>
      <c r="C101" s="516" t="s">
        <v>1073</v>
      </c>
      <c r="D101" s="536" t="s">
        <v>1074</v>
      </c>
      <c r="E101" s="517" t="s">
        <v>1075</v>
      </c>
      <c r="F101" s="517" t="s">
        <v>1076</v>
      </c>
      <c r="G101" s="517" t="s">
        <v>1080</v>
      </c>
      <c r="H101" s="517" t="s">
        <v>1202</v>
      </c>
      <c r="I101" s="517"/>
      <c r="J101" s="517" t="s">
        <v>1263</v>
      </c>
      <c r="K101" s="518" t="s">
        <v>1297</v>
      </c>
      <c r="L101" s="517" t="s">
        <v>378</v>
      </c>
      <c r="M101" s="517" t="s">
        <v>1462</v>
      </c>
      <c r="N101" s="519" t="s">
        <v>1463</v>
      </c>
      <c r="O101" s="517" t="s">
        <v>1464</v>
      </c>
      <c r="P101" s="517"/>
      <c r="Q101" s="517" t="s">
        <v>1300</v>
      </c>
      <c r="R101" s="517" t="s">
        <v>10</v>
      </c>
      <c r="S101" s="520">
        <v>4</v>
      </c>
      <c r="T101" s="521"/>
      <c r="U101" s="522">
        <v>4</v>
      </c>
      <c r="V101" s="521" t="s">
        <v>1301</v>
      </c>
      <c r="W101" s="523">
        <v>0.28799999999999998</v>
      </c>
      <c r="X101" s="517"/>
      <c r="Y101" s="515" t="s">
        <v>1208</v>
      </c>
      <c r="Z101" s="517" t="s">
        <v>1114</v>
      </c>
      <c r="AA101" s="518" t="s">
        <v>1115</v>
      </c>
      <c r="AB101" s="517" t="s">
        <v>10</v>
      </c>
      <c r="AC101" s="520">
        <v>0</v>
      </c>
      <c r="AD101" s="521"/>
      <c r="AE101" s="513">
        <f>BOM[[#This Row],[Кол-во с учетом нормы расхода]]*BOM[[#This Row],[Цена за ед., без НДС 22%, руб. (с учетом доставки, ЗСР)]]</f>
        <v>0</v>
      </c>
    </row>
    <row r="102" spans="1:31" s="608" customFormat="1" ht="45.1">
      <c r="A102" s="595">
        <v>99</v>
      </c>
      <c r="B102" s="596">
        <v>80</v>
      </c>
      <c r="C102" s="597" t="s">
        <v>1073</v>
      </c>
      <c r="D102" s="598" t="s">
        <v>1074</v>
      </c>
      <c r="E102" s="599" t="s">
        <v>1075</v>
      </c>
      <c r="F102" s="599" t="s">
        <v>1076</v>
      </c>
      <c r="G102" s="599" t="s">
        <v>1080</v>
      </c>
      <c r="H102" s="599" t="s">
        <v>1202</v>
      </c>
      <c r="I102" s="599"/>
      <c r="J102" s="599" t="s">
        <v>464</v>
      </c>
      <c r="K102" s="600" t="s">
        <v>1121</v>
      </c>
      <c r="L102" s="587" t="s">
        <v>377</v>
      </c>
      <c r="M102" s="599" t="s">
        <v>1053</v>
      </c>
      <c r="N102" s="601" t="s">
        <v>1465</v>
      </c>
      <c r="O102" s="599" t="s">
        <v>1466</v>
      </c>
      <c r="P102" s="599"/>
      <c r="Q102" s="599" t="s">
        <v>1393</v>
      </c>
      <c r="R102" s="599" t="s">
        <v>10</v>
      </c>
      <c r="S102" s="602">
        <v>4</v>
      </c>
      <c r="T102" s="603"/>
      <c r="U102" s="604">
        <v>4</v>
      </c>
      <c r="V102" s="603" t="s">
        <v>1467</v>
      </c>
      <c r="W102" s="605">
        <v>0.44</v>
      </c>
      <c r="X102" s="599"/>
      <c r="Y102" s="596" t="s">
        <v>1245</v>
      </c>
      <c r="Z102" s="599" t="s">
        <v>1108</v>
      </c>
      <c r="AA102" s="600" t="s">
        <v>1109</v>
      </c>
      <c r="AB102" s="599" t="s">
        <v>9</v>
      </c>
      <c r="AC102" s="602">
        <v>0</v>
      </c>
      <c r="AD102" s="625"/>
      <c r="AE102" s="591">
        <f>BOM[[#This Row],[Кол-во с учетом нормы расхода]]*BOM[[#This Row],[Цена за ед., без НДС 22%, руб. (с учетом доставки, ЗСР)]]</f>
        <v>0</v>
      </c>
    </row>
    <row r="103" spans="1:31" s="608" customFormat="1" ht="87.65">
      <c r="A103" s="595">
        <v>100</v>
      </c>
      <c r="B103" s="596">
        <v>81</v>
      </c>
      <c r="C103" s="597" t="s">
        <v>1073</v>
      </c>
      <c r="D103" s="598" t="s">
        <v>1074</v>
      </c>
      <c r="E103" s="599" t="s">
        <v>1075</v>
      </c>
      <c r="F103" s="599" t="s">
        <v>1076</v>
      </c>
      <c r="G103" s="599" t="s">
        <v>1080</v>
      </c>
      <c r="H103" s="599" t="s">
        <v>1202</v>
      </c>
      <c r="I103" s="599"/>
      <c r="J103" s="599" t="s">
        <v>464</v>
      </c>
      <c r="K103" s="600" t="s">
        <v>1356</v>
      </c>
      <c r="L103" s="587" t="s">
        <v>377</v>
      </c>
      <c r="M103" s="599" t="s">
        <v>1054</v>
      </c>
      <c r="N103" s="601" t="s">
        <v>1437</v>
      </c>
      <c r="O103" s="599" t="s">
        <v>1438</v>
      </c>
      <c r="P103" s="599"/>
      <c r="Q103" s="599" t="s">
        <v>1170</v>
      </c>
      <c r="R103" s="599" t="s">
        <v>9</v>
      </c>
      <c r="S103" s="602">
        <v>6</v>
      </c>
      <c r="T103" s="603"/>
      <c r="U103" s="604">
        <v>6</v>
      </c>
      <c r="V103" s="603" t="s">
        <v>1439</v>
      </c>
      <c r="W103" s="605">
        <v>0.45</v>
      </c>
      <c r="X103" s="599"/>
      <c r="Y103" s="596" t="s">
        <v>1245</v>
      </c>
      <c r="Z103" s="599" t="s">
        <v>1112</v>
      </c>
      <c r="AA103" s="600" t="s">
        <v>1113</v>
      </c>
      <c r="AB103" s="599" t="s">
        <v>9</v>
      </c>
      <c r="AC103" s="602">
        <v>6</v>
      </c>
      <c r="AD103" s="625"/>
      <c r="AE103" s="591">
        <f>BOM[[#This Row],[Кол-во с учетом нормы расхода]]*BOM[[#This Row],[Цена за ед., без НДС 22%, руб. (с учетом доставки, ЗСР)]]</f>
        <v>0</v>
      </c>
    </row>
    <row r="104" spans="1:31" s="608" customFormat="1" ht="50.1">
      <c r="A104" s="595">
        <v>101</v>
      </c>
      <c r="B104" s="596">
        <v>82</v>
      </c>
      <c r="C104" s="597" t="s">
        <v>1073</v>
      </c>
      <c r="D104" s="598" t="s">
        <v>1074</v>
      </c>
      <c r="E104" s="599" t="s">
        <v>1075</v>
      </c>
      <c r="F104" s="599" t="s">
        <v>1076</v>
      </c>
      <c r="G104" s="599" t="s">
        <v>1080</v>
      </c>
      <c r="H104" s="599" t="s">
        <v>1202</v>
      </c>
      <c r="I104" s="599"/>
      <c r="J104" s="599" t="s">
        <v>464</v>
      </c>
      <c r="K104" s="600" t="s">
        <v>1356</v>
      </c>
      <c r="L104" s="587" t="s">
        <v>377</v>
      </c>
      <c r="M104" s="599" t="s">
        <v>1468</v>
      </c>
      <c r="N104" s="601" t="s">
        <v>1469</v>
      </c>
      <c r="O104" s="599" t="s">
        <v>1470</v>
      </c>
      <c r="P104" s="599"/>
      <c r="Q104" s="599" t="s">
        <v>1170</v>
      </c>
      <c r="R104" s="599" t="s">
        <v>10</v>
      </c>
      <c r="S104" s="602">
        <v>4</v>
      </c>
      <c r="T104" s="603"/>
      <c r="U104" s="604">
        <v>4</v>
      </c>
      <c r="V104" s="603" t="s">
        <v>1180</v>
      </c>
      <c r="W104" s="605">
        <v>1.6E-2</v>
      </c>
      <c r="X104" s="599"/>
      <c r="Y104" s="596" t="s">
        <v>1245</v>
      </c>
      <c r="Z104" s="599" t="s">
        <v>1112</v>
      </c>
      <c r="AA104" s="600" t="s">
        <v>1113</v>
      </c>
      <c r="AB104" s="599" t="s">
        <v>9</v>
      </c>
      <c r="AC104" s="602">
        <v>0</v>
      </c>
      <c r="AD104" s="625"/>
      <c r="AE104" s="591">
        <f>BOM[[#This Row],[Кол-во с учетом нормы расхода]]*BOM[[#This Row],[Цена за ед., без НДС 22%, руб. (с учетом доставки, ЗСР)]]</f>
        <v>0</v>
      </c>
    </row>
    <row r="105" spans="1:31" customFormat="1" ht="38.200000000000003" customHeight="1">
      <c r="A105" s="514">
        <v>102</v>
      </c>
      <c r="B105" s="515">
        <v>1</v>
      </c>
      <c r="C105" s="516" t="s">
        <v>1073</v>
      </c>
      <c r="D105" s="536" t="s">
        <v>1074</v>
      </c>
      <c r="E105" s="517" t="s">
        <v>1075</v>
      </c>
      <c r="F105" s="517" t="s">
        <v>1076</v>
      </c>
      <c r="G105" s="517" t="s">
        <v>1081</v>
      </c>
      <c r="H105" s="517" t="s">
        <v>1471</v>
      </c>
      <c r="I105" s="517"/>
      <c r="J105" s="517" t="s">
        <v>1263</v>
      </c>
      <c r="K105" s="518" t="s">
        <v>1472</v>
      </c>
      <c r="L105" s="517" t="s">
        <v>378</v>
      </c>
      <c r="M105" s="517" t="s">
        <v>397</v>
      </c>
      <c r="N105" s="519" t="s">
        <v>1473</v>
      </c>
      <c r="O105" s="517" t="s">
        <v>1474</v>
      </c>
      <c r="P105" s="517"/>
      <c r="Q105" s="517" t="s">
        <v>1124</v>
      </c>
      <c r="R105" s="517" t="s">
        <v>10</v>
      </c>
      <c r="S105" s="520">
        <v>1</v>
      </c>
      <c r="T105" s="521"/>
      <c r="U105" s="522">
        <v>1</v>
      </c>
      <c r="V105" s="521" t="s">
        <v>1475</v>
      </c>
      <c r="W105" s="523">
        <v>13.12</v>
      </c>
      <c r="X105" s="517"/>
      <c r="Y105" s="515" t="s">
        <v>1245</v>
      </c>
      <c r="Z105" s="517" t="s">
        <v>1116</v>
      </c>
      <c r="AA105" s="518" t="s">
        <v>1117</v>
      </c>
      <c r="AB105" s="517" t="s">
        <v>10</v>
      </c>
      <c r="AC105" s="520">
        <v>1</v>
      </c>
      <c r="AD105" s="521"/>
      <c r="AE105" s="513">
        <f>BOM[[#This Row],[Кол-во с учетом нормы расхода]]*BOM[[#This Row],[Цена за ед., без НДС 22%, руб. (с учетом доставки, ЗСР)]]</f>
        <v>0</v>
      </c>
    </row>
    <row r="106" spans="1:31" customFormat="1" ht="45.1">
      <c r="A106" s="514">
        <v>103</v>
      </c>
      <c r="B106" s="515">
        <v>2</v>
      </c>
      <c r="C106" s="516" t="s">
        <v>1073</v>
      </c>
      <c r="D106" s="536" t="s">
        <v>1074</v>
      </c>
      <c r="E106" s="517" t="s">
        <v>1075</v>
      </c>
      <c r="F106" s="517" t="s">
        <v>1076</v>
      </c>
      <c r="G106" s="517" t="s">
        <v>1081</v>
      </c>
      <c r="H106" s="517" t="s">
        <v>1471</v>
      </c>
      <c r="I106" s="517"/>
      <c r="J106" s="517" t="s">
        <v>1263</v>
      </c>
      <c r="K106" s="518" t="s">
        <v>1297</v>
      </c>
      <c r="L106" s="517" t="s">
        <v>378</v>
      </c>
      <c r="M106" s="517" t="s">
        <v>404</v>
      </c>
      <c r="N106" s="519" t="s">
        <v>1476</v>
      </c>
      <c r="O106" s="517" t="s">
        <v>1477</v>
      </c>
      <c r="P106" s="517"/>
      <c r="Q106" s="517" t="s">
        <v>1124</v>
      </c>
      <c r="R106" s="517" t="s">
        <v>10</v>
      </c>
      <c r="S106" s="520">
        <v>1</v>
      </c>
      <c r="T106" s="521"/>
      <c r="U106" s="522">
        <v>1</v>
      </c>
      <c r="V106" s="521" t="s">
        <v>1478</v>
      </c>
      <c r="W106" s="523">
        <v>0.152</v>
      </c>
      <c r="X106" s="517"/>
      <c r="Y106" s="515" t="s">
        <v>1245</v>
      </c>
      <c r="Z106" s="517" t="s">
        <v>1116</v>
      </c>
      <c r="AA106" s="518" t="s">
        <v>1117</v>
      </c>
      <c r="AB106" s="517" t="s">
        <v>10</v>
      </c>
      <c r="AC106" s="520">
        <v>0</v>
      </c>
      <c r="AD106" s="521"/>
      <c r="AE106" s="513">
        <f>BOM[[#This Row],[Кол-во с учетом нормы расхода]]*BOM[[#This Row],[Цена за ед., без НДС 22%, руб. (с учетом доставки, ЗСР)]]</f>
        <v>0</v>
      </c>
    </row>
    <row r="107" spans="1:31" customFormat="1" ht="45.1">
      <c r="A107" s="514">
        <v>104</v>
      </c>
      <c r="B107" s="515">
        <v>3</v>
      </c>
      <c r="C107" s="516" t="s">
        <v>1073</v>
      </c>
      <c r="D107" s="536" t="s">
        <v>1074</v>
      </c>
      <c r="E107" s="517" t="s">
        <v>1075</v>
      </c>
      <c r="F107" s="517" t="s">
        <v>1076</v>
      </c>
      <c r="G107" s="517" t="s">
        <v>1081</v>
      </c>
      <c r="H107" s="517" t="s">
        <v>1471</v>
      </c>
      <c r="I107" s="517"/>
      <c r="J107" s="517" t="s">
        <v>1263</v>
      </c>
      <c r="K107" s="518" t="s">
        <v>1472</v>
      </c>
      <c r="L107" s="517" t="s">
        <v>378</v>
      </c>
      <c r="M107" s="517" t="s">
        <v>1127</v>
      </c>
      <c r="N107" s="519" t="s">
        <v>1479</v>
      </c>
      <c r="O107" s="517" t="s">
        <v>1480</v>
      </c>
      <c r="P107" s="517"/>
      <c r="Q107" s="517" t="s">
        <v>1124</v>
      </c>
      <c r="R107" s="517" t="s">
        <v>10</v>
      </c>
      <c r="S107" s="520">
        <v>4</v>
      </c>
      <c r="T107" s="521"/>
      <c r="U107" s="522">
        <v>4</v>
      </c>
      <c r="V107" s="521" t="s">
        <v>1481</v>
      </c>
      <c r="W107" s="523">
        <v>101.6</v>
      </c>
      <c r="X107" s="517"/>
      <c r="Y107" s="515" t="s">
        <v>1245</v>
      </c>
      <c r="Z107" s="517" t="s">
        <v>1116</v>
      </c>
      <c r="AA107" s="518" t="s">
        <v>1117</v>
      </c>
      <c r="AB107" s="517" t="s">
        <v>10</v>
      </c>
      <c r="AC107" s="520">
        <v>0</v>
      </c>
      <c r="AD107" s="521"/>
      <c r="AE107" s="513">
        <f>BOM[[#This Row],[Кол-во с учетом нормы расхода]]*BOM[[#This Row],[Цена за ед., без НДС 22%, руб. (с учетом доставки, ЗСР)]]</f>
        <v>0</v>
      </c>
    </row>
    <row r="108" spans="1:31" customFormat="1" ht="38.200000000000003" customHeight="1">
      <c r="A108" s="514">
        <v>105</v>
      </c>
      <c r="B108" s="515">
        <v>4</v>
      </c>
      <c r="C108" s="516" t="s">
        <v>1073</v>
      </c>
      <c r="D108" s="536" t="s">
        <v>1074</v>
      </c>
      <c r="E108" s="517" t="s">
        <v>1075</v>
      </c>
      <c r="F108" s="517" t="s">
        <v>1076</v>
      </c>
      <c r="G108" s="517" t="s">
        <v>1081</v>
      </c>
      <c r="H108" s="517" t="s">
        <v>1471</v>
      </c>
      <c r="I108" s="517"/>
      <c r="J108" s="517" t="s">
        <v>1263</v>
      </c>
      <c r="K108" s="518" t="s">
        <v>1472</v>
      </c>
      <c r="L108" s="517" t="s">
        <v>378</v>
      </c>
      <c r="M108" s="517" t="s">
        <v>1131</v>
      </c>
      <c r="N108" s="519" t="s">
        <v>1482</v>
      </c>
      <c r="O108" s="517" t="s">
        <v>1483</v>
      </c>
      <c r="P108" s="517"/>
      <c r="Q108" s="517" t="s">
        <v>1124</v>
      </c>
      <c r="R108" s="517" t="s">
        <v>10</v>
      </c>
      <c r="S108" s="520">
        <v>5</v>
      </c>
      <c r="T108" s="521"/>
      <c r="U108" s="522">
        <v>5</v>
      </c>
      <c r="V108" s="521" t="s">
        <v>1484</v>
      </c>
      <c r="W108" s="523">
        <v>17.150000000000002</v>
      </c>
      <c r="X108" s="517"/>
      <c r="Y108" s="515" t="s">
        <v>1245</v>
      </c>
      <c r="Z108" s="517" t="s">
        <v>1116</v>
      </c>
      <c r="AA108" s="518" t="s">
        <v>1117</v>
      </c>
      <c r="AB108" s="517" t="s">
        <v>10</v>
      </c>
      <c r="AC108" s="520">
        <v>0</v>
      </c>
      <c r="AD108" s="521"/>
      <c r="AE108" s="513">
        <f>BOM[[#This Row],[Кол-во с учетом нормы расхода]]*BOM[[#This Row],[Цена за ед., без НДС 22%, руб. (с учетом доставки, ЗСР)]]</f>
        <v>0</v>
      </c>
    </row>
    <row r="109" spans="1:31" s="608" customFormat="1" ht="45.1">
      <c r="A109" s="595">
        <v>106</v>
      </c>
      <c r="B109" s="596">
        <v>5</v>
      </c>
      <c r="C109" s="597" t="s">
        <v>1073</v>
      </c>
      <c r="D109" s="598" t="s">
        <v>1074</v>
      </c>
      <c r="E109" s="599" t="s">
        <v>1075</v>
      </c>
      <c r="F109" s="599" t="s">
        <v>1076</v>
      </c>
      <c r="G109" s="599" t="s">
        <v>1081</v>
      </c>
      <c r="H109" s="599" t="s">
        <v>1471</v>
      </c>
      <c r="I109" s="599"/>
      <c r="J109" s="599" t="s">
        <v>1263</v>
      </c>
      <c r="K109" s="600" t="s">
        <v>1472</v>
      </c>
      <c r="L109" s="587" t="s">
        <v>377</v>
      </c>
      <c r="M109" s="599" t="s">
        <v>1190</v>
      </c>
      <c r="N109" s="601" t="s">
        <v>1485</v>
      </c>
      <c r="O109" s="599" t="s">
        <v>1486</v>
      </c>
      <c r="P109" s="599"/>
      <c r="Q109" s="599" t="s">
        <v>1487</v>
      </c>
      <c r="R109" s="599" t="s">
        <v>10</v>
      </c>
      <c r="S109" s="602">
        <v>1</v>
      </c>
      <c r="T109" s="603"/>
      <c r="U109" s="604">
        <v>1</v>
      </c>
      <c r="V109" s="603" t="s">
        <v>334</v>
      </c>
      <c r="W109" s="605">
        <v>4</v>
      </c>
      <c r="X109" s="599"/>
      <c r="Y109" s="596" t="s">
        <v>1245</v>
      </c>
      <c r="Z109" s="599" t="s">
        <v>1116</v>
      </c>
      <c r="AA109" s="600" t="s">
        <v>1117</v>
      </c>
      <c r="AB109" s="599" t="s">
        <v>10</v>
      </c>
      <c r="AC109" s="602">
        <v>0</v>
      </c>
      <c r="AD109" s="625"/>
      <c r="AE109" s="591">
        <f>BOM[[#This Row],[Кол-во с учетом нормы расхода]]*BOM[[#This Row],[Цена за ед., без НДС 22%, руб. (с учетом доставки, ЗСР)]]</f>
        <v>0</v>
      </c>
    </row>
    <row r="110" spans="1:31" s="608" customFormat="1" ht="38.200000000000003" customHeight="1">
      <c r="A110" s="595">
        <v>107</v>
      </c>
      <c r="B110" s="596">
        <v>6</v>
      </c>
      <c r="C110" s="597" t="s">
        <v>1073</v>
      </c>
      <c r="D110" s="598" t="s">
        <v>1074</v>
      </c>
      <c r="E110" s="599" t="s">
        <v>1075</v>
      </c>
      <c r="F110" s="599" t="s">
        <v>1076</v>
      </c>
      <c r="G110" s="599" t="s">
        <v>1081</v>
      </c>
      <c r="H110" s="599" t="s">
        <v>1471</v>
      </c>
      <c r="I110" s="599"/>
      <c r="J110" s="599" t="s">
        <v>464</v>
      </c>
      <c r="K110" s="600" t="s">
        <v>1488</v>
      </c>
      <c r="L110" s="587" t="s">
        <v>377</v>
      </c>
      <c r="M110" s="599" t="s">
        <v>1135</v>
      </c>
      <c r="N110" s="601" t="s">
        <v>1489</v>
      </c>
      <c r="O110" s="599" t="s">
        <v>1490</v>
      </c>
      <c r="P110" s="599"/>
      <c r="Q110" s="599" t="s">
        <v>1326</v>
      </c>
      <c r="R110" s="599" t="s">
        <v>10</v>
      </c>
      <c r="S110" s="602">
        <v>1</v>
      </c>
      <c r="T110" s="603"/>
      <c r="U110" s="604">
        <v>1</v>
      </c>
      <c r="V110" s="603" t="s">
        <v>335</v>
      </c>
      <c r="W110" s="605">
        <v>1</v>
      </c>
      <c r="X110" s="599"/>
      <c r="Y110" s="596" t="s">
        <v>1245</v>
      </c>
      <c r="Z110" s="599" t="s">
        <v>1116</v>
      </c>
      <c r="AA110" s="600" t="s">
        <v>1117</v>
      </c>
      <c r="AB110" s="599" t="s">
        <v>10</v>
      </c>
      <c r="AC110" s="602">
        <v>0</v>
      </c>
      <c r="AD110" s="625"/>
      <c r="AE110" s="591">
        <f>BOM[[#This Row],[Кол-во с учетом нормы расхода]]*BOM[[#This Row],[Цена за ед., без НДС 22%, руб. (с учетом доставки, ЗСР)]]</f>
        <v>0</v>
      </c>
    </row>
    <row r="111" spans="1:31" s="608" customFormat="1" ht="45.1">
      <c r="A111" s="595">
        <v>108</v>
      </c>
      <c r="B111" s="596">
        <v>7</v>
      </c>
      <c r="C111" s="597" t="s">
        <v>1073</v>
      </c>
      <c r="D111" s="598" t="s">
        <v>1074</v>
      </c>
      <c r="E111" s="599" t="s">
        <v>1075</v>
      </c>
      <c r="F111" s="599" t="s">
        <v>1076</v>
      </c>
      <c r="G111" s="599" t="s">
        <v>1081</v>
      </c>
      <c r="H111" s="599" t="s">
        <v>1471</v>
      </c>
      <c r="I111" s="599"/>
      <c r="J111" s="599" t="s">
        <v>464</v>
      </c>
      <c r="K111" s="600" t="s">
        <v>1488</v>
      </c>
      <c r="L111" s="587" t="s">
        <v>377</v>
      </c>
      <c r="M111" s="599" t="s">
        <v>1194</v>
      </c>
      <c r="N111" s="601" t="s">
        <v>1491</v>
      </c>
      <c r="O111" s="599" t="s">
        <v>1492</v>
      </c>
      <c r="P111" s="599"/>
      <c r="Q111" s="599" t="s">
        <v>1326</v>
      </c>
      <c r="R111" s="599" t="s">
        <v>10</v>
      </c>
      <c r="S111" s="602">
        <v>2</v>
      </c>
      <c r="T111" s="603"/>
      <c r="U111" s="604">
        <v>2</v>
      </c>
      <c r="V111" s="603" t="s">
        <v>1493</v>
      </c>
      <c r="W111" s="605">
        <v>1.2</v>
      </c>
      <c r="X111" s="599"/>
      <c r="Y111" s="596" t="s">
        <v>1245</v>
      </c>
      <c r="Z111" s="599" t="s">
        <v>1116</v>
      </c>
      <c r="AA111" s="600" t="s">
        <v>1117</v>
      </c>
      <c r="AB111" s="599" t="s">
        <v>10</v>
      </c>
      <c r="AC111" s="602">
        <v>0</v>
      </c>
      <c r="AD111" s="625"/>
      <c r="AE111" s="591">
        <f>BOM[[#This Row],[Кол-во с учетом нормы расхода]]*BOM[[#This Row],[Цена за ед., без НДС 22%, руб. (с учетом доставки, ЗСР)]]</f>
        <v>0</v>
      </c>
    </row>
    <row r="112" spans="1:31" s="608" customFormat="1" ht="38.200000000000003" customHeight="1">
      <c r="A112" s="595">
        <v>109</v>
      </c>
      <c r="B112" s="596">
        <v>8</v>
      </c>
      <c r="C112" s="597" t="s">
        <v>1073</v>
      </c>
      <c r="D112" s="598" t="s">
        <v>1074</v>
      </c>
      <c r="E112" s="599" t="s">
        <v>1075</v>
      </c>
      <c r="F112" s="599" t="s">
        <v>1076</v>
      </c>
      <c r="G112" s="599" t="s">
        <v>1081</v>
      </c>
      <c r="H112" s="599" t="s">
        <v>1471</v>
      </c>
      <c r="I112" s="599"/>
      <c r="J112" s="599" t="s">
        <v>464</v>
      </c>
      <c r="K112" s="600" t="s">
        <v>1253</v>
      </c>
      <c r="L112" s="587" t="s">
        <v>377</v>
      </c>
      <c r="M112" s="599" t="s">
        <v>1139</v>
      </c>
      <c r="N112" s="601" t="s">
        <v>1494</v>
      </c>
      <c r="O112" s="599" t="s">
        <v>1495</v>
      </c>
      <c r="P112" s="599"/>
      <c r="Q112" s="599" t="s">
        <v>1170</v>
      </c>
      <c r="R112" s="599" t="s">
        <v>10</v>
      </c>
      <c r="S112" s="602">
        <v>1</v>
      </c>
      <c r="T112" s="603"/>
      <c r="U112" s="604">
        <v>1</v>
      </c>
      <c r="V112" s="603" t="s">
        <v>1496</v>
      </c>
      <c r="W112" s="605">
        <v>0.218</v>
      </c>
      <c r="X112" s="599"/>
      <c r="Y112" s="596" t="s">
        <v>1245</v>
      </c>
      <c r="Z112" s="599" t="s">
        <v>1116</v>
      </c>
      <c r="AA112" s="600" t="s">
        <v>1117</v>
      </c>
      <c r="AB112" s="599" t="s">
        <v>10</v>
      </c>
      <c r="AC112" s="602">
        <v>0</v>
      </c>
      <c r="AD112" s="625"/>
      <c r="AE112" s="591">
        <f>BOM[[#This Row],[Кол-во с учетом нормы расхода]]*BOM[[#This Row],[Цена за ед., без НДС 22%, руб. (с учетом доставки, ЗСР)]]</f>
        <v>0</v>
      </c>
    </row>
    <row r="113" spans="1:31" s="608" customFormat="1" ht="38.200000000000003" customHeight="1">
      <c r="A113" s="595">
        <v>110</v>
      </c>
      <c r="B113" s="596">
        <v>9</v>
      </c>
      <c r="C113" s="597" t="s">
        <v>1073</v>
      </c>
      <c r="D113" s="598" t="s">
        <v>1074</v>
      </c>
      <c r="E113" s="599" t="s">
        <v>1075</v>
      </c>
      <c r="F113" s="599" t="s">
        <v>1076</v>
      </c>
      <c r="G113" s="599" t="s">
        <v>1081</v>
      </c>
      <c r="H113" s="599" t="s">
        <v>1471</v>
      </c>
      <c r="I113" s="599"/>
      <c r="J113" s="599" t="s">
        <v>464</v>
      </c>
      <c r="K113" s="600" t="s">
        <v>1253</v>
      </c>
      <c r="L113" s="587" t="s">
        <v>377</v>
      </c>
      <c r="M113" s="599" t="s">
        <v>1198</v>
      </c>
      <c r="N113" s="601" t="s">
        <v>1497</v>
      </c>
      <c r="O113" s="599" t="s">
        <v>1498</v>
      </c>
      <c r="P113" s="599"/>
      <c r="Q113" s="599" t="s">
        <v>1170</v>
      </c>
      <c r="R113" s="599" t="s">
        <v>10</v>
      </c>
      <c r="S113" s="602">
        <v>2</v>
      </c>
      <c r="T113" s="603"/>
      <c r="U113" s="604">
        <v>2</v>
      </c>
      <c r="V113" s="603" t="s">
        <v>1499</v>
      </c>
      <c r="W113" s="605">
        <v>0.49199999999999999</v>
      </c>
      <c r="X113" s="599"/>
      <c r="Y113" s="596" t="s">
        <v>1245</v>
      </c>
      <c r="Z113" s="599" t="s">
        <v>1116</v>
      </c>
      <c r="AA113" s="600" t="s">
        <v>1117</v>
      </c>
      <c r="AB113" s="599" t="s">
        <v>10</v>
      </c>
      <c r="AC113" s="602">
        <v>0</v>
      </c>
      <c r="AD113" s="625"/>
      <c r="AE113" s="591">
        <f>BOM[[#This Row],[Кол-во с учетом нормы расхода]]*BOM[[#This Row],[Цена за ед., без НДС 22%, руб. (с учетом доставки, ЗСР)]]</f>
        <v>0</v>
      </c>
    </row>
    <row r="114" spans="1:31" s="608" customFormat="1" ht="25.55" customHeight="1">
      <c r="A114" s="595">
        <v>111</v>
      </c>
      <c r="B114" s="596">
        <v>10</v>
      </c>
      <c r="C114" s="597" t="s">
        <v>1073</v>
      </c>
      <c r="D114" s="598" t="s">
        <v>1074</v>
      </c>
      <c r="E114" s="599" t="s">
        <v>1075</v>
      </c>
      <c r="F114" s="599" t="s">
        <v>1076</v>
      </c>
      <c r="G114" s="599" t="s">
        <v>1081</v>
      </c>
      <c r="H114" s="599" t="s">
        <v>1471</v>
      </c>
      <c r="I114" s="599"/>
      <c r="J114" s="599" t="s">
        <v>464</v>
      </c>
      <c r="K114" s="600" t="s">
        <v>1488</v>
      </c>
      <c r="L114" s="587" t="s">
        <v>377</v>
      </c>
      <c r="M114" s="599" t="s">
        <v>1143</v>
      </c>
      <c r="N114" s="601" t="s">
        <v>1500</v>
      </c>
      <c r="O114" s="599" t="s">
        <v>1501</v>
      </c>
      <c r="P114" s="599"/>
      <c r="Q114" s="599" t="s">
        <v>1170</v>
      </c>
      <c r="R114" s="599" t="s">
        <v>10</v>
      </c>
      <c r="S114" s="602">
        <v>2</v>
      </c>
      <c r="T114" s="603"/>
      <c r="U114" s="604">
        <v>2</v>
      </c>
      <c r="V114" s="603" t="s">
        <v>1502</v>
      </c>
      <c r="W114" s="605">
        <v>0.24</v>
      </c>
      <c r="X114" s="599"/>
      <c r="Y114" s="596" t="s">
        <v>1245</v>
      </c>
      <c r="Z114" s="599" t="s">
        <v>1116</v>
      </c>
      <c r="AA114" s="600" t="s">
        <v>1117</v>
      </c>
      <c r="AB114" s="599" t="s">
        <v>10</v>
      </c>
      <c r="AC114" s="602">
        <v>0</v>
      </c>
      <c r="AD114" s="625"/>
      <c r="AE114" s="591">
        <f>BOM[[#This Row],[Кол-во с учетом нормы расхода]]*BOM[[#This Row],[Цена за ед., без НДС 22%, руб. (с учетом доставки, ЗСР)]]</f>
        <v>0</v>
      </c>
    </row>
    <row r="115" spans="1:31" s="608" customFormat="1" ht="38.200000000000003" customHeight="1">
      <c r="A115" s="595">
        <v>112</v>
      </c>
      <c r="B115" s="596">
        <v>11</v>
      </c>
      <c r="C115" s="597" t="s">
        <v>1073</v>
      </c>
      <c r="D115" s="598" t="s">
        <v>1074</v>
      </c>
      <c r="E115" s="599" t="s">
        <v>1075</v>
      </c>
      <c r="F115" s="599" t="s">
        <v>1076</v>
      </c>
      <c r="G115" s="599" t="s">
        <v>1081</v>
      </c>
      <c r="H115" s="599" t="s">
        <v>1471</v>
      </c>
      <c r="I115" s="599"/>
      <c r="J115" s="599" t="s">
        <v>464</v>
      </c>
      <c r="K115" s="600" t="s">
        <v>1323</v>
      </c>
      <c r="L115" s="587" t="s">
        <v>377</v>
      </c>
      <c r="M115" s="599" t="s">
        <v>1147</v>
      </c>
      <c r="N115" s="601" t="s">
        <v>1503</v>
      </c>
      <c r="O115" s="599" t="s">
        <v>1504</v>
      </c>
      <c r="P115" s="599"/>
      <c r="Q115" s="599" t="s">
        <v>1170</v>
      </c>
      <c r="R115" s="599" t="s">
        <v>10</v>
      </c>
      <c r="S115" s="602">
        <v>1</v>
      </c>
      <c r="T115" s="603"/>
      <c r="U115" s="604">
        <v>1</v>
      </c>
      <c r="V115" s="603" t="s">
        <v>1505</v>
      </c>
      <c r="W115" s="605">
        <v>2.468</v>
      </c>
      <c r="X115" s="599"/>
      <c r="Y115" s="596" t="s">
        <v>1245</v>
      </c>
      <c r="Z115" s="599" t="s">
        <v>1116</v>
      </c>
      <c r="AA115" s="600" t="s">
        <v>1117</v>
      </c>
      <c r="AB115" s="599" t="s">
        <v>10</v>
      </c>
      <c r="AC115" s="602">
        <v>0</v>
      </c>
      <c r="AD115" s="625"/>
      <c r="AE115" s="591">
        <f>BOM[[#This Row],[Кол-во с учетом нормы расхода]]*BOM[[#This Row],[Цена за ед., без НДС 22%, руб. (с учетом доставки, ЗСР)]]</f>
        <v>0</v>
      </c>
    </row>
    <row r="116" spans="1:31" s="608" customFormat="1" ht="25.55" customHeight="1">
      <c r="A116" s="595">
        <v>113</v>
      </c>
      <c r="B116" s="596">
        <v>12</v>
      </c>
      <c r="C116" s="597" t="s">
        <v>1073</v>
      </c>
      <c r="D116" s="598" t="s">
        <v>1074</v>
      </c>
      <c r="E116" s="599" t="s">
        <v>1075</v>
      </c>
      <c r="F116" s="599" t="s">
        <v>1076</v>
      </c>
      <c r="G116" s="599" t="s">
        <v>1081</v>
      </c>
      <c r="H116" s="599" t="s">
        <v>1471</v>
      </c>
      <c r="I116" s="599"/>
      <c r="J116" s="599" t="s">
        <v>464</v>
      </c>
      <c r="K116" s="600" t="s">
        <v>1249</v>
      </c>
      <c r="L116" s="587" t="s">
        <v>377</v>
      </c>
      <c r="M116" s="599" t="s">
        <v>1151</v>
      </c>
      <c r="N116" s="601" t="s">
        <v>1506</v>
      </c>
      <c r="O116" s="599" t="s">
        <v>1507</v>
      </c>
      <c r="P116" s="599"/>
      <c r="Q116" s="599" t="s">
        <v>1170</v>
      </c>
      <c r="R116" s="599" t="s">
        <v>10</v>
      </c>
      <c r="S116" s="602">
        <v>1</v>
      </c>
      <c r="T116" s="603"/>
      <c r="U116" s="604">
        <v>1</v>
      </c>
      <c r="V116" s="603" t="s">
        <v>1508</v>
      </c>
      <c r="W116" s="605">
        <v>0.11799999999999999</v>
      </c>
      <c r="X116" s="599"/>
      <c r="Y116" s="596" t="s">
        <v>1245</v>
      </c>
      <c r="Z116" s="599" t="s">
        <v>1116</v>
      </c>
      <c r="AA116" s="600" t="s">
        <v>1117</v>
      </c>
      <c r="AB116" s="599" t="s">
        <v>10</v>
      </c>
      <c r="AC116" s="602">
        <v>0</v>
      </c>
      <c r="AD116" s="625"/>
      <c r="AE116" s="591">
        <f>BOM[[#This Row],[Кол-во с учетом нормы расхода]]*BOM[[#This Row],[Цена за ед., без НДС 22%, руб. (с учетом доставки, ЗСР)]]</f>
        <v>0</v>
      </c>
    </row>
    <row r="117" spans="1:31" s="608" customFormat="1" ht="25.55" customHeight="1">
      <c r="A117" s="595">
        <v>114</v>
      </c>
      <c r="B117" s="596">
        <v>13</v>
      </c>
      <c r="C117" s="597" t="s">
        <v>1073</v>
      </c>
      <c r="D117" s="598" t="s">
        <v>1074</v>
      </c>
      <c r="E117" s="599" t="s">
        <v>1075</v>
      </c>
      <c r="F117" s="599" t="s">
        <v>1076</v>
      </c>
      <c r="G117" s="599" t="s">
        <v>1081</v>
      </c>
      <c r="H117" s="599" t="s">
        <v>1471</v>
      </c>
      <c r="I117" s="599"/>
      <c r="J117" s="599" t="s">
        <v>464</v>
      </c>
      <c r="K117" s="600" t="s">
        <v>1249</v>
      </c>
      <c r="L117" s="587" t="s">
        <v>377</v>
      </c>
      <c r="M117" s="599" t="s">
        <v>1156</v>
      </c>
      <c r="N117" s="601" t="s">
        <v>1509</v>
      </c>
      <c r="O117" s="599" t="s">
        <v>1275</v>
      </c>
      <c r="P117" s="599" t="s">
        <v>1260</v>
      </c>
      <c r="Q117" s="599" t="s">
        <v>1170</v>
      </c>
      <c r="R117" s="599" t="s">
        <v>10</v>
      </c>
      <c r="S117" s="602">
        <v>4</v>
      </c>
      <c r="T117" s="603"/>
      <c r="U117" s="604">
        <v>4</v>
      </c>
      <c r="V117" s="603" t="s">
        <v>1171</v>
      </c>
      <c r="W117" s="605">
        <v>0.02</v>
      </c>
      <c r="X117" s="599"/>
      <c r="Y117" s="596" t="s">
        <v>1245</v>
      </c>
      <c r="Z117" s="599" t="s">
        <v>1116</v>
      </c>
      <c r="AA117" s="600" t="s">
        <v>1117</v>
      </c>
      <c r="AB117" s="599" t="s">
        <v>10</v>
      </c>
      <c r="AC117" s="602">
        <v>0</v>
      </c>
      <c r="AD117" s="625"/>
      <c r="AE117" s="591">
        <f>BOM[[#This Row],[Кол-во с учетом нормы расхода]]*BOM[[#This Row],[Цена за ед., без НДС 22%, руб. (с учетом доставки, ЗСР)]]</f>
        <v>0</v>
      </c>
    </row>
    <row r="118" spans="1:31" s="608" customFormat="1" ht="62.65">
      <c r="A118" s="595">
        <v>115</v>
      </c>
      <c r="B118" s="596">
        <v>14</v>
      </c>
      <c r="C118" s="597" t="s">
        <v>1073</v>
      </c>
      <c r="D118" s="598" t="s">
        <v>1074</v>
      </c>
      <c r="E118" s="599" t="s">
        <v>1075</v>
      </c>
      <c r="F118" s="599" t="s">
        <v>1076</v>
      </c>
      <c r="G118" s="599" t="s">
        <v>1081</v>
      </c>
      <c r="H118" s="599" t="s">
        <v>1471</v>
      </c>
      <c r="I118" s="599"/>
      <c r="J118" s="599" t="s">
        <v>464</v>
      </c>
      <c r="K118" s="600" t="s">
        <v>1340</v>
      </c>
      <c r="L118" s="587" t="s">
        <v>377</v>
      </c>
      <c r="M118" s="599" t="s">
        <v>11</v>
      </c>
      <c r="N118" s="601" t="s">
        <v>1510</v>
      </c>
      <c r="O118" s="599" t="s">
        <v>1511</v>
      </c>
      <c r="P118" s="599"/>
      <c r="Q118" s="599" t="s">
        <v>1124</v>
      </c>
      <c r="R118" s="599" t="s">
        <v>9</v>
      </c>
      <c r="S118" s="602">
        <v>108</v>
      </c>
      <c r="T118" s="603">
        <v>3</v>
      </c>
      <c r="U118" s="604">
        <v>111.24</v>
      </c>
      <c r="V118" s="603" t="s">
        <v>1333</v>
      </c>
      <c r="W118" s="605">
        <v>7.1193600000000004</v>
      </c>
      <c r="X118" s="599"/>
      <c r="Y118" s="596" t="s">
        <v>1126</v>
      </c>
      <c r="Z118" s="599" t="s">
        <v>1118</v>
      </c>
      <c r="AA118" s="600" t="s">
        <v>1119</v>
      </c>
      <c r="AB118" s="599" t="s">
        <v>9</v>
      </c>
      <c r="AC118" s="602">
        <v>108</v>
      </c>
      <c r="AD118" s="625"/>
      <c r="AE118" s="591">
        <f>BOM[[#This Row],[Кол-во с учетом нормы расхода]]*BOM[[#This Row],[Цена за ед., без НДС 22%, руб. (с учетом доставки, ЗСР)]]</f>
        <v>0</v>
      </c>
    </row>
    <row r="119" spans="1:31" s="608" customFormat="1" ht="45.1">
      <c r="A119" s="595">
        <v>116</v>
      </c>
      <c r="B119" s="596">
        <v>15</v>
      </c>
      <c r="C119" s="597" t="s">
        <v>1073</v>
      </c>
      <c r="D119" s="598" t="s">
        <v>1074</v>
      </c>
      <c r="E119" s="599" t="s">
        <v>1075</v>
      </c>
      <c r="F119" s="599" t="s">
        <v>1076</v>
      </c>
      <c r="G119" s="599" t="s">
        <v>1081</v>
      </c>
      <c r="H119" s="599" t="s">
        <v>1471</v>
      </c>
      <c r="I119" s="599"/>
      <c r="J119" s="599" t="s">
        <v>464</v>
      </c>
      <c r="K119" s="600" t="s">
        <v>1512</v>
      </c>
      <c r="L119" s="587" t="s">
        <v>377</v>
      </c>
      <c r="M119" s="599" t="s">
        <v>12</v>
      </c>
      <c r="N119" s="601" t="s">
        <v>1513</v>
      </c>
      <c r="O119" s="599" t="s">
        <v>1514</v>
      </c>
      <c r="P119" s="599"/>
      <c r="Q119" s="599" t="s">
        <v>1515</v>
      </c>
      <c r="R119" s="599" t="s">
        <v>10</v>
      </c>
      <c r="S119" s="602">
        <v>222</v>
      </c>
      <c r="T119" s="603"/>
      <c r="U119" s="604">
        <v>222</v>
      </c>
      <c r="V119" s="603" t="s">
        <v>1516</v>
      </c>
      <c r="W119" s="605">
        <v>122.1</v>
      </c>
      <c r="X119" s="599"/>
      <c r="Y119" s="596" t="s">
        <v>1126</v>
      </c>
      <c r="Z119" s="599" t="s">
        <v>1118</v>
      </c>
      <c r="AA119" s="600" t="s">
        <v>1119</v>
      </c>
      <c r="AB119" s="599" t="s">
        <v>9</v>
      </c>
      <c r="AC119" s="602">
        <v>0</v>
      </c>
      <c r="AD119" s="625"/>
      <c r="AE119" s="591">
        <f>BOM[[#This Row],[Кол-во с учетом нормы расхода]]*BOM[[#This Row],[Цена за ед., без НДС 22%, руб. (с учетом доставки, ЗСР)]]</f>
        <v>0</v>
      </c>
    </row>
    <row r="120" spans="1:31" s="608" customFormat="1" ht="45.1">
      <c r="A120" s="595">
        <v>117</v>
      </c>
      <c r="B120" s="596">
        <v>16</v>
      </c>
      <c r="C120" s="597" t="s">
        <v>1073</v>
      </c>
      <c r="D120" s="598" t="s">
        <v>1074</v>
      </c>
      <c r="E120" s="599" t="s">
        <v>1075</v>
      </c>
      <c r="F120" s="599" t="s">
        <v>1076</v>
      </c>
      <c r="G120" s="599" t="s">
        <v>1081</v>
      </c>
      <c r="H120" s="599" t="s">
        <v>1471</v>
      </c>
      <c r="I120" s="599"/>
      <c r="J120" s="599" t="s">
        <v>464</v>
      </c>
      <c r="K120" s="600" t="s">
        <v>1379</v>
      </c>
      <c r="L120" s="587" t="s">
        <v>377</v>
      </c>
      <c r="M120" s="599" t="s">
        <v>13</v>
      </c>
      <c r="N120" s="601" t="s">
        <v>1517</v>
      </c>
      <c r="O120" s="599" t="s">
        <v>1364</v>
      </c>
      <c r="P120" s="599"/>
      <c r="Q120" s="599" t="s">
        <v>1170</v>
      </c>
      <c r="R120" s="599" t="s">
        <v>9</v>
      </c>
      <c r="S120" s="602">
        <v>666</v>
      </c>
      <c r="T120" s="603"/>
      <c r="U120" s="604">
        <v>666</v>
      </c>
      <c r="V120" s="603" t="s">
        <v>1365</v>
      </c>
      <c r="W120" s="605">
        <v>70.596000000000004</v>
      </c>
      <c r="X120" s="599"/>
      <c r="Y120" s="596" t="s">
        <v>1126</v>
      </c>
      <c r="Z120" s="599" t="s">
        <v>1118</v>
      </c>
      <c r="AA120" s="600" t="s">
        <v>1119</v>
      </c>
      <c r="AB120" s="599" t="s">
        <v>9</v>
      </c>
      <c r="AC120" s="602">
        <v>0</v>
      </c>
      <c r="AD120" s="625"/>
      <c r="AE120" s="591">
        <f>BOM[[#This Row],[Кол-во с учетом нормы расхода]]*BOM[[#This Row],[Цена за ед., без НДС 22%, руб. (с учетом доставки, ЗСР)]]</f>
        <v>0</v>
      </c>
    </row>
    <row r="121" spans="1:31" s="608" customFormat="1" ht="45.1">
      <c r="A121" s="595">
        <v>118</v>
      </c>
      <c r="B121" s="596">
        <v>17</v>
      </c>
      <c r="C121" s="597" t="s">
        <v>1073</v>
      </c>
      <c r="D121" s="598" t="s">
        <v>1074</v>
      </c>
      <c r="E121" s="599" t="s">
        <v>1075</v>
      </c>
      <c r="F121" s="599" t="s">
        <v>1076</v>
      </c>
      <c r="G121" s="599" t="s">
        <v>1081</v>
      </c>
      <c r="H121" s="599" t="s">
        <v>1471</v>
      </c>
      <c r="I121" s="599"/>
      <c r="J121" s="599" t="s">
        <v>464</v>
      </c>
      <c r="K121" s="600" t="s">
        <v>1512</v>
      </c>
      <c r="L121" s="587" t="s">
        <v>377</v>
      </c>
      <c r="M121" s="599" t="s">
        <v>14</v>
      </c>
      <c r="N121" s="601" t="s">
        <v>1367</v>
      </c>
      <c r="O121" s="599" t="s">
        <v>1368</v>
      </c>
      <c r="P121" s="599"/>
      <c r="Q121" s="599" t="s">
        <v>1170</v>
      </c>
      <c r="R121" s="599" t="s">
        <v>10</v>
      </c>
      <c r="S121" s="602">
        <v>222</v>
      </c>
      <c r="T121" s="603"/>
      <c r="U121" s="604">
        <v>222</v>
      </c>
      <c r="V121" s="603" t="s">
        <v>1369</v>
      </c>
      <c r="W121" s="605">
        <v>295.92599999999999</v>
      </c>
      <c r="X121" s="599"/>
      <c r="Y121" s="596" t="s">
        <v>1126</v>
      </c>
      <c r="Z121" s="599" t="s">
        <v>1118</v>
      </c>
      <c r="AA121" s="600" t="s">
        <v>1119</v>
      </c>
      <c r="AB121" s="599" t="s">
        <v>9</v>
      </c>
      <c r="AC121" s="602">
        <v>0</v>
      </c>
      <c r="AD121" s="625"/>
      <c r="AE121" s="591">
        <f>BOM[[#This Row],[Кол-во с учетом нормы расхода]]*BOM[[#This Row],[Цена за ед., без НДС 22%, руб. (с учетом доставки, ЗСР)]]</f>
        <v>0</v>
      </c>
    </row>
    <row r="122" spans="1:31" s="608" customFormat="1" ht="45.1">
      <c r="A122" s="595">
        <v>119</v>
      </c>
      <c r="B122" s="596">
        <v>18</v>
      </c>
      <c r="C122" s="597" t="s">
        <v>1073</v>
      </c>
      <c r="D122" s="598" t="s">
        <v>1074</v>
      </c>
      <c r="E122" s="599" t="s">
        <v>1075</v>
      </c>
      <c r="F122" s="599" t="s">
        <v>1076</v>
      </c>
      <c r="G122" s="599" t="s">
        <v>1081</v>
      </c>
      <c r="H122" s="599" t="s">
        <v>1471</v>
      </c>
      <c r="I122" s="599"/>
      <c r="J122" s="599" t="s">
        <v>464</v>
      </c>
      <c r="K122" s="600" t="s">
        <v>1356</v>
      </c>
      <c r="L122" s="587" t="s">
        <v>377</v>
      </c>
      <c r="M122" s="599" t="s">
        <v>1341</v>
      </c>
      <c r="N122" s="601" t="s">
        <v>1518</v>
      </c>
      <c r="O122" s="599" t="s">
        <v>1519</v>
      </c>
      <c r="P122" s="599"/>
      <c r="Q122" s="599" t="s">
        <v>1124</v>
      </c>
      <c r="R122" s="599" t="s">
        <v>10</v>
      </c>
      <c r="S122" s="602">
        <v>1</v>
      </c>
      <c r="T122" s="603"/>
      <c r="U122" s="604">
        <v>1</v>
      </c>
      <c r="V122" s="603" t="s">
        <v>1520</v>
      </c>
      <c r="W122" s="605">
        <v>0.44</v>
      </c>
      <c r="X122" s="599"/>
      <c r="Y122" s="596" t="s">
        <v>1245</v>
      </c>
      <c r="Z122" s="599" t="s">
        <v>1116</v>
      </c>
      <c r="AA122" s="600" t="s">
        <v>1117</v>
      </c>
      <c r="AB122" s="599" t="s">
        <v>10</v>
      </c>
      <c r="AC122" s="602">
        <v>0</v>
      </c>
      <c r="AD122" s="625"/>
      <c r="AE122" s="591">
        <f>BOM[[#This Row],[Кол-во с учетом нормы расхода]]*BOM[[#This Row],[Цена за ед., без НДС 22%, руб. (с учетом доставки, ЗСР)]]</f>
        <v>0</v>
      </c>
    </row>
    <row r="123" spans="1:31" s="608" customFormat="1" ht="45.1">
      <c r="A123" s="595">
        <v>120</v>
      </c>
      <c r="B123" s="596">
        <v>19</v>
      </c>
      <c r="C123" s="597" t="s">
        <v>1073</v>
      </c>
      <c r="D123" s="598" t="s">
        <v>1074</v>
      </c>
      <c r="E123" s="599" t="s">
        <v>1075</v>
      </c>
      <c r="F123" s="599" t="s">
        <v>1076</v>
      </c>
      <c r="G123" s="599" t="s">
        <v>1081</v>
      </c>
      <c r="H123" s="599" t="s">
        <v>1471</v>
      </c>
      <c r="I123" s="599"/>
      <c r="J123" s="599" t="s">
        <v>464</v>
      </c>
      <c r="K123" s="600" t="s">
        <v>1356</v>
      </c>
      <c r="L123" s="587" t="s">
        <v>377</v>
      </c>
      <c r="M123" s="599" t="s">
        <v>1345</v>
      </c>
      <c r="N123" s="601" t="s">
        <v>1521</v>
      </c>
      <c r="O123" s="599" t="s">
        <v>1522</v>
      </c>
      <c r="P123" s="599"/>
      <c r="Q123" s="599" t="s">
        <v>1124</v>
      </c>
      <c r="R123" s="599" t="s">
        <v>10</v>
      </c>
      <c r="S123" s="602">
        <v>1</v>
      </c>
      <c r="T123" s="603"/>
      <c r="U123" s="604">
        <v>1</v>
      </c>
      <c r="V123" s="603" t="s">
        <v>1493</v>
      </c>
      <c r="W123" s="605">
        <v>0.6</v>
      </c>
      <c r="X123" s="599"/>
      <c r="Y123" s="596" t="s">
        <v>1245</v>
      </c>
      <c r="Z123" s="599" t="s">
        <v>1116</v>
      </c>
      <c r="AA123" s="600" t="s">
        <v>1117</v>
      </c>
      <c r="AB123" s="599" t="s">
        <v>10</v>
      </c>
      <c r="AC123" s="602">
        <v>0</v>
      </c>
      <c r="AD123" s="625"/>
      <c r="AE123" s="591">
        <f>BOM[[#This Row],[Кол-во с учетом нормы расхода]]*BOM[[#This Row],[Цена за ед., без НДС 22%, руб. (с учетом доставки, ЗСР)]]</f>
        <v>0</v>
      </c>
    </row>
    <row r="124" spans="1:31" s="608" customFormat="1" ht="50.1">
      <c r="A124" s="595">
        <v>121</v>
      </c>
      <c r="B124" s="596">
        <v>20</v>
      </c>
      <c r="C124" s="597" t="s">
        <v>1073</v>
      </c>
      <c r="D124" s="598" t="s">
        <v>1074</v>
      </c>
      <c r="E124" s="599" t="s">
        <v>1075</v>
      </c>
      <c r="F124" s="599" t="s">
        <v>1076</v>
      </c>
      <c r="G124" s="599" t="s">
        <v>1081</v>
      </c>
      <c r="H124" s="599" t="s">
        <v>1471</v>
      </c>
      <c r="I124" s="599"/>
      <c r="J124" s="599" t="s">
        <v>464</v>
      </c>
      <c r="K124" s="600" t="s">
        <v>1356</v>
      </c>
      <c r="L124" s="587" t="s">
        <v>377</v>
      </c>
      <c r="M124" s="599" t="s">
        <v>1380</v>
      </c>
      <c r="N124" s="601" t="s">
        <v>1426</v>
      </c>
      <c r="O124" s="599" t="s">
        <v>1427</v>
      </c>
      <c r="P124" s="599"/>
      <c r="Q124" s="599" t="s">
        <v>1170</v>
      </c>
      <c r="R124" s="599" t="s">
        <v>9</v>
      </c>
      <c r="S124" s="602">
        <v>28.843</v>
      </c>
      <c r="T124" s="603">
        <v>2</v>
      </c>
      <c r="U124" s="609">
        <v>29.41986</v>
      </c>
      <c r="V124" s="603" t="s">
        <v>1428</v>
      </c>
      <c r="W124" s="605">
        <v>4.412979</v>
      </c>
      <c r="X124" s="599"/>
      <c r="Y124" s="596" t="s">
        <v>1245</v>
      </c>
      <c r="Z124" s="599" t="s">
        <v>1108</v>
      </c>
      <c r="AA124" s="600" t="s">
        <v>1109</v>
      </c>
      <c r="AB124" s="599" t="s">
        <v>9</v>
      </c>
      <c r="AC124" s="610">
        <v>28.843</v>
      </c>
      <c r="AD124" s="625"/>
      <c r="AE124" s="591">
        <f>BOM[[#This Row],[Кол-во с учетом нормы расхода]]*BOM[[#This Row],[Цена за ед., без НДС 22%, руб. (с учетом доставки, ЗСР)]]</f>
        <v>0</v>
      </c>
    </row>
    <row r="125" spans="1:31" s="608" customFormat="1" ht="45.1">
      <c r="A125" s="595">
        <v>122</v>
      </c>
      <c r="B125" s="596">
        <v>21</v>
      </c>
      <c r="C125" s="597" t="s">
        <v>1073</v>
      </c>
      <c r="D125" s="598" t="s">
        <v>1074</v>
      </c>
      <c r="E125" s="599" t="s">
        <v>1075</v>
      </c>
      <c r="F125" s="599" t="s">
        <v>1076</v>
      </c>
      <c r="G125" s="599" t="s">
        <v>1081</v>
      </c>
      <c r="H125" s="599" t="s">
        <v>1471</v>
      </c>
      <c r="I125" s="599"/>
      <c r="J125" s="599" t="s">
        <v>464</v>
      </c>
      <c r="K125" s="600" t="s">
        <v>1356</v>
      </c>
      <c r="L125" s="587" t="s">
        <v>377</v>
      </c>
      <c r="M125" s="599" t="s">
        <v>1383</v>
      </c>
      <c r="N125" s="601" t="s">
        <v>1523</v>
      </c>
      <c r="O125" s="599" t="s">
        <v>1524</v>
      </c>
      <c r="P125" s="599"/>
      <c r="Q125" s="599" t="s">
        <v>1170</v>
      </c>
      <c r="R125" s="599" t="s">
        <v>10</v>
      </c>
      <c r="S125" s="602">
        <v>1</v>
      </c>
      <c r="T125" s="603"/>
      <c r="U125" s="604">
        <v>1</v>
      </c>
      <c r="V125" s="603" t="s">
        <v>1525</v>
      </c>
      <c r="W125" s="605">
        <v>2.3E-2</v>
      </c>
      <c r="X125" s="599"/>
      <c r="Y125" s="596" t="s">
        <v>1245</v>
      </c>
      <c r="Z125" s="599" t="s">
        <v>1108</v>
      </c>
      <c r="AA125" s="600" t="s">
        <v>1109</v>
      </c>
      <c r="AB125" s="599" t="s">
        <v>9</v>
      </c>
      <c r="AC125" s="602">
        <v>0</v>
      </c>
      <c r="AD125" s="625"/>
      <c r="AE125" s="591">
        <f>BOM[[#This Row],[Кол-во с учетом нормы расхода]]*BOM[[#This Row],[Цена за ед., без НДС 22%, руб. (с учетом доставки, ЗСР)]]</f>
        <v>0</v>
      </c>
    </row>
    <row r="126" spans="1:31" s="608" customFormat="1" ht="87.65">
      <c r="A126" s="595">
        <v>123</v>
      </c>
      <c r="B126" s="596">
        <v>22</v>
      </c>
      <c r="C126" s="597" t="s">
        <v>1073</v>
      </c>
      <c r="D126" s="598" t="s">
        <v>1074</v>
      </c>
      <c r="E126" s="599" t="s">
        <v>1075</v>
      </c>
      <c r="F126" s="599" t="s">
        <v>1076</v>
      </c>
      <c r="G126" s="599" t="s">
        <v>1081</v>
      </c>
      <c r="H126" s="599" t="s">
        <v>1471</v>
      </c>
      <c r="I126" s="599"/>
      <c r="J126" s="599" t="s">
        <v>464</v>
      </c>
      <c r="K126" s="600" t="s">
        <v>1356</v>
      </c>
      <c r="L126" s="587" t="s">
        <v>377</v>
      </c>
      <c r="M126" s="599" t="s">
        <v>1387</v>
      </c>
      <c r="N126" s="601" t="s">
        <v>1437</v>
      </c>
      <c r="O126" s="599" t="s">
        <v>1438</v>
      </c>
      <c r="P126" s="599"/>
      <c r="Q126" s="599" t="s">
        <v>1170</v>
      </c>
      <c r="R126" s="599" t="s">
        <v>9</v>
      </c>
      <c r="S126" s="602">
        <v>150.34</v>
      </c>
      <c r="T126" s="603">
        <v>3</v>
      </c>
      <c r="U126" s="604">
        <v>154.8502</v>
      </c>
      <c r="V126" s="603" t="s">
        <v>1439</v>
      </c>
      <c r="W126" s="605">
        <v>11.613765000000001</v>
      </c>
      <c r="X126" s="599"/>
      <c r="Y126" s="596" t="s">
        <v>1245</v>
      </c>
      <c r="Z126" s="599" t="s">
        <v>1112</v>
      </c>
      <c r="AA126" s="600" t="s">
        <v>1113</v>
      </c>
      <c r="AB126" s="599" t="s">
        <v>9</v>
      </c>
      <c r="AC126" s="602">
        <v>150.34</v>
      </c>
      <c r="AD126" s="625"/>
      <c r="AE126" s="591">
        <f>BOM[[#This Row],[Кол-во с учетом нормы расхода]]*BOM[[#This Row],[Цена за ед., без НДС 22%, руб. (с учетом доставки, ЗСР)]]</f>
        <v>0</v>
      </c>
    </row>
    <row r="127" spans="1:31" s="608" customFormat="1" ht="87.65">
      <c r="A127" s="595">
        <v>124</v>
      </c>
      <c r="B127" s="596">
        <v>23</v>
      </c>
      <c r="C127" s="597" t="s">
        <v>1073</v>
      </c>
      <c r="D127" s="598" t="s">
        <v>1074</v>
      </c>
      <c r="E127" s="599" t="s">
        <v>1075</v>
      </c>
      <c r="F127" s="599" t="s">
        <v>1076</v>
      </c>
      <c r="G127" s="599" t="s">
        <v>1081</v>
      </c>
      <c r="H127" s="599" t="s">
        <v>1471</v>
      </c>
      <c r="I127" s="599"/>
      <c r="J127" s="599" t="s">
        <v>464</v>
      </c>
      <c r="K127" s="600" t="s">
        <v>1356</v>
      </c>
      <c r="L127" s="587" t="s">
        <v>377</v>
      </c>
      <c r="M127" s="599" t="s">
        <v>1357</v>
      </c>
      <c r="N127" s="601" t="s">
        <v>1437</v>
      </c>
      <c r="O127" s="599" t="s">
        <v>1526</v>
      </c>
      <c r="P127" s="599"/>
      <c r="Q127" s="599" t="s">
        <v>1170</v>
      </c>
      <c r="R127" s="599" t="s">
        <v>9</v>
      </c>
      <c r="S127" s="602">
        <v>16</v>
      </c>
      <c r="T127" s="603">
        <v>3</v>
      </c>
      <c r="U127" s="604">
        <v>16.48</v>
      </c>
      <c r="V127" s="603" t="s">
        <v>1527</v>
      </c>
      <c r="W127" s="605">
        <v>1.91168</v>
      </c>
      <c r="X127" s="599"/>
      <c r="Y127" s="596" t="s">
        <v>1245</v>
      </c>
      <c r="Z127" s="599" t="s">
        <v>1112</v>
      </c>
      <c r="AA127" s="600" t="s">
        <v>1113</v>
      </c>
      <c r="AB127" s="599" t="s">
        <v>9</v>
      </c>
      <c r="AC127" s="602">
        <v>16</v>
      </c>
      <c r="AD127" s="625"/>
      <c r="AE127" s="591">
        <f>BOM[[#This Row],[Кол-во с учетом нормы расхода]]*BOM[[#This Row],[Цена за ед., без НДС 22%, руб. (с учетом доставки, ЗСР)]]</f>
        <v>0</v>
      </c>
    </row>
    <row r="128" spans="1:31" s="608" customFormat="1" ht="50.1">
      <c r="A128" s="595">
        <v>125</v>
      </c>
      <c r="B128" s="596">
        <v>24</v>
      </c>
      <c r="C128" s="597" t="s">
        <v>1073</v>
      </c>
      <c r="D128" s="598" t="s">
        <v>1074</v>
      </c>
      <c r="E128" s="599" t="s">
        <v>1075</v>
      </c>
      <c r="F128" s="599" t="s">
        <v>1076</v>
      </c>
      <c r="G128" s="599" t="s">
        <v>1081</v>
      </c>
      <c r="H128" s="599" t="s">
        <v>1471</v>
      </c>
      <c r="I128" s="599"/>
      <c r="J128" s="599" t="s">
        <v>464</v>
      </c>
      <c r="K128" s="600" t="s">
        <v>1356</v>
      </c>
      <c r="L128" s="587" t="s">
        <v>377</v>
      </c>
      <c r="M128" s="599" t="s">
        <v>1362</v>
      </c>
      <c r="N128" s="601" t="s">
        <v>1469</v>
      </c>
      <c r="O128" s="599" t="s">
        <v>1470</v>
      </c>
      <c r="P128" s="599"/>
      <c r="Q128" s="599" t="s">
        <v>1170</v>
      </c>
      <c r="R128" s="599" t="s">
        <v>10</v>
      </c>
      <c r="S128" s="602">
        <v>34</v>
      </c>
      <c r="T128" s="603"/>
      <c r="U128" s="604">
        <v>34</v>
      </c>
      <c r="V128" s="603" t="s">
        <v>1180</v>
      </c>
      <c r="W128" s="605">
        <v>0.13600000000000001</v>
      </c>
      <c r="X128" s="599"/>
      <c r="Y128" s="596" t="s">
        <v>1245</v>
      </c>
      <c r="Z128" s="599" t="s">
        <v>1112</v>
      </c>
      <c r="AA128" s="600" t="s">
        <v>1113</v>
      </c>
      <c r="AB128" s="599" t="s">
        <v>9</v>
      </c>
      <c r="AC128" s="602">
        <v>0</v>
      </c>
      <c r="AD128" s="625"/>
      <c r="AE128" s="591">
        <f>BOM[[#This Row],[Кол-во с учетом нормы расхода]]*BOM[[#This Row],[Цена за ед., без НДС 22%, руб. (с учетом доставки, ЗСР)]]</f>
        <v>0</v>
      </c>
    </row>
    <row r="129" spans="1:32" s="608" customFormat="1" ht="50.1">
      <c r="A129" s="595">
        <v>126</v>
      </c>
      <c r="B129" s="596">
        <v>25</v>
      </c>
      <c r="C129" s="597" t="s">
        <v>1073</v>
      </c>
      <c r="D129" s="598" t="s">
        <v>1074</v>
      </c>
      <c r="E129" s="599" t="s">
        <v>1075</v>
      </c>
      <c r="F129" s="599" t="s">
        <v>1076</v>
      </c>
      <c r="G129" s="599" t="s">
        <v>1081</v>
      </c>
      <c r="H129" s="599" t="s">
        <v>1471</v>
      </c>
      <c r="I129" s="599"/>
      <c r="J129" s="599" t="s">
        <v>464</v>
      </c>
      <c r="K129" s="600" t="s">
        <v>1356</v>
      </c>
      <c r="L129" s="587" t="s">
        <v>377</v>
      </c>
      <c r="M129" s="599" t="s">
        <v>1366</v>
      </c>
      <c r="N129" s="601" t="s">
        <v>1528</v>
      </c>
      <c r="O129" s="599" t="s">
        <v>1529</v>
      </c>
      <c r="P129" s="599"/>
      <c r="Q129" s="599" t="s">
        <v>1170</v>
      </c>
      <c r="R129" s="599" t="s">
        <v>10</v>
      </c>
      <c r="S129" s="602">
        <v>4</v>
      </c>
      <c r="T129" s="603"/>
      <c r="U129" s="604">
        <v>4</v>
      </c>
      <c r="V129" s="603" t="s">
        <v>1530</v>
      </c>
      <c r="W129" s="605">
        <v>5.1999999999999998E-2</v>
      </c>
      <c r="X129" s="599"/>
      <c r="Y129" s="596" t="s">
        <v>1245</v>
      </c>
      <c r="Z129" s="599" t="s">
        <v>1112</v>
      </c>
      <c r="AA129" s="600" t="s">
        <v>1113</v>
      </c>
      <c r="AB129" s="599" t="s">
        <v>9</v>
      </c>
      <c r="AC129" s="602">
        <v>0</v>
      </c>
      <c r="AD129" s="625"/>
      <c r="AE129" s="591">
        <f>BOM[[#This Row],[Кол-во с учетом нормы расхода]]*BOM[[#This Row],[Цена за ед., без НДС 22%, руб. (с учетом доставки, ЗСР)]]</f>
        <v>0</v>
      </c>
    </row>
    <row r="130" spans="1:32" s="608" customFormat="1" ht="45.1">
      <c r="A130" s="595">
        <v>127</v>
      </c>
      <c r="B130" s="596">
        <v>26</v>
      </c>
      <c r="C130" s="597" t="s">
        <v>1073</v>
      </c>
      <c r="D130" s="598" t="s">
        <v>1074</v>
      </c>
      <c r="E130" s="599" t="s">
        <v>1075</v>
      </c>
      <c r="F130" s="599" t="s">
        <v>1076</v>
      </c>
      <c r="G130" s="599" t="s">
        <v>1081</v>
      </c>
      <c r="H130" s="599" t="s">
        <v>1471</v>
      </c>
      <c r="I130" s="599"/>
      <c r="J130" s="599" t="s">
        <v>464</v>
      </c>
      <c r="K130" s="600" t="s">
        <v>1249</v>
      </c>
      <c r="L130" s="587" t="s">
        <v>377</v>
      </c>
      <c r="M130" s="599" t="s">
        <v>1370</v>
      </c>
      <c r="N130" s="601" t="s">
        <v>1441</v>
      </c>
      <c r="O130" s="599" t="s">
        <v>1442</v>
      </c>
      <c r="P130" s="599"/>
      <c r="Q130" s="599" t="s">
        <v>1170</v>
      </c>
      <c r="R130" s="599" t="s">
        <v>10</v>
      </c>
      <c r="S130" s="602">
        <v>12</v>
      </c>
      <c r="T130" s="603"/>
      <c r="U130" s="604">
        <v>12</v>
      </c>
      <c r="V130" s="603" t="s">
        <v>1443</v>
      </c>
      <c r="W130" s="605">
        <v>0.252</v>
      </c>
      <c r="X130" s="599"/>
      <c r="Y130" s="596" t="s">
        <v>1245</v>
      </c>
      <c r="Z130" s="599" t="s">
        <v>1116</v>
      </c>
      <c r="AA130" s="600" t="s">
        <v>1117</v>
      </c>
      <c r="AB130" s="599" t="s">
        <v>10</v>
      </c>
      <c r="AC130" s="602">
        <v>0</v>
      </c>
      <c r="AD130" s="625"/>
      <c r="AE130" s="591">
        <f>BOM[[#This Row],[Кол-во с учетом нормы расхода]]*BOM[[#This Row],[Цена за ед., без НДС 22%, руб. (с учетом доставки, ЗСР)]]</f>
        <v>0</v>
      </c>
    </row>
    <row r="131" spans="1:32" s="608" customFormat="1" ht="45.1">
      <c r="A131" s="595">
        <v>128</v>
      </c>
      <c r="B131" s="596">
        <v>27</v>
      </c>
      <c r="C131" s="597" t="s">
        <v>1073</v>
      </c>
      <c r="D131" s="598" t="s">
        <v>1074</v>
      </c>
      <c r="E131" s="599" t="s">
        <v>1075</v>
      </c>
      <c r="F131" s="599" t="s">
        <v>1076</v>
      </c>
      <c r="G131" s="599" t="s">
        <v>1081</v>
      </c>
      <c r="H131" s="599" t="s">
        <v>1471</v>
      </c>
      <c r="I131" s="599"/>
      <c r="J131" s="599" t="s">
        <v>464</v>
      </c>
      <c r="K131" s="600" t="s">
        <v>1356</v>
      </c>
      <c r="L131" s="587" t="s">
        <v>377</v>
      </c>
      <c r="M131" s="599" t="s">
        <v>1373</v>
      </c>
      <c r="N131" s="601" t="s">
        <v>1531</v>
      </c>
      <c r="O131" s="599" t="s">
        <v>1532</v>
      </c>
      <c r="P131" s="599"/>
      <c r="Q131" s="599" t="s">
        <v>1170</v>
      </c>
      <c r="R131" s="599" t="s">
        <v>10</v>
      </c>
      <c r="S131" s="602">
        <v>19</v>
      </c>
      <c r="T131" s="603"/>
      <c r="U131" s="604">
        <v>19</v>
      </c>
      <c r="V131" s="603" t="s">
        <v>1231</v>
      </c>
      <c r="W131" s="605">
        <v>1.9E-2</v>
      </c>
      <c r="X131" s="599"/>
      <c r="Y131" s="596" t="s">
        <v>1245</v>
      </c>
      <c r="Z131" s="599" t="s">
        <v>1112</v>
      </c>
      <c r="AA131" s="600" t="s">
        <v>1113</v>
      </c>
      <c r="AB131" s="599" t="s">
        <v>9</v>
      </c>
      <c r="AC131" s="602">
        <v>0</v>
      </c>
      <c r="AD131" s="625"/>
      <c r="AE131" s="591">
        <f>BOM[[#This Row],[Кол-во с учетом нормы расхода]]*BOM[[#This Row],[Цена за ед., без НДС 22%, руб. (с учетом доставки, ЗСР)]]</f>
        <v>0</v>
      </c>
    </row>
    <row r="132" spans="1:32" s="608" customFormat="1" ht="45.1">
      <c r="A132" s="595">
        <v>129</v>
      </c>
      <c r="B132" s="596">
        <v>28</v>
      </c>
      <c r="C132" s="597" t="s">
        <v>1073</v>
      </c>
      <c r="D132" s="598" t="s">
        <v>1074</v>
      </c>
      <c r="E132" s="599" t="s">
        <v>1075</v>
      </c>
      <c r="F132" s="599" t="s">
        <v>1076</v>
      </c>
      <c r="G132" s="599" t="s">
        <v>1081</v>
      </c>
      <c r="H132" s="599" t="s">
        <v>1471</v>
      </c>
      <c r="I132" s="599"/>
      <c r="J132" s="599" t="s">
        <v>464</v>
      </c>
      <c r="K132" s="600" t="s">
        <v>1379</v>
      </c>
      <c r="L132" s="587" t="s">
        <v>377</v>
      </c>
      <c r="M132" s="599" t="s">
        <v>1376</v>
      </c>
      <c r="N132" s="601" t="s">
        <v>1381</v>
      </c>
      <c r="O132" s="599" t="s">
        <v>1382</v>
      </c>
      <c r="P132" s="599"/>
      <c r="Q132" s="599" t="s">
        <v>1170</v>
      </c>
      <c r="R132" s="599" t="s">
        <v>1318</v>
      </c>
      <c r="S132" s="602">
        <v>1</v>
      </c>
      <c r="T132" s="603"/>
      <c r="U132" s="604">
        <v>1</v>
      </c>
      <c r="V132" s="603" t="s">
        <v>1231</v>
      </c>
      <c r="W132" s="605">
        <v>1E-3</v>
      </c>
      <c r="X132" s="599"/>
      <c r="Y132" s="596" t="s">
        <v>1245</v>
      </c>
      <c r="Z132" s="599" t="s">
        <v>1108</v>
      </c>
      <c r="AA132" s="600" t="s">
        <v>1109</v>
      </c>
      <c r="AB132" s="599" t="s">
        <v>9</v>
      </c>
      <c r="AC132" s="602">
        <v>0</v>
      </c>
      <c r="AD132" s="625"/>
      <c r="AE132" s="591">
        <f>BOM[[#This Row],[Кол-во с учетом нормы расхода]]*BOM[[#This Row],[Цена за ед., без НДС 22%, руб. (с учетом доставки, ЗСР)]]</f>
        <v>0</v>
      </c>
    </row>
    <row r="133" spans="1:32" s="608" customFormat="1" ht="45.1">
      <c r="A133" s="595">
        <v>130</v>
      </c>
      <c r="B133" s="596">
        <v>29</v>
      </c>
      <c r="C133" s="597" t="s">
        <v>1073</v>
      </c>
      <c r="D133" s="598" t="s">
        <v>1074</v>
      </c>
      <c r="E133" s="599" t="s">
        <v>1075</v>
      </c>
      <c r="F133" s="599" t="s">
        <v>1076</v>
      </c>
      <c r="G133" s="599" t="s">
        <v>1081</v>
      </c>
      <c r="H133" s="599" t="s">
        <v>1471</v>
      </c>
      <c r="I133" s="599"/>
      <c r="J133" s="599" t="s">
        <v>464</v>
      </c>
      <c r="K133" s="600" t="s">
        <v>1379</v>
      </c>
      <c r="L133" s="587" t="s">
        <v>377</v>
      </c>
      <c r="M133" s="599" t="s">
        <v>1533</v>
      </c>
      <c r="N133" s="601" t="s">
        <v>1384</v>
      </c>
      <c r="O133" s="599" t="s">
        <v>1385</v>
      </c>
      <c r="P133" s="599"/>
      <c r="Q133" s="599" t="s">
        <v>1170</v>
      </c>
      <c r="R133" s="599" t="s">
        <v>1318</v>
      </c>
      <c r="S133" s="602">
        <v>1</v>
      </c>
      <c r="T133" s="603"/>
      <c r="U133" s="604">
        <v>1</v>
      </c>
      <c r="V133" s="603" t="s">
        <v>1146</v>
      </c>
      <c r="W133" s="605">
        <v>0.25</v>
      </c>
      <c r="X133" s="599"/>
      <c r="Y133" s="596" t="s">
        <v>1245</v>
      </c>
      <c r="Z133" s="599" t="s">
        <v>1108</v>
      </c>
      <c r="AA133" s="600" t="s">
        <v>1109</v>
      </c>
      <c r="AB133" s="599" t="s">
        <v>9</v>
      </c>
      <c r="AC133" s="602">
        <v>0</v>
      </c>
      <c r="AD133" s="625"/>
      <c r="AE133" s="591">
        <f>BOM[[#This Row],[Кол-во с учетом нормы расхода]]*BOM[[#This Row],[Цена за ед., без НДС 22%, руб. (с учетом доставки, ЗСР)]]</f>
        <v>0</v>
      </c>
    </row>
    <row r="134" spans="1:32" s="608" customFormat="1" ht="45.1">
      <c r="A134" s="595">
        <v>131</v>
      </c>
      <c r="B134" s="596">
        <v>30</v>
      </c>
      <c r="C134" s="597" t="s">
        <v>1073</v>
      </c>
      <c r="D134" s="598" t="s">
        <v>1074</v>
      </c>
      <c r="E134" s="599" t="s">
        <v>1075</v>
      </c>
      <c r="F134" s="599" t="s">
        <v>1076</v>
      </c>
      <c r="G134" s="599" t="s">
        <v>1081</v>
      </c>
      <c r="H134" s="599" t="s">
        <v>1471</v>
      </c>
      <c r="I134" s="599"/>
      <c r="J134" s="599" t="s">
        <v>464</v>
      </c>
      <c r="K134" s="600" t="s">
        <v>1160</v>
      </c>
      <c r="L134" s="587" t="s">
        <v>377</v>
      </c>
      <c r="M134" s="599" t="s">
        <v>1534</v>
      </c>
      <c r="N134" s="601" t="s">
        <v>1535</v>
      </c>
      <c r="O134" s="599" t="s">
        <v>1536</v>
      </c>
      <c r="P134" s="599"/>
      <c r="Q134" s="599" t="s">
        <v>1170</v>
      </c>
      <c r="R134" s="599" t="s">
        <v>10</v>
      </c>
      <c r="S134" s="602">
        <v>24</v>
      </c>
      <c r="T134" s="603"/>
      <c r="U134" s="604">
        <v>24</v>
      </c>
      <c r="V134" s="603" t="s">
        <v>1171</v>
      </c>
      <c r="W134" s="605">
        <v>0.12</v>
      </c>
      <c r="X134" s="599"/>
      <c r="Y134" s="596" t="s">
        <v>1245</v>
      </c>
      <c r="Z134" s="599" t="s">
        <v>1112</v>
      </c>
      <c r="AA134" s="600" t="s">
        <v>1113</v>
      </c>
      <c r="AB134" s="599" t="s">
        <v>9</v>
      </c>
      <c r="AC134" s="602">
        <v>0</v>
      </c>
      <c r="AD134" s="625"/>
      <c r="AE134" s="591">
        <f>BOM[[#This Row],[Кол-во с учетом нормы расхода]]*BOM[[#This Row],[Цена за ед., без НДС 22%, руб. (с учетом доставки, ЗСР)]]</f>
        <v>0</v>
      </c>
    </row>
    <row r="135" spans="1:32" s="608" customFormat="1" ht="45.1">
      <c r="A135" s="595">
        <v>132</v>
      </c>
      <c r="B135" s="596">
        <v>31</v>
      </c>
      <c r="C135" s="597" t="s">
        <v>1073</v>
      </c>
      <c r="D135" s="598" t="s">
        <v>1074</v>
      </c>
      <c r="E135" s="599" t="s">
        <v>1075</v>
      </c>
      <c r="F135" s="599" t="s">
        <v>1076</v>
      </c>
      <c r="G135" s="599" t="s">
        <v>1081</v>
      </c>
      <c r="H135" s="599" t="s">
        <v>1471</v>
      </c>
      <c r="I135" s="599"/>
      <c r="J135" s="599" t="s">
        <v>464</v>
      </c>
      <c r="K135" s="600" t="s">
        <v>1166</v>
      </c>
      <c r="L135" s="587" t="s">
        <v>377</v>
      </c>
      <c r="M135" s="611" t="s">
        <v>1534</v>
      </c>
      <c r="N135" s="612" t="s">
        <v>1537</v>
      </c>
      <c r="O135" s="611" t="s">
        <v>1538</v>
      </c>
      <c r="P135" s="611"/>
      <c r="Q135" s="611" t="s">
        <v>1170</v>
      </c>
      <c r="R135" s="611" t="s">
        <v>10</v>
      </c>
      <c r="S135" s="613">
        <v>24</v>
      </c>
      <c r="T135" s="614"/>
      <c r="U135" s="615">
        <v>24</v>
      </c>
      <c r="V135" s="614" t="s">
        <v>1236</v>
      </c>
      <c r="W135" s="616">
        <v>4.8000000000000001E-2</v>
      </c>
      <c r="X135" s="611"/>
      <c r="Y135" s="617" t="s">
        <v>1245</v>
      </c>
      <c r="Z135" s="611" t="s">
        <v>1112</v>
      </c>
      <c r="AA135" s="618" t="s">
        <v>1113</v>
      </c>
      <c r="AB135" s="611" t="s">
        <v>9</v>
      </c>
      <c r="AC135" s="613">
        <v>0</v>
      </c>
      <c r="AD135" s="626"/>
      <c r="AE135" s="591">
        <f>BOM[[#This Row],[Кол-во с учетом нормы расхода]]*BOM[[#This Row],[Цена за ед., без НДС 22%, руб. (с учетом доставки, ЗСР)]]</f>
        <v>0</v>
      </c>
    </row>
    <row r="136" spans="1:32" s="608" customFormat="1" ht="45.1">
      <c r="A136" s="595">
        <v>133</v>
      </c>
      <c r="B136" s="596">
        <v>32</v>
      </c>
      <c r="C136" s="597" t="s">
        <v>1073</v>
      </c>
      <c r="D136" s="598" t="s">
        <v>1074</v>
      </c>
      <c r="E136" s="599" t="s">
        <v>1075</v>
      </c>
      <c r="F136" s="599" t="s">
        <v>1076</v>
      </c>
      <c r="G136" s="599" t="s">
        <v>1081</v>
      </c>
      <c r="H136" s="599" t="s">
        <v>1471</v>
      </c>
      <c r="I136" s="599"/>
      <c r="J136" s="599" t="s">
        <v>464</v>
      </c>
      <c r="K136" s="600" t="s">
        <v>1166</v>
      </c>
      <c r="L136" s="587" t="s">
        <v>377</v>
      </c>
      <c r="M136" s="599" t="s">
        <v>1534</v>
      </c>
      <c r="N136" s="601" t="s">
        <v>1539</v>
      </c>
      <c r="O136" s="599" t="s">
        <v>1174</v>
      </c>
      <c r="P136" s="599"/>
      <c r="Q136" s="599" t="s">
        <v>1164</v>
      </c>
      <c r="R136" s="599" t="s">
        <v>10</v>
      </c>
      <c r="S136" s="602">
        <v>24</v>
      </c>
      <c r="T136" s="603"/>
      <c r="U136" s="619">
        <v>24</v>
      </c>
      <c r="V136" s="603" t="s">
        <v>1236</v>
      </c>
      <c r="W136" s="599">
        <v>4.8000000000000001E-2</v>
      </c>
      <c r="X136" s="599"/>
      <c r="Y136" s="595" t="s">
        <v>1245</v>
      </c>
      <c r="Z136" s="599" t="s">
        <v>1112</v>
      </c>
      <c r="AA136" s="600" t="s">
        <v>1113</v>
      </c>
      <c r="AB136" s="599" t="s">
        <v>9</v>
      </c>
      <c r="AC136" s="602">
        <v>0</v>
      </c>
      <c r="AD136" s="625"/>
      <c r="AE136" s="620">
        <f>BOM[[#This Row],[Кол-во с учетом нормы расхода]]*BOM[[#This Row],[Цена за ед., без НДС 22%, руб. (с учетом доставки, ЗСР)]]</f>
        <v>0</v>
      </c>
      <c r="AF136" s="621"/>
    </row>
    <row r="137" spans="1:32" customFormat="1" ht="15.05">
      <c r="A137" s="524"/>
      <c r="B137" s="525"/>
      <c r="C137" s="525"/>
      <c r="D137" s="525"/>
      <c r="E137" s="525"/>
      <c r="F137" s="525"/>
      <c r="G137" s="525"/>
      <c r="H137" s="525"/>
      <c r="I137" s="525"/>
      <c r="J137" s="525"/>
      <c r="K137" s="525"/>
      <c r="L137" s="525"/>
      <c r="M137" s="578"/>
      <c r="N137" s="578"/>
      <c r="O137" s="578"/>
      <c r="P137" s="578"/>
      <c r="Q137" s="578"/>
      <c r="R137" s="578"/>
      <c r="S137" s="578"/>
      <c r="T137" s="578"/>
      <c r="U137" s="578"/>
      <c r="V137" s="578"/>
      <c r="W137" s="578"/>
      <c r="X137" s="578"/>
      <c r="Y137" s="578"/>
      <c r="Z137" s="578"/>
      <c r="AA137" s="578"/>
      <c r="AB137" s="578"/>
      <c r="AC137" s="578"/>
      <c r="AD137" s="623"/>
      <c r="AE137" s="581"/>
      <c r="AF137" s="580"/>
    </row>
    <row r="138" spans="1:32" s="641" customFormat="1" ht="15.05" hidden="1">
      <c r="A138" s="579"/>
      <c r="B138" s="579"/>
      <c r="C138" s="579"/>
      <c r="D138" s="579"/>
      <c r="E138" s="579"/>
      <c r="F138" s="579"/>
      <c r="G138" s="579"/>
      <c r="H138" s="579"/>
      <c r="I138" s="579"/>
      <c r="J138" s="579"/>
      <c r="K138" s="579"/>
      <c r="L138" s="579"/>
      <c r="M138" s="579"/>
      <c r="N138" s="579"/>
      <c r="O138" s="579"/>
      <c r="P138" s="579"/>
      <c r="Q138" s="579"/>
      <c r="R138" s="579"/>
      <c r="S138" s="579"/>
      <c r="T138" s="579"/>
      <c r="U138" s="579"/>
      <c r="V138" s="579"/>
      <c r="W138" s="579"/>
      <c r="X138" s="579"/>
      <c r="Y138" s="579"/>
      <c r="Z138" s="579"/>
      <c r="AA138" s="579"/>
      <c r="AB138" s="579"/>
      <c r="AC138" s="579"/>
      <c r="AD138" s="640"/>
      <c r="AE138" s="579"/>
    </row>
    <row r="139" spans="1:32" ht="13.15" hidden="1" customHeight="1">
      <c r="A139" s="661" t="s">
        <v>1620</v>
      </c>
      <c r="B139" s="661"/>
      <c r="C139" s="661"/>
      <c r="D139" s="661"/>
      <c r="E139" s="661"/>
      <c r="F139" s="661"/>
      <c r="G139" s="661"/>
      <c r="H139" s="661"/>
      <c r="I139" s="661"/>
      <c r="J139" s="661"/>
      <c r="K139" s="661"/>
      <c r="L139" s="661"/>
      <c r="M139" s="661"/>
      <c r="N139" s="661"/>
      <c r="O139" s="661"/>
      <c r="P139" s="661"/>
      <c r="Q139" s="661"/>
      <c r="R139" s="661"/>
      <c r="S139" s="661"/>
      <c r="T139" s="661"/>
      <c r="U139" s="661"/>
    </row>
    <row r="140" spans="1:32" ht="48.05" customHeight="1">
      <c r="A140" s="661"/>
      <c r="B140" s="661"/>
      <c r="C140" s="661"/>
      <c r="D140" s="661"/>
      <c r="E140" s="661"/>
      <c r="F140" s="661"/>
      <c r="G140" s="661"/>
      <c r="H140" s="661"/>
      <c r="I140" s="661"/>
      <c r="J140" s="661"/>
      <c r="K140" s="661"/>
      <c r="L140" s="661"/>
      <c r="M140" s="661"/>
      <c r="N140" s="661"/>
      <c r="O140" s="661"/>
      <c r="P140" s="661"/>
      <c r="Q140" s="661"/>
      <c r="R140" s="661"/>
      <c r="S140" s="661"/>
      <c r="T140" s="661"/>
      <c r="U140" s="661"/>
    </row>
  </sheetData>
  <sheetProtection algorithmName="SHA-512" hashValue="u0yjYwktj7sZFcgdiSuu0iXvqKCcUu2Y37cXjod1bNITMas0w2WUP1mNwk/ovrF5n+EXuxyJxCRm4yKIkcvHyQ==" saltValue="55y8ztjz3jROcVKHQwzUkA==" spinCount="100000" sheet="1" objects="1" scenarios="1"/>
  <mergeCells count="2">
    <mergeCell ref="A1:F1"/>
    <mergeCell ref="A139:U140"/>
  </mergeCells>
  <pageMargins left="0.39370078740157483" right="0.39370078740157483" top="0.39370078740157483" bottom="0.39370078740157483" header="0.39370078740157483" footer="0.39370078740157483"/>
  <pageSetup pageOrder="overThenDown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622-CB90-415D-AAD9-03A2BAA00062}">
  <sheetPr>
    <tabColor rgb="FFFF0000"/>
  </sheetPr>
  <dimension ref="A2:Y58"/>
  <sheetViews>
    <sheetView topLeftCell="F1" zoomScale="82" zoomScaleNormal="82" workbookViewId="0">
      <selection activeCell="H9" sqref="H9"/>
    </sheetView>
  </sheetViews>
  <sheetFormatPr defaultColWidth="0.44140625" defaultRowHeight="12.55"/>
  <cols>
    <col min="1" max="1" width="5.77734375" customWidth="1"/>
    <col min="2" max="2" width="9.5546875" hidden="1" customWidth="1"/>
    <col min="3" max="3" width="10.109375" customWidth="1"/>
    <col min="4" max="4" width="41.21875" customWidth="1"/>
    <col min="5" max="5" width="21.6640625" customWidth="1"/>
    <col min="6" max="6" width="11.109375" customWidth="1"/>
    <col min="7" max="7" width="8.109375" customWidth="1"/>
    <col min="8" max="8" width="20.33203125" customWidth="1"/>
    <col min="9" max="9" width="9.109375" hidden="1" customWidth="1"/>
    <col min="10" max="10" width="16.5546875" customWidth="1"/>
    <col min="11" max="11" width="16.88671875" customWidth="1"/>
    <col min="12" max="12" width="17.44140625" bestFit="1" customWidth="1"/>
    <col min="13" max="13" width="11.109375" bestFit="1" customWidth="1"/>
    <col min="14" max="14" width="27.44140625" bestFit="1" customWidth="1"/>
    <col min="15" max="15" width="6.6640625" customWidth="1"/>
    <col min="16" max="17" width="9.109375" customWidth="1"/>
    <col min="18" max="18" width="12.44140625" customWidth="1"/>
    <col min="19" max="19" width="9.109375" hidden="1" customWidth="1"/>
    <col min="20" max="20" width="9.88671875" customWidth="1"/>
    <col min="21" max="21" width="9.109375" customWidth="1"/>
    <col min="22" max="22" width="9.5546875" customWidth="1"/>
    <col min="23" max="23" width="47.77734375" customWidth="1"/>
    <col min="24" max="24" width="9.6640625" customWidth="1"/>
    <col min="25" max="25" width="11" customWidth="1"/>
    <col min="52" max="52" width="5.44140625" customWidth="1"/>
    <col min="56" max="56" width="7.44140625" bestFit="1" customWidth="1"/>
    <col min="162" max="162" width="7.44140625" bestFit="1" customWidth="1"/>
  </cols>
  <sheetData>
    <row r="2" spans="1:25" ht="13.15">
      <c r="A2" s="662" t="s">
        <v>1617</v>
      </c>
      <c r="B2" s="662"/>
      <c r="C2" s="662"/>
      <c r="D2" s="662"/>
      <c r="E2" s="662"/>
    </row>
    <row r="4" spans="1:25" ht="39.450000000000003">
      <c r="A4" s="629" t="s">
        <v>0</v>
      </c>
      <c r="B4" s="629" t="s">
        <v>413</v>
      </c>
      <c r="C4" s="629" t="s">
        <v>286</v>
      </c>
      <c r="D4" s="629" t="s">
        <v>1</v>
      </c>
      <c r="E4" s="629" t="s">
        <v>287</v>
      </c>
      <c r="F4" s="629" t="s">
        <v>304</v>
      </c>
      <c r="G4" s="629" t="s">
        <v>2</v>
      </c>
      <c r="H4" s="629" t="s">
        <v>327</v>
      </c>
      <c r="I4" s="629" t="s">
        <v>3</v>
      </c>
      <c r="J4" s="629" t="s">
        <v>1575</v>
      </c>
      <c r="K4" s="629" t="s">
        <v>1576</v>
      </c>
      <c r="L4" s="629" t="s">
        <v>1577</v>
      </c>
      <c r="M4" s="629" t="s">
        <v>1578</v>
      </c>
      <c r="N4" s="629" t="s">
        <v>319</v>
      </c>
      <c r="O4" s="629" t="s">
        <v>330</v>
      </c>
      <c r="P4" s="629" t="s">
        <v>323</v>
      </c>
      <c r="Q4" s="629" t="s">
        <v>326</v>
      </c>
      <c r="R4" s="629" t="s">
        <v>1579</v>
      </c>
      <c r="S4" s="629" t="s">
        <v>1580</v>
      </c>
      <c r="T4" s="629" t="s">
        <v>176</v>
      </c>
      <c r="U4" s="629" t="s">
        <v>288</v>
      </c>
      <c r="V4" s="629" t="s">
        <v>289</v>
      </c>
      <c r="W4" s="629" t="s">
        <v>290</v>
      </c>
      <c r="X4" s="629" t="s">
        <v>291</v>
      </c>
      <c r="Y4" s="629" t="s">
        <v>292</v>
      </c>
    </row>
    <row r="5" spans="1:25">
      <c r="A5" s="630">
        <v>1</v>
      </c>
      <c r="B5" s="630">
        <v>2</v>
      </c>
      <c r="C5" s="630">
        <v>3</v>
      </c>
      <c r="D5" s="630">
        <v>4</v>
      </c>
      <c r="E5" s="630">
        <v>5</v>
      </c>
      <c r="F5" s="630">
        <v>6</v>
      </c>
      <c r="G5" s="630">
        <v>7</v>
      </c>
      <c r="H5" s="630">
        <v>8</v>
      </c>
      <c r="I5" s="630">
        <v>9</v>
      </c>
      <c r="J5" s="630">
        <v>10</v>
      </c>
      <c r="K5" s="630">
        <v>11</v>
      </c>
      <c r="L5" s="630">
        <v>12</v>
      </c>
      <c r="M5" s="630">
        <v>13</v>
      </c>
      <c r="N5" s="630">
        <v>14</v>
      </c>
      <c r="O5" s="630">
        <v>15</v>
      </c>
      <c r="P5" s="630">
        <v>16</v>
      </c>
      <c r="Q5" s="630">
        <v>17</v>
      </c>
      <c r="R5" s="630" t="s">
        <v>1581</v>
      </c>
      <c r="S5" s="630">
        <v>19</v>
      </c>
      <c r="T5" s="630">
        <v>20</v>
      </c>
      <c r="U5" s="630">
        <v>21</v>
      </c>
      <c r="V5" s="630">
        <v>22</v>
      </c>
      <c r="W5" s="630">
        <v>23</v>
      </c>
      <c r="X5" s="630">
        <v>24</v>
      </c>
      <c r="Y5" s="630">
        <v>25</v>
      </c>
    </row>
    <row r="6" spans="1:25" ht="62.65">
      <c r="A6" s="631">
        <v>1</v>
      </c>
      <c r="B6" s="632"/>
      <c r="C6" s="633" t="s">
        <v>1078</v>
      </c>
      <c r="D6" s="634" t="s">
        <v>1074</v>
      </c>
      <c r="E6" s="635" t="s">
        <v>1075</v>
      </c>
      <c r="F6" s="635" t="s">
        <v>1076</v>
      </c>
      <c r="G6" s="633" t="s">
        <v>1077</v>
      </c>
      <c r="H6" s="635" t="s">
        <v>1582</v>
      </c>
      <c r="I6" s="633"/>
      <c r="J6" s="635" t="s">
        <v>1583</v>
      </c>
      <c r="K6" s="635" t="s">
        <v>1584</v>
      </c>
      <c r="L6" s="635" t="s">
        <v>1585</v>
      </c>
      <c r="M6" s="635"/>
      <c r="N6" s="635" t="s">
        <v>1586</v>
      </c>
      <c r="O6" s="635" t="s">
        <v>10</v>
      </c>
      <c r="P6" s="636">
        <v>6</v>
      </c>
      <c r="Q6" s="636">
        <v>2.2000000000000002</v>
      </c>
      <c r="R6" s="637">
        <f t="shared" ref="R6:R27" si="0">P6*Q6</f>
        <v>13.200000000000001</v>
      </c>
      <c r="S6" s="636"/>
      <c r="T6" s="635"/>
      <c r="U6" s="638" t="s">
        <v>467</v>
      </c>
      <c r="V6" s="635" t="s">
        <v>1082</v>
      </c>
      <c r="W6" s="639" t="s">
        <v>1083</v>
      </c>
      <c r="X6" s="635" t="s">
        <v>10</v>
      </c>
      <c r="Y6" s="636">
        <v>6</v>
      </c>
    </row>
    <row r="7" spans="1:25" ht="62.65">
      <c r="A7" s="631">
        <v>2</v>
      </c>
      <c r="B7" s="632"/>
      <c r="C7" s="633" t="s">
        <v>1078</v>
      </c>
      <c r="D7" s="634" t="s">
        <v>1074</v>
      </c>
      <c r="E7" s="635" t="s">
        <v>1075</v>
      </c>
      <c r="F7" s="635" t="s">
        <v>1076</v>
      </c>
      <c r="G7" s="633" t="s">
        <v>1077</v>
      </c>
      <c r="H7" s="635" t="s">
        <v>1582</v>
      </c>
      <c r="I7" s="633"/>
      <c r="J7" s="635" t="s">
        <v>1583</v>
      </c>
      <c r="K7" s="635" t="s">
        <v>1584</v>
      </c>
      <c r="L7" s="635" t="s">
        <v>1585</v>
      </c>
      <c r="M7" s="635"/>
      <c r="N7" s="635" t="s">
        <v>1587</v>
      </c>
      <c r="O7" s="635" t="s">
        <v>10</v>
      </c>
      <c r="P7" s="636">
        <v>1</v>
      </c>
      <c r="Q7" s="636">
        <v>8.59</v>
      </c>
      <c r="R7" s="637">
        <f t="shared" si="0"/>
        <v>8.59</v>
      </c>
      <c r="S7" s="636"/>
      <c r="T7" s="635"/>
      <c r="U7" s="638" t="s">
        <v>467</v>
      </c>
      <c r="V7" s="635" t="s">
        <v>481</v>
      </c>
      <c r="W7" s="639" t="s">
        <v>482</v>
      </c>
      <c r="X7" s="635" t="s">
        <v>285</v>
      </c>
      <c r="Y7" s="636">
        <v>0.01</v>
      </c>
    </row>
    <row r="8" spans="1:25" ht="62.65">
      <c r="A8" s="631">
        <v>3</v>
      </c>
      <c r="B8" s="632"/>
      <c r="C8" s="633" t="s">
        <v>1078</v>
      </c>
      <c r="D8" s="634" t="s">
        <v>1074</v>
      </c>
      <c r="E8" s="635" t="s">
        <v>1075</v>
      </c>
      <c r="F8" s="635" t="s">
        <v>1076</v>
      </c>
      <c r="G8" s="633" t="s">
        <v>1077</v>
      </c>
      <c r="H8" s="635" t="s">
        <v>1582</v>
      </c>
      <c r="I8" s="633"/>
      <c r="J8" s="635" t="s">
        <v>1583</v>
      </c>
      <c r="K8" s="635" t="s">
        <v>1584</v>
      </c>
      <c r="L8" s="635" t="s">
        <v>1585</v>
      </c>
      <c r="M8" s="635"/>
      <c r="N8" s="635" t="s">
        <v>1588</v>
      </c>
      <c r="O8" s="635" t="s">
        <v>9</v>
      </c>
      <c r="P8" s="636">
        <v>816</v>
      </c>
      <c r="Q8" s="636">
        <v>0.08</v>
      </c>
      <c r="R8" s="637">
        <f t="shared" si="0"/>
        <v>65.28</v>
      </c>
      <c r="S8" s="636"/>
      <c r="T8" s="635"/>
      <c r="U8" s="638" t="s">
        <v>467</v>
      </c>
      <c r="V8" s="635" t="s">
        <v>1084</v>
      </c>
      <c r="W8" s="639" t="s">
        <v>1085</v>
      </c>
      <c r="X8" s="635" t="s">
        <v>468</v>
      </c>
      <c r="Y8" s="636">
        <v>8.16</v>
      </c>
    </row>
    <row r="9" spans="1:25" ht="62.65">
      <c r="A9" s="631">
        <v>4</v>
      </c>
      <c r="B9" s="632"/>
      <c r="C9" s="633" t="s">
        <v>1078</v>
      </c>
      <c r="D9" s="634" t="s">
        <v>1074</v>
      </c>
      <c r="E9" s="635" t="s">
        <v>1075</v>
      </c>
      <c r="F9" s="635" t="s">
        <v>1076</v>
      </c>
      <c r="G9" s="633" t="s">
        <v>1077</v>
      </c>
      <c r="H9" s="635" t="s">
        <v>1582</v>
      </c>
      <c r="I9" s="633"/>
      <c r="J9" s="635" t="s">
        <v>1583</v>
      </c>
      <c r="K9" s="635" t="s">
        <v>1584</v>
      </c>
      <c r="L9" s="635" t="s">
        <v>1585</v>
      </c>
      <c r="M9" s="635"/>
      <c r="N9" s="635" t="s">
        <v>1589</v>
      </c>
      <c r="O9" s="635" t="s">
        <v>9</v>
      </c>
      <c r="P9" s="636">
        <v>816</v>
      </c>
      <c r="Q9" s="636">
        <v>0.15</v>
      </c>
      <c r="R9" s="637">
        <f t="shared" si="0"/>
        <v>122.39999999999999</v>
      </c>
      <c r="S9" s="636"/>
      <c r="T9" s="635"/>
      <c r="U9" s="638" t="s">
        <v>467</v>
      </c>
      <c r="V9" s="635" t="s">
        <v>1086</v>
      </c>
      <c r="W9" s="639" t="s">
        <v>1087</v>
      </c>
      <c r="X9" s="635" t="s">
        <v>468</v>
      </c>
      <c r="Y9" s="636">
        <v>8.16</v>
      </c>
    </row>
    <row r="10" spans="1:25" ht="62.65">
      <c r="A10" s="631">
        <v>5</v>
      </c>
      <c r="B10" s="632"/>
      <c r="C10" s="633" t="s">
        <v>1078</v>
      </c>
      <c r="D10" s="634" t="s">
        <v>1074</v>
      </c>
      <c r="E10" s="635" t="s">
        <v>1075</v>
      </c>
      <c r="F10" s="635" t="s">
        <v>1076</v>
      </c>
      <c r="G10" s="633" t="s">
        <v>1077</v>
      </c>
      <c r="H10" s="635" t="s">
        <v>1582</v>
      </c>
      <c r="I10" s="633"/>
      <c r="J10" s="635" t="s">
        <v>1583</v>
      </c>
      <c r="K10" s="635" t="s">
        <v>1584</v>
      </c>
      <c r="L10" s="635" t="s">
        <v>1590</v>
      </c>
      <c r="M10" s="635" t="s">
        <v>1591</v>
      </c>
      <c r="N10" s="635" t="s">
        <v>1592</v>
      </c>
      <c r="O10" s="635" t="s">
        <v>10</v>
      </c>
      <c r="P10" s="636">
        <v>1</v>
      </c>
      <c r="Q10" s="636">
        <v>5.8</v>
      </c>
      <c r="R10" s="637">
        <f t="shared" si="0"/>
        <v>5.8</v>
      </c>
      <c r="S10" s="636"/>
      <c r="T10" s="635"/>
      <c r="U10" s="638" t="s">
        <v>467</v>
      </c>
      <c r="V10" s="635" t="s">
        <v>1088</v>
      </c>
      <c r="W10" s="639" t="s">
        <v>1089</v>
      </c>
      <c r="X10" s="635" t="s">
        <v>10</v>
      </c>
      <c r="Y10" s="636">
        <v>1</v>
      </c>
    </row>
    <row r="11" spans="1:25" ht="62.65">
      <c r="A11" s="631">
        <v>6</v>
      </c>
      <c r="B11" s="632"/>
      <c r="C11" s="633" t="s">
        <v>1078</v>
      </c>
      <c r="D11" s="634" t="s">
        <v>1074</v>
      </c>
      <c r="E11" s="635" t="s">
        <v>1075</v>
      </c>
      <c r="F11" s="635" t="s">
        <v>1076</v>
      </c>
      <c r="G11" s="633" t="s">
        <v>1077</v>
      </c>
      <c r="H11" s="635" t="s">
        <v>1582</v>
      </c>
      <c r="I11" s="633"/>
      <c r="J11" s="635" t="s">
        <v>1583</v>
      </c>
      <c r="K11" s="635" t="s">
        <v>1584</v>
      </c>
      <c r="L11" s="635" t="s">
        <v>1590</v>
      </c>
      <c r="M11" s="635"/>
      <c r="N11" s="635" t="s">
        <v>1593</v>
      </c>
      <c r="O11" s="635" t="s">
        <v>10</v>
      </c>
      <c r="P11" s="636">
        <v>1</v>
      </c>
      <c r="Q11" s="636">
        <v>0.1</v>
      </c>
      <c r="R11" s="637">
        <f t="shared" si="0"/>
        <v>0.1</v>
      </c>
      <c r="S11" s="636"/>
      <c r="T11" s="635"/>
      <c r="U11" s="638" t="s">
        <v>467</v>
      </c>
      <c r="V11" s="635" t="s">
        <v>1088</v>
      </c>
      <c r="W11" s="639" t="s">
        <v>1089</v>
      </c>
      <c r="X11" s="635" t="s">
        <v>10</v>
      </c>
      <c r="Y11" s="636">
        <v>1</v>
      </c>
    </row>
    <row r="12" spans="1:25" ht="62.65">
      <c r="A12" s="631">
        <v>7</v>
      </c>
      <c r="B12" s="632"/>
      <c r="C12" s="633" t="s">
        <v>1078</v>
      </c>
      <c r="D12" s="634" t="s">
        <v>1074</v>
      </c>
      <c r="E12" s="635" t="s">
        <v>1075</v>
      </c>
      <c r="F12" s="635" t="s">
        <v>1076</v>
      </c>
      <c r="G12" s="633" t="s">
        <v>1077</v>
      </c>
      <c r="H12" s="635" t="s">
        <v>1582</v>
      </c>
      <c r="I12" s="633"/>
      <c r="J12" s="635" t="s">
        <v>1583</v>
      </c>
      <c r="K12" s="635" t="s">
        <v>1584</v>
      </c>
      <c r="L12" s="635" t="s">
        <v>1590</v>
      </c>
      <c r="M12" s="635" t="s">
        <v>1594</v>
      </c>
      <c r="N12" s="635" t="s">
        <v>1595</v>
      </c>
      <c r="O12" s="635" t="s">
        <v>10</v>
      </c>
      <c r="P12" s="636">
        <v>2</v>
      </c>
      <c r="Q12" s="636">
        <v>1.03</v>
      </c>
      <c r="R12" s="637">
        <f t="shared" si="0"/>
        <v>2.06</v>
      </c>
      <c r="S12" s="636"/>
      <c r="T12" s="635"/>
      <c r="U12" s="638" t="s">
        <v>467</v>
      </c>
      <c r="V12" s="635" t="s">
        <v>1088</v>
      </c>
      <c r="W12" s="639" t="s">
        <v>1089</v>
      </c>
      <c r="X12" s="635" t="s">
        <v>10</v>
      </c>
      <c r="Y12" s="636">
        <v>2</v>
      </c>
    </row>
    <row r="13" spans="1:25" ht="62.65">
      <c r="A13" s="631">
        <v>8</v>
      </c>
      <c r="B13" s="632"/>
      <c r="C13" s="633" t="s">
        <v>1078</v>
      </c>
      <c r="D13" s="634" t="s">
        <v>1074</v>
      </c>
      <c r="E13" s="635" t="s">
        <v>1075</v>
      </c>
      <c r="F13" s="635" t="s">
        <v>1076</v>
      </c>
      <c r="G13" s="633" t="s">
        <v>1077</v>
      </c>
      <c r="H13" s="635" t="s">
        <v>1582</v>
      </c>
      <c r="I13" s="633"/>
      <c r="J13" s="635" t="s">
        <v>1583</v>
      </c>
      <c r="K13" s="635" t="s">
        <v>1584</v>
      </c>
      <c r="L13" s="635" t="s">
        <v>1590</v>
      </c>
      <c r="M13" s="635" t="s">
        <v>1596</v>
      </c>
      <c r="N13" s="635" t="s">
        <v>1592</v>
      </c>
      <c r="O13" s="635" t="s">
        <v>10</v>
      </c>
      <c r="P13" s="636">
        <v>1</v>
      </c>
      <c r="Q13" s="636">
        <v>1.44</v>
      </c>
      <c r="R13" s="637">
        <f t="shared" si="0"/>
        <v>1.44</v>
      </c>
      <c r="S13" s="636"/>
      <c r="T13" s="635"/>
      <c r="U13" s="638" t="s">
        <v>467</v>
      </c>
      <c r="V13" s="635" t="s">
        <v>1088</v>
      </c>
      <c r="W13" s="639" t="s">
        <v>1089</v>
      </c>
      <c r="X13" s="635" t="s">
        <v>10</v>
      </c>
      <c r="Y13" s="636">
        <v>1</v>
      </c>
    </row>
    <row r="14" spans="1:25" ht="62.65">
      <c r="A14" s="631">
        <v>9</v>
      </c>
      <c r="B14" s="632"/>
      <c r="C14" s="633" t="s">
        <v>1078</v>
      </c>
      <c r="D14" s="634" t="s">
        <v>1074</v>
      </c>
      <c r="E14" s="635" t="s">
        <v>1075</v>
      </c>
      <c r="F14" s="635" t="s">
        <v>1076</v>
      </c>
      <c r="G14" s="633" t="s">
        <v>1077</v>
      </c>
      <c r="H14" s="635" t="s">
        <v>1582</v>
      </c>
      <c r="I14" s="633"/>
      <c r="J14" s="635" t="s">
        <v>1583</v>
      </c>
      <c r="K14" s="635" t="s">
        <v>1584</v>
      </c>
      <c r="L14" s="635" t="s">
        <v>1590</v>
      </c>
      <c r="M14" s="635" t="s">
        <v>1597</v>
      </c>
      <c r="N14" s="635" t="s">
        <v>1598</v>
      </c>
      <c r="O14" s="635" t="s">
        <v>10</v>
      </c>
      <c r="P14" s="636">
        <v>1</v>
      </c>
      <c r="Q14" s="636">
        <v>0.49</v>
      </c>
      <c r="R14" s="637">
        <f t="shared" si="0"/>
        <v>0.49</v>
      </c>
      <c r="S14" s="636"/>
      <c r="T14" s="635"/>
      <c r="U14" s="638" t="s">
        <v>467</v>
      </c>
      <c r="V14" s="635" t="s">
        <v>1088</v>
      </c>
      <c r="W14" s="639" t="s">
        <v>1089</v>
      </c>
      <c r="X14" s="635" t="s">
        <v>10</v>
      </c>
      <c r="Y14" s="636">
        <v>1</v>
      </c>
    </row>
    <row r="15" spans="1:25" ht="62.65">
      <c r="A15" s="631">
        <v>10</v>
      </c>
      <c r="B15" s="632"/>
      <c r="C15" s="633" t="s">
        <v>1078</v>
      </c>
      <c r="D15" s="634" t="s">
        <v>1074</v>
      </c>
      <c r="E15" s="635" t="s">
        <v>1075</v>
      </c>
      <c r="F15" s="635" t="s">
        <v>1076</v>
      </c>
      <c r="G15" s="633" t="s">
        <v>1077</v>
      </c>
      <c r="H15" s="635" t="s">
        <v>1582</v>
      </c>
      <c r="I15" s="633"/>
      <c r="J15" s="635" t="s">
        <v>1583</v>
      </c>
      <c r="K15" s="635" t="s">
        <v>1584</v>
      </c>
      <c r="L15" s="635" t="s">
        <v>1590</v>
      </c>
      <c r="M15" s="635" t="s">
        <v>1599</v>
      </c>
      <c r="N15" s="635" t="s">
        <v>1592</v>
      </c>
      <c r="O15" s="635" t="s">
        <v>10</v>
      </c>
      <c r="P15" s="636">
        <v>1</v>
      </c>
      <c r="Q15" s="636">
        <v>0.56000000000000005</v>
      </c>
      <c r="R15" s="637">
        <f t="shared" si="0"/>
        <v>0.56000000000000005</v>
      </c>
      <c r="S15" s="636"/>
      <c r="T15" s="635"/>
      <c r="U15" s="638" t="s">
        <v>467</v>
      </c>
      <c r="V15" s="635" t="s">
        <v>1088</v>
      </c>
      <c r="W15" s="639" t="s">
        <v>1089</v>
      </c>
      <c r="X15" s="635" t="s">
        <v>10</v>
      </c>
      <c r="Y15" s="636">
        <v>1</v>
      </c>
    </row>
    <row r="16" spans="1:25" ht="62.65">
      <c r="A16" s="631">
        <v>11</v>
      </c>
      <c r="B16" s="632"/>
      <c r="C16" s="633" t="s">
        <v>1078</v>
      </c>
      <c r="D16" s="634" t="s">
        <v>1074</v>
      </c>
      <c r="E16" s="635" t="s">
        <v>1075</v>
      </c>
      <c r="F16" s="635" t="s">
        <v>1076</v>
      </c>
      <c r="G16" s="633" t="s">
        <v>1077</v>
      </c>
      <c r="H16" s="635" t="s">
        <v>1582</v>
      </c>
      <c r="I16" s="633"/>
      <c r="J16" s="635" t="s">
        <v>1583</v>
      </c>
      <c r="K16" s="635" t="s">
        <v>1584</v>
      </c>
      <c r="L16" s="635" t="s">
        <v>1590</v>
      </c>
      <c r="M16" s="635" t="s">
        <v>1600</v>
      </c>
      <c r="N16" s="635" t="s">
        <v>1601</v>
      </c>
      <c r="O16" s="635" t="s">
        <v>10</v>
      </c>
      <c r="P16" s="636">
        <v>2</v>
      </c>
      <c r="Q16" s="636">
        <v>0.49</v>
      </c>
      <c r="R16" s="637">
        <f t="shared" si="0"/>
        <v>0.98</v>
      </c>
      <c r="S16" s="636"/>
      <c r="T16" s="635"/>
      <c r="U16" s="638" t="s">
        <v>467</v>
      </c>
      <c r="V16" s="635" t="s">
        <v>1088</v>
      </c>
      <c r="W16" s="639" t="s">
        <v>1089</v>
      </c>
      <c r="X16" s="635" t="s">
        <v>10</v>
      </c>
      <c r="Y16" s="636">
        <v>2</v>
      </c>
    </row>
    <row r="17" spans="1:25" ht="62.65">
      <c r="A17" s="631">
        <v>12</v>
      </c>
      <c r="B17" s="632"/>
      <c r="C17" s="633" t="s">
        <v>1078</v>
      </c>
      <c r="D17" s="634" t="s">
        <v>1074</v>
      </c>
      <c r="E17" s="635" t="s">
        <v>1075</v>
      </c>
      <c r="F17" s="635" t="s">
        <v>1076</v>
      </c>
      <c r="G17" s="633" t="s">
        <v>1077</v>
      </c>
      <c r="H17" s="635" t="s">
        <v>1582</v>
      </c>
      <c r="I17" s="633"/>
      <c r="J17" s="635" t="s">
        <v>1583</v>
      </c>
      <c r="K17" s="635" t="s">
        <v>1584</v>
      </c>
      <c r="L17" s="635" t="s">
        <v>1590</v>
      </c>
      <c r="M17" s="635" t="s">
        <v>1602</v>
      </c>
      <c r="N17" s="635" t="s">
        <v>1592</v>
      </c>
      <c r="O17" s="635" t="s">
        <v>10</v>
      </c>
      <c r="P17" s="636">
        <v>1</v>
      </c>
      <c r="Q17" s="636">
        <v>1.2</v>
      </c>
      <c r="R17" s="637">
        <f t="shared" si="0"/>
        <v>1.2</v>
      </c>
      <c r="S17" s="636"/>
      <c r="T17" s="635"/>
      <c r="U17" s="638" t="s">
        <v>467</v>
      </c>
      <c r="V17" s="635" t="s">
        <v>1088</v>
      </c>
      <c r="W17" s="639" t="s">
        <v>1089</v>
      </c>
      <c r="X17" s="635" t="s">
        <v>10</v>
      </c>
      <c r="Y17" s="636">
        <v>1</v>
      </c>
    </row>
    <row r="18" spans="1:25" ht="62.65">
      <c r="A18" s="631">
        <v>13</v>
      </c>
      <c r="B18" s="632"/>
      <c r="C18" s="633" t="s">
        <v>1078</v>
      </c>
      <c r="D18" s="634" t="s">
        <v>1074</v>
      </c>
      <c r="E18" s="635" t="s">
        <v>1075</v>
      </c>
      <c r="F18" s="635" t="s">
        <v>1076</v>
      </c>
      <c r="G18" s="633" t="s">
        <v>1077</v>
      </c>
      <c r="H18" s="635" t="s">
        <v>1582</v>
      </c>
      <c r="I18" s="633"/>
      <c r="J18" s="635" t="s">
        <v>1583</v>
      </c>
      <c r="K18" s="635" t="s">
        <v>1584</v>
      </c>
      <c r="L18" s="635" t="s">
        <v>1590</v>
      </c>
      <c r="M18" s="635" t="s">
        <v>1603</v>
      </c>
      <c r="N18" s="635" t="s">
        <v>1604</v>
      </c>
      <c r="O18" s="635" t="s">
        <v>10</v>
      </c>
      <c r="P18" s="636">
        <v>1</v>
      </c>
      <c r="Q18" s="636">
        <v>17</v>
      </c>
      <c r="R18" s="637">
        <f t="shared" si="0"/>
        <v>17</v>
      </c>
      <c r="S18" s="636"/>
      <c r="T18" s="635"/>
      <c r="U18" s="638" t="s">
        <v>467</v>
      </c>
      <c r="V18" s="635" t="s">
        <v>1090</v>
      </c>
      <c r="W18" s="639" t="s">
        <v>1091</v>
      </c>
      <c r="X18" s="635" t="s">
        <v>10</v>
      </c>
      <c r="Y18" s="636">
        <v>1</v>
      </c>
    </row>
    <row r="19" spans="1:25" ht="62.65">
      <c r="A19" s="631">
        <v>14</v>
      </c>
      <c r="B19" s="632"/>
      <c r="C19" s="633" t="s">
        <v>1078</v>
      </c>
      <c r="D19" s="634" t="s">
        <v>1074</v>
      </c>
      <c r="E19" s="635" t="s">
        <v>1075</v>
      </c>
      <c r="F19" s="635" t="s">
        <v>1076</v>
      </c>
      <c r="G19" s="633" t="s">
        <v>1077</v>
      </c>
      <c r="H19" s="635" t="s">
        <v>1582</v>
      </c>
      <c r="I19" s="633"/>
      <c r="J19" s="635" t="s">
        <v>1583</v>
      </c>
      <c r="K19" s="635" t="s">
        <v>1584</v>
      </c>
      <c r="L19" s="635" t="s">
        <v>1590</v>
      </c>
      <c r="M19" s="635" t="s">
        <v>1605</v>
      </c>
      <c r="N19" s="635" t="s">
        <v>1606</v>
      </c>
      <c r="O19" s="635" t="s">
        <v>10</v>
      </c>
      <c r="P19" s="636">
        <v>2</v>
      </c>
      <c r="Q19" s="636">
        <v>4</v>
      </c>
      <c r="R19" s="637">
        <f t="shared" si="0"/>
        <v>8</v>
      </c>
      <c r="S19" s="636"/>
      <c r="T19" s="635"/>
      <c r="U19" s="638" t="s">
        <v>467</v>
      </c>
      <c r="V19" s="635" t="s">
        <v>1088</v>
      </c>
      <c r="W19" s="639" t="s">
        <v>1089</v>
      </c>
      <c r="X19" s="635" t="s">
        <v>10</v>
      </c>
      <c r="Y19" s="636">
        <v>2</v>
      </c>
    </row>
    <row r="20" spans="1:25" ht="62.65">
      <c r="A20" s="631">
        <v>15</v>
      </c>
      <c r="B20" s="632"/>
      <c r="C20" s="633" t="s">
        <v>1078</v>
      </c>
      <c r="D20" s="634" t="s">
        <v>1074</v>
      </c>
      <c r="E20" s="635" t="s">
        <v>1075</v>
      </c>
      <c r="F20" s="635" t="s">
        <v>1076</v>
      </c>
      <c r="G20" s="633" t="s">
        <v>1077</v>
      </c>
      <c r="H20" s="635" t="s">
        <v>1582</v>
      </c>
      <c r="I20" s="633"/>
      <c r="J20" s="635" t="s">
        <v>1583</v>
      </c>
      <c r="K20" s="635" t="s">
        <v>1584</v>
      </c>
      <c r="L20" s="635" t="s">
        <v>1590</v>
      </c>
      <c r="M20" s="635" t="s">
        <v>1607</v>
      </c>
      <c r="N20" s="635" t="s">
        <v>1608</v>
      </c>
      <c r="O20" s="635" t="s">
        <v>10</v>
      </c>
      <c r="P20" s="636">
        <v>1</v>
      </c>
      <c r="Q20" s="636">
        <v>29</v>
      </c>
      <c r="R20" s="637">
        <f t="shared" si="0"/>
        <v>29</v>
      </c>
      <c r="S20" s="636"/>
      <c r="T20" s="635"/>
      <c r="U20" s="638" t="s">
        <v>467</v>
      </c>
      <c r="V20" s="635" t="s">
        <v>1092</v>
      </c>
      <c r="W20" s="639" t="s">
        <v>1093</v>
      </c>
      <c r="X20" s="635" t="s">
        <v>285</v>
      </c>
      <c r="Y20" s="636">
        <v>0.03</v>
      </c>
    </row>
    <row r="21" spans="1:25" ht="62.65">
      <c r="A21" s="631">
        <v>16</v>
      </c>
      <c r="B21" s="632"/>
      <c r="C21" s="633" t="s">
        <v>1078</v>
      </c>
      <c r="D21" s="634" t="s">
        <v>1074</v>
      </c>
      <c r="E21" s="635" t="s">
        <v>1075</v>
      </c>
      <c r="F21" s="635" t="s">
        <v>1076</v>
      </c>
      <c r="G21" s="633" t="s">
        <v>1077</v>
      </c>
      <c r="H21" s="635" t="s">
        <v>1582</v>
      </c>
      <c r="I21" s="633"/>
      <c r="J21" s="635" t="s">
        <v>1583</v>
      </c>
      <c r="K21" s="635" t="s">
        <v>1584</v>
      </c>
      <c r="L21" s="635" t="s">
        <v>1590</v>
      </c>
      <c r="M21" s="635" t="s">
        <v>1607</v>
      </c>
      <c r="N21" s="635" t="s">
        <v>1609</v>
      </c>
      <c r="O21" s="635" t="s">
        <v>10</v>
      </c>
      <c r="P21" s="636">
        <v>1</v>
      </c>
      <c r="Q21" s="636">
        <v>41.1</v>
      </c>
      <c r="R21" s="637">
        <f t="shared" si="0"/>
        <v>41.1</v>
      </c>
      <c r="S21" s="636"/>
      <c r="T21" s="635"/>
      <c r="U21" s="638" t="s">
        <v>467</v>
      </c>
      <c r="V21" s="635" t="s">
        <v>1092</v>
      </c>
      <c r="W21" s="639" t="s">
        <v>1093</v>
      </c>
      <c r="X21" s="635" t="s">
        <v>285</v>
      </c>
      <c r="Y21" s="636">
        <v>0.04</v>
      </c>
    </row>
    <row r="22" spans="1:25" ht="62.65">
      <c r="A22" s="631">
        <v>17</v>
      </c>
      <c r="B22" s="632"/>
      <c r="C22" s="633" t="s">
        <v>1078</v>
      </c>
      <c r="D22" s="634" t="s">
        <v>1074</v>
      </c>
      <c r="E22" s="635" t="s">
        <v>1075</v>
      </c>
      <c r="F22" s="635" t="s">
        <v>1076</v>
      </c>
      <c r="G22" s="633" t="s">
        <v>1077</v>
      </c>
      <c r="H22" s="635" t="s">
        <v>1582</v>
      </c>
      <c r="I22" s="633"/>
      <c r="J22" s="635" t="s">
        <v>1583</v>
      </c>
      <c r="K22" s="635" t="s">
        <v>1584</v>
      </c>
      <c r="L22" s="635" t="s">
        <v>1590</v>
      </c>
      <c r="M22" s="635" t="s">
        <v>1610</v>
      </c>
      <c r="N22" s="635" t="s">
        <v>1611</v>
      </c>
      <c r="O22" s="635" t="s">
        <v>10</v>
      </c>
      <c r="P22" s="636">
        <v>1</v>
      </c>
      <c r="Q22" s="636">
        <v>2</v>
      </c>
      <c r="R22" s="637">
        <f t="shared" si="0"/>
        <v>2</v>
      </c>
      <c r="S22" s="636"/>
      <c r="T22" s="635"/>
      <c r="U22" s="638" t="s">
        <v>467</v>
      </c>
      <c r="V22" s="635" t="s">
        <v>1088</v>
      </c>
      <c r="W22" s="639" t="s">
        <v>1089</v>
      </c>
      <c r="X22" s="635" t="s">
        <v>10</v>
      </c>
      <c r="Y22" s="636">
        <v>1</v>
      </c>
    </row>
    <row r="23" spans="1:25" ht="62.65">
      <c r="A23" s="631">
        <v>18</v>
      </c>
      <c r="B23" s="632"/>
      <c r="C23" s="633" t="s">
        <v>1078</v>
      </c>
      <c r="D23" s="634" t="s">
        <v>1074</v>
      </c>
      <c r="E23" s="635" t="s">
        <v>1075</v>
      </c>
      <c r="F23" s="635" t="s">
        <v>1076</v>
      </c>
      <c r="G23" s="633" t="s">
        <v>1077</v>
      </c>
      <c r="H23" s="635" t="s">
        <v>1582</v>
      </c>
      <c r="I23" s="633"/>
      <c r="J23" s="635" t="s">
        <v>1583</v>
      </c>
      <c r="K23" s="635" t="s">
        <v>1584</v>
      </c>
      <c r="L23" s="635" t="s">
        <v>1590</v>
      </c>
      <c r="M23" s="635"/>
      <c r="N23" s="635" t="s">
        <v>1611</v>
      </c>
      <c r="O23" s="635" t="s">
        <v>10</v>
      </c>
      <c r="P23" s="636">
        <v>2</v>
      </c>
      <c r="Q23" s="636">
        <v>2</v>
      </c>
      <c r="R23" s="637">
        <f t="shared" si="0"/>
        <v>4</v>
      </c>
      <c r="S23" s="636"/>
      <c r="T23" s="635"/>
      <c r="U23" s="638" t="s">
        <v>467</v>
      </c>
      <c r="V23" s="635" t="s">
        <v>1088</v>
      </c>
      <c r="W23" s="639" t="s">
        <v>1089</v>
      </c>
      <c r="X23" s="635" t="s">
        <v>10</v>
      </c>
      <c r="Y23" s="636">
        <v>2</v>
      </c>
    </row>
    <row r="24" spans="1:25" ht="62.65">
      <c r="A24" s="631">
        <v>19</v>
      </c>
      <c r="B24" s="632"/>
      <c r="C24" s="633" t="s">
        <v>1078</v>
      </c>
      <c r="D24" s="634" t="s">
        <v>1074</v>
      </c>
      <c r="E24" s="635" t="s">
        <v>1075</v>
      </c>
      <c r="F24" s="635" t="s">
        <v>1076</v>
      </c>
      <c r="G24" s="633" t="s">
        <v>1077</v>
      </c>
      <c r="H24" s="635" t="s">
        <v>1582</v>
      </c>
      <c r="I24" s="633"/>
      <c r="J24" s="635" t="s">
        <v>1583</v>
      </c>
      <c r="K24" s="635" t="s">
        <v>1584</v>
      </c>
      <c r="L24" s="635" t="s">
        <v>1590</v>
      </c>
      <c r="M24" s="635"/>
      <c r="N24" s="635" t="s">
        <v>1612</v>
      </c>
      <c r="O24" s="635" t="s">
        <v>10</v>
      </c>
      <c r="P24" s="636">
        <v>1</v>
      </c>
      <c r="Q24" s="636">
        <v>1.9</v>
      </c>
      <c r="R24" s="637">
        <f t="shared" si="0"/>
        <v>1.9</v>
      </c>
      <c r="S24" s="636"/>
      <c r="T24" s="635"/>
      <c r="U24" s="638" t="s">
        <v>467</v>
      </c>
      <c r="V24" s="635" t="s">
        <v>1088</v>
      </c>
      <c r="W24" s="639" t="s">
        <v>1089</v>
      </c>
      <c r="X24" s="635" t="s">
        <v>10</v>
      </c>
      <c r="Y24" s="636">
        <v>1</v>
      </c>
    </row>
    <row r="25" spans="1:25" ht="62.65">
      <c r="A25" s="631">
        <v>20</v>
      </c>
      <c r="B25" s="632"/>
      <c r="C25" s="633" t="s">
        <v>1078</v>
      </c>
      <c r="D25" s="634" t="s">
        <v>1074</v>
      </c>
      <c r="E25" s="635" t="s">
        <v>1075</v>
      </c>
      <c r="F25" s="635" t="s">
        <v>1076</v>
      </c>
      <c r="G25" s="633" t="s">
        <v>1077</v>
      </c>
      <c r="H25" s="635" t="s">
        <v>1582</v>
      </c>
      <c r="I25" s="633"/>
      <c r="J25" s="635" t="s">
        <v>1583</v>
      </c>
      <c r="K25" s="635" t="s">
        <v>1584</v>
      </c>
      <c r="L25" s="635" t="s">
        <v>1590</v>
      </c>
      <c r="M25" s="635"/>
      <c r="N25" s="635" t="s">
        <v>1613</v>
      </c>
      <c r="O25" s="635" t="s">
        <v>10</v>
      </c>
      <c r="P25" s="636">
        <v>2</v>
      </c>
      <c r="Q25" s="636">
        <v>1</v>
      </c>
      <c r="R25" s="637">
        <f t="shared" si="0"/>
        <v>2</v>
      </c>
      <c r="S25" s="636"/>
      <c r="T25" s="635"/>
      <c r="U25" s="638" t="s">
        <v>467</v>
      </c>
      <c r="V25" s="635" t="s">
        <v>1088</v>
      </c>
      <c r="W25" s="639" t="s">
        <v>1089</v>
      </c>
      <c r="X25" s="635" t="s">
        <v>10</v>
      </c>
      <c r="Y25" s="636">
        <v>2</v>
      </c>
    </row>
    <row r="26" spans="1:25" ht="62.65">
      <c r="A26" s="631">
        <v>21</v>
      </c>
      <c r="B26" s="632"/>
      <c r="C26" s="633" t="s">
        <v>1078</v>
      </c>
      <c r="D26" s="634" t="s">
        <v>1074</v>
      </c>
      <c r="E26" s="635" t="s">
        <v>1075</v>
      </c>
      <c r="F26" s="635" t="s">
        <v>1076</v>
      </c>
      <c r="G26" s="633" t="s">
        <v>1077</v>
      </c>
      <c r="H26" s="635" t="s">
        <v>1582</v>
      </c>
      <c r="I26" s="633"/>
      <c r="J26" s="635" t="s">
        <v>1583</v>
      </c>
      <c r="K26" s="635" t="s">
        <v>1584</v>
      </c>
      <c r="L26" s="635" t="s">
        <v>1590</v>
      </c>
      <c r="M26" s="635"/>
      <c r="N26" s="635" t="s">
        <v>1588</v>
      </c>
      <c r="O26" s="635" t="s">
        <v>9</v>
      </c>
      <c r="P26" s="636">
        <v>56</v>
      </c>
      <c r="Q26" s="636">
        <v>0.08</v>
      </c>
      <c r="R26" s="637">
        <f t="shared" si="0"/>
        <v>4.4800000000000004</v>
      </c>
      <c r="S26" s="636"/>
      <c r="T26" s="635"/>
      <c r="U26" s="638" t="s">
        <v>467</v>
      </c>
      <c r="V26" s="635" t="s">
        <v>1084</v>
      </c>
      <c r="W26" s="639" t="s">
        <v>1085</v>
      </c>
      <c r="X26" s="635" t="s">
        <v>468</v>
      </c>
      <c r="Y26" s="636">
        <v>0.56000000000000005</v>
      </c>
    </row>
    <row r="27" spans="1:25" ht="62.65">
      <c r="A27" s="631">
        <v>22</v>
      </c>
      <c r="B27" s="632"/>
      <c r="C27" s="633" t="s">
        <v>1078</v>
      </c>
      <c r="D27" s="634" t="s">
        <v>1074</v>
      </c>
      <c r="E27" s="635" t="s">
        <v>1075</v>
      </c>
      <c r="F27" s="635" t="s">
        <v>1076</v>
      </c>
      <c r="G27" s="633" t="s">
        <v>1077</v>
      </c>
      <c r="H27" s="635" t="s">
        <v>1582</v>
      </c>
      <c r="I27" s="633"/>
      <c r="J27" s="635" t="s">
        <v>1583</v>
      </c>
      <c r="K27" s="635" t="s">
        <v>1584</v>
      </c>
      <c r="L27" s="635" t="s">
        <v>1590</v>
      </c>
      <c r="M27" s="635"/>
      <c r="N27" s="635" t="s">
        <v>1589</v>
      </c>
      <c r="O27" s="635" t="s">
        <v>9</v>
      </c>
      <c r="P27" s="636">
        <v>56</v>
      </c>
      <c r="Q27" s="636">
        <v>0.15</v>
      </c>
      <c r="R27" s="637">
        <f t="shared" si="0"/>
        <v>8.4</v>
      </c>
      <c r="S27" s="636"/>
      <c r="T27" s="635"/>
      <c r="U27" s="638" t="s">
        <v>467</v>
      </c>
      <c r="V27" s="635" t="s">
        <v>1086</v>
      </c>
      <c r="W27" s="639" t="s">
        <v>1087</v>
      </c>
      <c r="X27" s="635" t="s">
        <v>468</v>
      </c>
      <c r="Y27" s="636">
        <v>0.56000000000000005</v>
      </c>
    </row>
    <row r="28" spans="1:25" ht="62.65">
      <c r="A28" s="631">
        <v>23</v>
      </c>
      <c r="B28" s="632"/>
      <c r="C28" s="633" t="s">
        <v>1078</v>
      </c>
      <c r="D28" s="634" t="s">
        <v>1074</v>
      </c>
      <c r="E28" s="635" t="s">
        <v>1075</v>
      </c>
      <c r="F28" s="635" t="s">
        <v>1076</v>
      </c>
      <c r="G28" s="633" t="s">
        <v>1077</v>
      </c>
      <c r="H28" s="635" t="s">
        <v>1582</v>
      </c>
      <c r="I28" s="633"/>
      <c r="J28" s="635"/>
      <c r="K28" s="635"/>
      <c r="L28" s="635"/>
      <c r="M28" s="635"/>
      <c r="N28" s="639" t="s">
        <v>1614</v>
      </c>
      <c r="O28" s="635" t="s">
        <v>1615</v>
      </c>
      <c r="P28" s="636">
        <v>2</v>
      </c>
      <c r="Q28" s="636"/>
      <c r="R28" s="637">
        <v>0</v>
      </c>
      <c r="S28" s="636"/>
      <c r="T28" s="635" t="s">
        <v>1616</v>
      </c>
      <c r="U28" s="638" t="s">
        <v>467</v>
      </c>
      <c r="V28" s="635" t="s">
        <v>1094</v>
      </c>
      <c r="W28" s="639" t="s">
        <v>1095</v>
      </c>
      <c r="X28" s="635" t="s">
        <v>833</v>
      </c>
      <c r="Y28" s="636">
        <f>0.34*2</f>
        <v>0.68</v>
      </c>
    </row>
    <row r="29" spans="1:25">
      <c r="A29" s="631"/>
      <c r="B29" s="632"/>
      <c r="C29" s="633"/>
      <c r="D29" s="634"/>
      <c r="E29" s="635"/>
      <c r="F29" s="635"/>
      <c r="G29" s="633"/>
      <c r="H29" s="633"/>
      <c r="I29" s="633"/>
      <c r="J29" s="635"/>
      <c r="K29" s="635"/>
      <c r="L29" s="635"/>
      <c r="M29" s="635"/>
      <c r="N29" s="639"/>
      <c r="O29" s="635"/>
      <c r="P29" s="636"/>
      <c r="Q29" s="636"/>
      <c r="R29" s="637">
        <f t="shared" ref="R29:R58" si="1">P29*Q29</f>
        <v>0</v>
      </c>
      <c r="S29" s="636"/>
      <c r="T29" s="635"/>
      <c r="U29" s="638" t="str">
        <f t="shared" ref="U29:U58" si="2">LEFT(V29,4)</f>
        <v/>
      </c>
      <c r="V29" s="635"/>
      <c r="W29" s="639"/>
      <c r="X29" s="635"/>
      <c r="Y29" s="636"/>
    </row>
    <row r="30" spans="1:25" hidden="1">
      <c r="A30" s="631"/>
      <c r="B30" s="632"/>
      <c r="C30" s="633"/>
      <c r="D30" s="634"/>
      <c r="E30" s="635"/>
      <c r="F30" s="635"/>
      <c r="G30" s="633"/>
      <c r="H30" s="633"/>
      <c r="I30" s="633"/>
      <c r="J30" s="635"/>
      <c r="K30" s="635"/>
      <c r="L30" s="635"/>
      <c r="M30" s="635"/>
      <c r="N30" s="639"/>
      <c r="O30" s="635"/>
      <c r="P30" s="636"/>
      <c r="Q30" s="636"/>
      <c r="R30" s="637">
        <f t="shared" si="1"/>
        <v>0</v>
      </c>
      <c r="S30" s="636"/>
      <c r="T30" s="635"/>
      <c r="U30" s="638" t="str">
        <f t="shared" si="2"/>
        <v/>
      </c>
      <c r="V30" s="635"/>
      <c r="W30" s="639"/>
      <c r="X30" s="635"/>
      <c r="Y30" s="636"/>
    </row>
    <row r="31" spans="1:25" hidden="1">
      <c r="A31" s="631"/>
      <c r="B31" s="632"/>
      <c r="C31" s="633"/>
      <c r="D31" s="634"/>
      <c r="E31" s="635"/>
      <c r="F31" s="635"/>
      <c r="G31" s="633"/>
      <c r="H31" s="633"/>
      <c r="I31" s="633"/>
      <c r="J31" s="635"/>
      <c r="K31" s="635"/>
      <c r="L31" s="635"/>
      <c r="M31" s="635"/>
      <c r="N31" s="639"/>
      <c r="O31" s="635"/>
      <c r="P31" s="636"/>
      <c r="Q31" s="636"/>
      <c r="R31" s="637">
        <f t="shared" si="1"/>
        <v>0</v>
      </c>
      <c r="S31" s="636"/>
      <c r="T31" s="635"/>
      <c r="U31" s="638" t="str">
        <f t="shared" si="2"/>
        <v/>
      </c>
      <c r="V31" s="635"/>
      <c r="W31" s="639"/>
      <c r="X31" s="635"/>
      <c r="Y31" s="636"/>
    </row>
    <row r="32" spans="1:25" hidden="1">
      <c r="A32" s="631"/>
      <c r="B32" s="632"/>
      <c r="C32" s="633"/>
      <c r="D32" s="634"/>
      <c r="E32" s="635"/>
      <c r="F32" s="635"/>
      <c r="G32" s="633"/>
      <c r="H32" s="633"/>
      <c r="I32" s="633"/>
      <c r="J32" s="635"/>
      <c r="K32" s="635"/>
      <c r="L32" s="635"/>
      <c r="M32" s="635"/>
      <c r="N32" s="639"/>
      <c r="O32" s="635"/>
      <c r="P32" s="636"/>
      <c r="Q32" s="636"/>
      <c r="R32" s="637">
        <f t="shared" si="1"/>
        <v>0</v>
      </c>
      <c r="S32" s="636"/>
      <c r="T32" s="635"/>
      <c r="U32" s="638" t="str">
        <f t="shared" si="2"/>
        <v/>
      </c>
      <c r="V32" s="635"/>
      <c r="W32" s="639"/>
      <c r="X32" s="635"/>
      <c r="Y32" s="636"/>
    </row>
    <row r="33" spans="1:25" hidden="1">
      <c r="A33" s="631"/>
      <c r="B33" s="632"/>
      <c r="C33" s="633"/>
      <c r="D33" s="634"/>
      <c r="E33" s="635"/>
      <c r="F33" s="635"/>
      <c r="G33" s="633"/>
      <c r="H33" s="633"/>
      <c r="I33" s="633"/>
      <c r="J33" s="635"/>
      <c r="K33" s="635"/>
      <c r="L33" s="635"/>
      <c r="M33" s="635"/>
      <c r="N33" s="639"/>
      <c r="O33" s="635"/>
      <c r="P33" s="636"/>
      <c r="Q33" s="636"/>
      <c r="R33" s="637">
        <f t="shared" si="1"/>
        <v>0</v>
      </c>
      <c r="S33" s="636"/>
      <c r="T33" s="635"/>
      <c r="U33" s="638" t="str">
        <f t="shared" si="2"/>
        <v/>
      </c>
      <c r="V33" s="635"/>
      <c r="W33" s="639"/>
      <c r="X33" s="635"/>
      <c r="Y33" s="636"/>
    </row>
    <row r="34" spans="1:25" hidden="1">
      <c r="A34" s="631"/>
      <c r="B34" s="632"/>
      <c r="C34" s="633"/>
      <c r="D34" s="634"/>
      <c r="E34" s="635"/>
      <c r="F34" s="635"/>
      <c r="G34" s="633"/>
      <c r="H34" s="633"/>
      <c r="I34" s="633"/>
      <c r="J34" s="635"/>
      <c r="K34" s="635"/>
      <c r="L34" s="635"/>
      <c r="M34" s="635"/>
      <c r="N34" s="639"/>
      <c r="O34" s="635"/>
      <c r="P34" s="636"/>
      <c r="Q34" s="636"/>
      <c r="R34" s="637">
        <f t="shared" si="1"/>
        <v>0</v>
      </c>
      <c r="S34" s="636"/>
      <c r="T34" s="635"/>
      <c r="U34" s="638" t="str">
        <f t="shared" si="2"/>
        <v/>
      </c>
      <c r="V34" s="635"/>
      <c r="W34" s="639"/>
      <c r="X34" s="635"/>
      <c r="Y34" s="636"/>
    </row>
    <row r="35" spans="1:25" hidden="1">
      <c r="A35" s="631"/>
      <c r="B35" s="632"/>
      <c r="C35" s="633"/>
      <c r="D35" s="634"/>
      <c r="E35" s="635"/>
      <c r="F35" s="635"/>
      <c r="G35" s="633"/>
      <c r="H35" s="633"/>
      <c r="I35" s="633"/>
      <c r="J35" s="635"/>
      <c r="K35" s="635"/>
      <c r="L35" s="635"/>
      <c r="M35" s="635"/>
      <c r="N35" s="639"/>
      <c r="O35" s="635"/>
      <c r="P35" s="636"/>
      <c r="Q35" s="636"/>
      <c r="R35" s="637">
        <f t="shared" si="1"/>
        <v>0</v>
      </c>
      <c r="S35" s="636"/>
      <c r="T35" s="635"/>
      <c r="U35" s="638" t="str">
        <f t="shared" si="2"/>
        <v/>
      </c>
      <c r="V35" s="635"/>
      <c r="W35" s="639"/>
      <c r="X35" s="635"/>
      <c r="Y35" s="636"/>
    </row>
    <row r="36" spans="1:25" hidden="1">
      <c r="A36" s="631"/>
      <c r="B36" s="632"/>
      <c r="C36" s="633"/>
      <c r="D36" s="634"/>
      <c r="E36" s="635"/>
      <c r="F36" s="635"/>
      <c r="G36" s="633"/>
      <c r="H36" s="633"/>
      <c r="I36" s="633"/>
      <c r="J36" s="635"/>
      <c r="K36" s="635"/>
      <c r="L36" s="635"/>
      <c r="M36" s="635"/>
      <c r="N36" s="639"/>
      <c r="O36" s="635"/>
      <c r="P36" s="636"/>
      <c r="Q36" s="636"/>
      <c r="R36" s="637">
        <f t="shared" si="1"/>
        <v>0</v>
      </c>
      <c r="S36" s="636"/>
      <c r="T36" s="635"/>
      <c r="U36" s="638" t="str">
        <f t="shared" si="2"/>
        <v/>
      </c>
      <c r="V36" s="635"/>
      <c r="W36" s="639"/>
      <c r="X36" s="635"/>
      <c r="Y36" s="636"/>
    </row>
    <row r="37" spans="1:25" hidden="1">
      <c r="A37" s="631"/>
      <c r="B37" s="632"/>
      <c r="C37" s="633"/>
      <c r="D37" s="634"/>
      <c r="E37" s="635"/>
      <c r="F37" s="635"/>
      <c r="G37" s="633"/>
      <c r="H37" s="633"/>
      <c r="I37" s="633"/>
      <c r="J37" s="635"/>
      <c r="K37" s="635"/>
      <c r="L37" s="635"/>
      <c r="M37" s="635"/>
      <c r="N37" s="639"/>
      <c r="O37" s="635"/>
      <c r="P37" s="636"/>
      <c r="Q37" s="636"/>
      <c r="R37" s="637">
        <f t="shared" si="1"/>
        <v>0</v>
      </c>
      <c r="S37" s="636"/>
      <c r="T37" s="635"/>
      <c r="U37" s="638" t="str">
        <f t="shared" si="2"/>
        <v/>
      </c>
      <c r="V37" s="635"/>
      <c r="W37" s="639"/>
      <c r="X37" s="635"/>
      <c r="Y37" s="636"/>
    </row>
    <row r="38" spans="1:25" hidden="1">
      <c r="A38" s="631"/>
      <c r="B38" s="632"/>
      <c r="C38" s="633"/>
      <c r="D38" s="634"/>
      <c r="E38" s="635"/>
      <c r="F38" s="635"/>
      <c r="G38" s="633"/>
      <c r="H38" s="633"/>
      <c r="I38" s="633"/>
      <c r="J38" s="635"/>
      <c r="K38" s="635"/>
      <c r="L38" s="635"/>
      <c r="M38" s="635"/>
      <c r="N38" s="639"/>
      <c r="O38" s="635"/>
      <c r="P38" s="636"/>
      <c r="Q38" s="636"/>
      <c r="R38" s="637">
        <f t="shared" si="1"/>
        <v>0</v>
      </c>
      <c r="S38" s="636"/>
      <c r="T38" s="635"/>
      <c r="U38" s="638" t="str">
        <f t="shared" si="2"/>
        <v/>
      </c>
      <c r="V38" s="635"/>
      <c r="W38" s="639"/>
      <c r="X38" s="635"/>
      <c r="Y38" s="636"/>
    </row>
    <row r="39" spans="1:25" hidden="1">
      <c r="A39" s="631"/>
      <c r="B39" s="632"/>
      <c r="C39" s="633"/>
      <c r="D39" s="634"/>
      <c r="E39" s="635"/>
      <c r="F39" s="635"/>
      <c r="G39" s="633"/>
      <c r="H39" s="633"/>
      <c r="I39" s="633"/>
      <c r="J39" s="635"/>
      <c r="K39" s="635"/>
      <c r="L39" s="635"/>
      <c r="M39" s="635"/>
      <c r="N39" s="639"/>
      <c r="O39" s="635"/>
      <c r="P39" s="636"/>
      <c r="Q39" s="636"/>
      <c r="R39" s="637">
        <f t="shared" si="1"/>
        <v>0</v>
      </c>
      <c r="S39" s="636"/>
      <c r="T39" s="635"/>
      <c r="U39" s="638" t="str">
        <f t="shared" si="2"/>
        <v/>
      </c>
      <c r="V39" s="635"/>
      <c r="W39" s="639"/>
      <c r="X39" s="635"/>
      <c r="Y39" s="636"/>
    </row>
    <row r="40" spans="1:25" hidden="1">
      <c r="A40" s="631"/>
      <c r="B40" s="632"/>
      <c r="C40" s="633"/>
      <c r="D40" s="634"/>
      <c r="E40" s="635"/>
      <c r="F40" s="635"/>
      <c r="G40" s="633"/>
      <c r="H40" s="633"/>
      <c r="I40" s="633"/>
      <c r="J40" s="635"/>
      <c r="K40" s="635"/>
      <c r="L40" s="635"/>
      <c r="M40" s="635"/>
      <c r="N40" s="639"/>
      <c r="O40" s="635"/>
      <c r="P40" s="636"/>
      <c r="Q40" s="636"/>
      <c r="R40" s="637">
        <f t="shared" si="1"/>
        <v>0</v>
      </c>
      <c r="S40" s="636"/>
      <c r="T40" s="635"/>
      <c r="U40" s="638" t="str">
        <f t="shared" si="2"/>
        <v/>
      </c>
      <c r="V40" s="635"/>
      <c r="W40" s="639"/>
      <c r="X40" s="635"/>
      <c r="Y40" s="636"/>
    </row>
    <row r="41" spans="1:25" hidden="1">
      <c r="A41" s="631"/>
      <c r="B41" s="632"/>
      <c r="C41" s="633"/>
      <c r="D41" s="634"/>
      <c r="E41" s="635"/>
      <c r="F41" s="635"/>
      <c r="G41" s="633"/>
      <c r="H41" s="633"/>
      <c r="I41" s="633"/>
      <c r="J41" s="635"/>
      <c r="K41" s="635"/>
      <c r="L41" s="635"/>
      <c r="M41" s="635"/>
      <c r="N41" s="639"/>
      <c r="O41" s="635"/>
      <c r="P41" s="636"/>
      <c r="Q41" s="636"/>
      <c r="R41" s="637">
        <f t="shared" si="1"/>
        <v>0</v>
      </c>
      <c r="S41" s="636"/>
      <c r="T41" s="635"/>
      <c r="U41" s="638" t="str">
        <f t="shared" si="2"/>
        <v/>
      </c>
      <c r="V41" s="635"/>
      <c r="W41" s="639"/>
      <c r="X41" s="635"/>
      <c r="Y41" s="636"/>
    </row>
    <row r="42" spans="1:25" hidden="1">
      <c r="A42" s="631"/>
      <c r="B42" s="632"/>
      <c r="C42" s="633"/>
      <c r="D42" s="634"/>
      <c r="E42" s="635"/>
      <c r="F42" s="635"/>
      <c r="G42" s="633"/>
      <c r="H42" s="633"/>
      <c r="I42" s="633"/>
      <c r="J42" s="635"/>
      <c r="K42" s="635"/>
      <c r="L42" s="635"/>
      <c r="M42" s="635"/>
      <c r="N42" s="639"/>
      <c r="O42" s="635"/>
      <c r="P42" s="636"/>
      <c r="Q42" s="636"/>
      <c r="R42" s="637">
        <f t="shared" si="1"/>
        <v>0</v>
      </c>
      <c r="S42" s="636"/>
      <c r="T42" s="635"/>
      <c r="U42" s="638" t="str">
        <f t="shared" si="2"/>
        <v/>
      </c>
      <c r="V42" s="635"/>
      <c r="W42" s="639"/>
      <c r="X42" s="635"/>
      <c r="Y42" s="636"/>
    </row>
    <row r="43" spans="1:25" hidden="1">
      <c r="A43" s="631"/>
      <c r="B43" s="632"/>
      <c r="C43" s="633"/>
      <c r="D43" s="634"/>
      <c r="E43" s="635"/>
      <c r="F43" s="635"/>
      <c r="G43" s="633"/>
      <c r="H43" s="633"/>
      <c r="I43" s="633"/>
      <c r="J43" s="635"/>
      <c r="K43" s="635"/>
      <c r="L43" s="635"/>
      <c r="M43" s="635"/>
      <c r="N43" s="639"/>
      <c r="O43" s="635"/>
      <c r="P43" s="636"/>
      <c r="Q43" s="636"/>
      <c r="R43" s="637">
        <f t="shared" si="1"/>
        <v>0</v>
      </c>
      <c r="S43" s="636"/>
      <c r="T43" s="635"/>
      <c r="U43" s="638" t="str">
        <f t="shared" si="2"/>
        <v/>
      </c>
      <c r="V43" s="635"/>
      <c r="W43" s="639"/>
      <c r="X43" s="635"/>
      <c r="Y43" s="636"/>
    </row>
    <row r="44" spans="1:25" hidden="1">
      <c r="A44" s="631"/>
      <c r="B44" s="632"/>
      <c r="C44" s="633"/>
      <c r="D44" s="634"/>
      <c r="E44" s="635"/>
      <c r="F44" s="635"/>
      <c r="G44" s="633"/>
      <c r="H44" s="633"/>
      <c r="I44" s="633"/>
      <c r="J44" s="635"/>
      <c r="K44" s="635"/>
      <c r="L44" s="635"/>
      <c r="M44" s="635"/>
      <c r="N44" s="639"/>
      <c r="O44" s="635"/>
      <c r="P44" s="636"/>
      <c r="Q44" s="636"/>
      <c r="R44" s="637">
        <f t="shared" si="1"/>
        <v>0</v>
      </c>
      <c r="S44" s="636"/>
      <c r="T44" s="635"/>
      <c r="U44" s="638" t="str">
        <f t="shared" si="2"/>
        <v/>
      </c>
      <c r="V44" s="635"/>
      <c r="W44" s="639"/>
      <c r="X44" s="635"/>
      <c r="Y44" s="636"/>
    </row>
    <row r="45" spans="1:25" hidden="1">
      <c r="A45" s="631"/>
      <c r="B45" s="632"/>
      <c r="C45" s="633"/>
      <c r="D45" s="634"/>
      <c r="E45" s="635"/>
      <c r="F45" s="635"/>
      <c r="G45" s="633"/>
      <c r="H45" s="633"/>
      <c r="I45" s="633"/>
      <c r="J45" s="635"/>
      <c r="K45" s="635"/>
      <c r="L45" s="635"/>
      <c r="M45" s="635"/>
      <c r="N45" s="639"/>
      <c r="O45" s="635"/>
      <c r="P45" s="636"/>
      <c r="Q45" s="636"/>
      <c r="R45" s="637">
        <f t="shared" si="1"/>
        <v>0</v>
      </c>
      <c r="S45" s="636"/>
      <c r="T45" s="635"/>
      <c r="U45" s="638" t="str">
        <f t="shared" si="2"/>
        <v/>
      </c>
      <c r="V45" s="635"/>
      <c r="W45" s="639"/>
      <c r="X45" s="635"/>
      <c r="Y45" s="636"/>
    </row>
    <row r="46" spans="1:25" hidden="1">
      <c r="A46" s="631"/>
      <c r="B46" s="632"/>
      <c r="C46" s="633"/>
      <c r="D46" s="634"/>
      <c r="E46" s="635"/>
      <c r="F46" s="635"/>
      <c r="G46" s="633"/>
      <c r="H46" s="633"/>
      <c r="I46" s="633"/>
      <c r="J46" s="635"/>
      <c r="K46" s="635"/>
      <c r="L46" s="635"/>
      <c r="M46" s="635"/>
      <c r="N46" s="639"/>
      <c r="O46" s="635"/>
      <c r="P46" s="636"/>
      <c r="Q46" s="636"/>
      <c r="R46" s="637">
        <f t="shared" si="1"/>
        <v>0</v>
      </c>
      <c r="S46" s="636"/>
      <c r="T46" s="635"/>
      <c r="U46" s="638" t="str">
        <f t="shared" si="2"/>
        <v/>
      </c>
      <c r="V46" s="635"/>
      <c r="W46" s="639"/>
      <c r="X46" s="635"/>
      <c r="Y46" s="636"/>
    </row>
    <row r="47" spans="1:25" hidden="1">
      <c r="A47" s="631"/>
      <c r="B47" s="632"/>
      <c r="C47" s="633"/>
      <c r="D47" s="634"/>
      <c r="E47" s="635"/>
      <c r="F47" s="635"/>
      <c r="G47" s="633"/>
      <c r="H47" s="633"/>
      <c r="I47" s="633"/>
      <c r="J47" s="635"/>
      <c r="K47" s="635"/>
      <c r="L47" s="635"/>
      <c r="M47" s="635"/>
      <c r="N47" s="639"/>
      <c r="O47" s="635"/>
      <c r="P47" s="636"/>
      <c r="Q47" s="636"/>
      <c r="R47" s="637">
        <f t="shared" si="1"/>
        <v>0</v>
      </c>
      <c r="S47" s="636"/>
      <c r="T47" s="635"/>
      <c r="U47" s="638" t="str">
        <f t="shared" si="2"/>
        <v/>
      </c>
      <c r="V47" s="635"/>
      <c r="W47" s="639"/>
      <c r="X47" s="635"/>
      <c r="Y47" s="636"/>
    </row>
    <row r="48" spans="1:25" hidden="1">
      <c r="A48" s="631"/>
      <c r="B48" s="632"/>
      <c r="C48" s="633"/>
      <c r="D48" s="634"/>
      <c r="E48" s="635"/>
      <c r="F48" s="635"/>
      <c r="G48" s="633"/>
      <c r="H48" s="633"/>
      <c r="I48" s="633"/>
      <c r="J48" s="635"/>
      <c r="K48" s="635"/>
      <c r="L48" s="635"/>
      <c r="M48" s="635"/>
      <c r="N48" s="639"/>
      <c r="O48" s="635"/>
      <c r="P48" s="636"/>
      <c r="Q48" s="636"/>
      <c r="R48" s="637">
        <f t="shared" si="1"/>
        <v>0</v>
      </c>
      <c r="S48" s="636"/>
      <c r="T48" s="635"/>
      <c r="U48" s="638" t="str">
        <f t="shared" si="2"/>
        <v/>
      </c>
      <c r="V48" s="635"/>
      <c r="W48" s="639"/>
      <c r="X48" s="635"/>
      <c r="Y48" s="636"/>
    </row>
    <row r="49" spans="1:25" hidden="1">
      <c r="A49" s="631"/>
      <c r="B49" s="632"/>
      <c r="C49" s="633"/>
      <c r="D49" s="634"/>
      <c r="E49" s="635"/>
      <c r="F49" s="635"/>
      <c r="G49" s="633"/>
      <c r="H49" s="633"/>
      <c r="I49" s="633"/>
      <c r="J49" s="635"/>
      <c r="K49" s="635"/>
      <c r="L49" s="635"/>
      <c r="M49" s="635"/>
      <c r="N49" s="639"/>
      <c r="O49" s="635"/>
      <c r="P49" s="636"/>
      <c r="Q49" s="636"/>
      <c r="R49" s="637">
        <f t="shared" si="1"/>
        <v>0</v>
      </c>
      <c r="S49" s="636"/>
      <c r="T49" s="635"/>
      <c r="U49" s="638" t="str">
        <f t="shared" si="2"/>
        <v/>
      </c>
      <c r="V49" s="635"/>
      <c r="W49" s="639"/>
      <c r="X49" s="635"/>
      <c r="Y49" s="636"/>
    </row>
    <row r="50" spans="1:25" hidden="1">
      <c r="A50" s="631"/>
      <c r="B50" s="632"/>
      <c r="C50" s="633"/>
      <c r="D50" s="634"/>
      <c r="E50" s="635"/>
      <c r="F50" s="635"/>
      <c r="G50" s="633"/>
      <c r="H50" s="633"/>
      <c r="I50" s="633"/>
      <c r="J50" s="635"/>
      <c r="K50" s="635"/>
      <c r="L50" s="635"/>
      <c r="M50" s="635"/>
      <c r="N50" s="639"/>
      <c r="O50" s="635"/>
      <c r="P50" s="636"/>
      <c r="Q50" s="636"/>
      <c r="R50" s="637">
        <f t="shared" si="1"/>
        <v>0</v>
      </c>
      <c r="S50" s="636"/>
      <c r="T50" s="635"/>
      <c r="U50" s="638" t="str">
        <f t="shared" si="2"/>
        <v/>
      </c>
      <c r="V50" s="635"/>
      <c r="W50" s="639"/>
      <c r="X50" s="635"/>
      <c r="Y50" s="636"/>
    </row>
    <row r="51" spans="1:25" hidden="1">
      <c r="A51" s="631"/>
      <c r="B51" s="632"/>
      <c r="C51" s="633"/>
      <c r="D51" s="634"/>
      <c r="E51" s="635"/>
      <c r="F51" s="635"/>
      <c r="G51" s="633"/>
      <c r="H51" s="633"/>
      <c r="I51" s="633"/>
      <c r="J51" s="635"/>
      <c r="K51" s="635"/>
      <c r="L51" s="635"/>
      <c r="M51" s="635"/>
      <c r="N51" s="639"/>
      <c r="O51" s="635"/>
      <c r="P51" s="636"/>
      <c r="Q51" s="636"/>
      <c r="R51" s="637">
        <f t="shared" si="1"/>
        <v>0</v>
      </c>
      <c r="S51" s="636"/>
      <c r="T51" s="635"/>
      <c r="U51" s="638" t="str">
        <f t="shared" si="2"/>
        <v/>
      </c>
      <c r="V51" s="635"/>
      <c r="W51" s="639"/>
      <c r="X51" s="635"/>
      <c r="Y51" s="636"/>
    </row>
    <row r="52" spans="1:25" hidden="1">
      <c r="A52" s="631"/>
      <c r="B52" s="632"/>
      <c r="C52" s="633"/>
      <c r="D52" s="634"/>
      <c r="E52" s="635"/>
      <c r="F52" s="635"/>
      <c r="G52" s="633"/>
      <c r="H52" s="633"/>
      <c r="I52" s="633"/>
      <c r="J52" s="635"/>
      <c r="K52" s="635"/>
      <c r="L52" s="635"/>
      <c r="M52" s="635"/>
      <c r="N52" s="639"/>
      <c r="O52" s="635"/>
      <c r="P52" s="636"/>
      <c r="Q52" s="636"/>
      <c r="R52" s="637">
        <f t="shared" si="1"/>
        <v>0</v>
      </c>
      <c r="S52" s="636"/>
      <c r="T52" s="635"/>
      <c r="U52" s="638" t="str">
        <f t="shared" si="2"/>
        <v/>
      </c>
      <c r="V52" s="635"/>
      <c r="W52" s="639"/>
      <c r="X52" s="635"/>
      <c r="Y52" s="636"/>
    </row>
    <row r="53" spans="1:25" hidden="1">
      <c r="A53" s="631"/>
      <c r="B53" s="632"/>
      <c r="C53" s="633"/>
      <c r="D53" s="634"/>
      <c r="E53" s="635"/>
      <c r="F53" s="635"/>
      <c r="G53" s="633"/>
      <c r="H53" s="633"/>
      <c r="I53" s="633"/>
      <c r="J53" s="635"/>
      <c r="K53" s="635"/>
      <c r="L53" s="635"/>
      <c r="M53" s="635"/>
      <c r="N53" s="639"/>
      <c r="O53" s="635"/>
      <c r="P53" s="636"/>
      <c r="Q53" s="636"/>
      <c r="R53" s="637">
        <f t="shared" si="1"/>
        <v>0</v>
      </c>
      <c r="S53" s="636"/>
      <c r="T53" s="635"/>
      <c r="U53" s="638" t="str">
        <f t="shared" si="2"/>
        <v/>
      </c>
      <c r="V53" s="635"/>
      <c r="W53" s="639"/>
      <c r="X53" s="635"/>
      <c r="Y53" s="636"/>
    </row>
    <row r="54" spans="1:25" hidden="1">
      <c r="A54" s="631"/>
      <c r="B54" s="632"/>
      <c r="C54" s="633"/>
      <c r="D54" s="634"/>
      <c r="E54" s="635"/>
      <c r="F54" s="635"/>
      <c r="G54" s="633"/>
      <c r="H54" s="633"/>
      <c r="I54" s="633"/>
      <c r="J54" s="635"/>
      <c r="K54" s="635"/>
      <c r="L54" s="635"/>
      <c r="M54" s="635"/>
      <c r="N54" s="639"/>
      <c r="O54" s="635"/>
      <c r="P54" s="636"/>
      <c r="Q54" s="636"/>
      <c r="R54" s="637">
        <f t="shared" si="1"/>
        <v>0</v>
      </c>
      <c r="S54" s="636"/>
      <c r="T54" s="635"/>
      <c r="U54" s="638" t="str">
        <f t="shared" si="2"/>
        <v/>
      </c>
      <c r="V54" s="635"/>
      <c r="W54" s="639"/>
      <c r="X54" s="635"/>
      <c r="Y54" s="636"/>
    </row>
    <row r="55" spans="1:25" hidden="1">
      <c r="A55" s="631"/>
      <c r="B55" s="632"/>
      <c r="C55" s="633"/>
      <c r="D55" s="634"/>
      <c r="E55" s="635"/>
      <c r="F55" s="635"/>
      <c r="G55" s="633"/>
      <c r="H55" s="633"/>
      <c r="I55" s="633"/>
      <c r="J55" s="635"/>
      <c r="K55" s="635"/>
      <c r="L55" s="635"/>
      <c r="M55" s="635"/>
      <c r="N55" s="639"/>
      <c r="O55" s="635"/>
      <c r="P55" s="636"/>
      <c r="Q55" s="636"/>
      <c r="R55" s="637">
        <f t="shared" si="1"/>
        <v>0</v>
      </c>
      <c r="S55" s="636"/>
      <c r="T55" s="635"/>
      <c r="U55" s="638" t="str">
        <f t="shared" si="2"/>
        <v/>
      </c>
      <c r="V55" s="635"/>
      <c r="W55" s="639"/>
      <c r="X55" s="635"/>
      <c r="Y55" s="636"/>
    </row>
    <row r="56" spans="1:25" hidden="1">
      <c r="A56" s="631"/>
      <c r="B56" s="632"/>
      <c r="C56" s="633"/>
      <c r="D56" s="634"/>
      <c r="E56" s="635"/>
      <c r="F56" s="635"/>
      <c r="G56" s="633"/>
      <c r="H56" s="633"/>
      <c r="I56" s="633"/>
      <c r="J56" s="635"/>
      <c r="K56" s="635"/>
      <c r="L56" s="635"/>
      <c r="M56" s="635"/>
      <c r="N56" s="639"/>
      <c r="O56" s="635"/>
      <c r="P56" s="636"/>
      <c r="Q56" s="636"/>
      <c r="R56" s="637">
        <f t="shared" si="1"/>
        <v>0</v>
      </c>
      <c r="S56" s="636"/>
      <c r="T56" s="635"/>
      <c r="U56" s="638" t="str">
        <f t="shared" si="2"/>
        <v/>
      </c>
      <c r="V56" s="635"/>
      <c r="W56" s="639"/>
      <c r="X56" s="635"/>
      <c r="Y56" s="636"/>
    </row>
    <row r="57" spans="1:25" hidden="1">
      <c r="A57" s="631"/>
      <c r="B57" s="632"/>
      <c r="C57" s="633"/>
      <c r="D57" s="634"/>
      <c r="E57" s="635"/>
      <c r="F57" s="635"/>
      <c r="G57" s="633"/>
      <c r="H57" s="633"/>
      <c r="I57" s="633"/>
      <c r="J57" s="635"/>
      <c r="K57" s="635"/>
      <c r="L57" s="635"/>
      <c r="M57" s="635"/>
      <c r="N57" s="639"/>
      <c r="O57" s="635"/>
      <c r="P57" s="636"/>
      <c r="Q57" s="636"/>
      <c r="R57" s="637">
        <f t="shared" si="1"/>
        <v>0</v>
      </c>
      <c r="S57" s="636"/>
      <c r="T57" s="635"/>
      <c r="U57" s="638" t="str">
        <f t="shared" si="2"/>
        <v/>
      </c>
      <c r="V57" s="635"/>
      <c r="W57" s="639"/>
      <c r="X57" s="635"/>
      <c r="Y57" s="636"/>
    </row>
    <row r="58" spans="1:25" hidden="1">
      <c r="A58" s="631"/>
      <c r="B58" s="632"/>
      <c r="C58" s="633"/>
      <c r="D58" s="634"/>
      <c r="E58" s="635"/>
      <c r="F58" s="635"/>
      <c r="G58" s="633"/>
      <c r="H58" s="633"/>
      <c r="I58" s="633"/>
      <c r="J58" s="635"/>
      <c r="K58" s="635"/>
      <c r="L58" s="635"/>
      <c r="M58" s="635"/>
      <c r="N58" s="639"/>
      <c r="O58" s="635"/>
      <c r="P58" s="636"/>
      <c r="Q58" s="636"/>
      <c r="R58" s="637">
        <f t="shared" si="1"/>
        <v>0</v>
      </c>
      <c r="S58" s="636"/>
      <c r="T58" s="635"/>
      <c r="U58" s="638" t="str">
        <f t="shared" si="2"/>
        <v/>
      </c>
      <c r="V58" s="635"/>
      <c r="W58" s="639"/>
      <c r="X58" s="635"/>
      <c r="Y58" s="636"/>
    </row>
  </sheetData>
  <sheetProtection algorithmName="SHA-512" hashValue="6QHP5Dp9HtE76h/sa/sH4pBLnpidQgw0KBJgxB7hKnj46BL/BDh4CVIsqf4qNkHdkLY4YeLwHH8LHEPogOxrmA==" saltValue="/1qjlol5uTw+JPvVLn2HTw==" spinCount="100000" sheet="1" objects="1" scenarios="1"/>
  <mergeCells count="1">
    <mergeCell ref="A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Check Box 1">
              <controlPr defaultSize="0" autoFill="0" autoLine="0" autoPict="0" macro="[53]!Флажок2_Щелчок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5" tint="0.59999389629810485"/>
  </sheetPr>
  <dimension ref="A1:F9"/>
  <sheetViews>
    <sheetView workbookViewId="0">
      <selection activeCell="F11" sqref="F11"/>
    </sheetView>
  </sheetViews>
  <sheetFormatPr defaultColWidth="8.88671875" defaultRowHeight="15.05"/>
  <cols>
    <col min="1" max="1" width="5.33203125" style="122" customWidth="1"/>
    <col min="2" max="2" width="24.44140625" style="122" customWidth="1"/>
    <col min="3" max="3" width="56.33203125" style="122" customWidth="1"/>
    <col min="4" max="4" width="14.6640625" style="122" customWidth="1"/>
    <col min="5" max="5" width="14.109375" style="122" customWidth="1"/>
    <col min="6" max="6" width="52" style="122" bestFit="1" customWidth="1"/>
    <col min="7" max="16384" width="8.88671875" style="122"/>
  </cols>
  <sheetData>
    <row r="1" spans="1:6">
      <c r="E1" s="404"/>
    </row>
    <row r="2" spans="1:6" ht="59.35" customHeight="1">
      <c r="A2" s="663" t="s">
        <v>470</v>
      </c>
      <c r="B2" s="667" t="s">
        <v>471</v>
      </c>
      <c r="C2" s="664" t="s">
        <v>1060</v>
      </c>
      <c r="D2" s="664"/>
      <c r="E2" s="665" t="s">
        <v>1059</v>
      </c>
    </row>
    <row r="3" spans="1:6" ht="32.25" customHeight="1">
      <c r="A3" s="663"/>
      <c r="B3" s="667"/>
      <c r="C3" s="403" t="s">
        <v>472</v>
      </c>
      <c r="D3" s="402" t="s">
        <v>473</v>
      </c>
      <c r="E3" s="666"/>
    </row>
    <row r="4" spans="1:6">
      <c r="A4" s="663"/>
      <c r="B4" s="667"/>
      <c r="C4" s="573" t="s">
        <v>1568</v>
      </c>
      <c r="D4" s="400">
        <v>1</v>
      </c>
      <c r="E4" s="478"/>
      <c r="F4" s="401"/>
    </row>
    <row r="5" spans="1:6">
      <c r="A5" s="663"/>
      <c r="B5" s="667"/>
      <c r="C5" s="573" t="s">
        <v>1569</v>
      </c>
      <c r="D5" s="400">
        <v>1</v>
      </c>
      <c r="E5" s="478"/>
    </row>
    <row r="6" spans="1:6">
      <c r="A6" s="297"/>
      <c r="B6" s="298"/>
      <c r="E6" s="399" t="e">
        <f>AVERAGE(E4:E5)</f>
        <v>#DIV/0!</v>
      </c>
    </row>
    <row r="7" spans="1:6">
      <c r="A7" s="398" t="s">
        <v>474</v>
      </c>
    </row>
    <row r="8" spans="1:6">
      <c r="A8" s="395"/>
    </row>
    <row r="9" spans="1:6">
      <c r="A9" s="396"/>
      <c r="F9" s="397"/>
    </row>
  </sheetData>
  <sheetProtection algorithmName="SHA-512" hashValue="RlZshVu6pRwuzpCiTWigq3Vn443TtfXtmkUePSEedvHlwQWK57FDInUhi/RHb4z91VOHDbRWgG0rGCTKHfb1YQ==" saltValue="acqvdLvOZXyQed569idzCQ==" spinCount="100000" sheet="1" objects="1" scenarios="1"/>
  <protectedRanges>
    <protectedRange sqref="E4:E5" name="Диапазон1_1"/>
  </protectedRanges>
  <mergeCells count="4">
    <mergeCell ref="A2:A5"/>
    <mergeCell ref="C2:D2"/>
    <mergeCell ref="E2:E3"/>
    <mergeCell ref="B2:B5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5" tint="0.59999389629810485"/>
  </sheetPr>
  <dimension ref="A2:G7"/>
  <sheetViews>
    <sheetView workbookViewId="0">
      <selection activeCell="F4" sqref="F4"/>
    </sheetView>
  </sheetViews>
  <sheetFormatPr defaultColWidth="8.88671875" defaultRowHeight="15.05"/>
  <cols>
    <col min="1" max="1" width="7" style="122" customWidth="1"/>
    <col min="2" max="2" width="17.33203125" style="122" customWidth="1"/>
    <col min="3" max="3" width="37.44140625" style="122" customWidth="1"/>
    <col min="4" max="4" width="24" style="122" customWidth="1"/>
    <col min="5" max="5" width="18.109375" style="122" customWidth="1"/>
    <col min="6" max="6" width="14.88671875" style="122" customWidth="1"/>
    <col min="7" max="7" width="15.109375" style="122" customWidth="1"/>
    <col min="8" max="8" width="9.109375" style="122" customWidth="1"/>
    <col min="9" max="16384" width="8.88671875" style="122"/>
  </cols>
  <sheetData>
    <row r="2" spans="1:7" ht="155.30000000000001" customHeight="1">
      <c r="A2" s="663" t="s">
        <v>475</v>
      </c>
      <c r="B2" s="667" t="s">
        <v>476</v>
      </c>
      <c r="C2" s="674" t="s">
        <v>477</v>
      </c>
      <c r="D2" s="674"/>
      <c r="E2" s="674"/>
      <c r="F2" s="670" t="s">
        <v>1062</v>
      </c>
      <c r="G2" s="671"/>
    </row>
    <row r="3" spans="1:7">
      <c r="A3" s="663"/>
      <c r="B3" s="667"/>
      <c r="C3" s="675" t="s">
        <v>478</v>
      </c>
      <c r="D3" s="675"/>
      <c r="E3" s="408" t="s">
        <v>479</v>
      </c>
      <c r="F3" s="672"/>
      <c r="G3" s="673"/>
    </row>
    <row r="4" spans="1:7">
      <c r="A4" s="663"/>
      <c r="B4" s="667"/>
      <c r="C4" s="676" t="s">
        <v>1567</v>
      </c>
      <c r="D4" s="677"/>
      <c r="E4" s="127">
        <v>1</v>
      </c>
      <c r="F4" s="420"/>
      <c r="G4" s="407">
        <f t="shared" ref="G4" si="0">E4*F4</f>
        <v>0</v>
      </c>
    </row>
    <row r="5" spans="1:7">
      <c r="A5" s="321"/>
      <c r="B5" s="322" t="s">
        <v>1061</v>
      </c>
      <c r="C5" s="668"/>
      <c r="D5" s="669"/>
      <c r="E5" s="406">
        <f>SUM(E4:E4)</f>
        <v>1</v>
      </c>
      <c r="F5" s="406"/>
      <c r="G5" s="405">
        <f>SUM(G4:G4)/E5</f>
        <v>0</v>
      </c>
    </row>
    <row r="7" spans="1:7">
      <c r="A7" s="398" t="s">
        <v>480</v>
      </c>
    </row>
  </sheetData>
  <sheetProtection algorithmName="SHA-512" hashValue="rxgXZnyf8hnzAG76Oq9Uq176XwYG57qF6hAz1g3PkAVZ7NAyX0N91MLIRWKe+gDJ09q75LMSOafQ+rP6XZ0KqQ==" saltValue="uGxtW4Z4D3/jBRlPNLoaMA==" spinCount="100000" sheet="1" objects="1" scenarios="1"/>
  <mergeCells count="7">
    <mergeCell ref="C5:D5"/>
    <mergeCell ref="F2:G3"/>
    <mergeCell ref="A2:A4"/>
    <mergeCell ref="C2:E2"/>
    <mergeCell ref="C3:D3"/>
    <mergeCell ref="C4:D4"/>
    <mergeCell ref="B2:B4"/>
  </mergeCells>
  <dataValidations count="1">
    <dataValidation allowBlank="1" showInputMessage="1" showErrorMessage="1" promptTitle="Информация по заполнению:" prompt="Внесите комментарий по блоку &quot;Прочее&quot;" sqref="C2:C3" xr:uid="{00000000-0002-0000-0800-000000000000}"/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3">
    <tabColor theme="5" tint="0.59999389629810485"/>
  </sheetPr>
  <dimension ref="A1:L123"/>
  <sheetViews>
    <sheetView showGridLines="0" view="pageBreakPreview" zoomScale="85" zoomScaleNormal="70" zoomScaleSheetLayoutView="85" workbookViewId="0">
      <pane ySplit="20" topLeftCell="A21" activePane="bottomLeft" state="frozen"/>
      <selection pane="bottomLeft" activeCell="D24" sqref="D24"/>
    </sheetView>
  </sheetViews>
  <sheetFormatPr defaultColWidth="8.88671875" defaultRowHeight="14.4" outlineLevelRow="1"/>
  <cols>
    <col min="1" max="1" width="19.44140625" style="30" customWidth="1"/>
    <col min="2" max="2" width="67.44140625" style="26" customWidth="1"/>
    <col min="3" max="3" width="20" style="30" customWidth="1"/>
    <col min="4" max="4" width="16.44140625" style="31" customWidth="1"/>
    <col min="5" max="5" width="17.88671875" style="31" customWidth="1"/>
    <col min="6" max="6" width="20.5546875" style="26" customWidth="1"/>
    <col min="7" max="8" width="14.109375" style="26" customWidth="1"/>
    <col min="9" max="9" width="58.88671875" style="26" customWidth="1"/>
    <col min="10" max="10" width="4.44140625" style="26" customWidth="1"/>
    <col min="11" max="11" width="17" style="26" customWidth="1"/>
    <col min="12" max="17" width="8.88671875" style="33" customWidth="1"/>
    <col min="18" max="18" width="3.5546875" style="33" customWidth="1"/>
    <col min="19" max="19" width="5" style="33" customWidth="1"/>
    <col min="20" max="20" width="6.109375" style="33" customWidth="1"/>
    <col min="21" max="21" width="8.44140625" style="33" customWidth="1"/>
    <col min="22" max="16384" width="8.88671875" style="33"/>
  </cols>
  <sheetData>
    <row r="1" spans="1:12" hidden="1" outlineLevel="1">
      <c r="C1" s="35"/>
      <c r="D1" s="678" t="s">
        <v>175</v>
      </c>
      <c r="E1" s="679"/>
      <c r="G1" s="32"/>
    </row>
    <row r="2" spans="1:12" hidden="1" outlineLevel="1">
      <c r="C2" s="35"/>
      <c r="D2" s="680"/>
      <c r="E2" s="681"/>
      <c r="G2" s="32"/>
    </row>
    <row r="3" spans="1:12" ht="29.3" hidden="1" customHeight="1" outlineLevel="1" thickBot="1">
      <c r="C3" s="43"/>
      <c r="D3" s="244" t="s">
        <v>173</v>
      </c>
      <c r="E3" s="245" t="s">
        <v>174</v>
      </c>
      <c r="G3" s="32"/>
      <c r="J3" s="33"/>
      <c r="K3" s="33"/>
    </row>
    <row r="4" spans="1:12" hidden="1" outlineLevel="1">
      <c r="C4" s="237" t="s">
        <v>166</v>
      </c>
      <c r="D4" s="246">
        <v>0.1</v>
      </c>
      <c r="E4" s="247">
        <v>0.1</v>
      </c>
      <c r="G4" s="32"/>
      <c r="J4" s="33"/>
      <c r="K4" s="33"/>
    </row>
    <row r="5" spans="1:12" hidden="1" outlineLevel="1">
      <c r="C5" s="238" t="s">
        <v>167</v>
      </c>
      <c r="D5" s="240">
        <v>0.1</v>
      </c>
      <c r="E5" s="241">
        <v>0.1</v>
      </c>
      <c r="G5" s="32"/>
      <c r="J5" s="33"/>
      <c r="K5" s="33"/>
    </row>
    <row r="6" spans="1:12" ht="15.05" hidden="1" outlineLevel="1" thickBot="1">
      <c r="C6" s="239" t="s">
        <v>168</v>
      </c>
      <c r="D6" s="242">
        <v>0.1</v>
      </c>
      <c r="E6" s="243">
        <v>0.05</v>
      </c>
      <c r="G6" s="32"/>
      <c r="J6" s="33"/>
      <c r="K6" s="33"/>
    </row>
    <row r="7" spans="1:12" collapsed="1">
      <c r="C7" s="33"/>
      <c r="D7" s="33"/>
      <c r="E7" s="33"/>
      <c r="F7" s="33"/>
      <c r="G7" s="33"/>
    </row>
    <row r="8" spans="1:12" s="26" customFormat="1" ht="67.650000000000006" outlineLevel="1">
      <c r="A8" s="537" t="s">
        <v>1541</v>
      </c>
      <c r="B8" s="34" t="s">
        <v>58</v>
      </c>
      <c r="H8" s="35"/>
      <c r="I8" s="35"/>
      <c r="J8" s="35"/>
      <c r="K8" s="35"/>
      <c r="L8" s="35"/>
    </row>
    <row r="9" spans="1:12" s="26" customFormat="1" outlineLevel="1">
      <c r="A9" s="486" t="s">
        <v>1570</v>
      </c>
      <c r="B9" s="34" t="s">
        <v>59</v>
      </c>
      <c r="H9" s="35"/>
      <c r="I9" s="35"/>
      <c r="J9" s="35"/>
      <c r="K9" s="35"/>
      <c r="L9" s="35"/>
    </row>
    <row r="10" spans="1:12" s="26" customFormat="1" outlineLevel="1">
      <c r="A10" s="36"/>
      <c r="B10" s="37" t="s">
        <v>60</v>
      </c>
      <c r="C10" s="35"/>
      <c r="D10" s="35"/>
      <c r="H10" s="35"/>
      <c r="I10" s="35"/>
      <c r="J10" s="35"/>
      <c r="K10" s="35"/>
      <c r="L10" s="35"/>
    </row>
    <row r="11" spans="1:12" s="26" customFormat="1" ht="15.05" outlineLevel="1" thickBot="1">
      <c r="A11" s="38">
        <v>46235</v>
      </c>
      <c r="B11" s="34" t="s">
        <v>61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 s="26" customFormat="1" ht="14.25" customHeight="1" outlineLevel="1">
      <c r="A12" s="38">
        <v>46265</v>
      </c>
      <c r="B12" s="337" t="s">
        <v>1030</v>
      </c>
      <c r="C12" s="687" t="s">
        <v>164</v>
      </c>
      <c r="D12" s="688"/>
      <c r="E12" s="685" t="s">
        <v>305</v>
      </c>
      <c r="F12" s="691" t="s">
        <v>171</v>
      </c>
      <c r="G12" s="199"/>
      <c r="H12" s="35"/>
    </row>
    <row r="13" spans="1:12" s="26" customFormat="1" ht="15.05" outlineLevel="1" thickBot="1">
      <c r="A13" s="39">
        <f>(A12-A11+1)/(365/12)</f>
        <v>1.0191780821917809</v>
      </c>
      <c r="B13" s="34" t="s">
        <v>62</v>
      </c>
      <c r="C13" s="689"/>
      <c r="D13" s="690"/>
      <c r="E13" s="686"/>
      <c r="F13" s="692"/>
      <c r="G13" s="43"/>
      <c r="H13" s="35"/>
    </row>
    <row r="14" spans="1:12" s="26" customFormat="1" outlineLevel="1">
      <c r="A14" s="40">
        <v>208</v>
      </c>
      <c r="B14" s="34" t="s">
        <v>63</v>
      </c>
      <c r="C14" s="27" t="s">
        <v>165</v>
      </c>
      <c r="D14" s="41">
        <f>ROUNDUP(A17/$A$13,0)</f>
        <v>4</v>
      </c>
      <c r="E14" s="682">
        <v>0.1</v>
      </c>
      <c r="F14" s="42">
        <f>(D14+D14*E14)</f>
        <v>4.4000000000000004</v>
      </c>
      <c r="G14" s="43"/>
      <c r="H14" s="43"/>
    </row>
    <row r="15" spans="1:12" s="26" customFormat="1" outlineLevel="1">
      <c r="A15" s="40">
        <v>1</v>
      </c>
      <c r="B15" s="34" t="s">
        <v>172</v>
      </c>
      <c r="C15" s="28" t="s">
        <v>166</v>
      </c>
      <c r="D15" s="44">
        <f>ROUNDUP(E22/$A$13,0)</f>
        <v>1</v>
      </c>
      <c r="E15" s="683"/>
      <c r="F15" s="45">
        <f>(D15+D15*E14)</f>
        <v>1.1000000000000001</v>
      </c>
      <c r="G15" s="278">
        <f>IFERROR(D15/$D$14,)</f>
        <v>0.25</v>
      </c>
      <c r="H15" s="43"/>
    </row>
    <row r="16" spans="1:12" s="26" customFormat="1" outlineLevel="1">
      <c r="A16" s="107">
        <f>SUM(BOQ[Трудозатраты всего, чел.-час])</f>
        <v>841.06838319999997</v>
      </c>
      <c r="B16" s="34" t="s">
        <v>64</v>
      </c>
      <c r="C16" s="28" t="s">
        <v>167</v>
      </c>
      <c r="D16" s="44">
        <f>ROUNDUP(E27/$A$13,0)</f>
        <v>2</v>
      </c>
      <c r="E16" s="683"/>
      <c r="F16" s="45">
        <f>(D16+D16*E16)</f>
        <v>2</v>
      </c>
      <c r="G16" s="278">
        <f>IFERROR(D16/$D$14,)</f>
        <v>0.5</v>
      </c>
      <c r="H16" s="35"/>
    </row>
    <row r="17" spans="1:12" s="26" customFormat="1" ht="15.05" outlineLevel="1" thickBot="1">
      <c r="A17" s="46">
        <f>IFERROR(A16/A14,)</f>
        <v>4.0435979961538457</v>
      </c>
      <c r="B17" s="34" t="s">
        <v>65</v>
      </c>
      <c r="C17" s="29" t="s">
        <v>168</v>
      </c>
      <c r="D17" s="338">
        <f>ROUNDUP(E40/A13,0)</f>
        <v>1</v>
      </c>
      <c r="E17" s="684"/>
      <c r="F17" s="47">
        <f>(D17+D17*E17)</f>
        <v>1</v>
      </c>
      <c r="G17" s="278">
        <f>IFERROR(D17/$D$14,)</f>
        <v>0.25</v>
      </c>
      <c r="H17" s="35"/>
    </row>
    <row r="18" spans="1:12" s="26" customFormat="1" outlineLevel="1">
      <c r="A18" s="48" t="s">
        <v>163</v>
      </c>
      <c r="B18" s="35"/>
      <c r="C18" s="49"/>
      <c r="D18" s="50"/>
      <c r="E18" s="50"/>
      <c r="F18" s="51">
        <f>СВОД!E283</f>
        <v>0</v>
      </c>
      <c r="G18" s="43"/>
      <c r="H18" s="35"/>
      <c r="I18" s="35"/>
      <c r="J18" s="35"/>
      <c r="K18" s="35"/>
      <c r="L18" s="35"/>
    </row>
    <row r="19" spans="1:12" s="26" customFormat="1" ht="26.3">
      <c r="A19" s="52" t="s">
        <v>66</v>
      </c>
      <c r="B19" s="52" t="s">
        <v>67</v>
      </c>
      <c r="C19" s="52" t="s">
        <v>68</v>
      </c>
      <c r="D19" s="52" t="s">
        <v>262</v>
      </c>
      <c r="E19" s="52" t="s">
        <v>69</v>
      </c>
      <c r="F19" s="52" t="s">
        <v>70</v>
      </c>
      <c r="G19" s="52" t="s">
        <v>71</v>
      </c>
      <c r="H19" s="52" t="s">
        <v>331</v>
      </c>
      <c r="I19" s="257" t="s">
        <v>72</v>
      </c>
      <c r="J19" s="35"/>
      <c r="K19" s="35"/>
    </row>
    <row r="20" spans="1:12" s="26" customFormat="1">
      <c r="A20" s="53"/>
      <c r="B20" s="53" t="s">
        <v>45</v>
      </c>
      <c r="C20" s="53"/>
      <c r="D20" s="54"/>
      <c r="E20" s="54"/>
      <c r="F20" s="54"/>
      <c r="G20" s="55">
        <f>G21+G49+G54+G58+G61+G64+G67+G77+G94+G96+G100</f>
        <v>0</v>
      </c>
      <c r="H20" s="191">
        <f>IFERROR(G20/F18,0)</f>
        <v>0</v>
      </c>
      <c r="I20" s="258"/>
      <c r="J20" s="35"/>
      <c r="K20" s="35"/>
    </row>
    <row r="21" spans="1:12" s="26" customFormat="1">
      <c r="A21" s="56">
        <v>1</v>
      </c>
      <c r="B21" s="57" t="s">
        <v>73</v>
      </c>
      <c r="C21" s="56"/>
      <c r="D21" s="56"/>
      <c r="E21" s="56"/>
      <c r="F21" s="56"/>
      <c r="G21" s="58">
        <f>G22+G27+G40+G43+G45+G47</f>
        <v>0</v>
      </c>
      <c r="H21" s="192">
        <f>IFERROR(G21/$G$20,0)</f>
        <v>0</v>
      </c>
      <c r="I21" s="259"/>
      <c r="J21" s="35"/>
      <c r="K21" s="35" t="s">
        <v>46</v>
      </c>
    </row>
    <row r="22" spans="1:12" s="26" customFormat="1" collapsed="1">
      <c r="A22" s="59" t="s">
        <v>74</v>
      </c>
      <c r="B22" s="60" t="s">
        <v>75</v>
      </c>
      <c r="C22" s="61" t="s">
        <v>76</v>
      </c>
      <c r="D22" s="61"/>
      <c r="E22" s="62">
        <f>IF(SUM($E$23:$E$26)&lt;&gt;0,SUM($E$23:$E$26),ROUNDUP((A17*IF($D$14&gt;=250,D4,E4))/A13,0)*A13)</f>
        <v>1.0191780821917809</v>
      </c>
      <c r="F22" s="62">
        <f>IFERROR(IF(SUM($F$23:$F$26)&lt;&gt;0,SUM($G$23:$G$26)/E22,(130000/0.87*0)),0)</f>
        <v>0</v>
      </c>
      <c r="G22" s="63">
        <f>IF(SUM($G$23:$G$26)&lt;&gt;0,SUM($G$23:$G$26),F22*E22)</f>
        <v>0</v>
      </c>
      <c r="H22" s="197"/>
      <c r="I22" s="260" t="s">
        <v>77</v>
      </c>
      <c r="J22" s="35"/>
      <c r="K22" s="35"/>
    </row>
    <row r="23" spans="1:12" s="26" customFormat="1" hidden="1">
      <c r="A23" s="64"/>
      <c r="B23" s="65" t="s">
        <v>250</v>
      </c>
      <c r="C23" s="64" t="s">
        <v>76</v>
      </c>
      <c r="D23" s="413" t="s">
        <v>437</v>
      </c>
      <c r="E23" s="414"/>
      <c r="F23" s="81">
        <f>IF(D23="Да",VLOOKUP(B23,'ИД КЗ'!$C$6:$E$30,3,FALSE),0)</f>
        <v>0</v>
      </c>
      <c r="G23" s="67">
        <f>IFERROR(E23*F23,0)</f>
        <v>0</v>
      </c>
      <c r="H23" s="69"/>
      <c r="I23" s="279">
        <f>E23/$A$13</f>
        <v>0</v>
      </c>
      <c r="J23" s="35"/>
      <c r="K23" s="43"/>
    </row>
    <row r="24" spans="1:12" s="26" customFormat="1">
      <c r="A24" s="64"/>
      <c r="B24" s="65" t="s">
        <v>306</v>
      </c>
      <c r="C24" s="64"/>
      <c r="D24" s="413" t="s">
        <v>437</v>
      </c>
      <c r="E24" s="575">
        <f>A13</f>
        <v>1.0191780821917809</v>
      </c>
      <c r="F24" s="81">
        <f>IF(D24="Да",VLOOKUP(B24,'ИД КЗ'!$C$6:$E$30,3,FALSE),0)</f>
        <v>0</v>
      </c>
      <c r="G24" s="67">
        <f>IFERROR(E24*F24,0)</f>
        <v>0</v>
      </c>
      <c r="H24" s="69"/>
      <c r="I24" s="279"/>
      <c r="J24" s="35"/>
      <c r="K24" s="43"/>
    </row>
    <row r="25" spans="1:12" s="26" customFormat="1" hidden="1">
      <c r="A25" s="64"/>
      <c r="B25" s="65" t="s">
        <v>251</v>
      </c>
      <c r="C25" s="64" t="s">
        <v>76</v>
      </c>
      <c r="D25" s="413" t="s">
        <v>437</v>
      </c>
      <c r="E25" s="414"/>
      <c r="F25" s="81">
        <f>IF(D25="Да",VLOOKUP(B25,'ИД КЗ'!$C$6:$E$30,3,FALSE),0)</f>
        <v>0</v>
      </c>
      <c r="G25" s="67">
        <f t="shared" ref="G25:G26" si="0">IFERROR(E25*F25,0)</f>
        <v>0</v>
      </c>
      <c r="H25" s="69"/>
      <c r="I25" s="279">
        <f t="shared" ref="I25:I26" si="1">E25/$A$13</f>
        <v>0</v>
      </c>
      <c r="J25" s="35"/>
      <c r="K25" s="43"/>
    </row>
    <row r="26" spans="1:12" s="26" customFormat="1" hidden="1">
      <c r="A26" s="64"/>
      <c r="B26" s="65" t="s">
        <v>306</v>
      </c>
      <c r="C26" s="64" t="s">
        <v>76</v>
      </c>
      <c r="D26" s="413" t="s">
        <v>437</v>
      </c>
      <c r="E26" s="81"/>
      <c r="F26" s="81">
        <f>IF(D26="Да",VLOOKUP(B26,'ИД КЗ'!$C$6:$E$30,3,FALSE),0)</f>
        <v>0</v>
      </c>
      <c r="G26" s="67">
        <f t="shared" si="0"/>
        <v>0</v>
      </c>
      <c r="H26" s="69"/>
      <c r="I26" s="279">
        <f t="shared" si="1"/>
        <v>0</v>
      </c>
      <c r="J26" s="35"/>
      <c r="K26" s="43"/>
    </row>
    <row r="27" spans="1:12" s="26" customFormat="1">
      <c r="A27" s="61" t="s">
        <v>78</v>
      </c>
      <c r="B27" s="60" t="s">
        <v>79</v>
      </c>
      <c r="C27" s="61" t="s">
        <v>76</v>
      </c>
      <c r="D27" s="415"/>
      <c r="E27" s="62">
        <f>IFERROR(IF(SUM($E$28:$E$39)&lt;&gt;0,SUM($E$28:$E$39),ROUNDUP((A17*IF($D$14&gt;=250,D5,E5))/A13,0)*A13),0)</f>
        <v>1.303972602739726</v>
      </c>
      <c r="F27" s="62">
        <f>IFERROR(IF(SUM($F$28:$F$39)&lt;&gt;0,SUM($G$28:$G$39)/E27,150000/0.87*0),0)</f>
        <v>0</v>
      </c>
      <c r="G27" s="63">
        <f>IF(SUM($G$28:$G$39)&lt;&gt;0,SUM($G$28:$G$39),F27*E27)</f>
        <v>0</v>
      </c>
      <c r="H27" s="197"/>
      <c r="I27" s="262" t="s">
        <v>77</v>
      </c>
      <c r="J27" s="35"/>
      <c r="K27" s="35"/>
    </row>
    <row r="28" spans="1:12" s="26" customFormat="1" hidden="1">
      <c r="A28" s="64"/>
      <c r="B28" s="65" t="s">
        <v>244</v>
      </c>
      <c r="C28" s="64" t="s">
        <v>76</v>
      </c>
      <c r="D28" s="413" t="s">
        <v>437</v>
      </c>
      <c r="E28" s="300"/>
      <c r="F28" s="81">
        <f>IF(D28="Да",VLOOKUP(B28,'ИД КЗ'!$C$6:$E$30,3,FALSE),0)</f>
        <v>0</v>
      </c>
      <c r="G28" s="67">
        <f t="shared" ref="G28:G42" si="2">IFERROR(E28*F28,0)</f>
        <v>0</v>
      </c>
      <c r="H28" s="69"/>
      <c r="I28" s="279">
        <f t="shared" ref="I28:I39" si="3">E28/$A$13</f>
        <v>0</v>
      </c>
      <c r="J28" s="35"/>
      <c r="K28" s="35"/>
    </row>
    <row r="29" spans="1:12" s="26" customFormat="1" hidden="1">
      <c r="A29" s="64"/>
      <c r="B29" s="65" t="s">
        <v>245</v>
      </c>
      <c r="C29" s="64" t="s">
        <v>76</v>
      </c>
      <c r="D29" s="413" t="s">
        <v>437</v>
      </c>
      <c r="E29" s="81"/>
      <c r="F29" s="81">
        <f>IF(D29="Да",VLOOKUP(B29,'ИД КЗ'!$C$6:$E$30,3,FALSE),0)</f>
        <v>0</v>
      </c>
      <c r="G29" s="67">
        <f t="shared" si="2"/>
        <v>0</v>
      </c>
      <c r="H29" s="69"/>
      <c r="I29" s="279">
        <f t="shared" si="3"/>
        <v>0</v>
      </c>
      <c r="J29" s="35"/>
      <c r="K29" s="35"/>
    </row>
    <row r="30" spans="1:12" s="26" customFormat="1" hidden="1">
      <c r="A30" s="64"/>
      <c r="B30" s="65" t="s">
        <v>253</v>
      </c>
      <c r="C30" s="64" t="s">
        <v>76</v>
      </c>
      <c r="D30" s="413" t="s">
        <v>437</v>
      </c>
      <c r="E30" s="300"/>
      <c r="F30" s="81">
        <f>IF(D30="Да",VLOOKUP(B30,'ИД КЗ'!$C$6:$E$30,3,FALSE),0)</f>
        <v>0</v>
      </c>
      <c r="G30" s="67">
        <f t="shared" ref="G30:G38" si="4">IFERROR(E30*F30,0)</f>
        <v>0</v>
      </c>
      <c r="H30" s="69"/>
      <c r="I30" s="279">
        <f t="shared" ref="I30:I38" si="5">E30/$A$13</f>
        <v>0</v>
      </c>
      <c r="J30" s="35"/>
      <c r="K30" s="35"/>
    </row>
    <row r="31" spans="1:12" s="26" customFormat="1" hidden="1">
      <c r="A31" s="64"/>
      <c r="B31" s="65" t="s">
        <v>254</v>
      </c>
      <c r="C31" s="64" t="s">
        <v>76</v>
      </c>
      <c r="D31" s="413" t="s">
        <v>437</v>
      </c>
      <c r="E31" s="81"/>
      <c r="F31" s="81">
        <f>IF(D31="Да",VLOOKUP(B31,'ИД КЗ'!$C$6:$E$30,3,FALSE),0)</f>
        <v>0</v>
      </c>
      <c r="G31" s="67">
        <f t="shared" si="4"/>
        <v>0</v>
      </c>
      <c r="H31" s="69"/>
      <c r="I31" s="279">
        <f t="shared" si="5"/>
        <v>0</v>
      </c>
      <c r="J31" s="35"/>
      <c r="K31" s="35"/>
    </row>
    <row r="32" spans="1:12" s="26" customFormat="1" hidden="1">
      <c r="A32" s="64"/>
      <c r="B32" s="65" t="s">
        <v>255</v>
      </c>
      <c r="C32" s="64" t="s">
        <v>76</v>
      </c>
      <c r="D32" s="413" t="s">
        <v>437</v>
      </c>
      <c r="E32" s="300"/>
      <c r="F32" s="81">
        <f>IF(D32="Да",VLOOKUP(B32,'ИД КЗ'!$C$6:$E$30,3,FALSE),0)</f>
        <v>0</v>
      </c>
      <c r="G32" s="67">
        <f t="shared" si="4"/>
        <v>0</v>
      </c>
      <c r="H32" s="69"/>
      <c r="I32" s="279">
        <f t="shared" si="5"/>
        <v>0</v>
      </c>
      <c r="J32" s="35"/>
      <c r="K32" s="35"/>
    </row>
    <row r="33" spans="1:11" s="26" customFormat="1" hidden="1">
      <c r="A33" s="64"/>
      <c r="B33" s="65" t="s">
        <v>256</v>
      </c>
      <c r="C33" s="64" t="s">
        <v>76</v>
      </c>
      <c r="D33" s="413" t="s">
        <v>437</v>
      </c>
      <c r="E33" s="300"/>
      <c r="F33" s="81">
        <f>IF(D33="Да",VLOOKUP(B33,'ИД КЗ'!$C$6:$E$30,3,FALSE),0)</f>
        <v>0</v>
      </c>
      <c r="G33" s="67">
        <f t="shared" si="4"/>
        <v>0</v>
      </c>
      <c r="H33" s="69"/>
      <c r="I33" s="279">
        <f t="shared" si="5"/>
        <v>0</v>
      </c>
      <c r="J33" s="35"/>
      <c r="K33" s="35"/>
    </row>
    <row r="34" spans="1:11" s="26" customFormat="1">
      <c r="A34" s="64"/>
      <c r="B34" s="65" t="s">
        <v>257</v>
      </c>
      <c r="C34" s="64" t="s">
        <v>76</v>
      </c>
      <c r="D34" s="413" t="s">
        <v>437</v>
      </c>
      <c r="E34" s="575">
        <f>A13</f>
        <v>1.0191780821917809</v>
      </c>
      <c r="F34" s="81">
        <f>IF(D34="Да",VLOOKUP(B34,'ИД КЗ'!$C$6:$E$30,3,FALSE),0)</f>
        <v>0</v>
      </c>
      <c r="G34" s="67">
        <f t="shared" si="4"/>
        <v>0</v>
      </c>
      <c r="H34" s="69"/>
      <c r="I34" s="279">
        <f t="shared" si="5"/>
        <v>1</v>
      </c>
      <c r="J34" s="35"/>
      <c r="K34" s="35"/>
    </row>
    <row r="35" spans="1:11" s="26" customFormat="1" hidden="1">
      <c r="A35" s="64"/>
      <c r="B35" s="65" t="s">
        <v>460</v>
      </c>
      <c r="C35" s="64" t="s">
        <v>76</v>
      </c>
      <c r="D35" s="413" t="s">
        <v>437</v>
      </c>
      <c r="E35" s="414"/>
      <c r="F35" s="81">
        <f>IF(D35="Да",VLOOKUP(B35,'ИД КЗ'!$C$6:$E$30,3,FALSE),0)</f>
        <v>0</v>
      </c>
      <c r="G35" s="67">
        <f t="shared" si="4"/>
        <v>0</v>
      </c>
      <c r="H35" s="69"/>
      <c r="I35" s="279">
        <f t="shared" si="5"/>
        <v>0</v>
      </c>
      <c r="J35" s="35"/>
      <c r="K35" s="35"/>
    </row>
    <row r="36" spans="1:11" s="26" customFormat="1">
      <c r="A36" s="64"/>
      <c r="B36" s="65" t="s">
        <v>258</v>
      </c>
      <c r="C36" s="64" t="s">
        <v>76</v>
      </c>
      <c r="D36" s="413" t="s">
        <v>437</v>
      </c>
      <c r="E36" s="575">
        <f>A13/4</f>
        <v>0.25479452054794521</v>
      </c>
      <c r="F36" s="81">
        <f>IF(D36="Да",VLOOKUP(B36,'ИД КЗ'!$C$6:$E$30,3,FALSE),0)</f>
        <v>0</v>
      </c>
      <c r="G36" s="67">
        <f t="shared" si="4"/>
        <v>0</v>
      </c>
      <c r="H36" s="69"/>
      <c r="I36" s="279">
        <f t="shared" si="5"/>
        <v>0.25</v>
      </c>
      <c r="J36" s="35"/>
      <c r="K36" s="35"/>
    </row>
    <row r="37" spans="1:11" s="26" customFormat="1" hidden="1">
      <c r="A37" s="64"/>
      <c r="B37" s="65" t="s">
        <v>259</v>
      </c>
      <c r="C37" s="64" t="s">
        <v>76</v>
      </c>
      <c r="D37" s="413" t="s">
        <v>437</v>
      </c>
      <c r="E37" s="414">
        <f>1*A15*0.03</f>
        <v>0.03</v>
      </c>
      <c r="F37" s="81">
        <f>IF(D37="Да",VLOOKUP(B37,'ИД КЗ'!$C$6:$E$30,3,FALSE),0)</f>
        <v>0</v>
      </c>
      <c r="G37" s="67">
        <f t="shared" si="4"/>
        <v>0</v>
      </c>
      <c r="H37" s="69"/>
      <c r="I37" s="279">
        <f t="shared" si="5"/>
        <v>2.9435483870967741E-2</v>
      </c>
      <c r="J37" s="35"/>
      <c r="K37" s="35"/>
    </row>
    <row r="38" spans="1:11" s="26" customFormat="1" hidden="1">
      <c r="A38" s="64"/>
      <c r="B38" s="65" t="s">
        <v>260</v>
      </c>
      <c r="C38" s="64" t="s">
        <v>76</v>
      </c>
      <c r="D38" s="413" t="s">
        <v>437</v>
      </c>
      <c r="E38" s="414"/>
      <c r="F38" s="81">
        <f>IF(D38="Да",VLOOKUP(B38,'ИД КЗ'!$C$6:$E$30,3,FALSE),0)</f>
        <v>0</v>
      </c>
      <c r="G38" s="67">
        <f t="shared" si="4"/>
        <v>0</v>
      </c>
      <c r="H38" s="69"/>
      <c r="I38" s="279">
        <f t="shared" si="5"/>
        <v>0</v>
      </c>
      <c r="J38" s="35"/>
      <c r="K38" s="35"/>
    </row>
    <row r="39" spans="1:11" s="26" customFormat="1" hidden="1">
      <c r="A39" s="64"/>
      <c r="B39" s="65" t="s">
        <v>246</v>
      </c>
      <c r="C39" s="64" t="s">
        <v>76</v>
      </c>
      <c r="D39" s="413" t="s">
        <v>437</v>
      </c>
      <c r="E39" s="414"/>
      <c r="F39" s="81">
        <f>IF(D39="Да",VLOOKUP(B39,'ИД КЗ'!$C$6:$E$30,3,FALSE),0)</f>
        <v>0</v>
      </c>
      <c r="G39" s="67">
        <f t="shared" si="2"/>
        <v>0</v>
      </c>
      <c r="H39" s="69"/>
      <c r="I39" s="279">
        <f t="shared" si="3"/>
        <v>0</v>
      </c>
      <c r="J39" s="35"/>
      <c r="K39" s="35"/>
    </row>
    <row r="40" spans="1:11" s="26" customFormat="1" hidden="1">
      <c r="A40" s="61" t="s">
        <v>80</v>
      </c>
      <c r="B40" s="60" t="s">
        <v>81</v>
      </c>
      <c r="C40" s="61" t="s">
        <v>76</v>
      </c>
      <c r="D40" s="415"/>
      <c r="E40" s="62">
        <f>IFERROR(IF(SUM($E$41:$E$42)&lt;&gt;0,SUM($E$41:$E$42),ROUNDUP((A17*IF($D$14&gt;=250,D6,E6))/A13,0)*A13),0)</f>
        <v>1.0191780821917809</v>
      </c>
      <c r="F40" s="62">
        <f>IFERROR(IF(SUM($F$41:$F$42)&lt;&gt;0,SUM($G$41:$G$42)/E40,70000/0.87*0),0)</f>
        <v>0</v>
      </c>
      <c r="G40" s="63">
        <f>IF(SUM($G$41:$G$42)&lt;&gt;0,SUM($G$41:$G$42),F40*E40)</f>
        <v>0</v>
      </c>
      <c r="H40" s="197"/>
      <c r="I40" s="262" t="s">
        <v>77</v>
      </c>
      <c r="J40" s="35"/>
      <c r="K40" s="35"/>
    </row>
    <row r="41" spans="1:11" s="26" customFormat="1" ht="15.05" hidden="1" customHeight="1">
      <c r="A41" s="64"/>
      <c r="B41" s="65" t="s">
        <v>277</v>
      </c>
      <c r="C41" s="64" t="s">
        <v>76</v>
      </c>
      <c r="D41" s="413" t="s">
        <v>437</v>
      </c>
      <c r="E41" s="414"/>
      <c r="F41" s="81">
        <f>IF(D41="Да",VLOOKUP(B41,'ИД КЗ'!$C$6:$E$30,3,FALSE),0)</f>
        <v>0</v>
      </c>
      <c r="G41" s="67">
        <f t="shared" si="2"/>
        <v>0</v>
      </c>
      <c r="H41" s="69"/>
      <c r="I41" s="64"/>
      <c r="J41" s="35"/>
      <c r="K41" s="35"/>
    </row>
    <row r="42" spans="1:11" s="26" customFormat="1" hidden="1">
      <c r="A42" s="64"/>
      <c r="B42" s="65" t="s">
        <v>247</v>
      </c>
      <c r="C42" s="64" t="s">
        <v>76</v>
      </c>
      <c r="D42" s="413" t="s">
        <v>437</v>
      </c>
      <c r="E42" s="414"/>
      <c r="F42" s="81">
        <f>IF(D42="Да",VLOOKUP(B42,'ИД КЗ'!$C$6:$E$30,3,FALSE),0)</f>
        <v>0</v>
      </c>
      <c r="G42" s="67">
        <f t="shared" si="2"/>
        <v>0</v>
      </c>
      <c r="H42" s="69"/>
      <c r="I42" s="279"/>
      <c r="J42" s="35"/>
      <c r="K42" s="35"/>
    </row>
    <row r="43" spans="1:11" s="26" customFormat="1">
      <c r="A43" s="61" t="s">
        <v>82</v>
      </c>
      <c r="B43" s="60" t="s">
        <v>83</v>
      </c>
      <c r="C43" s="61"/>
      <c r="D43" s="415"/>
      <c r="E43" s="62"/>
      <c r="F43" s="62"/>
      <c r="G43" s="63">
        <f>G44</f>
        <v>0</v>
      </c>
      <c r="H43" s="197"/>
      <c r="I43" s="61"/>
      <c r="J43" s="35"/>
      <c r="K43" s="35"/>
    </row>
    <row r="44" spans="1:11" s="26" customFormat="1">
      <c r="A44" s="64"/>
      <c r="B44" s="68" t="s">
        <v>169</v>
      </c>
      <c r="C44" s="64" t="s">
        <v>28</v>
      </c>
      <c r="D44" s="416"/>
      <c r="E44" s="339">
        <f>(1/12)/29.3*28</f>
        <v>7.9635949943117179E-2</v>
      </c>
      <c r="F44" s="267"/>
      <c r="G44" s="70">
        <f>(G22+G27+G40+G45)*E44</f>
        <v>0</v>
      </c>
      <c r="H44" s="198"/>
      <c r="I44" s="64"/>
      <c r="J44" s="35"/>
      <c r="K44" s="35"/>
    </row>
    <row r="45" spans="1:11" s="26" customFormat="1">
      <c r="A45" s="61" t="s">
        <v>84</v>
      </c>
      <c r="B45" s="71" t="s">
        <v>85</v>
      </c>
      <c r="C45" s="61"/>
      <c r="D45" s="415"/>
      <c r="E45" s="72"/>
      <c r="F45" s="62"/>
      <c r="G45" s="63">
        <f>G46</f>
        <v>0</v>
      </c>
      <c r="H45" s="197"/>
      <c r="I45" s="61"/>
      <c r="J45" s="35"/>
      <c r="K45" s="35"/>
    </row>
    <row r="46" spans="1:11" s="26" customFormat="1">
      <c r="A46" s="64"/>
      <c r="B46" s="34" t="s">
        <v>86</v>
      </c>
      <c r="C46" s="64" t="s">
        <v>28</v>
      </c>
      <c r="D46" s="416"/>
      <c r="E46" s="339">
        <v>0.307</v>
      </c>
      <c r="F46" s="267"/>
      <c r="G46" s="73">
        <f>(G22+G27+G40)*E46</f>
        <v>0</v>
      </c>
      <c r="H46" s="198"/>
      <c r="I46" s="64"/>
      <c r="J46" s="35"/>
      <c r="K46" s="35"/>
    </row>
    <row r="47" spans="1:11" s="412" customFormat="1" ht="37.6" hidden="1">
      <c r="A47" s="346" t="s">
        <v>1063</v>
      </c>
      <c r="B47" s="345" t="s">
        <v>1064</v>
      </c>
      <c r="C47" s="346"/>
      <c r="D47" s="347"/>
      <c r="E47" s="409"/>
      <c r="F47" s="348"/>
      <c r="G47" s="63">
        <f>G48</f>
        <v>0</v>
      </c>
      <c r="H47" s="197"/>
      <c r="I47" s="410" t="s">
        <v>1065</v>
      </c>
      <c r="J47" s="411"/>
      <c r="K47" s="411"/>
    </row>
    <row r="48" spans="1:11" s="412" customFormat="1" ht="25.05" hidden="1">
      <c r="A48" s="341"/>
      <c r="B48" s="337" t="s">
        <v>1066</v>
      </c>
      <c r="C48" s="341" t="s">
        <v>1067</v>
      </c>
      <c r="D48" s="413" t="s">
        <v>437</v>
      </c>
      <c r="E48" s="414" t="str">
        <f>IF(D48="Да",SUM(D15:D17)*2*A13/12,"")</f>
        <v/>
      </c>
      <c r="F48" s="414"/>
      <c r="G48" s="73">
        <f>IFERROR(E48*F48,0)</f>
        <v>0</v>
      </c>
      <c r="H48" s="198"/>
      <c r="I48" s="351" t="s">
        <v>1068</v>
      </c>
      <c r="J48" s="411"/>
      <c r="K48" s="411"/>
    </row>
    <row r="49" spans="1:11" s="26" customFormat="1" hidden="1">
      <c r="A49" s="56">
        <v>2</v>
      </c>
      <c r="B49" s="57" t="s">
        <v>87</v>
      </c>
      <c r="C49" s="56"/>
      <c r="D49" s="417"/>
      <c r="E49" s="56"/>
      <c r="F49" s="56"/>
      <c r="G49" s="58">
        <f>IFERROR(G50+G52,0)</f>
        <v>0</v>
      </c>
      <c r="H49" s="192">
        <f>IFERROR(G49/$G$20,0)</f>
        <v>0</v>
      </c>
      <c r="I49" s="263" t="s">
        <v>88</v>
      </c>
      <c r="J49" s="35"/>
      <c r="K49" s="35"/>
    </row>
    <row r="50" spans="1:11" s="26" customFormat="1" hidden="1">
      <c r="A50" s="61" t="s">
        <v>89</v>
      </c>
      <c r="B50" s="71" t="s">
        <v>90</v>
      </c>
      <c r="C50" s="61"/>
      <c r="D50" s="415"/>
      <c r="E50" s="62"/>
      <c r="F50" s="62"/>
      <c r="G50" s="63">
        <f>G51</f>
        <v>0</v>
      </c>
      <c r="H50" s="197"/>
      <c r="I50" s="61"/>
      <c r="J50" s="35"/>
      <c r="K50" s="35"/>
    </row>
    <row r="51" spans="1:11" s="26" customFormat="1" ht="25.05" hidden="1">
      <c r="A51" s="74"/>
      <c r="B51" s="34" t="s">
        <v>91</v>
      </c>
      <c r="C51" s="74" t="s">
        <v>92</v>
      </c>
      <c r="D51" s="413" t="s">
        <v>437</v>
      </c>
      <c r="E51" s="414" t="str">
        <f>IF(D51="Да",(D14+D17)*(A13/2),"")</f>
        <v/>
      </c>
      <c r="F51" s="414"/>
      <c r="G51" s="67">
        <f t="shared" ref="G51" si="6">IFERROR(E51*F51,0)</f>
        <v>0</v>
      </c>
      <c r="H51" s="69"/>
      <c r="I51" s="261" t="s">
        <v>93</v>
      </c>
      <c r="J51" s="35"/>
      <c r="K51" s="35" t="s">
        <v>56</v>
      </c>
    </row>
    <row r="52" spans="1:11" s="26" customFormat="1" hidden="1">
      <c r="A52" s="61" t="s">
        <v>94</v>
      </c>
      <c r="B52" s="71" t="s">
        <v>95</v>
      </c>
      <c r="C52" s="61"/>
      <c r="D52" s="418"/>
      <c r="E52" s="62"/>
      <c r="F52" s="62"/>
      <c r="G52" s="63">
        <f>G53</f>
        <v>0</v>
      </c>
      <c r="H52" s="197"/>
      <c r="I52" s="264"/>
      <c r="J52" s="35"/>
      <c r="K52" s="35"/>
    </row>
    <row r="53" spans="1:11" s="26" customFormat="1" ht="25.05" hidden="1">
      <c r="A53" s="74"/>
      <c r="B53" s="34" t="s">
        <v>96</v>
      </c>
      <c r="C53" s="74" t="s">
        <v>92</v>
      </c>
      <c r="D53" s="413" t="s">
        <v>437</v>
      </c>
      <c r="E53" s="81"/>
      <c r="F53" s="81"/>
      <c r="G53" s="67">
        <f t="shared" ref="G53" si="7">IFERROR(E53*F53,0)</f>
        <v>0</v>
      </c>
      <c r="H53" s="69"/>
      <c r="I53" s="261" t="s">
        <v>97</v>
      </c>
      <c r="J53" s="35"/>
      <c r="K53" s="35" t="s">
        <v>46</v>
      </c>
    </row>
    <row r="54" spans="1:11" s="26" customFormat="1" hidden="1">
      <c r="A54" s="56">
        <v>3</v>
      </c>
      <c r="B54" s="57" t="s">
        <v>280</v>
      </c>
      <c r="C54" s="56"/>
      <c r="D54" s="417"/>
      <c r="E54" s="56"/>
      <c r="F54" s="56"/>
      <c r="G54" s="58">
        <f>IFERROR(SUM(G55:G57),0)</f>
        <v>0</v>
      </c>
      <c r="H54" s="192">
        <f>IFERROR(G54/$G$20,0)</f>
        <v>0</v>
      </c>
      <c r="I54" s="263" t="s">
        <v>98</v>
      </c>
      <c r="J54" s="35"/>
      <c r="K54" s="35"/>
    </row>
    <row r="55" spans="1:11" s="26" customFormat="1" hidden="1">
      <c r="A55" s="74"/>
      <c r="B55" s="34" t="s">
        <v>187</v>
      </c>
      <c r="C55" s="74" t="s">
        <v>99</v>
      </c>
      <c r="D55" s="413" t="s">
        <v>437</v>
      </c>
      <c r="E55" s="81" t="str">
        <f>IF(D55="Да",ROUNDUP(D14/45,0)*A13,"")</f>
        <v/>
      </c>
      <c r="F55" s="81">
        <f>IF(D55="Да",VLOOKUP(B55,'ИД КЗ'!$C$33:$E$36,3,FALSE),0)</f>
        <v>0</v>
      </c>
      <c r="G55" s="67">
        <f t="shared" ref="G55:G57" si="8">IFERROR(E55*F55,0)</f>
        <v>0</v>
      </c>
      <c r="H55" s="266"/>
      <c r="I55" s="64"/>
      <c r="J55" s="35"/>
      <c r="K55" s="35" t="s">
        <v>52</v>
      </c>
    </row>
    <row r="56" spans="1:11" s="26" customFormat="1" hidden="1">
      <c r="A56" s="74"/>
      <c r="B56" s="34" t="s">
        <v>188</v>
      </c>
      <c r="C56" s="74" t="s">
        <v>99</v>
      </c>
      <c r="D56" s="413" t="s">
        <v>437</v>
      </c>
      <c r="E56" s="350" t="str">
        <f>IF(D56="Да",ROUNDUP(SUM(D14,D16,D17)/17,0)*A13,"")</f>
        <v/>
      </c>
      <c r="F56" s="81">
        <f>IF(D56="Да",VLOOKUP(B56,'ИД КЗ'!$C$33:$E$36,3,FALSE),0)</f>
        <v>0</v>
      </c>
      <c r="G56" s="67">
        <f t="shared" si="8"/>
        <v>0</v>
      </c>
      <c r="H56" s="266"/>
      <c r="I56" s="309"/>
      <c r="J56" s="35"/>
      <c r="K56" s="75" t="s">
        <v>53</v>
      </c>
    </row>
    <row r="57" spans="1:11" s="26" customFormat="1" hidden="1" collapsed="1">
      <c r="A57" s="74"/>
      <c r="B57" s="34" t="s">
        <v>100</v>
      </c>
      <c r="C57" s="74" t="s">
        <v>99</v>
      </c>
      <c r="D57" s="413" t="s">
        <v>437</v>
      </c>
      <c r="E57" s="81"/>
      <c r="F57" s="81">
        <f>IF(D57="Да",VLOOKUP(B57,'ИД КЗ'!$C$33:$E$36,3,FALSE),0)</f>
        <v>0</v>
      </c>
      <c r="G57" s="67">
        <f t="shared" si="8"/>
        <v>0</v>
      </c>
      <c r="H57" s="266"/>
      <c r="I57" s="64"/>
      <c r="J57" s="35"/>
      <c r="K57" s="76" t="s">
        <v>53</v>
      </c>
    </row>
    <row r="58" spans="1:11" s="26" customFormat="1">
      <c r="A58" s="56">
        <v>2</v>
      </c>
      <c r="B58" s="57" t="s">
        <v>281</v>
      </c>
      <c r="C58" s="56"/>
      <c r="D58" s="417"/>
      <c r="E58" s="56"/>
      <c r="F58" s="56"/>
      <c r="G58" s="58">
        <f>IFERROR(G59+G60,0)</f>
        <v>0</v>
      </c>
      <c r="H58" s="192">
        <f>IFERROR(G58/$G$20,0)</f>
        <v>0</v>
      </c>
      <c r="I58" s="263" t="s">
        <v>102</v>
      </c>
      <c r="J58" s="35"/>
      <c r="K58" s="35" t="s">
        <v>49</v>
      </c>
    </row>
    <row r="59" spans="1:11" s="26" customFormat="1">
      <c r="A59" s="74"/>
      <c r="B59" s="34" t="s">
        <v>103</v>
      </c>
      <c r="C59" s="74" t="s">
        <v>76</v>
      </c>
      <c r="D59" s="413" t="s">
        <v>437</v>
      </c>
      <c r="E59" s="576">
        <f>A13*2</f>
        <v>2.0383561643835617</v>
      </c>
      <c r="F59" s="81">
        <f>IF(D59="Да",'ИД КЗ'!E40*30.4,0)</f>
        <v>0</v>
      </c>
      <c r="G59" s="67">
        <f t="shared" ref="G59:G60" si="9">IFERROR(E59*F59,0)</f>
        <v>0</v>
      </c>
      <c r="H59" s="69"/>
      <c r="I59" s="64"/>
      <c r="J59" s="35"/>
      <c r="K59" s="35"/>
    </row>
    <row r="60" spans="1:11" s="26" customFormat="1" ht="14.4" hidden="1" customHeight="1">
      <c r="A60" s="74"/>
      <c r="B60" s="34" t="s">
        <v>104</v>
      </c>
      <c r="C60" s="74" t="s">
        <v>76</v>
      </c>
      <c r="D60" s="413" t="s">
        <v>437</v>
      </c>
      <c r="E60" s="414" t="str">
        <f>IF(D60="Да",(SUM($D$15,$D$16)*$A$13*0.5),"")</f>
        <v/>
      </c>
      <c r="F60" s="81">
        <f>IF(D60="Да",'ИД КЗ'!E41*30.4,0)</f>
        <v>0</v>
      </c>
      <c r="G60" s="67">
        <f t="shared" si="9"/>
        <v>0</v>
      </c>
      <c r="H60" s="69"/>
      <c r="I60" s="64"/>
      <c r="J60" s="35"/>
      <c r="K60" s="35"/>
    </row>
    <row r="61" spans="1:11" s="26" customFormat="1">
      <c r="A61" s="56">
        <v>3</v>
      </c>
      <c r="B61" s="57" t="s">
        <v>282</v>
      </c>
      <c r="C61" s="56"/>
      <c r="D61" s="417"/>
      <c r="E61" s="56"/>
      <c r="F61" s="56"/>
      <c r="G61" s="58">
        <f>IFERROR(G62+G63,0)</f>
        <v>0</v>
      </c>
      <c r="H61" s="192">
        <f>IFERROR(G61/$G$20,0)</f>
        <v>0</v>
      </c>
      <c r="I61" s="263" t="s">
        <v>105</v>
      </c>
      <c r="J61" s="35"/>
      <c r="K61" s="35" t="s">
        <v>50</v>
      </c>
    </row>
    <row r="62" spans="1:11" s="26" customFormat="1">
      <c r="A62" s="74"/>
      <c r="B62" s="34" t="s">
        <v>106</v>
      </c>
      <c r="C62" s="74" t="s">
        <v>76</v>
      </c>
      <c r="D62" s="413" t="s">
        <v>437</v>
      </c>
      <c r="E62" s="576">
        <f>A13*2</f>
        <v>2.0383561643835617</v>
      </c>
      <c r="F62" s="81">
        <f>IF(D62="Да",'ИД КЗ'!E45*30.4,0)</f>
        <v>0</v>
      </c>
      <c r="G62" s="67">
        <f t="shared" ref="G62:G63" si="10">IFERROR(E62*F62,0)</f>
        <v>0</v>
      </c>
      <c r="H62" s="69"/>
      <c r="I62" s="64"/>
      <c r="J62" s="35"/>
      <c r="K62" s="35"/>
    </row>
    <row r="63" spans="1:11" s="26" customFormat="1" hidden="1">
      <c r="A63" s="74"/>
      <c r="B63" s="34" t="s">
        <v>107</v>
      </c>
      <c r="C63" s="74" t="s">
        <v>76</v>
      </c>
      <c r="D63" s="413" t="s">
        <v>437</v>
      </c>
      <c r="E63" s="414" t="str">
        <f>IF(D63="Да",(SUM($D$15,$D$16)*$A$13),"")</f>
        <v/>
      </c>
      <c r="F63" s="81">
        <f>IF(D63="Да",'ИД КЗ'!E46*30.4,0)</f>
        <v>0</v>
      </c>
      <c r="G63" s="67">
        <f t="shared" si="10"/>
        <v>0</v>
      </c>
      <c r="H63" s="69"/>
      <c r="I63" s="64"/>
      <c r="J63" s="35"/>
      <c r="K63" s="35"/>
    </row>
    <row r="64" spans="1:11" s="26" customFormat="1" hidden="1">
      <c r="A64" s="56">
        <v>6</v>
      </c>
      <c r="B64" s="57" t="s">
        <v>108</v>
      </c>
      <c r="C64" s="56"/>
      <c r="D64" s="417"/>
      <c r="E64" s="56"/>
      <c r="F64" s="56"/>
      <c r="G64" s="58">
        <f>IFERROR(G65+G66,0)</f>
        <v>0</v>
      </c>
      <c r="H64" s="192">
        <f>IFERROR(G64/$G$20,0)</f>
        <v>0</v>
      </c>
      <c r="I64" s="263" t="s">
        <v>109</v>
      </c>
      <c r="J64" s="35"/>
      <c r="K64" s="35" t="s">
        <v>48</v>
      </c>
    </row>
    <row r="65" spans="1:11" s="26" customFormat="1" hidden="1">
      <c r="A65" s="74"/>
      <c r="B65" s="34" t="s">
        <v>110</v>
      </c>
      <c r="C65" s="74" t="s">
        <v>76</v>
      </c>
      <c r="D65" s="413" t="s">
        <v>437</v>
      </c>
      <c r="E65" s="414" t="str">
        <f>IF(D65="Да",($D$14+$D$17)*$A$13,"")</f>
        <v/>
      </c>
      <c r="F65" s="81">
        <f>(IF(D65="Да",SUM('ИД КЗ'!$E$50:$E$51)/12,0))</f>
        <v>0</v>
      </c>
      <c r="G65" s="67">
        <f t="shared" ref="G65:G66" si="11">IFERROR(E65*F65,0)</f>
        <v>0</v>
      </c>
      <c r="H65" s="69"/>
      <c r="I65" s="64"/>
      <c r="J65" s="35"/>
      <c r="K65" s="35"/>
    </row>
    <row r="66" spans="1:11" s="26" customFormat="1" hidden="1">
      <c r="A66" s="74"/>
      <c r="B66" s="34" t="s">
        <v>111</v>
      </c>
      <c r="C66" s="74" t="s">
        <v>76</v>
      </c>
      <c r="D66" s="413" t="s">
        <v>437</v>
      </c>
      <c r="E66" s="414" t="str">
        <f>IF(D66="Да",(SUM($D$15,$D$16)*$A$13),"")</f>
        <v/>
      </c>
      <c r="F66" s="81">
        <f>(IF(D66="Да",SUM('ИД КЗ'!$E$50:$E$51)/12,0))</f>
        <v>0</v>
      </c>
      <c r="G66" s="67">
        <f t="shared" si="11"/>
        <v>0</v>
      </c>
      <c r="H66" s="69"/>
      <c r="I66" s="64"/>
      <c r="J66" s="35"/>
      <c r="K66" s="35"/>
    </row>
    <row r="67" spans="1:11" s="26" customFormat="1" hidden="1">
      <c r="A67" s="56">
        <v>7</v>
      </c>
      <c r="B67" s="57" t="s">
        <v>283</v>
      </c>
      <c r="C67" s="56"/>
      <c r="D67" s="417"/>
      <c r="E67" s="56"/>
      <c r="F67" s="56"/>
      <c r="G67" s="58">
        <f>IFERROR(G68+G74,0)</f>
        <v>0</v>
      </c>
      <c r="H67" s="192">
        <f>IFERROR(G67/$G$20,0)</f>
        <v>0</v>
      </c>
      <c r="I67" s="259"/>
      <c r="J67" s="35"/>
      <c r="K67" s="35" t="s">
        <v>47</v>
      </c>
    </row>
    <row r="68" spans="1:11" s="26" customFormat="1" hidden="1">
      <c r="A68" s="77" t="s">
        <v>113</v>
      </c>
      <c r="B68" s="71" t="s">
        <v>428</v>
      </c>
      <c r="C68" s="61"/>
      <c r="D68" s="415"/>
      <c r="E68" s="62"/>
      <c r="F68" s="62"/>
      <c r="G68" s="63">
        <f>SUM(G69:G73)</f>
        <v>0</v>
      </c>
      <c r="H68" s="197"/>
      <c r="I68" s="265" t="s">
        <v>114</v>
      </c>
      <c r="J68" s="35"/>
      <c r="K68" s="35"/>
    </row>
    <row r="69" spans="1:11" s="26" customFormat="1" hidden="1">
      <c r="A69" s="74"/>
      <c r="B69" s="94" t="s">
        <v>115</v>
      </c>
      <c r="C69" s="74" t="s">
        <v>7</v>
      </c>
      <c r="D69" s="419" t="s">
        <v>1072</v>
      </c>
      <c r="E69" s="414"/>
      <c r="F69" s="81">
        <f>IF(D69="Покупка (строительство)",VLOOKUP(B69,'ИД КЗ'!$C$55:$G$59,3,FALSE),IF(D69="Аренда",VLOOKUP(B69,'ИД КЗ'!$C$55:$G$59,4,FALSE),0))</f>
        <v>0</v>
      </c>
      <c r="G69" s="67">
        <f t="shared" ref="G69:G73" si="12">IFERROR(E69*F69,0)</f>
        <v>0</v>
      </c>
      <c r="H69" s="69"/>
      <c r="I69" s="64"/>
      <c r="J69" s="78"/>
      <c r="K69" s="79"/>
    </row>
    <row r="70" spans="1:11" s="26" customFormat="1" hidden="1">
      <c r="A70" s="74"/>
      <c r="B70" s="340" t="s">
        <v>1031</v>
      </c>
      <c r="C70" s="74" t="s">
        <v>7</v>
      </c>
      <c r="D70" s="419" t="s">
        <v>1072</v>
      </c>
      <c r="E70" s="414"/>
      <c r="F70" s="81">
        <f>IF(D70="Покупка (строительство)",VLOOKUP(B70,'ИД КЗ'!$C$55:$G$59,3,FALSE),IF(D70="Аренда",VLOOKUP(B70,'ИД КЗ'!$C$55:$G$59,4,FALSE),0))</f>
        <v>0</v>
      </c>
      <c r="G70" s="67">
        <f>IFERROR(E70*F70,0)</f>
        <v>0</v>
      </c>
      <c r="H70" s="69"/>
      <c r="I70" s="64"/>
      <c r="J70" s="35"/>
      <c r="K70" s="80"/>
    </row>
    <row r="71" spans="1:11" s="26" customFormat="1" hidden="1">
      <c r="A71" s="74"/>
      <c r="B71" s="340" t="s">
        <v>116</v>
      </c>
      <c r="C71" s="74" t="s">
        <v>7</v>
      </c>
      <c r="D71" s="419" t="s">
        <v>1072</v>
      </c>
      <c r="E71" s="414"/>
      <c r="F71" s="81">
        <f>IF(D71="Покупка (строительство)",VLOOKUP(B71,'ИД КЗ'!$C$55:$G$59,3,FALSE),IF(D71="Аренда",VLOOKUP(B71,'ИД КЗ'!$C$55:$G$59,4,FALSE),0))</f>
        <v>0</v>
      </c>
      <c r="G71" s="67">
        <f t="shared" si="12"/>
        <v>0</v>
      </c>
      <c r="H71" s="69"/>
      <c r="I71" s="64"/>
      <c r="J71" s="35"/>
      <c r="K71" s="35"/>
    </row>
    <row r="72" spans="1:11" s="26" customFormat="1" hidden="1">
      <c r="A72" s="74"/>
      <c r="B72" s="340" t="s">
        <v>1032</v>
      </c>
      <c r="C72" s="341" t="s">
        <v>10</v>
      </c>
      <c r="D72" s="419" t="s">
        <v>1072</v>
      </c>
      <c r="E72" s="414"/>
      <c r="F72" s="81">
        <f>IF(D72="Покупка (строительство)",VLOOKUP(B72,'ИД КЗ'!$C$55:$G$59,3,FALSE),IF(D72="Аренда",VLOOKUP(B72,'ИД КЗ'!$C$55:$G$59,4,FALSE),0))</f>
        <v>0</v>
      </c>
      <c r="G72" s="67">
        <f t="shared" si="12"/>
        <v>0</v>
      </c>
      <c r="H72" s="69"/>
      <c r="I72" s="64"/>
      <c r="J72" s="35"/>
      <c r="K72" s="35"/>
    </row>
    <row r="73" spans="1:11" s="26" customFormat="1" hidden="1">
      <c r="A73" s="74"/>
      <c r="B73" s="340" t="s">
        <v>1033</v>
      </c>
      <c r="C73" s="74" t="s">
        <v>7</v>
      </c>
      <c r="D73" s="419" t="s">
        <v>1072</v>
      </c>
      <c r="E73" s="414"/>
      <c r="F73" s="81">
        <f>IF(D73="Покупка (строительство)",VLOOKUP(B73,'ИД КЗ'!$C$55:$G$59,3,FALSE),IF(D73="Аренда",VLOOKUP(B73,'ИД КЗ'!$C$55:$G$59,4,FALSE),0))</f>
        <v>0</v>
      </c>
      <c r="G73" s="67">
        <f t="shared" si="12"/>
        <v>0</v>
      </c>
      <c r="H73" s="69"/>
      <c r="I73" s="64"/>
      <c r="J73" s="35"/>
      <c r="K73" s="35"/>
    </row>
    <row r="74" spans="1:11" s="26" customFormat="1" hidden="1">
      <c r="A74" s="77" t="s">
        <v>117</v>
      </c>
      <c r="B74" s="71" t="s">
        <v>118</v>
      </c>
      <c r="C74" s="61"/>
      <c r="D74" s="415"/>
      <c r="E74" s="62"/>
      <c r="F74" s="62"/>
      <c r="G74" s="63">
        <f>SUM(G75:G76)</f>
        <v>0</v>
      </c>
      <c r="H74" s="197"/>
      <c r="I74" s="77"/>
      <c r="J74" s="35"/>
      <c r="K74" s="35"/>
    </row>
    <row r="75" spans="1:11" s="26" customFormat="1" ht="25.05" hidden="1">
      <c r="A75" s="74"/>
      <c r="B75" s="34" t="s">
        <v>119</v>
      </c>
      <c r="C75" s="74" t="s">
        <v>263</v>
      </c>
      <c r="D75" s="413" t="s">
        <v>437</v>
      </c>
      <c r="E75" s="81"/>
      <c r="F75" s="81"/>
      <c r="G75" s="67">
        <f>IFERROR(E75*F75,"")</f>
        <v>0</v>
      </c>
      <c r="H75" s="69"/>
      <c r="I75" s="64"/>
      <c r="J75" s="35"/>
      <c r="K75" s="35"/>
    </row>
    <row r="76" spans="1:11" s="26" customFormat="1" ht="25.05" hidden="1">
      <c r="A76" s="74"/>
      <c r="B76" s="34" t="s">
        <v>121</v>
      </c>
      <c r="C76" s="74" t="s">
        <v>122</v>
      </c>
      <c r="D76" s="413" t="s">
        <v>437</v>
      </c>
      <c r="E76" s="81"/>
      <c r="F76" s="81"/>
      <c r="G76" s="67">
        <f>IFERROR(E76*F76,"")</f>
        <v>0</v>
      </c>
      <c r="H76" s="69"/>
      <c r="I76" s="64"/>
      <c r="J76" s="35"/>
      <c r="K76" s="35"/>
    </row>
    <row r="77" spans="1:11" s="26" customFormat="1" hidden="1">
      <c r="A77" s="56">
        <v>8</v>
      </c>
      <c r="B77" s="57" t="s">
        <v>123</v>
      </c>
      <c r="C77" s="56"/>
      <c r="D77" s="417"/>
      <c r="E77" s="56"/>
      <c r="F77" s="56"/>
      <c r="G77" s="58">
        <f>G78+G81+G85+G87+G92</f>
        <v>0</v>
      </c>
      <c r="H77" s="192">
        <f>IFERROR(G77/$G$20,0)</f>
        <v>0</v>
      </c>
      <c r="I77" s="259"/>
      <c r="J77" s="35"/>
      <c r="K77" s="35" t="s">
        <v>48</v>
      </c>
    </row>
    <row r="78" spans="1:11" s="26" customFormat="1" hidden="1">
      <c r="A78" s="77" t="s">
        <v>124</v>
      </c>
      <c r="B78" s="71" t="s">
        <v>125</v>
      </c>
      <c r="C78" s="61"/>
      <c r="D78" s="415"/>
      <c r="E78" s="62"/>
      <c r="F78" s="62"/>
      <c r="G78" s="63">
        <f>IFERROR(SUM(G79:G80),0)</f>
        <v>0</v>
      </c>
      <c r="H78" s="197"/>
      <c r="I78" s="77"/>
      <c r="J78" s="35"/>
      <c r="K78" s="35"/>
    </row>
    <row r="79" spans="1:11" s="26" customFormat="1" hidden="1">
      <c r="A79" s="74"/>
      <c r="B79" s="34" t="s">
        <v>126</v>
      </c>
      <c r="C79" s="74" t="s">
        <v>99</v>
      </c>
      <c r="D79" s="413" t="s">
        <v>437</v>
      </c>
      <c r="E79" s="414"/>
      <c r="F79" s="81">
        <f>IF(D79="Да",'ИД КЗ'!E69*$A$14,0)</f>
        <v>0</v>
      </c>
      <c r="G79" s="67">
        <f>IFERROR(E79*F79,0)</f>
        <v>0</v>
      </c>
      <c r="H79" s="69"/>
      <c r="I79" s="64"/>
      <c r="J79" s="35"/>
      <c r="K79" s="35"/>
    </row>
    <row r="80" spans="1:11" s="26" customFormat="1" hidden="1">
      <c r="A80" s="74"/>
      <c r="B80" s="194" t="s">
        <v>411</v>
      </c>
      <c r="C80" s="74" t="s">
        <v>127</v>
      </c>
      <c r="D80" s="413" t="s">
        <v>437</v>
      </c>
      <c r="E80" s="81"/>
      <c r="F80" s="81"/>
      <c r="G80" s="67">
        <f t="shared" ref="G80" si="13">IFERROR(E80*F80,0)</f>
        <v>0</v>
      </c>
      <c r="H80" s="69"/>
      <c r="I80" s="64"/>
      <c r="J80" s="35"/>
      <c r="K80" s="35"/>
    </row>
    <row r="81" spans="1:11" s="26" customFormat="1" hidden="1">
      <c r="A81" s="77" t="s">
        <v>128</v>
      </c>
      <c r="B81" s="71" t="s">
        <v>129</v>
      </c>
      <c r="C81" s="61"/>
      <c r="D81" s="415"/>
      <c r="E81" s="62"/>
      <c r="F81" s="62"/>
      <c r="G81" s="63">
        <f>IFERROR(SUM(G82:G84),0)</f>
        <v>0</v>
      </c>
      <c r="H81" s="197"/>
      <c r="I81" s="77"/>
      <c r="J81" s="35"/>
      <c r="K81" s="35"/>
    </row>
    <row r="82" spans="1:11" s="26" customFormat="1" hidden="1">
      <c r="A82" s="74"/>
      <c r="B82" s="34" t="s">
        <v>130</v>
      </c>
      <c r="C82" s="74" t="s">
        <v>131</v>
      </c>
      <c r="D82" s="413" t="s">
        <v>437</v>
      </c>
      <c r="E82" s="81"/>
      <c r="F82" s="81"/>
      <c r="G82" s="67">
        <f t="shared" ref="G82:G91" si="14">IFERROR(E82*F82,0)</f>
        <v>0</v>
      </c>
      <c r="H82" s="69"/>
      <c r="I82" s="64"/>
      <c r="J82" s="35"/>
      <c r="K82" s="35"/>
    </row>
    <row r="83" spans="1:11" s="26" customFormat="1" hidden="1">
      <c r="A83" s="74"/>
      <c r="B83" s="194" t="s">
        <v>629</v>
      </c>
      <c r="C83" s="190" t="s">
        <v>631</v>
      </c>
      <c r="D83" s="413" t="s">
        <v>437</v>
      </c>
      <c r="E83" s="81"/>
      <c r="F83" s="81"/>
      <c r="G83" s="67"/>
      <c r="H83" s="69"/>
      <c r="I83" s="64"/>
      <c r="J83" s="35"/>
      <c r="K83" s="35"/>
    </row>
    <row r="84" spans="1:11" s="26" customFormat="1" hidden="1">
      <c r="A84" s="74"/>
      <c r="B84" s="34" t="s">
        <v>132</v>
      </c>
      <c r="C84" s="74" t="s">
        <v>76</v>
      </c>
      <c r="D84" s="413" t="s">
        <v>437</v>
      </c>
      <c r="E84" s="81"/>
      <c r="F84" s="81" t="str">
        <f>IF(D84="Да",'ИД КЗ'!E63,"")</f>
        <v/>
      </c>
      <c r="G84" s="67">
        <f t="shared" si="14"/>
        <v>0</v>
      </c>
      <c r="H84" s="69"/>
      <c r="I84" s="64"/>
      <c r="J84" s="35"/>
      <c r="K84" s="35"/>
    </row>
    <row r="85" spans="1:11" s="26" customFormat="1" ht="26.3" hidden="1">
      <c r="A85" s="77" t="s">
        <v>133</v>
      </c>
      <c r="B85" s="71" t="s">
        <v>134</v>
      </c>
      <c r="C85" s="61"/>
      <c r="D85" s="415"/>
      <c r="E85" s="62"/>
      <c r="F85" s="62"/>
      <c r="G85" s="63">
        <f>SUM(G86:G86)</f>
        <v>0</v>
      </c>
      <c r="H85" s="197"/>
      <c r="I85" s="77"/>
      <c r="J85" s="35"/>
      <c r="K85" s="35"/>
    </row>
    <row r="86" spans="1:11" s="26" customFormat="1" hidden="1">
      <c r="A86" s="74"/>
      <c r="B86" s="34" t="s">
        <v>135</v>
      </c>
      <c r="C86" s="74" t="s">
        <v>99</v>
      </c>
      <c r="D86" s="413" t="s">
        <v>437</v>
      </c>
      <c r="E86" s="81"/>
      <c r="F86" s="81">
        <f>IF(D86="Да",'ИД КЗ'!#REF!*$A$14,0)</f>
        <v>0</v>
      </c>
      <c r="G86" s="67">
        <f t="shared" si="14"/>
        <v>0</v>
      </c>
      <c r="H86" s="69"/>
      <c r="I86" s="64"/>
      <c r="J86" s="35"/>
      <c r="K86" s="35"/>
    </row>
    <row r="87" spans="1:11" s="26" customFormat="1" hidden="1">
      <c r="A87" s="77" t="s">
        <v>136</v>
      </c>
      <c r="B87" s="71" t="s">
        <v>137</v>
      </c>
      <c r="C87" s="61"/>
      <c r="D87" s="415"/>
      <c r="E87" s="62"/>
      <c r="F87" s="62"/>
      <c r="G87" s="63">
        <f>SUM(G88:G91)</f>
        <v>0</v>
      </c>
      <c r="H87" s="197"/>
      <c r="I87" s="77"/>
      <c r="J87" s="35"/>
      <c r="K87" s="35"/>
    </row>
    <row r="88" spans="1:11" s="26" customFormat="1" hidden="1">
      <c r="A88" s="74"/>
      <c r="B88" s="34" t="s">
        <v>138</v>
      </c>
      <c r="C88" s="74" t="s">
        <v>76</v>
      </c>
      <c r="D88" s="413" t="s">
        <v>437</v>
      </c>
      <c r="E88" s="414" t="str">
        <f>IF(D88="Да",(E27+E22),"")</f>
        <v/>
      </c>
      <c r="F88" s="81">
        <f>IF(D88="Да",'ИД КЗ'!E84,0)</f>
        <v>0</v>
      </c>
      <c r="G88" s="67">
        <f t="shared" si="14"/>
        <v>0</v>
      </c>
      <c r="H88" s="69"/>
      <c r="I88" s="64"/>
      <c r="J88" s="35"/>
      <c r="K88" s="35"/>
    </row>
    <row r="89" spans="1:11" s="26" customFormat="1" ht="25.05" hidden="1">
      <c r="A89" s="74"/>
      <c r="B89" s="34" t="s">
        <v>139</v>
      </c>
      <c r="C89" s="74" t="s">
        <v>140</v>
      </c>
      <c r="D89" s="413" t="s">
        <v>437</v>
      </c>
      <c r="E89" s="414" t="str">
        <f>IF(D89="Да",A13,"")</f>
        <v/>
      </c>
      <c r="F89" s="81" t="str">
        <f>IF(D89="Да",'ИД КЗ'!E85,"")</f>
        <v/>
      </c>
      <c r="G89" s="67">
        <f t="shared" si="14"/>
        <v>0</v>
      </c>
      <c r="H89" s="69"/>
      <c r="I89" s="64"/>
      <c r="J89" s="35"/>
      <c r="K89" s="35"/>
    </row>
    <row r="90" spans="1:11" s="26" customFormat="1" ht="37.6" hidden="1">
      <c r="A90" s="74"/>
      <c r="B90" s="34" t="s">
        <v>141</v>
      </c>
      <c r="C90" s="74" t="s">
        <v>142</v>
      </c>
      <c r="D90" s="413" t="s">
        <v>437</v>
      </c>
      <c r="E90" s="414" t="str">
        <f>IF(D90="Да",(E27+E22)/A13,"")</f>
        <v/>
      </c>
      <c r="F90" s="81" t="str">
        <f>IF(D90="Да",'ИД КЗ'!E86,"")</f>
        <v/>
      </c>
      <c r="G90" s="67">
        <f t="shared" si="14"/>
        <v>0</v>
      </c>
      <c r="H90" s="69"/>
      <c r="I90" s="64"/>
      <c r="J90" s="35"/>
      <c r="K90" s="35"/>
    </row>
    <row r="91" spans="1:11" s="26" customFormat="1" hidden="1" collapsed="1">
      <c r="A91" s="74"/>
      <c r="B91" s="34" t="s">
        <v>143</v>
      </c>
      <c r="C91" s="74" t="s">
        <v>76</v>
      </c>
      <c r="D91" s="413" t="s">
        <v>437</v>
      </c>
      <c r="E91" s="414" t="str">
        <f>IF(D91="Да",(E27+E22),"")</f>
        <v/>
      </c>
      <c r="F91" s="81" t="str">
        <f>IF(D91="Да",'ИД КЗ'!E87,"")</f>
        <v/>
      </c>
      <c r="G91" s="67">
        <f t="shared" si="14"/>
        <v>0</v>
      </c>
      <c r="H91" s="69"/>
      <c r="I91" s="64"/>
      <c r="J91" s="35"/>
      <c r="K91" s="35"/>
    </row>
    <row r="92" spans="1:11" s="26" customFormat="1" hidden="1">
      <c r="A92" s="344" t="s">
        <v>1035</v>
      </c>
      <c r="B92" s="345" t="s">
        <v>1036</v>
      </c>
      <c r="C92" s="346"/>
      <c r="D92" s="347"/>
      <c r="E92" s="348"/>
      <c r="F92" s="348"/>
      <c r="G92" s="63">
        <f>SUM(G93:G93)</f>
        <v>0</v>
      </c>
      <c r="H92" s="197"/>
      <c r="I92" s="349"/>
      <c r="J92" s="35"/>
      <c r="K92" s="35"/>
    </row>
    <row r="93" spans="1:11" s="26" customFormat="1" ht="25.05" hidden="1">
      <c r="A93" s="341"/>
      <c r="B93" s="337" t="s">
        <v>1037</v>
      </c>
      <c r="C93" s="341" t="s">
        <v>1038</v>
      </c>
      <c r="D93" s="413" t="s">
        <v>437</v>
      </c>
      <c r="E93" s="414" t="str">
        <f>IF(D93="Да",SUM(D14:D17)*(A13/6),"")</f>
        <v/>
      </c>
      <c r="F93" s="350" t="str">
        <f>IF(D93="Да",'ИД КЗ'!E80,"")</f>
        <v/>
      </c>
      <c r="G93" s="67" t="str">
        <f>IFERROR(E93*F93,"")</f>
        <v/>
      </c>
      <c r="H93" s="69"/>
      <c r="I93" s="351" t="s">
        <v>1039</v>
      </c>
      <c r="J93" s="35"/>
      <c r="K93" s="35"/>
    </row>
    <row r="94" spans="1:11" s="26" customFormat="1" ht="26.3" hidden="1">
      <c r="A94" s="56">
        <v>9</v>
      </c>
      <c r="B94" s="57" t="s">
        <v>284</v>
      </c>
      <c r="C94" s="56"/>
      <c r="D94" s="417"/>
      <c r="E94" s="56"/>
      <c r="F94" s="56"/>
      <c r="G94" s="58">
        <f>IFERROR(SUM(G95:G95),0)</f>
        <v>0</v>
      </c>
      <c r="H94" s="192">
        <f>IFERROR(G94/$G$20,0)</f>
        <v>0</v>
      </c>
      <c r="I94" s="263" t="s">
        <v>145</v>
      </c>
      <c r="J94" s="35"/>
      <c r="K94" s="35" t="s">
        <v>51</v>
      </c>
    </row>
    <row r="95" spans="1:11" s="26" customFormat="1" hidden="1">
      <c r="A95" s="74"/>
      <c r="B95" s="34" t="s">
        <v>146</v>
      </c>
      <c r="C95" s="74" t="s">
        <v>147</v>
      </c>
      <c r="D95" s="413" t="s">
        <v>437</v>
      </c>
      <c r="E95" s="350">
        <f>'Мобилизация техники'!E12</f>
        <v>0</v>
      </c>
      <c r="F95" s="422" t="e">
        <f>'Мобилизация техники'!M12/'Мобилизация техники'!E12</f>
        <v>#REF!</v>
      </c>
      <c r="G95" s="67">
        <f>IFERROR(E95*F95,0)</f>
        <v>0</v>
      </c>
      <c r="H95" s="69"/>
      <c r="I95" s="64"/>
      <c r="J95" s="35"/>
      <c r="K95" s="35"/>
    </row>
    <row r="96" spans="1:11" s="26" customFormat="1" hidden="1">
      <c r="A96" s="56">
        <v>10</v>
      </c>
      <c r="B96" s="57" t="s">
        <v>148</v>
      </c>
      <c r="C96" s="56"/>
      <c r="D96" s="417"/>
      <c r="E96" s="56"/>
      <c r="F96" s="56"/>
      <c r="G96" s="58">
        <f>SUM(G97:G99)</f>
        <v>0</v>
      </c>
      <c r="H96" s="192">
        <f>IFERROR(G96/$G$20,0)</f>
        <v>0</v>
      </c>
      <c r="I96" s="259"/>
      <c r="J96" s="35"/>
      <c r="K96" s="35" t="s">
        <v>56</v>
      </c>
    </row>
    <row r="97" spans="1:11" s="26" customFormat="1" hidden="1">
      <c r="A97" s="74"/>
      <c r="B97" s="34" t="s">
        <v>149</v>
      </c>
      <c r="C97" s="74" t="s">
        <v>76</v>
      </c>
      <c r="D97" s="413" t="s">
        <v>437</v>
      </c>
      <c r="E97" s="414" t="str">
        <f>IF(D97="Да",SUM(D14:D17)*A13,"")</f>
        <v/>
      </c>
      <c r="F97" s="414"/>
      <c r="G97" s="67">
        <f>IFERROR(E97*F97,0)</f>
        <v>0</v>
      </c>
      <c r="H97" s="69"/>
      <c r="I97" s="64"/>
      <c r="J97" s="35"/>
      <c r="K97" s="35"/>
    </row>
    <row r="98" spans="1:11" s="26" customFormat="1" hidden="1" collapsed="1">
      <c r="A98" s="74"/>
      <c r="B98" s="34" t="s">
        <v>150</v>
      </c>
      <c r="C98" s="74" t="s">
        <v>120</v>
      </c>
      <c r="D98" s="66" t="s">
        <v>437</v>
      </c>
      <c r="E98" s="81"/>
      <c r="F98" s="81"/>
      <c r="G98" s="67">
        <f t="shared" ref="G98:G99" si="15">IFERROR(E98*F98,0)</f>
        <v>0</v>
      </c>
      <c r="H98" s="69"/>
      <c r="I98" s="64"/>
      <c r="J98" s="35"/>
      <c r="K98" s="35"/>
    </row>
    <row r="99" spans="1:11" s="26" customFormat="1" hidden="1" outlineLevel="1">
      <c r="A99" s="74"/>
      <c r="B99" s="34" t="s">
        <v>151</v>
      </c>
      <c r="C99" s="74" t="s">
        <v>120</v>
      </c>
      <c r="D99" s="66" t="s">
        <v>437</v>
      </c>
      <c r="E99" s="81"/>
      <c r="F99" s="81"/>
      <c r="G99" s="67">
        <f t="shared" si="15"/>
        <v>0</v>
      </c>
      <c r="H99" s="69"/>
      <c r="I99" s="64"/>
      <c r="J99" s="35"/>
      <c r="K99" s="35"/>
    </row>
    <row r="100" spans="1:11" s="26" customFormat="1" hidden="1" collapsed="1">
      <c r="A100" s="56">
        <v>11</v>
      </c>
      <c r="B100" s="57" t="s">
        <v>152</v>
      </c>
      <c r="C100" s="56"/>
      <c r="D100" s="56"/>
      <c r="E100" s="56"/>
      <c r="F100" s="56"/>
      <c r="G100" s="58">
        <f>G101+G105+G109</f>
        <v>0</v>
      </c>
      <c r="H100" s="192">
        <f>IFERROR(G100/$G$20,0)</f>
        <v>0</v>
      </c>
      <c r="I100" s="259"/>
      <c r="J100" s="35"/>
      <c r="K100" s="35" t="s">
        <v>56</v>
      </c>
    </row>
    <row r="101" spans="1:11" s="26" customFormat="1" hidden="1">
      <c r="A101" s="77" t="s">
        <v>632</v>
      </c>
      <c r="B101" s="71" t="s">
        <v>153</v>
      </c>
      <c r="C101" s="61"/>
      <c r="D101" s="61"/>
      <c r="E101" s="62"/>
      <c r="F101" s="62"/>
      <c r="G101" s="63">
        <f>G104</f>
        <v>0</v>
      </c>
      <c r="H101" s="197"/>
      <c r="I101" s="77"/>
      <c r="J101" s="35"/>
      <c r="K101" s="35"/>
    </row>
    <row r="102" spans="1:11" s="26" customFormat="1" hidden="1">
      <c r="A102" s="74"/>
      <c r="B102" s="34" t="s">
        <v>154</v>
      </c>
      <c r="C102" s="283"/>
      <c r="D102" s="66" t="s">
        <v>437</v>
      </c>
      <c r="E102" s="106">
        <f>IF(D102="Да",(SUM(BOQ[Прямые затраты СМР + МТР всего, руб.])+SUM(G21,G49,G54,G58,G61,G64,G67,G77,G94,G96))*C102,0)</f>
        <v>0</v>
      </c>
      <c r="F102" s="106"/>
      <c r="G102" s="106"/>
      <c r="H102" s="106"/>
      <c r="I102" s="64"/>
      <c r="J102" s="35"/>
      <c r="K102" s="35"/>
    </row>
    <row r="103" spans="1:11" s="26" customFormat="1" hidden="1">
      <c r="A103" s="74"/>
      <c r="B103" s="34" t="s">
        <v>155</v>
      </c>
      <c r="C103" s="74" t="s">
        <v>127</v>
      </c>
      <c r="D103" s="74"/>
      <c r="E103" s="81">
        <f>IF(D102="Да",A13+2,)</f>
        <v>0</v>
      </c>
      <c r="F103" s="81"/>
      <c r="G103" s="81"/>
      <c r="H103" s="81"/>
      <c r="I103" s="64"/>
      <c r="J103" s="35"/>
      <c r="K103" s="35"/>
    </row>
    <row r="104" spans="1:11" s="26" customFormat="1" hidden="1">
      <c r="A104" s="74"/>
      <c r="B104" s="34" t="s">
        <v>156</v>
      </c>
      <c r="C104" s="74" t="s">
        <v>157</v>
      </c>
      <c r="D104" s="74"/>
      <c r="E104" s="283"/>
      <c r="F104" s="82"/>
      <c r="G104" s="67">
        <f>IFERROR(E102*E104*(E103/12),0)</f>
        <v>0</v>
      </c>
      <c r="H104" s="69"/>
      <c r="I104" s="64"/>
      <c r="J104" s="35"/>
      <c r="K104" s="35"/>
    </row>
    <row r="105" spans="1:11" s="26" customFormat="1" hidden="1">
      <c r="A105" s="77" t="s">
        <v>634</v>
      </c>
      <c r="B105" s="71" t="s">
        <v>158</v>
      </c>
      <c r="C105" s="61"/>
      <c r="D105" s="61"/>
      <c r="E105" s="62"/>
      <c r="F105" s="62"/>
      <c r="G105" s="63">
        <f>G108</f>
        <v>0</v>
      </c>
      <c r="H105" s="197"/>
      <c r="I105" s="77"/>
      <c r="J105" s="35"/>
      <c r="K105" s="35"/>
    </row>
    <row r="106" spans="1:11" s="26" customFormat="1" hidden="1">
      <c r="A106" s="74"/>
      <c r="B106" s="34" t="s">
        <v>159</v>
      </c>
      <c r="C106" s="283"/>
      <c r="D106" s="66" t="s">
        <v>437</v>
      </c>
      <c r="E106" s="106" t="str">
        <f>IF(D106="Да",(SUM(BOQ[Прямые затраты СМР + МТР всего, руб.])+SUM(G21,G49,G54,G58,G61,G64,G67,G77,G94,G96))*C106,"")</f>
        <v/>
      </c>
      <c r="F106" s="106"/>
      <c r="G106" s="106"/>
      <c r="H106" s="106"/>
      <c r="I106" s="64"/>
      <c r="J106" s="35"/>
      <c r="K106" s="35"/>
    </row>
    <row r="107" spans="1:11" s="26" customFormat="1" hidden="1">
      <c r="A107" s="74"/>
      <c r="B107" s="34" t="s">
        <v>155</v>
      </c>
      <c r="C107" s="74" t="s">
        <v>127</v>
      </c>
      <c r="D107" s="74"/>
      <c r="E107" s="81">
        <f>IF(D106="Да",A15+2,)</f>
        <v>0</v>
      </c>
      <c r="F107" s="81"/>
      <c r="G107" s="81"/>
      <c r="H107" s="81"/>
      <c r="I107" s="64"/>
      <c r="J107" s="35"/>
      <c r="K107" s="35"/>
    </row>
    <row r="108" spans="1:11" s="26" customFormat="1" hidden="1">
      <c r="A108" s="74"/>
      <c r="B108" s="34" t="s">
        <v>156</v>
      </c>
      <c r="C108" s="74" t="s">
        <v>157</v>
      </c>
      <c r="D108" s="74"/>
      <c r="E108" s="283"/>
      <c r="F108" s="82"/>
      <c r="G108" s="67">
        <f>IFERROR(E106*E108*(E107/12),0)</f>
        <v>0</v>
      </c>
      <c r="H108" s="69"/>
      <c r="I108" s="64"/>
      <c r="J108" s="35"/>
      <c r="K108" s="35"/>
    </row>
    <row r="109" spans="1:11" s="26" customFormat="1" hidden="1">
      <c r="A109" s="77" t="s">
        <v>633</v>
      </c>
      <c r="B109" s="71" t="s">
        <v>160</v>
      </c>
      <c r="C109" s="61"/>
      <c r="D109" s="61"/>
      <c r="E109" s="62"/>
      <c r="F109" s="62"/>
      <c r="G109" s="63">
        <f>G112</f>
        <v>0</v>
      </c>
      <c r="H109" s="197"/>
      <c r="I109" s="77"/>
      <c r="J109" s="35"/>
      <c r="K109" s="35"/>
    </row>
    <row r="110" spans="1:11" s="26" customFormat="1" hidden="1">
      <c r="A110" s="74"/>
      <c r="B110" s="34" t="s">
        <v>161</v>
      </c>
      <c r="C110" s="283"/>
      <c r="D110" s="66" t="s">
        <v>437</v>
      </c>
      <c r="E110" s="106" t="str">
        <f>IF(D110="Да",(SUM(BOQ[Прямые затраты СМР + МТР всего, руб.])+SUM(G21,G49,G54,G58,G61,G64,G67,G77,#REF!,#REF!,G94,#REF!,G96,#REF!))*C110,"")</f>
        <v/>
      </c>
      <c r="F110" s="106"/>
      <c r="G110" s="106"/>
      <c r="H110" s="106"/>
      <c r="I110" s="64"/>
      <c r="J110" s="35"/>
      <c r="K110" s="35"/>
    </row>
    <row r="111" spans="1:11" s="26" customFormat="1" hidden="1">
      <c r="A111" s="74"/>
      <c r="B111" s="34" t="s">
        <v>155</v>
      </c>
      <c r="C111" s="74" t="s">
        <v>127</v>
      </c>
      <c r="D111" s="74"/>
      <c r="E111" s="81"/>
      <c r="F111" s="81"/>
      <c r="G111" s="81"/>
      <c r="H111" s="81"/>
      <c r="I111" s="64"/>
      <c r="J111" s="35"/>
      <c r="K111" s="35"/>
    </row>
    <row r="112" spans="1:11" s="26" customFormat="1" hidden="1">
      <c r="A112" s="74"/>
      <c r="B112" s="34" t="s">
        <v>156</v>
      </c>
      <c r="C112" s="74" t="s">
        <v>157</v>
      </c>
      <c r="D112" s="74"/>
      <c r="E112" s="283"/>
      <c r="F112" s="82"/>
      <c r="G112" s="67">
        <f>IFERROR(E110*E112*(E111/12),0)</f>
        <v>0</v>
      </c>
      <c r="H112" s="69"/>
      <c r="I112" s="64"/>
      <c r="J112" s="35"/>
      <c r="K112" s="35"/>
    </row>
    <row r="113" spans="1:11" s="26" customFormat="1">
      <c r="A113" s="30"/>
      <c r="C113" s="30"/>
      <c r="D113" s="31"/>
      <c r="E113" s="31"/>
    </row>
    <row r="114" spans="1:11" s="26" customFormat="1"/>
    <row r="115" spans="1:11" s="26" customFormat="1"/>
    <row r="116" spans="1:11" s="26" customFormat="1"/>
    <row r="117" spans="1:11" s="26" customFormat="1"/>
    <row r="118" spans="1:11" s="26" customFormat="1"/>
    <row r="119" spans="1:11">
      <c r="A119" s="26"/>
      <c r="C119" s="26"/>
      <c r="D119" s="26"/>
      <c r="E119" s="26"/>
      <c r="J119" s="196"/>
    </row>
    <row r="120" spans="1:11">
      <c r="A120" s="26"/>
      <c r="C120" s="26"/>
      <c r="D120" s="26"/>
      <c r="E120" s="26"/>
      <c r="J120" s="196"/>
      <c r="K120" s="33"/>
    </row>
    <row r="121" spans="1:11">
      <c r="A121" s="26"/>
      <c r="C121" s="26"/>
      <c r="D121" s="26"/>
      <c r="E121" s="26"/>
    </row>
    <row r="122" spans="1:11">
      <c r="A122" s="26"/>
      <c r="C122" s="26"/>
      <c r="D122" s="26"/>
      <c r="E122" s="26"/>
    </row>
    <row r="123" spans="1:11">
      <c r="A123" s="26"/>
      <c r="C123" s="26"/>
      <c r="D123" s="26"/>
      <c r="E123" s="26"/>
    </row>
  </sheetData>
  <sheetProtection algorithmName="SHA-512" hashValue="iG5TVzIinRYzg7guGXtyQVhKUmVQEbE6RBlM2cuM4a9/jDHP+MfCj1EnyxZtJJWB1925wwoumZln8vhAbZRW2A==" saltValue="K1jasGsmIWyObOHX4VoCNw==" spinCount="100000" sheet="1" objects="1" scenarios="1"/>
  <mergeCells count="5">
    <mergeCell ref="D1:E2"/>
    <mergeCell ref="E14:E17"/>
    <mergeCell ref="E12:E13"/>
    <mergeCell ref="C12:D13"/>
    <mergeCell ref="F12:F13"/>
  </mergeCells>
  <conditionalFormatting sqref="E28:E29 E80:F80 E82:F84 E86:F86 E95:F95 E26:F26 F28:F39 E42:F42 F41:F42 F23:F25">
    <cfRule type="expression" dxfId="49" priority="168">
      <formula>$D23="Да"</formula>
    </cfRule>
  </conditionalFormatting>
  <conditionalFormatting sqref="E51:F51">
    <cfRule type="expression" dxfId="48" priority="76">
      <formula>$D51="Да"</formula>
    </cfRule>
  </conditionalFormatting>
  <conditionalFormatting sqref="E53:F53">
    <cfRule type="expression" dxfId="47" priority="75">
      <formula>$D53="Да"</formula>
    </cfRule>
  </conditionalFormatting>
  <conditionalFormatting sqref="E55:F57">
    <cfRule type="expression" dxfId="46" priority="74">
      <formula>$D55="Да"</formula>
    </cfRule>
  </conditionalFormatting>
  <conditionalFormatting sqref="E59:F60">
    <cfRule type="expression" dxfId="45" priority="73">
      <formula>$D59="Да"</formula>
    </cfRule>
  </conditionalFormatting>
  <conditionalFormatting sqref="E62:F63">
    <cfRule type="expression" dxfId="44" priority="72">
      <formula>$D62="Да"</formula>
    </cfRule>
  </conditionalFormatting>
  <conditionalFormatting sqref="E65:F66">
    <cfRule type="expression" dxfId="43" priority="71">
      <formula>$D65="Да"</formula>
    </cfRule>
  </conditionalFormatting>
  <conditionalFormatting sqref="E69:F73">
    <cfRule type="expression" dxfId="42" priority="69">
      <formula>$D69&lt;&gt;"Не требуется"</formula>
    </cfRule>
  </conditionalFormatting>
  <conditionalFormatting sqref="E75:F76">
    <cfRule type="expression" dxfId="41" priority="66">
      <formula>$D75="Да"</formula>
    </cfRule>
  </conditionalFormatting>
  <conditionalFormatting sqref="E79:F79">
    <cfRule type="expression" dxfId="40" priority="65">
      <formula>$D79="Да"</formula>
    </cfRule>
  </conditionalFormatting>
  <conditionalFormatting sqref="E88:F91">
    <cfRule type="expression" dxfId="39" priority="55">
      <formula>$D88="Да"</formula>
    </cfRule>
  </conditionalFormatting>
  <conditionalFormatting sqref="C102">
    <cfRule type="expression" dxfId="38" priority="44">
      <formula>$D102="Да"</formula>
    </cfRule>
  </conditionalFormatting>
  <conditionalFormatting sqref="E97:F99">
    <cfRule type="expression" dxfId="37" priority="46">
      <formula>$D97="Да"</formula>
    </cfRule>
  </conditionalFormatting>
  <conditionalFormatting sqref="E103">
    <cfRule type="expression" dxfId="36" priority="43">
      <formula>$D102="Да"</formula>
    </cfRule>
  </conditionalFormatting>
  <conditionalFormatting sqref="E104">
    <cfRule type="expression" dxfId="35" priority="42">
      <formula>$D102="Да"</formula>
    </cfRule>
  </conditionalFormatting>
  <conditionalFormatting sqref="E108">
    <cfRule type="expression" dxfId="34" priority="41">
      <formula>$D106="Да"</formula>
    </cfRule>
  </conditionalFormatting>
  <conditionalFormatting sqref="E112">
    <cfRule type="expression" dxfId="33" priority="40">
      <formula>$D110="Да"</formula>
    </cfRule>
  </conditionalFormatting>
  <conditionalFormatting sqref="E107">
    <cfRule type="expression" dxfId="32" priority="39">
      <formula>$D106="Да"</formula>
    </cfRule>
  </conditionalFormatting>
  <conditionalFormatting sqref="E111">
    <cfRule type="expression" dxfId="31" priority="38">
      <formula>$D110="Да"</formula>
    </cfRule>
  </conditionalFormatting>
  <conditionalFormatting sqref="C106">
    <cfRule type="expression" dxfId="30" priority="37">
      <formula>$D106="Да"</formula>
    </cfRule>
  </conditionalFormatting>
  <conditionalFormatting sqref="C110">
    <cfRule type="expression" dxfId="29" priority="36">
      <formula>$D110="Да"</formula>
    </cfRule>
  </conditionalFormatting>
  <conditionalFormatting sqref="E31 E38">
    <cfRule type="expression" dxfId="28" priority="35">
      <formula>$D31="Да"</formula>
    </cfRule>
  </conditionalFormatting>
  <conditionalFormatting sqref="E30">
    <cfRule type="expression" dxfId="27" priority="34">
      <formula>$D30="Да"</formula>
    </cfRule>
  </conditionalFormatting>
  <conditionalFormatting sqref="E32">
    <cfRule type="expression" dxfId="26" priority="33">
      <formula>$D32="Да"</formula>
    </cfRule>
  </conditionalFormatting>
  <conditionalFormatting sqref="E33">
    <cfRule type="expression" dxfId="25" priority="32">
      <formula>$D33="Да"</formula>
    </cfRule>
  </conditionalFormatting>
  <conditionalFormatting sqref="E39">
    <cfRule type="expression" dxfId="24" priority="29">
      <formula>$D39="Да"</formula>
    </cfRule>
  </conditionalFormatting>
  <conditionalFormatting sqref="F103:H103">
    <cfRule type="expression" dxfId="23" priority="24">
      <formula>$D102="Да"</formula>
    </cfRule>
  </conditionalFormatting>
  <conditionalFormatting sqref="F107:H107">
    <cfRule type="expression" dxfId="22" priority="23">
      <formula>$D106="Да"</formula>
    </cfRule>
  </conditionalFormatting>
  <conditionalFormatting sqref="F111:H111">
    <cfRule type="expression" dxfId="21" priority="22">
      <formula>$D110="Да"</formula>
    </cfRule>
  </conditionalFormatting>
  <conditionalFormatting sqref="E93:F93">
    <cfRule type="cellIs" dxfId="20" priority="21" operator="notEqual">
      <formula>""</formula>
    </cfRule>
  </conditionalFormatting>
  <conditionalFormatting sqref="E41">
    <cfRule type="expression" dxfId="19" priority="20">
      <formula>$D41="Да"</formula>
    </cfRule>
  </conditionalFormatting>
  <conditionalFormatting sqref="E48">
    <cfRule type="cellIs" dxfId="18" priority="16" operator="notEqual">
      <formula>""</formula>
    </cfRule>
  </conditionalFormatting>
  <conditionalFormatting sqref="F48">
    <cfRule type="cellIs" dxfId="17" priority="15" operator="notEqual">
      <formula>""</formula>
    </cfRule>
  </conditionalFormatting>
  <conditionalFormatting sqref="F48">
    <cfRule type="expression" dxfId="16" priority="14">
      <formula>$D48="Да"</formula>
    </cfRule>
  </conditionalFormatting>
  <conditionalFormatting sqref="E23:E25">
    <cfRule type="cellIs" dxfId="15" priority="13" operator="notEqual">
      <formula>""</formula>
    </cfRule>
  </conditionalFormatting>
  <conditionalFormatting sqref="E23:E25">
    <cfRule type="expression" dxfId="14" priority="12">
      <formula>$D23="Да"</formula>
    </cfRule>
  </conditionalFormatting>
  <conditionalFormatting sqref="E25">
    <cfRule type="expression" dxfId="13" priority="11">
      <formula>$D25="Да"</formula>
    </cfRule>
  </conditionalFormatting>
  <conditionalFormatting sqref="E35">
    <cfRule type="cellIs" dxfId="12" priority="10" operator="notEqual">
      <formula>""</formula>
    </cfRule>
  </conditionalFormatting>
  <conditionalFormatting sqref="E35">
    <cfRule type="expression" dxfId="11" priority="9">
      <formula>$D35="Да"</formula>
    </cfRule>
  </conditionalFormatting>
  <conditionalFormatting sqref="E37">
    <cfRule type="cellIs" dxfId="10" priority="8" operator="notEqual">
      <formula>""</formula>
    </cfRule>
  </conditionalFormatting>
  <conditionalFormatting sqref="E37">
    <cfRule type="expression" dxfId="9" priority="7">
      <formula>$D37="Да"</formula>
    </cfRule>
  </conditionalFormatting>
  <conditionalFormatting sqref="E34">
    <cfRule type="cellIs" dxfId="8" priority="4" operator="notEqual">
      <formula>""</formula>
    </cfRule>
  </conditionalFormatting>
  <conditionalFormatting sqref="E34">
    <cfRule type="expression" dxfId="7" priority="3">
      <formula>$D34="Да"</formula>
    </cfRule>
  </conditionalFormatting>
  <conditionalFormatting sqref="E36">
    <cfRule type="cellIs" dxfId="6" priority="2" operator="notEqual">
      <formula>""</formula>
    </cfRule>
  </conditionalFormatting>
  <conditionalFormatting sqref="E36">
    <cfRule type="expression" dxfId="5" priority="1">
      <formula>$D36="Да"</formula>
    </cfRule>
  </conditionalFormatting>
  <dataValidations count="2">
    <dataValidation type="list" allowBlank="1" showInputMessage="1" showErrorMessage="1" sqref="D53 D106 D110 D55:D57 D102 D59:D60 D95 D79:D80 D82:D84 D65:D66 D62:D63 D75:D76 D97:D99 D51 D48 D28:D39 D93 D86 D88:D91 D41:D42 D23:D26" xr:uid="{00000000-0002-0000-0900-000000000000}">
      <formula1>"Да,Нет"</formula1>
    </dataValidation>
    <dataValidation type="list" allowBlank="1" showInputMessage="1" showErrorMessage="1" sqref="D69:D73" xr:uid="{00000000-0002-0000-0900-000001000000}">
      <formula1>"Не требуется,Аренда,Покупка (строительство)"</formula1>
    </dataValidation>
  </dataValidations>
  <pageMargins left="0.7" right="0.7" top="0.75" bottom="0.75" header="0.3" footer="0.3"/>
  <pageSetup paperSize="9" scale="1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7">
    <tabColor theme="5" tint="0.59999389629810485"/>
  </sheetPr>
  <dimension ref="B1:AM87"/>
  <sheetViews>
    <sheetView showGridLines="0" view="pageBreakPreview" zoomScale="85" zoomScaleNormal="70" zoomScaleSheetLayoutView="85" workbookViewId="0">
      <selection activeCell="D39" sqref="D39"/>
    </sheetView>
  </sheetViews>
  <sheetFormatPr defaultColWidth="9.109375" defaultRowHeight="12.55"/>
  <cols>
    <col min="1" max="1" width="5.5546875" style="5" customWidth="1"/>
    <col min="2" max="2" width="10" style="7" customWidth="1"/>
    <col min="3" max="3" width="73.88671875" style="7" customWidth="1"/>
    <col min="4" max="4" width="18" style="7" customWidth="1"/>
    <col min="5" max="5" width="22.109375" style="8" customWidth="1"/>
    <col min="6" max="6" width="27.5546875" style="8" customWidth="1"/>
    <col min="7" max="7" width="26" style="6" customWidth="1"/>
    <col min="8" max="8" width="34.5546875" style="5" bestFit="1" customWidth="1"/>
    <col min="9" max="9" width="40" style="5" bestFit="1" customWidth="1"/>
    <col min="10" max="10" width="25.44140625" style="5" customWidth="1"/>
    <col min="11" max="11" width="48.44140625" style="5" customWidth="1"/>
    <col min="12" max="12" width="22" style="5" customWidth="1"/>
    <col min="13" max="16384" width="9.109375" style="5"/>
  </cols>
  <sheetData>
    <row r="1" spans="2:39" s="4" customFormat="1" ht="15.05" customHeight="1">
      <c r="B1" s="693" t="s">
        <v>435</v>
      </c>
      <c r="C1" s="693"/>
      <c r="D1" s="693"/>
      <c r="E1" s="693"/>
      <c r="F1" s="693"/>
      <c r="G1" s="693"/>
    </row>
    <row r="2" spans="2:39" s="4" customFormat="1" ht="15.05" customHeight="1">
      <c r="B2" s="693"/>
      <c r="C2" s="693"/>
      <c r="D2" s="693"/>
      <c r="E2" s="693"/>
      <c r="F2" s="693"/>
      <c r="G2" s="693"/>
    </row>
    <row r="3" spans="2:39" s="6" customFormat="1" ht="13.15">
      <c r="B3" s="23"/>
      <c r="C3" s="85"/>
      <c r="D3" s="85"/>
      <c r="E3" s="86"/>
      <c r="F3" s="87"/>
      <c r="G3" s="85"/>
      <c r="H3" s="5"/>
      <c r="I3" s="5"/>
      <c r="J3" s="5"/>
      <c r="K3" s="5"/>
      <c r="L3" s="5"/>
      <c r="M3" s="5"/>
      <c r="N3" s="5"/>
    </row>
    <row r="4" spans="2:39" s="26" customFormat="1" ht="14.4" customHeight="1" thickBot="1">
      <c r="B4" s="234" t="s">
        <v>422</v>
      </c>
      <c r="C4" s="195"/>
      <c r="D4" s="195"/>
      <c r="E4" s="235" t="s">
        <v>240</v>
      </c>
      <c r="F4" s="195"/>
      <c r="G4" s="226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227"/>
      <c r="AF4" s="227"/>
      <c r="AG4" s="227"/>
      <c r="AH4" s="227"/>
      <c r="AI4" s="227"/>
      <c r="AJ4" s="227"/>
      <c r="AK4" s="227"/>
      <c r="AL4" s="227"/>
      <c r="AM4" s="227"/>
    </row>
    <row r="5" spans="2:39" s="6" customFormat="1" ht="39" customHeight="1" thickBot="1">
      <c r="B5" s="211" t="s">
        <v>66</v>
      </c>
      <c r="C5" s="189" t="s">
        <v>67</v>
      </c>
      <c r="D5" s="88" t="s">
        <v>68</v>
      </c>
      <c r="E5" s="88" t="s">
        <v>278</v>
      </c>
      <c r="F5" s="212" t="s">
        <v>176</v>
      </c>
      <c r="G5" s="85"/>
    </row>
    <row r="6" spans="2:39" s="26" customFormat="1" ht="17.100000000000001" hidden="1" customHeight="1">
      <c r="B6" s="213">
        <v>1</v>
      </c>
      <c r="C6" s="220" t="s">
        <v>250</v>
      </c>
      <c r="D6" s="214" t="s">
        <v>76</v>
      </c>
      <c r="E6" s="428"/>
      <c r="F6" s="312" t="s">
        <v>279</v>
      </c>
      <c r="G6" s="223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2:39" s="26" customFormat="1" ht="17.100000000000001" hidden="1" customHeight="1">
      <c r="B7" s="213">
        <v>2</v>
      </c>
      <c r="C7" s="220" t="s">
        <v>251</v>
      </c>
      <c r="D7" s="214" t="s">
        <v>76</v>
      </c>
      <c r="E7" s="428"/>
      <c r="F7" s="312" t="s">
        <v>279</v>
      </c>
      <c r="G7" s="223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2:39" s="26" customFormat="1" ht="17.100000000000001" customHeight="1" thickBot="1">
      <c r="B8" s="215">
        <v>1</v>
      </c>
      <c r="C8" s="89" t="s">
        <v>306</v>
      </c>
      <c r="D8" s="216" t="s">
        <v>76</v>
      </c>
      <c r="E8" s="428"/>
      <c r="F8" s="484" t="s">
        <v>279</v>
      </c>
      <c r="G8" s="223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</row>
    <row r="9" spans="2:39" s="6" customFormat="1" ht="13.15">
      <c r="B9" s="23"/>
      <c r="C9" s="85"/>
      <c r="D9" s="85"/>
      <c r="E9" s="86"/>
      <c r="F9" s="87"/>
      <c r="G9" s="223"/>
      <c r="H9" s="5"/>
      <c r="I9" s="5"/>
      <c r="J9" s="5"/>
      <c r="K9" s="5"/>
      <c r="L9" s="5"/>
      <c r="M9" s="5"/>
      <c r="N9" s="5"/>
    </row>
    <row r="10" spans="2:39" s="26" customFormat="1" ht="14.4" customHeight="1" thickBot="1">
      <c r="B10" s="234" t="s">
        <v>423</v>
      </c>
      <c r="C10" s="195"/>
      <c r="D10" s="195"/>
      <c r="E10" s="235" t="s">
        <v>240</v>
      </c>
      <c r="F10" s="195"/>
      <c r="G10" s="226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  <c r="AB10" s="227"/>
      <c r="AC10" s="22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</row>
    <row r="11" spans="2:39" s="6" customFormat="1" ht="35.25" customHeight="1" thickBot="1">
      <c r="B11" s="211" t="s">
        <v>66</v>
      </c>
      <c r="C11" s="189" t="s">
        <v>67</v>
      </c>
      <c r="D11" s="88" t="s">
        <v>68</v>
      </c>
      <c r="E11" s="88" t="s">
        <v>278</v>
      </c>
      <c r="F11" s="212" t="s">
        <v>176</v>
      </c>
      <c r="G11" s="223"/>
    </row>
    <row r="12" spans="2:39" s="26" customFormat="1" ht="14.9" hidden="1" customHeight="1">
      <c r="B12" s="218">
        <v>1</v>
      </c>
      <c r="C12" s="221" t="s">
        <v>244</v>
      </c>
      <c r="D12" s="219" t="s">
        <v>76</v>
      </c>
      <c r="E12" s="222"/>
      <c r="F12" s="312" t="s">
        <v>279</v>
      </c>
      <c r="G12" s="223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</row>
    <row r="13" spans="2:39" s="26" customFormat="1" ht="14.9" hidden="1" customHeight="1">
      <c r="B13" s="213">
        <v>2</v>
      </c>
      <c r="C13" s="220" t="s">
        <v>245</v>
      </c>
      <c r="D13" s="214" t="s">
        <v>76</v>
      </c>
      <c r="E13" s="222"/>
      <c r="F13" s="312" t="s">
        <v>279</v>
      </c>
      <c r="G13" s="223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</row>
    <row r="14" spans="2:39" s="26" customFormat="1" ht="14.9" hidden="1" customHeight="1">
      <c r="B14" s="218">
        <v>3</v>
      </c>
      <c r="C14" s="220" t="s">
        <v>253</v>
      </c>
      <c r="D14" s="214" t="s">
        <v>76</v>
      </c>
      <c r="E14" s="222"/>
      <c r="F14" s="312" t="s">
        <v>279</v>
      </c>
      <c r="G14" s="223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</row>
    <row r="15" spans="2:39" s="26" customFormat="1" ht="14.9" hidden="1" customHeight="1">
      <c r="B15" s="213">
        <v>4</v>
      </c>
      <c r="C15" s="220" t="s">
        <v>254</v>
      </c>
      <c r="D15" s="214" t="s">
        <v>76</v>
      </c>
      <c r="E15" s="222"/>
      <c r="F15" s="312" t="s">
        <v>279</v>
      </c>
      <c r="G15" s="223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</row>
    <row r="16" spans="2:39" s="26" customFormat="1" ht="14.9" hidden="1" customHeight="1">
      <c r="B16" s="218">
        <v>5</v>
      </c>
      <c r="C16" s="220" t="s">
        <v>255</v>
      </c>
      <c r="D16" s="214" t="s">
        <v>76</v>
      </c>
      <c r="E16" s="222"/>
      <c r="F16" s="312" t="s">
        <v>279</v>
      </c>
      <c r="G16" s="223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</row>
    <row r="17" spans="2:39" s="26" customFormat="1" ht="14.9" hidden="1" customHeight="1">
      <c r="B17" s="213">
        <v>6</v>
      </c>
      <c r="C17" s="220" t="s">
        <v>256</v>
      </c>
      <c r="D17" s="214" t="s">
        <v>76</v>
      </c>
      <c r="E17" s="222"/>
      <c r="F17" s="312" t="s">
        <v>279</v>
      </c>
      <c r="G17" s="223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</row>
    <row r="18" spans="2:39" s="26" customFormat="1" ht="14.9" customHeight="1">
      <c r="B18" s="218">
        <v>1</v>
      </c>
      <c r="C18" s="220" t="s">
        <v>257</v>
      </c>
      <c r="D18" s="214" t="s">
        <v>76</v>
      </c>
      <c r="E18" s="428"/>
      <c r="F18" s="577" t="s">
        <v>279</v>
      </c>
      <c r="G18" s="223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</row>
    <row r="19" spans="2:39" s="26" customFormat="1" ht="14.9" hidden="1" customHeight="1">
      <c r="B19" s="213">
        <v>8</v>
      </c>
      <c r="C19" s="220" t="s">
        <v>460</v>
      </c>
      <c r="D19" s="214" t="s">
        <v>76</v>
      </c>
      <c r="E19" s="428"/>
      <c r="F19" s="312" t="s">
        <v>279</v>
      </c>
      <c r="G19" s="223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</row>
    <row r="20" spans="2:39" s="26" customFormat="1" ht="14.9" customHeight="1">
      <c r="B20" s="218">
        <v>2</v>
      </c>
      <c r="C20" s="220" t="s">
        <v>258</v>
      </c>
      <c r="D20" s="214" t="s">
        <v>76</v>
      </c>
      <c r="E20" s="428"/>
      <c r="F20" s="577" t="s">
        <v>279</v>
      </c>
      <c r="G20" s="223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</row>
    <row r="21" spans="2:39" s="26" customFormat="1" ht="14.9" hidden="1" customHeight="1">
      <c r="B21" s="213">
        <v>12</v>
      </c>
      <c r="C21" s="220" t="s">
        <v>259</v>
      </c>
      <c r="D21" s="214" t="s">
        <v>76</v>
      </c>
      <c r="E21" s="428"/>
      <c r="F21" s="312" t="s">
        <v>279</v>
      </c>
      <c r="G21" s="223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</row>
    <row r="22" spans="2:39" s="26" customFormat="1" ht="14.9" hidden="1" customHeight="1">
      <c r="B22" s="218">
        <v>13</v>
      </c>
      <c r="C22" s="220" t="s">
        <v>260</v>
      </c>
      <c r="D22" s="214" t="s">
        <v>76</v>
      </c>
      <c r="E22" s="428"/>
      <c r="F22" s="312" t="s">
        <v>279</v>
      </c>
      <c r="G22" s="223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</row>
    <row r="23" spans="2:39" s="26" customFormat="1" ht="14.9" hidden="1" customHeight="1" thickBot="1">
      <c r="B23" s="215">
        <v>14</v>
      </c>
      <c r="C23" s="89" t="s">
        <v>246</v>
      </c>
      <c r="D23" s="216" t="s">
        <v>76</v>
      </c>
      <c r="E23" s="428"/>
      <c r="F23" s="313" t="s">
        <v>279</v>
      </c>
      <c r="G23" s="223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</row>
    <row r="24" spans="2:39" s="6" customFormat="1" ht="13.15">
      <c r="B24" s="23"/>
      <c r="C24" s="85"/>
      <c r="D24" s="85"/>
      <c r="E24" s="86"/>
      <c r="F24" s="87"/>
      <c r="G24" s="223"/>
      <c r="H24" s="5"/>
      <c r="I24" s="5"/>
      <c r="J24" s="5"/>
      <c r="K24" s="5"/>
      <c r="L24" s="5"/>
      <c r="M24" s="5"/>
      <c r="N24" s="5"/>
    </row>
    <row r="25" spans="2:39" s="26" customFormat="1" ht="14.4" hidden="1" customHeight="1" thickBot="1">
      <c r="B25" s="234" t="s">
        <v>424</v>
      </c>
      <c r="C25" s="195"/>
      <c r="D25" s="195"/>
      <c r="E25" s="235" t="s">
        <v>240</v>
      </c>
      <c r="F25" s="195"/>
      <c r="G25" s="226"/>
      <c r="H25" s="227"/>
      <c r="I25" s="227"/>
      <c r="J25" s="227"/>
      <c r="K25" s="227"/>
      <c r="L25" s="227"/>
      <c r="M25" s="227"/>
      <c r="N25" s="227"/>
      <c r="O25" s="227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  <c r="AB25" s="227"/>
      <c r="AC25" s="227"/>
      <c r="AD25" s="227"/>
      <c r="AE25" s="227"/>
      <c r="AF25" s="227"/>
      <c r="AG25" s="227"/>
      <c r="AH25" s="227"/>
      <c r="AI25" s="227"/>
      <c r="AJ25" s="227"/>
      <c r="AK25" s="227"/>
      <c r="AL25" s="227"/>
      <c r="AM25" s="227"/>
    </row>
    <row r="26" spans="2:39" s="6" customFormat="1" ht="27.55" hidden="1" customHeight="1" thickBot="1">
      <c r="B26" s="211" t="s">
        <v>66</v>
      </c>
      <c r="C26" s="189" t="s">
        <v>67</v>
      </c>
      <c r="D26" s="88" t="s">
        <v>68</v>
      </c>
      <c r="E26" s="88" t="s">
        <v>278</v>
      </c>
      <c r="F26" s="212" t="s">
        <v>176</v>
      </c>
      <c r="G26" s="223"/>
    </row>
    <row r="27" spans="2:39" s="26" customFormat="1" ht="14.9" hidden="1" customHeight="1">
      <c r="B27" s="213">
        <v>1</v>
      </c>
      <c r="C27" s="220" t="s">
        <v>277</v>
      </c>
      <c r="D27" s="214" t="s">
        <v>76</v>
      </c>
      <c r="E27" s="428"/>
      <c r="F27" s="312" t="s">
        <v>279</v>
      </c>
      <c r="G27" s="223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</row>
    <row r="28" spans="2:39" s="26" customFormat="1" ht="14.9" hidden="1" customHeight="1">
      <c r="B28" s="213">
        <v>2</v>
      </c>
      <c r="C28" s="220" t="s">
        <v>247</v>
      </c>
      <c r="D28" s="214" t="s">
        <v>76</v>
      </c>
      <c r="E28" s="222"/>
      <c r="F28" s="312" t="s">
        <v>279</v>
      </c>
      <c r="G28" s="22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</row>
    <row r="29" spans="2:39" s="26" customFormat="1" ht="14.4" hidden="1" customHeight="1">
      <c r="B29" s="213">
        <v>3</v>
      </c>
      <c r="C29" s="220" t="s">
        <v>248</v>
      </c>
      <c r="D29" s="214" t="s">
        <v>76</v>
      </c>
      <c r="E29" s="222"/>
      <c r="F29" s="312" t="s">
        <v>279</v>
      </c>
      <c r="G29" s="22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</row>
    <row r="30" spans="2:39" s="26" customFormat="1" ht="14.4" hidden="1" customHeight="1" thickBot="1">
      <c r="B30" s="215">
        <v>4</v>
      </c>
      <c r="C30" s="89" t="s">
        <v>249</v>
      </c>
      <c r="D30" s="216" t="s">
        <v>76</v>
      </c>
      <c r="E30" s="222"/>
      <c r="F30" s="313" t="s">
        <v>279</v>
      </c>
      <c r="G30" s="22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</row>
    <row r="31" spans="2:39" s="6" customFormat="1" ht="13.15" hidden="1">
      <c r="B31" s="23"/>
      <c r="C31" s="85"/>
      <c r="D31" s="85"/>
      <c r="E31" s="86"/>
      <c r="F31" s="87"/>
      <c r="G31" s="223"/>
      <c r="H31" s="5"/>
      <c r="I31" s="5"/>
      <c r="J31" s="5"/>
      <c r="K31" s="5"/>
      <c r="L31" s="5"/>
      <c r="M31" s="5"/>
      <c r="N31" s="5"/>
    </row>
    <row r="32" spans="2:39" s="26" customFormat="1" ht="14.4" hidden="1" customHeight="1" thickBot="1">
      <c r="B32" s="234" t="s">
        <v>425</v>
      </c>
      <c r="C32" s="195"/>
      <c r="D32" s="235"/>
      <c r="E32" s="235" t="s">
        <v>240</v>
      </c>
      <c r="F32" s="226"/>
      <c r="G32" s="226"/>
      <c r="H32" s="227"/>
      <c r="I32" s="227"/>
      <c r="J32" s="227"/>
      <c r="K32" s="227"/>
      <c r="L32" s="227"/>
      <c r="M32" s="227"/>
      <c r="N32" s="227"/>
      <c r="O32" s="227"/>
      <c r="P32" s="227"/>
      <c r="Q32" s="227"/>
      <c r="R32" s="227"/>
      <c r="S32" s="227"/>
      <c r="T32" s="227"/>
      <c r="U32" s="227"/>
      <c r="V32" s="227"/>
      <c r="W32" s="227"/>
      <c r="X32" s="227"/>
      <c r="Y32" s="227"/>
      <c r="Z32" s="227"/>
      <c r="AA32" s="227"/>
      <c r="AB32" s="227"/>
      <c r="AC32" s="227"/>
      <c r="AD32" s="227"/>
      <c r="AE32" s="227"/>
      <c r="AF32" s="227"/>
      <c r="AG32" s="227"/>
      <c r="AH32" s="227"/>
      <c r="AI32" s="227"/>
      <c r="AJ32" s="227"/>
      <c r="AK32" s="227"/>
      <c r="AL32" s="227"/>
    </row>
    <row r="33" spans="2:39" s="6" customFormat="1" ht="27.55" hidden="1" customHeight="1" thickBot="1">
      <c r="B33" s="211" t="s">
        <v>66</v>
      </c>
      <c r="C33" s="217" t="s">
        <v>67</v>
      </c>
      <c r="D33" s="88" t="s">
        <v>68</v>
      </c>
      <c r="E33" s="88" t="s">
        <v>427</v>
      </c>
      <c r="F33" s="212" t="s">
        <v>252</v>
      </c>
      <c r="H33" s="5"/>
      <c r="I33" s="5"/>
      <c r="J33" s="5"/>
      <c r="K33" s="5"/>
    </row>
    <row r="34" spans="2:39" s="6" customFormat="1" ht="14.4" hidden="1">
      <c r="B34" s="218">
        <v>1</v>
      </c>
      <c r="C34" s="91" t="s">
        <v>187</v>
      </c>
      <c r="D34" s="90" t="s">
        <v>180</v>
      </c>
      <c r="E34" s="428"/>
      <c r="F34" s="481"/>
      <c r="G34" s="310"/>
      <c r="H34" s="5"/>
      <c r="I34" s="5"/>
      <c r="J34" s="5"/>
      <c r="K34" s="5"/>
      <c r="L34" s="5"/>
    </row>
    <row r="35" spans="2:39" s="6" customFormat="1" ht="14.4" hidden="1">
      <c r="B35" s="213">
        <v>2</v>
      </c>
      <c r="C35" s="83" t="s">
        <v>188</v>
      </c>
      <c r="D35" s="84" t="s">
        <v>180</v>
      </c>
      <c r="E35" s="428"/>
      <c r="F35" s="482"/>
      <c r="G35" s="310"/>
      <c r="H35" s="5"/>
      <c r="I35" s="5"/>
      <c r="J35" s="5"/>
      <c r="K35" s="5"/>
      <c r="L35" s="5"/>
    </row>
    <row r="36" spans="2:39" s="26" customFormat="1" ht="17.100000000000001" hidden="1" customHeight="1" thickBot="1">
      <c r="B36" s="215">
        <v>3</v>
      </c>
      <c r="C36" s="89" t="s">
        <v>100</v>
      </c>
      <c r="D36" s="216" t="s">
        <v>180</v>
      </c>
      <c r="E36" s="480"/>
      <c r="F36" s="313"/>
      <c r="G36" s="22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</row>
    <row r="37" spans="2:39" s="6" customFormat="1" ht="13.15">
      <c r="B37" s="23"/>
      <c r="C37" s="85"/>
      <c r="D37" s="85"/>
      <c r="E37" s="86"/>
      <c r="F37" s="87"/>
      <c r="G37" s="223"/>
      <c r="H37" s="5"/>
      <c r="I37" s="5"/>
      <c r="J37" s="5"/>
      <c r="K37" s="5"/>
      <c r="L37" s="5"/>
      <c r="M37" s="5"/>
      <c r="N37" s="5"/>
    </row>
    <row r="38" spans="2:39" s="26" customFormat="1" ht="14.4" customHeight="1" thickBot="1">
      <c r="B38" s="234" t="s">
        <v>1571</v>
      </c>
      <c r="C38" s="195"/>
      <c r="D38" s="195"/>
      <c r="E38" s="235" t="s">
        <v>240</v>
      </c>
      <c r="F38" s="195"/>
      <c r="G38" s="311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7"/>
      <c r="W38" s="227"/>
      <c r="X38" s="227"/>
      <c r="Y38" s="227"/>
      <c r="Z38" s="227"/>
      <c r="AA38" s="227"/>
      <c r="AB38" s="227"/>
      <c r="AC38" s="227"/>
      <c r="AD38" s="227"/>
      <c r="AE38" s="227"/>
      <c r="AF38" s="227"/>
      <c r="AG38" s="227"/>
      <c r="AH38" s="227"/>
      <c r="AI38" s="227"/>
      <c r="AJ38" s="227"/>
      <c r="AK38" s="227"/>
      <c r="AL38" s="227"/>
      <c r="AM38" s="227"/>
    </row>
    <row r="39" spans="2:39" s="6" customFormat="1" ht="27.55" customHeight="1" thickBot="1">
      <c r="B39" s="211" t="s">
        <v>66</v>
      </c>
      <c r="C39" s="189" t="s">
        <v>67</v>
      </c>
      <c r="D39" s="88" t="s">
        <v>68</v>
      </c>
      <c r="E39" s="88" t="s">
        <v>427</v>
      </c>
      <c r="F39" s="212" t="s">
        <v>252</v>
      </c>
      <c r="G39" s="310"/>
      <c r="H39" s="5"/>
      <c r="I39" s="5"/>
      <c r="J39" s="5"/>
      <c r="K39" s="5"/>
      <c r="L39" s="5"/>
    </row>
    <row r="40" spans="2:39" s="6" customFormat="1" ht="14.4">
      <c r="B40" s="228">
        <v>1</v>
      </c>
      <c r="C40" s="224" t="s">
        <v>182</v>
      </c>
      <c r="D40" s="225" t="s">
        <v>184</v>
      </c>
      <c r="E40" s="428"/>
      <c r="F40" s="483"/>
      <c r="G40" s="310"/>
      <c r="H40" s="5"/>
      <c r="I40" s="5"/>
      <c r="J40" s="5"/>
      <c r="K40" s="5"/>
      <c r="L40" s="5"/>
    </row>
    <row r="41" spans="2:39" s="26" customFormat="1" ht="17.100000000000001" hidden="1" customHeight="1" thickBot="1">
      <c r="B41" s="215">
        <v>2</v>
      </c>
      <c r="C41" s="89" t="s">
        <v>183</v>
      </c>
      <c r="D41" s="216" t="s">
        <v>184</v>
      </c>
      <c r="E41" s="428"/>
      <c r="F41" s="484"/>
      <c r="G41" s="22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</row>
    <row r="42" spans="2:39" s="6" customFormat="1" ht="13.15">
      <c r="B42" s="23"/>
      <c r="C42" s="85"/>
      <c r="D42" s="85"/>
      <c r="E42" s="86"/>
      <c r="F42" s="87"/>
      <c r="G42" s="223"/>
      <c r="H42" s="5"/>
      <c r="I42" s="5"/>
      <c r="J42" s="5"/>
      <c r="K42" s="5"/>
      <c r="L42" s="5"/>
      <c r="M42" s="5"/>
      <c r="N42" s="5"/>
    </row>
    <row r="43" spans="2:39" s="26" customFormat="1" ht="14.4" customHeight="1" thickBot="1">
      <c r="B43" s="234" t="s">
        <v>1572</v>
      </c>
      <c r="C43" s="195"/>
      <c r="D43" s="195"/>
      <c r="E43" s="235" t="s">
        <v>240</v>
      </c>
      <c r="F43" s="195"/>
      <c r="G43" s="311"/>
      <c r="H43" s="227"/>
      <c r="I43" s="227"/>
      <c r="J43" s="227"/>
      <c r="K43" s="227"/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27"/>
      <c r="X43" s="227"/>
      <c r="Y43" s="227"/>
      <c r="Z43" s="227"/>
      <c r="AA43" s="227"/>
      <c r="AB43" s="227"/>
      <c r="AC43" s="227"/>
      <c r="AD43" s="227"/>
      <c r="AE43" s="227"/>
      <c r="AF43" s="227"/>
      <c r="AG43" s="227"/>
      <c r="AH43" s="227"/>
      <c r="AI43" s="227"/>
      <c r="AJ43" s="227"/>
      <c r="AK43" s="227"/>
      <c r="AL43" s="227"/>
      <c r="AM43" s="227"/>
    </row>
    <row r="44" spans="2:39" s="6" customFormat="1" ht="27.55" customHeight="1" thickBot="1">
      <c r="B44" s="211" t="s">
        <v>66</v>
      </c>
      <c r="C44" s="189" t="s">
        <v>67</v>
      </c>
      <c r="D44" s="88" t="s">
        <v>68</v>
      </c>
      <c r="E44" s="88" t="s">
        <v>427</v>
      </c>
      <c r="F44" s="212" t="s">
        <v>252</v>
      </c>
      <c r="G44" s="310"/>
      <c r="H44" s="5"/>
      <c r="I44" s="5"/>
      <c r="J44" s="5"/>
      <c r="K44" s="5"/>
      <c r="L44" s="5"/>
    </row>
    <row r="45" spans="2:39" s="6" customFormat="1" ht="14.4">
      <c r="B45" s="228">
        <v>1</v>
      </c>
      <c r="C45" s="224" t="s">
        <v>185</v>
      </c>
      <c r="D45" s="225" t="s">
        <v>184</v>
      </c>
      <c r="E45" s="428"/>
      <c r="F45" s="483"/>
      <c r="G45" s="310"/>
      <c r="H45" s="5"/>
      <c r="I45" s="5"/>
      <c r="J45" s="5"/>
      <c r="K45" s="5"/>
      <c r="L45" s="5"/>
    </row>
    <row r="46" spans="2:39" s="26" customFormat="1" ht="17.100000000000001" hidden="1" customHeight="1" thickBot="1">
      <c r="B46" s="215">
        <v>2</v>
      </c>
      <c r="C46" s="89" t="s">
        <v>186</v>
      </c>
      <c r="D46" s="216" t="s">
        <v>180</v>
      </c>
      <c r="E46" s="428"/>
      <c r="F46" s="484"/>
      <c r="G46" s="22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</row>
    <row r="47" spans="2:39" s="6" customFormat="1" ht="13.15" hidden="1">
      <c r="B47" s="23"/>
      <c r="C47" s="85"/>
      <c r="D47" s="85"/>
      <c r="E47" s="86"/>
      <c r="F47" s="87"/>
      <c r="G47" s="223"/>
      <c r="H47" s="5"/>
      <c r="I47" s="5"/>
      <c r="J47" s="5"/>
      <c r="K47" s="5"/>
      <c r="L47" s="5"/>
      <c r="M47" s="5"/>
      <c r="N47" s="5"/>
    </row>
    <row r="48" spans="2:39" s="26" customFormat="1" ht="14.4" hidden="1" customHeight="1" thickBot="1">
      <c r="B48" s="234" t="s">
        <v>426</v>
      </c>
      <c r="C48" s="195"/>
      <c r="D48" s="195"/>
      <c r="E48" s="235" t="s">
        <v>240</v>
      </c>
      <c r="F48" s="195"/>
      <c r="G48" s="311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</row>
    <row r="49" spans="2:39" s="6" customFormat="1" ht="27.55" hidden="1" customHeight="1" thickBot="1">
      <c r="B49" s="211" t="s">
        <v>66</v>
      </c>
      <c r="C49" s="189" t="s">
        <v>67</v>
      </c>
      <c r="D49" s="88" t="s">
        <v>68</v>
      </c>
      <c r="E49" s="88" t="s">
        <v>427</v>
      </c>
      <c r="F49" s="212" t="s">
        <v>252</v>
      </c>
      <c r="G49" s="310"/>
      <c r="H49" s="5"/>
      <c r="I49" s="5"/>
      <c r="J49" s="5"/>
      <c r="K49" s="5"/>
      <c r="L49" s="5"/>
    </row>
    <row r="50" spans="2:39" s="6" customFormat="1" ht="14.4" hidden="1">
      <c r="B50" s="228">
        <v>1</v>
      </c>
      <c r="C50" s="224" t="s">
        <v>178</v>
      </c>
      <c r="D50" s="225" t="s">
        <v>170</v>
      </c>
      <c r="E50" s="428"/>
      <c r="F50" s="483"/>
      <c r="G50" s="310"/>
      <c r="H50" s="5"/>
      <c r="I50" s="5"/>
      <c r="J50" s="5"/>
      <c r="K50" s="5"/>
      <c r="L50" s="5"/>
    </row>
    <row r="51" spans="2:39" s="26" customFormat="1" ht="33.049999999999997" hidden="1" customHeight="1" thickBot="1">
      <c r="B51" s="215">
        <v>2</v>
      </c>
      <c r="C51" s="430" t="s">
        <v>628</v>
      </c>
      <c r="D51" s="225" t="s">
        <v>170</v>
      </c>
      <c r="E51" s="428"/>
      <c r="F51" s="484"/>
      <c r="G51" s="22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</row>
    <row r="52" spans="2:39" s="6" customFormat="1" ht="13.15" hidden="1">
      <c r="B52" s="23"/>
      <c r="C52" s="85"/>
      <c r="D52" s="85"/>
      <c r="E52" s="86"/>
      <c r="F52" s="87"/>
      <c r="G52" s="223"/>
      <c r="H52" s="5"/>
      <c r="I52" s="5"/>
      <c r="J52" s="5"/>
      <c r="K52" s="5"/>
      <c r="L52" s="5"/>
      <c r="M52" s="5"/>
      <c r="N52" s="5"/>
    </row>
    <row r="53" spans="2:39" s="26" customFormat="1" ht="14.4" hidden="1" customHeight="1" thickBot="1">
      <c r="B53" s="234" t="s">
        <v>429</v>
      </c>
      <c r="C53" s="195"/>
      <c r="D53" s="195"/>
      <c r="E53" s="235" t="s">
        <v>240</v>
      </c>
      <c r="F53" s="235" t="s">
        <v>240</v>
      </c>
      <c r="G53" s="226"/>
      <c r="H53" s="227"/>
      <c r="I53" s="227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27"/>
      <c r="X53" s="227"/>
      <c r="Y53" s="227"/>
      <c r="Z53" s="227"/>
      <c r="AA53" s="227"/>
      <c r="AB53" s="227"/>
      <c r="AC53" s="227"/>
      <c r="AD53" s="227"/>
      <c r="AE53" s="227"/>
      <c r="AF53" s="227"/>
      <c r="AG53" s="227"/>
      <c r="AH53" s="227"/>
      <c r="AI53" s="227"/>
      <c r="AJ53" s="227"/>
      <c r="AK53" s="227"/>
      <c r="AL53" s="227"/>
      <c r="AM53" s="227"/>
    </row>
    <row r="54" spans="2:39" s="6" customFormat="1" ht="43.85" hidden="1" thickBot="1">
      <c r="B54" s="211" t="s">
        <v>66</v>
      </c>
      <c r="C54" s="189" t="s">
        <v>67</v>
      </c>
      <c r="D54" s="88" t="s">
        <v>68</v>
      </c>
      <c r="E54" s="88" t="s">
        <v>430</v>
      </c>
      <c r="F54" s="88" t="s">
        <v>431</v>
      </c>
      <c r="G54" s="230" t="s">
        <v>252</v>
      </c>
      <c r="H54" s="5"/>
      <c r="I54" s="5"/>
      <c r="J54" s="5"/>
      <c r="K54" s="5"/>
      <c r="L54" s="5"/>
      <c r="M54" s="5"/>
      <c r="N54" s="5"/>
      <c r="O54" s="5"/>
    </row>
    <row r="55" spans="2:39" s="227" customFormat="1" ht="14.4" hidden="1">
      <c r="B55" s="236">
        <v>1</v>
      </c>
      <c r="C55" s="232" t="s">
        <v>115</v>
      </c>
      <c r="D55" s="233" t="s">
        <v>177</v>
      </c>
      <c r="E55" s="428"/>
      <c r="F55" s="429"/>
      <c r="G55" s="485"/>
      <c r="H55" s="231"/>
      <c r="I55" s="231"/>
      <c r="J55" s="231"/>
      <c r="K55" s="231"/>
      <c r="L55" s="231"/>
      <c r="M55" s="231"/>
      <c r="N55" s="231"/>
      <c r="O55" s="231"/>
    </row>
    <row r="56" spans="2:39" s="227" customFormat="1" ht="14.4" hidden="1">
      <c r="B56" s="236">
        <v>2</v>
      </c>
      <c r="C56" s="342" t="s">
        <v>1031</v>
      </c>
      <c r="D56" s="233" t="s">
        <v>177</v>
      </c>
      <c r="E56" s="428"/>
      <c r="F56" s="429"/>
      <c r="G56" s="485"/>
      <c r="H56" s="231"/>
      <c r="I56" s="231"/>
      <c r="J56" s="231"/>
      <c r="K56" s="231"/>
      <c r="L56" s="231"/>
      <c r="M56" s="231"/>
      <c r="N56" s="231"/>
      <c r="O56" s="231"/>
    </row>
    <row r="57" spans="2:39" s="227" customFormat="1" ht="14.4" hidden="1">
      <c r="B57" s="236">
        <v>3</v>
      </c>
      <c r="C57" s="342" t="s">
        <v>116</v>
      </c>
      <c r="D57" s="233" t="s">
        <v>177</v>
      </c>
      <c r="E57" s="428"/>
      <c r="F57" s="429"/>
      <c r="G57" s="485"/>
      <c r="H57" s="231"/>
      <c r="I57" s="231"/>
      <c r="J57" s="231"/>
      <c r="K57" s="231"/>
      <c r="L57" s="231"/>
      <c r="M57" s="231"/>
      <c r="N57" s="231"/>
      <c r="O57" s="231"/>
    </row>
    <row r="58" spans="2:39" s="227" customFormat="1" ht="14.4" hidden="1">
      <c r="B58" s="236">
        <v>4</v>
      </c>
      <c r="C58" s="342" t="s">
        <v>1033</v>
      </c>
      <c r="D58" s="233" t="s">
        <v>177</v>
      </c>
      <c r="E58" s="428"/>
      <c r="F58" s="429"/>
      <c r="G58" s="485"/>
      <c r="H58" s="231"/>
      <c r="I58" s="231"/>
      <c r="J58" s="231"/>
      <c r="K58" s="231"/>
      <c r="L58" s="231"/>
      <c r="M58" s="231"/>
      <c r="N58" s="231"/>
      <c r="O58" s="231"/>
    </row>
    <row r="59" spans="2:39" s="26" customFormat="1" ht="17.100000000000001" hidden="1" customHeight="1" thickBot="1">
      <c r="B59" s="215">
        <v>5</v>
      </c>
      <c r="C59" s="342" t="s">
        <v>1032</v>
      </c>
      <c r="D59" s="343" t="s">
        <v>1034</v>
      </c>
      <c r="E59" s="428"/>
      <c r="F59" s="429"/>
      <c r="G59" s="484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</row>
    <row r="60" spans="2:39" s="6" customFormat="1" ht="13.15" hidden="1">
      <c r="B60" s="23"/>
      <c r="C60" s="85"/>
      <c r="D60" s="85"/>
      <c r="E60" s="86"/>
      <c r="F60" s="87"/>
      <c r="G60" s="223"/>
      <c r="H60" s="5"/>
      <c r="I60" s="5"/>
      <c r="J60" s="5"/>
      <c r="K60" s="5"/>
      <c r="L60" s="5"/>
      <c r="M60" s="5"/>
      <c r="N60" s="5"/>
    </row>
    <row r="61" spans="2:39" s="26" customFormat="1" ht="14.4" hidden="1" customHeight="1" thickBot="1">
      <c r="B61" s="234" t="s">
        <v>432</v>
      </c>
      <c r="C61" s="195"/>
      <c r="D61" s="195"/>
      <c r="E61" s="235" t="s">
        <v>240</v>
      </c>
      <c r="F61" s="235"/>
      <c r="G61" s="226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  <c r="U61" s="227"/>
      <c r="V61" s="227"/>
      <c r="W61" s="227"/>
      <c r="X61" s="227"/>
      <c r="Y61" s="227"/>
      <c r="Z61" s="227"/>
      <c r="AA61" s="227"/>
      <c r="AB61" s="227"/>
      <c r="AC61" s="227"/>
      <c r="AD61" s="227"/>
      <c r="AE61" s="227"/>
      <c r="AF61" s="227"/>
      <c r="AG61" s="227"/>
      <c r="AH61" s="227"/>
      <c r="AI61" s="227"/>
      <c r="AJ61" s="227"/>
      <c r="AK61" s="227"/>
      <c r="AL61" s="227"/>
      <c r="AM61" s="227"/>
    </row>
    <row r="62" spans="2:39" s="6" customFormat="1" ht="29.45" hidden="1" thickBot="1">
      <c r="B62" s="211" t="s">
        <v>66</v>
      </c>
      <c r="C62" s="189" t="s">
        <v>67</v>
      </c>
      <c r="D62" s="88" t="s">
        <v>68</v>
      </c>
      <c r="E62" s="88" t="s">
        <v>427</v>
      </c>
      <c r="F62" s="212" t="s">
        <v>252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2:39" s="6" customFormat="1" ht="14.4" hidden="1">
      <c r="B63" s="228">
        <v>1</v>
      </c>
      <c r="C63" s="224" t="s">
        <v>130</v>
      </c>
      <c r="D63" s="225" t="s">
        <v>623</v>
      </c>
      <c r="E63" s="222"/>
      <c r="F63" s="229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2:39" s="6" customFormat="1" ht="14.4" hidden="1">
      <c r="B64" s="317">
        <v>2</v>
      </c>
      <c r="C64" s="318" t="s">
        <v>629</v>
      </c>
      <c r="D64" s="319" t="s">
        <v>630</v>
      </c>
      <c r="E64" s="222"/>
      <c r="F64" s="320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2:39" s="26" customFormat="1" ht="17.100000000000001" hidden="1" customHeight="1" thickBot="1">
      <c r="B65" s="215">
        <v>3</v>
      </c>
      <c r="C65" s="89" t="s">
        <v>132</v>
      </c>
      <c r="D65" s="216" t="s">
        <v>622</v>
      </c>
      <c r="E65" s="222"/>
      <c r="F65" s="313"/>
      <c r="G65" s="223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</row>
    <row r="66" spans="2:39" s="6" customFormat="1" ht="13.15" hidden="1">
      <c r="B66" s="23"/>
      <c r="C66" s="85"/>
      <c r="D66" s="85"/>
      <c r="E66" s="86"/>
      <c r="F66" s="87"/>
      <c r="G66" s="223"/>
      <c r="H66" s="5"/>
      <c r="I66" s="5"/>
      <c r="J66" s="5"/>
      <c r="K66" s="5"/>
      <c r="L66" s="5"/>
      <c r="M66" s="5"/>
      <c r="N66" s="5"/>
    </row>
    <row r="67" spans="2:39" s="6" customFormat="1" ht="15.05" hidden="1" thickBot="1">
      <c r="B67" s="352" t="s">
        <v>1041</v>
      </c>
      <c r="C67" s="353"/>
      <c r="D67" s="353"/>
      <c r="E67" s="354" t="s">
        <v>240</v>
      </c>
      <c r="F67" s="87"/>
      <c r="G67" s="5"/>
      <c r="H67" s="5"/>
      <c r="I67" s="5"/>
      <c r="J67" s="5"/>
      <c r="K67" s="5"/>
      <c r="L67" s="5"/>
      <c r="M67" s="5"/>
      <c r="N67" s="5"/>
      <c r="O67" s="5"/>
    </row>
    <row r="68" spans="2:39" s="6" customFormat="1" ht="29.45" hidden="1" thickBot="1">
      <c r="B68" s="355" t="s">
        <v>66</v>
      </c>
      <c r="C68" s="356" t="s">
        <v>67</v>
      </c>
      <c r="D68" s="357" t="s">
        <v>68</v>
      </c>
      <c r="E68" s="357" t="s">
        <v>427</v>
      </c>
      <c r="F68" s="212" t="s">
        <v>252</v>
      </c>
      <c r="G68" s="5"/>
      <c r="H68" s="5"/>
      <c r="I68" s="5"/>
      <c r="J68" s="5"/>
      <c r="K68" s="5"/>
      <c r="L68" s="5"/>
      <c r="M68" s="5"/>
      <c r="N68" s="5"/>
      <c r="O68" s="5"/>
    </row>
    <row r="69" spans="2:39" s="6" customFormat="1" ht="14.4" hidden="1">
      <c r="B69" s="358">
        <v>1</v>
      </c>
      <c r="C69" s="359" t="s">
        <v>1042</v>
      </c>
      <c r="D69" s="360" t="s">
        <v>410</v>
      </c>
      <c r="E69" s="428"/>
      <c r="F69" s="483"/>
      <c r="G69" s="5"/>
      <c r="H69" s="5"/>
      <c r="I69" s="5"/>
      <c r="J69" s="5"/>
      <c r="K69" s="5"/>
      <c r="L69" s="5"/>
      <c r="M69" s="5"/>
      <c r="N69" s="5"/>
      <c r="O69" s="5"/>
    </row>
    <row r="70" spans="2:39" s="6" customFormat="1" ht="28.8" hidden="1">
      <c r="B70" s="358">
        <v>2</v>
      </c>
      <c r="C70" s="423" t="s">
        <v>1069</v>
      </c>
      <c r="D70" s="360" t="s">
        <v>1070</v>
      </c>
      <c r="E70" s="428"/>
      <c r="F70" s="483"/>
      <c r="G70" s="5"/>
      <c r="H70" s="5"/>
      <c r="I70" s="5"/>
      <c r="J70" s="5"/>
      <c r="K70" s="5"/>
      <c r="L70" s="5"/>
      <c r="M70" s="5"/>
      <c r="N70" s="5"/>
      <c r="O70" s="5"/>
    </row>
    <row r="71" spans="2:39" s="6" customFormat="1" ht="29.45" hidden="1" thickBot="1">
      <c r="B71" s="424">
        <v>3</v>
      </c>
      <c r="C71" s="425" t="s">
        <v>1071</v>
      </c>
      <c r="D71" s="426" t="s">
        <v>1070</v>
      </c>
      <c r="E71" s="428"/>
      <c r="F71" s="483"/>
      <c r="G71" s="5"/>
      <c r="H71" s="5"/>
      <c r="I71" s="5"/>
      <c r="J71" s="5"/>
      <c r="K71" s="5"/>
      <c r="L71" s="5"/>
      <c r="M71" s="5"/>
      <c r="N71" s="5"/>
      <c r="O71" s="5"/>
    </row>
    <row r="72" spans="2:39" s="6" customFormat="1" hidden="1">
      <c r="B72" s="85"/>
      <c r="C72" s="85"/>
      <c r="D72" s="87"/>
      <c r="E72" s="87"/>
      <c r="F72" s="87"/>
      <c r="G72" s="5"/>
      <c r="H72" s="5"/>
      <c r="I72" s="5"/>
      <c r="J72" s="5"/>
      <c r="K72" s="5"/>
      <c r="L72" s="5"/>
      <c r="M72" s="5"/>
      <c r="N72" s="5"/>
      <c r="O72" s="5"/>
    </row>
    <row r="73" spans="2:39" s="6" customFormat="1" hidden="1">
      <c r="B73" s="85"/>
      <c r="C73" s="85"/>
      <c r="D73" s="87"/>
      <c r="E73" s="87"/>
      <c r="F73" s="87"/>
      <c r="G73" s="5"/>
      <c r="H73" s="5"/>
      <c r="I73" s="5"/>
      <c r="J73" s="5"/>
      <c r="K73" s="5"/>
      <c r="L73" s="5"/>
      <c r="M73" s="5"/>
      <c r="N73" s="5"/>
      <c r="O73" s="5"/>
    </row>
    <row r="74" spans="2:39" s="26" customFormat="1" ht="14.4" hidden="1" customHeight="1" thickBot="1">
      <c r="B74" s="234" t="s">
        <v>433</v>
      </c>
      <c r="C74" s="195"/>
      <c r="D74" s="195"/>
      <c r="E74" s="235"/>
      <c r="F74" s="235"/>
      <c r="G74" s="226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</row>
    <row r="75" spans="2:39" s="6" customFormat="1" ht="29.45" hidden="1" thickBot="1">
      <c r="B75" s="211" t="s">
        <v>66</v>
      </c>
      <c r="C75" s="189" t="s">
        <v>67</v>
      </c>
      <c r="D75" s="88" t="s">
        <v>68</v>
      </c>
      <c r="E75" s="88" t="s">
        <v>427</v>
      </c>
      <c r="F75" s="212" t="s">
        <v>252</v>
      </c>
      <c r="G75" s="87"/>
      <c r="H75" s="5"/>
      <c r="I75" s="5"/>
      <c r="J75" s="5"/>
      <c r="K75" s="5"/>
      <c r="L75" s="5"/>
      <c r="M75" s="5"/>
      <c r="N75" s="5"/>
      <c r="O75" s="5"/>
    </row>
    <row r="76" spans="2:39" s="26" customFormat="1" ht="17.100000000000001" hidden="1" customHeight="1" thickBot="1">
      <c r="B76" s="215">
        <v>1</v>
      </c>
      <c r="C76" s="89" t="s">
        <v>135</v>
      </c>
      <c r="D76" s="216" t="s">
        <v>410</v>
      </c>
      <c r="E76" s="222"/>
      <c r="F76" s="313"/>
      <c r="G76" s="223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</row>
    <row r="77" spans="2:39" s="6" customFormat="1" ht="13.15" hidden="1">
      <c r="B77" s="23"/>
      <c r="C77" s="85"/>
      <c r="D77" s="85"/>
      <c r="E77" s="86"/>
      <c r="F77" s="87"/>
      <c r="G77" s="223"/>
      <c r="H77" s="5"/>
      <c r="I77" s="5"/>
      <c r="J77" s="5"/>
      <c r="K77" s="5"/>
      <c r="L77" s="5"/>
      <c r="M77" s="5"/>
      <c r="N77" s="5"/>
    </row>
    <row r="78" spans="2:39" s="6" customFormat="1" ht="15.05" hidden="1" thickBot="1">
      <c r="B78" s="352" t="s">
        <v>1040</v>
      </c>
      <c r="C78" s="353"/>
      <c r="D78" s="353"/>
      <c r="E78" s="354" t="s">
        <v>240</v>
      </c>
      <c r="F78" s="87"/>
      <c r="G78" s="223"/>
      <c r="H78" s="5"/>
      <c r="I78" s="5"/>
      <c r="J78" s="5"/>
      <c r="K78" s="5"/>
      <c r="L78" s="5"/>
      <c r="M78" s="5"/>
      <c r="N78" s="5"/>
    </row>
    <row r="79" spans="2:39" s="6" customFormat="1" ht="29.45" hidden="1" thickBot="1">
      <c r="B79" s="355" t="s">
        <v>66</v>
      </c>
      <c r="C79" s="356" t="s">
        <v>67</v>
      </c>
      <c r="D79" s="357" t="s">
        <v>68</v>
      </c>
      <c r="E79" s="357" t="s">
        <v>427</v>
      </c>
      <c r="F79" s="212" t="s">
        <v>252</v>
      </c>
      <c r="G79" s="223"/>
      <c r="H79" s="5"/>
      <c r="I79" s="5"/>
      <c r="J79" s="5"/>
      <c r="K79" s="5"/>
      <c r="L79" s="5"/>
      <c r="M79" s="5"/>
      <c r="N79" s="5"/>
    </row>
    <row r="80" spans="2:39" s="6" customFormat="1" ht="15.05" hidden="1" thickBot="1">
      <c r="B80" s="358">
        <v>1</v>
      </c>
      <c r="C80" s="359" t="s">
        <v>1037</v>
      </c>
      <c r="D80" s="360" t="s">
        <v>412</v>
      </c>
      <c r="E80" s="428"/>
      <c r="F80" s="484"/>
      <c r="G80" s="223"/>
      <c r="H80" s="5"/>
      <c r="I80" s="5"/>
      <c r="J80" s="5"/>
      <c r="K80" s="5"/>
      <c r="L80" s="5"/>
      <c r="M80" s="5"/>
      <c r="N80" s="5"/>
    </row>
    <row r="81" spans="2:39" s="6" customFormat="1" ht="14.4" hidden="1">
      <c r="B81" s="361"/>
      <c r="C81" s="362"/>
      <c r="D81" s="361"/>
      <c r="E81" s="364"/>
      <c r="F81" s="363"/>
      <c r="G81" s="223"/>
      <c r="H81" s="5"/>
      <c r="I81" s="5"/>
      <c r="J81" s="5"/>
      <c r="K81" s="5"/>
      <c r="L81" s="5"/>
      <c r="M81" s="5"/>
      <c r="N81" s="5"/>
    </row>
    <row r="82" spans="2:39" s="26" customFormat="1" ht="14.4" hidden="1" customHeight="1" thickBot="1">
      <c r="B82" s="234" t="s">
        <v>434</v>
      </c>
      <c r="C82" s="195"/>
      <c r="D82" s="195"/>
      <c r="E82" s="235" t="s">
        <v>240</v>
      </c>
      <c r="F82" s="235"/>
      <c r="G82" s="226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</row>
    <row r="83" spans="2:39" s="6" customFormat="1" ht="29.45" hidden="1" thickBot="1">
      <c r="B83" s="211" t="s">
        <v>66</v>
      </c>
      <c r="C83" s="189" t="s">
        <v>67</v>
      </c>
      <c r="D83" s="88" t="s">
        <v>68</v>
      </c>
      <c r="E83" s="88" t="s">
        <v>427</v>
      </c>
      <c r="F83" s="212" t="s">
        <v>252</v>
      </c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2:39" s="6" customFormat="1" ht="14.4" hidden="1">
      <c r="B84" s="228">
        <v>1</v>
      </c>
      <c r="C84" s="224" t="s">
        <v>138</v>
      </c>
      <c r="D84" s="225" t="s">
        <v>412</v>
      </c>
      <c r="E84" s="428"/>
      <c r="F84" s="483"/>
      <c r="G84" s="87"/>
      <c r="H84" s="5"/>
      <c r="I84" s="5"/>
      <c r="J84" s="5"/>
      <c r="K84" s="5"/>
      <c r="L84" s="5"/>
      <c r="M84" s="5"/>
      <c r="N84" s="5"/>
      <c r="O84" s="5"/>
    </row>
    <row r="85" spans="2:39" s="6" customFormat="1" ht="14.4" hidden="1">
      <c r="B85" s="228">
        <v>2</v>
      </c>
      <c r="C85" s="224" t="s">
        <v>139</v>
      </c>
      <c r="D85" s="225" t="s">
        <v>412</v>
      </c>
      <c r="E85" s="428"/>
      <c r="F85" s="483"/>
      <c r="G85" s="87"/>
      <c r="H85" s="5"/>
      <c r="I85" s="5"/>
      <c r="J85" s="5"/>
      <c r="K85" s="5"/>
      <c r="L85" s="5"/>
      <c r="M85" s="5"/>
      <c r="N85" s="5"/>
      <c r="O85" s="5"/>
    </row>
    <row r="86" spans="2:39" s="26" customFormat="1" ht="30.7" hidden="1" customHeight="1" thickBot="1">
      <c r="B86" s="215">
        <v>3</v>
      </c>
      <c r="C86" s="430" t="s">
        <v>141</v>
      </c>
      <c r="D86" s="216" t="s">
        <v>412</v>
      </c>
      <c r="E86" s="428"/>
      <c r="F86" s="484"/>
      <c r="G86" s="223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</row>
    <row r="87" spans="2:39" s="26" customFormat="1" ht="17.100000000000001" hidden="1" customHeight="1" thickBot="1">
      <c r="B87" s="424">
        <v>4</v>
      </c>
      <c r="C87" s="427" t="s">
        <v>143</v>
      </c>
      <c r="D87" s="426" t="s">
        <v>412</v>
      </c>
      <c r="E87" s="428"/>
      <c r="F87" s="484"/>
      <c r="G87" s="223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</row>
  </sheetData>
  <sheetProtection algorithmName="SHA-512" hashValue="GAjzhDsG7+ZG4WCB00Rsfd4cptw1oa8hyLgJcRn3yLu5Us1kG+PusOPf97ri1/M/T84f75pLfNPCMtHnbRsaxQ==" saltValue="WBpaBs6ljlm+1HgLKqqViw==" spinCount="100000" sheet="1" objects="1" scenarios="1"/>
  <mergeCells count="1">
    <mergeCell ref="B1:G2"/>
  </mergeCells>
  <pageMargins left="0.7" right="0.7" top="0.75" bottom="0.75" header="0.3" footer="0.3"/>
  <pageSetup paperSize="9" scale="16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4">
    <tabColor theme="4" tint="0.79998168889431442"/>
  </sheetPr>
  <dimension ref="B2:N16"/>
  <sheetViews>
    <sheetView topLeftCell="C1" zoomScale="85" zoomScaleNormal="85" workbookViewId="0">
      <selection activeCell="D9" sqref="D9"/>
    </sheetView>
  </sheetViews>
  <sheetFormatPr defaultColWidth="9.33203125" defaultRowHeight="12.55"/>
  <cols>
    <col min="1" max="1" width="5.5546875" style="304" customWidth="1"/>
    <col min="2" max="2" width="19.44140625" style="305" customWidth="1"/>
    <col min="3" max="3" width="73.6640625" style="305" customWidth="1"/>
    <col min="4" max="4" width="15" style="305" customWidth="1"/>
    <col min="5" max="5" width="18.5546875" style="307" customWidth="1"/>
    <col min="6" max="6" width="16.6640625" style="307" customWidth="1"/>
    <col min="7" max="7" width="17.33203125" style="6" customWidth="1"/>
    <col min="8" max="8" width="15.33203125" style="6" customWidth="1"/>
    <col min="9" max="9" width="17" style="6" customWidth="1"/>
    <col min="10" max="10" width="18.5546875" style="6" customWidth="1"/>
    <col min="11" max="11" width="16.33203125" style="304" customWidth="1"/>
    <col min="12" max="12" width="16.44140625" style="304" customWidth="1"/>
    <col min="13" max="13" width="25.44140625" style="304" customWidth="1"/>
    <col min="14" max="14" width="40" style="304" bestFit="1" customWidth="1"/>
    <col min="15" max="15" width="25.44140625" style="304" customWidth="1"/>
    <col min="16" max="16" width="48.44140625" style="304" customWidth="1"/>
    <col min="17" max="17" width="22" style="304" customWidth="1"/>
    <col min="18" max="16384" width="9.33203125" style="304"/>
  </cols>
  <sheetData>
    <row r="2" spans="2:14" ht="13.8" thickBot="1">
      <c r="B2" s="301" t="s">
        <v>261</v>
      </c>
      <c r="C2" s="302" t="s">
        <v>264</v>
      </c>
      <c r="D2" s="303" t="s">
        <v>240</v>
      </c>
      <c r="E2" s="303" t="s">
        <v>240</v>
      </c>
      <c r="F2" s="303" t="s">
        <v>240</v>
      </c>
      <c r="G2" s="303" t="s">
        <v>240</v>
      </c>
      <c r="H2" s="303" t="s">
        <v>240</v>
      </c>
      <c r="I2" s="303" t="s">
        <v>240</v>
      </c>
      <c r="J2" s="303" t="s">
        <v>240</v>
      </c>
      <c r="L2" s="303" t="s">
        <v>240</v>
      </c>
    </row>
    <row r="3" spans="2:14" ht="40.1" thickBot="1">
      <c r="B3" s="285" t="s">
        <v>181</v>
      </c>
      <c r="C3" s="284" t="s">
        <v>265</v>
      </c>
      <c r="D3" s="284" t="s">
        <v>274</v>
      </c>
      <c r="E3" s="284" t="s">
        <v>267</v>
      </c>
      <c r="F3" s="284" t="s">
        <v>266</v>
      </c>
      <c r="G3" s="284" t="s">
        <v>268</v>
      </c>
      <c r="H3" s="284" t="s">
        <v>269</v>
      </c>
      <c r="I3" s="284" t="s">
        <v>270</v>
      </c>
      <c r="J3" s="284" t="s">
        <v>275</v>
      </c>
      <c r="K3" s="284" t="s">
        <v>271</v>
      </c>
      <c r="L3" s="284" t="s">
        <v>272</v>
      </c>
      <c r="M3" s="284" t="s">
        <v>273</v>
      </c>
      <c r="N3" s="286" t="s">
        <v>176</v>
      </c>
    </row>
    <row r="4" spans="2:14">
      <c r="B4" s="365"/>
      <c r="C4" s="366" t="s">
        <v>1043</v>
      </c>
      <c r="D4" s="367">
        <f>'Ставка МиМ'!F4</f>
        <v>0</v>
      </c>
      <c r="E4" s="368"/>
      <c r="F4" s="368"/>
      <c r="G4" s="368"/>
      <c r="H4" s="368"/>
      <c r="I4" s="368"/>
      <c r="J4" s="368"/>
      <c r="K4" s="92">
        <f t="shared" ref="K4" si="0">(SUM(F4:H4)*J4*I4)+(SUM(F4:H4)*D4)</f>
        <v>0</v>
      </c>
      <c r="L4" s="369"/>
      <c r="M4" s="92">
        <f>SUM(K4:L4)*E4</f>
        <v>0</v>
      </c>
      <c r="N4" s="370"/>
    </row>
    <row r="5" spans="2:14">
      <c r="B5" s="365"/>
      <c r="C5" s="366" t="s">
        <v>1044</v>
      </c>
      <c r="D5" s="367" t="e">
        <f>'Ставка МиМ'!#REF!</f>
        <v>#REF!</v>
      </c>
      <c r="E5" s="368"/>
      <c r="F5" s="368"/>
      <c r="G5" s="368"/>
      <c r="H5" s="368"/>
      <c r="I5" s="368"/>
      <c r="J5" s="368"/>
      <c r="K5" s="92" t="e">
        <f t="shared" ref="K5:K11" si="1">(SUM(F5:H5)*J5*I5)+(SUM(F5:H5)*D5)</f>
        <v>#REF!</v>
      </c>
      <c r="L5" s="369"/>
      <c r="M5" s="92" t="e">
        <f>SUM(K5:L5)*E5</f>
        <v>#REF!</v>
      </c>
      <c r="N5" s="370"/>
    </row>
    <row r="6" spans="2:14">
      <c r="B6" s="365"/>
      <c r="C6" s="366" t="s">
        <v>1045</v>
      </c>
      <c r="D6" s="367" t="e">
        <f>'Ставка МиМ'!#REF!</f>
        <v>#REF!</v>
      </c>
      <c r="E6" s="368"/>
      <c r="F6" s="368"/>
      <c r="G6" s="368"/>
      <c r="H6" s="368"/>
      <c r="I6" s="368"/>
      <c r="J6" s="368"/>
      <c r="K6" s="92" t="e">
        <f t="shared" si="1"/>
        <v>#REF!</v>
      </c>
      <c r="L6" s="369"/>
      <c r="M6" s="92" t="e">
        <f t="shared" ref="M6:M11" si="2">SUM(K6:L6)*E6</f>
        <v>#REF!</v>
      </c>
      <c r="N6" s="370"/>
    </row>
    <row r="7" spans="2:14">
      <c r="B7" s="365"/>
      <c r="C7" s="366" t="s">
        <v>1046</v>
      </c>
      <c r="D7" s="367" t="e">
        <f>'Ставка МиМ'!#REF!</f>
        <v>#REF!</v>
      </c>
      <c r="E7" s="368"/>
      <c r="F7" s="368"/>
      <c r="G7" s="368"/>
      <c r="H7" s="368"/>
      <c r="I7" s="368"/>
      <c r="J7" s="368"/>
      <c r="K7" s="92" t="e">
        <f t="shared" si="1"/>
        <v>#REF!</v>
      </c>
      <c r="L7" s="369"/>
      <c r="M7" s="92" t="e">
        <f t="shared" si="2"/>
        <v>#REF!</v>
      </c>
      <c r="N7" s="370"/>
    </row>
    <row r="8" spans="2:14" ht="25.05">
      <c r="B8" s="365"/>
      <c r="C8" s="421" t="s">
        <v>1047</v>
      </c>
      <c r="D8" s="367" t="e">
        <f>'Ставка МиМ'!#REF!</f>
        <v>#REF!</v>
      </c>
      <c r="E8" s="368"/>
      <c r="F8" s="368"/>
      <c r="G8" s="368"/>
      <c r="H8" s="368"/>
      <c r="I8" s="368"/>
      <c r="J8" s="368"/>
      <c r="K8" s="92" t="e">
        <f t="shared" si="1"/>
        <v>#REF!</v>
      </c>
      <c r="L8" s="369"/>
      <c r="M8" s="92" t="e">
        <f t="shared" si="2"/>
        <v>#REF!</v>
      </c>
      <c r="N8" s="370"/>
    </row>
    <row r="9" spans="2:14" ht="25.05">
      <c r="B9" s="365"/>
      <c r="C9" s="366" t="s">
        <v>1048</v>
      </c>
      <c r="D9" s="367" t="e">
        <f>'Ставка МиМ'!#REF!</f>
        <v>#REF!</v>
      </c>
      <c r="E9" s="368"/>
      <c r="F9" s="368"/>
      <c r="G9" s="368"/>
      <c r="H9" s="368"/>
      <c r="I9" s="368"/>
      <c r="J9" s="368"/>
      <c r="K9" s="92" t="e">
        <f t="shared" si="1"/>
        <v>#REF!</v>
      </c>
      <c r="L9" s="369"/>
      <c r="M9" s="92" t="e">
        <f t="shared" si="2"/>
        <v>#REF!</v>
      </c>
      <c r="N9" s="371"/>
    </row>
    <row r="10" spans="2:14">
      <c r="B10" s="365"/>
      <c r="C10" s="366" t="s">
        <v>1049</v>
      </c>
      <c r="D10" s="367" t="e">
        <f>'Ставка МиМ'!#REF!</f>
        <v>#REF!</v>
      </c>
      <c r="E10" s="368"/>
      <c r="F10" s="368"/>
      <c r="G10" s="368"/>
      <c r="H10" s="368"/>
      <c r="I10" s="368"/>
      <c r="J10" s="368"/>
      <c r="K10" s="92" t="e">
        <f t="shared" si="1"/>
        <v>#REF!</v>
      </c>
      <c r="L10" s="369"/>
      <c r="M10" s="92" t="e">
        <f t="shared" si="2"/>
        <v>#REF!</v>
      </c>
      <c r="N10" s="370"/>
    </row>
    <row r="11" spans="2:14">
      <c r="B11" s="365"/>
      <c r="C11" s="366"/>
      <c r="D11" s="372"/>
      <c r="E11" s="373"/>
      <c r="F11" s="373"/>
      <c r="G11" s="373"/>
      <c r="H11" s="373"/>
      <c r="I11" s="373"/>
      <c r="J11" s="373"/>
      <c r="K11" s="92">
        <f t="shared" si="1"/>
        <v>0</v>
      </c>
      <c r="L11" s="369"/>
      <c r="M11" s="92">
        <f t="shared" si="2"/>
        <v>0</v>
      </c>
      <c r="N11" s="370"/>
    </row>
    <row r="12" spans="2:14">
      <c r="B12" s="374"/>
      <c r="C12" s="375"/>
      <c r="D12" s="376"/>
      <c r="E12" s="377">
        <f>SUM(E4:E11)</f>
        <v>0</v>
      </c>
      <c r="F12" s="376"/>
      <c r="G12" s="376"/>
      <c r="H12" s="376"/>
      <c r="I12" s="376"/>
      <c r="J12" s="376"/>
      <c r="K12" s="378"/>
      <c r="L12" s="379">
        <f>SUM(L4:L11)</f>
        <v>0</v>
      </c>
      <c r="M12" s="380" t="e">
        <f>SUM(M4:M11)</f>
        <v>#REF!</v>
      </c>
      <c r="N12" s="381"/>
    </row>
    <row r="13" spans="2:14">
      <c r="B13" s="382" t="s">
        <v>1050</v>
      </c>
      <c r="C13" s="382"/>
      <c r="D13" s="382"/>
      <c r="E13" s="383"/>
      <c r="F13" s="383"/>
      <c r="G13" s="384"/>
      <c r="H13" s="384"/>
      <c r="I13" s="384"/>
      <c r="J13" s="384"/>
      <c r="K13" s="385"/>
      <c r="L13" s="385"/>
      <c r="M13" s="386"/>
      <c r="N13" s="385"/>
    </row>
    <row r="14" spans="2:14">
      <c r="B14" s="382" t="s">
        <v>1051</v>
      </c>
      <c r="C14" s="382"/>
      <c r="D14" s="382"/>
      <c r="E14" s="383"/>
      <c r="F14" s="383"/>
      <c r="G14" s="384"/>
      <c r="H14" s="384"/>
      <c r="I14" s="384"/>
      <c r="J14" s="384"/>
      <c r="K14" s="385"/>
      <c r="L14" s="385"/>
      <c r="M14" s="386"/>
      <c r="N14" s="385"/>
    </row>
    <row r="16" spans="2:14">
      <c r="E16" s="306"/>
    </row>
  </sheetData>
  <sheetProtection algorithmName="SHA-512" hashValue="xa8P1DdXbRIcDKd9EN8xz6xRi6UgcvuKdkYEbCYVcP4Pd3aellJqekWrTVkxqyRGwFJKRIJb/8od8bALZKjaUA==" saltValue="tSdcHVsgmCQudHyBIVVQGw==" spinCount="100000" sheet="1" objects="1" scenarios="1"/>
  <protectedRanges>
    <protectedRange sqref="D12" name="Диапазон1_3_1"/>
  </protectedRange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'C:\Users\RiabininaKG\Desktop\РАБОТА\Единичные расценки\Шаблоны\Эталонные BoQ Татарстан\Эталонные BOQ Татарстан\Татарстан\[12. АКЗ_Форма ТКП_НБ-СБ_Татарстан (с СО).xlsm]КОСВЕННЫЕ ЗАТРАТЫ'!#REF!</xm:f>
          </x14:formula1>
          <xm:sqref>B4:B12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9"/>
  <dimension ref="A1:B2"/>
  <sheetViews>
    <sheetView topLeftCell="E2" workbookViewId="0">
      <selection activeCell="V2" sqref="V2"/>
    </sheetView>
  </sheetViews>
  <sheetFormatPr defaultRowHeight="12.55"/>
  <cols>
    <col min="1" max="1" width="14.5546875" customWidth="1"/>
    <col min="2" max="2" width="50.5546875" customWidth="1"/>
  </cols>
  <sheetData>
    <row r="1" spans="1:2" ht="15.05">
      <c r="A1" s="102" t="s">
        <v>346</v>
      </c>
      <c r="B1" s="102" t="s">
        <v>347</v>
      </c>
    </row>
    <row r="2" spans="1:2">
      <c r="A2" t="s">
        <v>348</v>
      </c>
      <c r="B2" s="103" t="str">
        <f ca="1">MID(CELL("filename",A1),1,SEARCH("[",CELL("filename",A1))-1)</f>
        <v>\\sibur.local\kos\Docs\СУОФ\ОПиК\Договорной блок\СМЕТНЫЙ БЛОК\Сотрудники\Мубаракшина\2026\Тендер СТВН корп. 153а\</v>
      </c>
    </row>
  </sheetData>
  <conditionalFormatting sqref="A2:B2">
    <cfRule type="expression" dxfId="4" priority="17">
      <formula>#REF!="BOQ"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80?07>= 80?07>= D>@<C;0 D>@<C;0 70?>;=O5BAO  0:07G8:>< 70?>;=O5BAO  0:07G8:>< 70?>;=O5BAO  0:07G8:>< D>@<C;0 70?>;=O5BAO  0:07G8:>< D>@<C;0 70?>;=O5BAO  0:07G8:>< D>@<C;0 70?>;=O5BAO  0:07G8:>< D>@<C;0 D>@<C;0 70?>;=O5BAO  0:07G8:><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70?>;=O5BAO  0:07G8:>< 70?>;=O5BAO  0:07G8:>< 70?>;=O5BAO  0:07G8:>< D>@<C;0 70?>;=O5BAO  0:07G8:>< 70?>;=O5BAO  0:07G8:>< 70?>;=O5BAO  0:07G8:>< D>@<C;0 (8D@    08<5=>20=85    4.   87< 
</file>

<file path=customXml/item8.xml>�� 80?07>= 
</file>

<file path=customXml/item9.xml>�� 
</file>

<file path=customXml/item10.xml>�� 80?07>= D>@<C;0 D>@<C;0 70?>;=O5BAO  0:07G8:>< 70?>;=O5BAO  0:07G8:>< 70?>;=O5BAO  0:07G8:>< D>@<C;0 70?>;=O5BAO  0:07G8:>< D>@<C;0 70?>;=O5BAO  0:07G8:>< D>@<C;0 70?>;=O5BAO  0:07G8:>< D>@<C;0 D>@<C;0 70?>;=O5BAO  0:07G8:><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70?>;=O5BAO  0:07G8:>< 70?>;=O5BAO  0:07G8:>< 70?>;=O5BAO  0:07G8:>< D>@<C;0 70?>;=O5BAO  0:07G8:>< 70?>;=O5BAO  0:07G8:>< 70?>;=O5BAO  0:07G8:>< D>@<C;0 D>@<C;0 D>@<C;0 70?>;=O5BAO  0:07G8:>< 70?>;=O5BAO  0:07G8:>< 70?>;=O5BAO  0:07G8:>< D>@<C;0 70?>;=O5BAO  0:07G8:>< D>@<C;0 70?>;=O5BAO  0:07G8:>< D>@<C;0 70?>;=O5BAO  0:07G8:>< D>@<C;0 D>@<C;0 70?>;=O5BAO  0:07G8:><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70?>;=O5BAO  0:07G8:>< 70?>;=O5BAO  0:07G8:>< 70?>;=O5BAO  0:07G8:>< D>@<C;0 70?>;=O5BAO  0:07G8:>< 70?>;=O5BAO  0:07G8:>< 70?>;=O5BAO  0:07G8:>< D>@<C;0 
</file>

<file path=customXml/item11.xml>�� 
</file>

<file path=customXml/item12.xml>�� 
</file>

<file path=customXml/item13.xml>�� 
</file>

<file path=customXml/item14.xml>�� 
</file>

<file path=customXml/item15.xml>�� 80?07>= 
</file>

<file path=customXml/item16.xml>�� 80?07>= 80?07>= D>@<C;0 D>@<C;0 70?>;=O5BAO  0:07G8:>< 70?>;=O5BAO  0:07G8:>< 70?>;=O5BAO  0:07G8:>< D>@<C;0 70?>;=O5BAO  0:07G8:>< D>@<C;0 70?>;=O5BAO  0:07G8:>< D>@<C;0 70?>;=O5BAO  0:07G8:>< D>@<C;0 D>@<C;0 70?>;=O5BAO  0:07G8:><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70?>;=O5BAO  0:07G8:>< 70?>;=O5BAO  0:07G8:>< 70?>;=O5BAO  0:07G8:>< D>@<C;0 70?>;=O5BAO  0:07G8:>< 70?>;=O5BAO  0:07G8:>< 70?>;=O5BAO  0:07G8:>< D>@<C;0 D>@<C;0 D>@<C;0 70?>;=O5BAO  0:07G8:>< 70?>;=O5BAO  0:07G8:>< 70?>;=O5BAO  0:07G8:>< D>@<C;0 70?>;=O5BAO  0:07G8:>< D>@<C;0 70?>;=O5BAO  0:07G8:>< D>@<C;0 70?>;=O5BAO  0:07G8:>< D>@<C;0 D>@<C;0 70?>;=O5BAO  0:07G8:><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D>@<C;0 70?>;=O5BAO  0:07G8:>< 70?>;=O5BAO  0:07G8:>< 70?>;=O5BAO  0:07G8:>< D>@<C;0 70?>;=O5BAO  0:07G8:>< 70?>;=O5BAO  0:07G8:>< 70?>;=O5BAO  0:07G8:>< D>@<C;0 (8D@    08<5=>20=85    4.   87< (8D@    08<5=>20=85    4.   87< 
</file>

<file path=customXml/item17.xml>�� 
</file>

<file path=customXml/item18.xml>�� 
</file>

<file path=customXml/item19.xml>�� (8D@    08<5=>20=85    4.   87< (8D@    08<5=>20=85    4.   87< 
</file>

<file path=customXml/itemProps1.xml><?xml version="1.0" encoding="utf-8"?>
<ds:datastoreItem xmlns:ds="http://schemas.openxmlformats.org/officeDocument/2006/customXml" ds:itemID="{22655AD7-4798-4CE6-A98A-F96AC6884460}">
  <ds:schemaRefs/>
</ds:datastoreItem>
</file>

<file path=customXml/itemProps2.xml><?xml version="1.0" encoding="utf-8"?>
<ds:datastoreItem xmlns:ds="http://schemas.openxmlformats.org/officeDocument/2006/customXml" ds:itemID="{E355A94C-7944-4D2E-AD07-4FB641D970C5}">
  <ds:schemaRefs/>
</ds:datastoreItem>
</file>

<file path=customXml/itemProps3.xml><?xml version="1.0" encoding="utf-8"?>
<ds:datastoreItem xmlns:ds="http://schemas.openxmlformats.org/officeDocument/2006/customXml" ds:itemID="{E043D210-28DF-48CB-878B-8F3B49B68487}">
  <ds:schemaRefs/>
</ds:datastoreItem>
</file>

<file path=customXml/itemProps4.xml><?xml version="1.0" encoding="utf-8"?>
<ds:datastoreItem xmlns:ds="http://schemas.openxmlformats.org/officeDocument/2006/customXml" ds:itemID="{E3F37065-69CA-4849-9156-1346B6A9A639}">
  <ds:schemaRefs/>
</ds:datastoreItem>
</file>

<file path=customXml/itemProps5.xml><?xml version="1.0" encoding="utf-8"?>
<ds:datastoreItem xmlns:ds="http://schemas.openxmlformats.org/officeDocument/2006/customXml" ds:itemID="{5066C172-171F-4BC5-AD1A-72293724E897}">
  <ds:schemaRefs/>
</ds:datastoreItem>
</file>

<file path=customXml/itemProps6.xml><?xml version="1.0" encoding="utf-8"?>
<ds:datastoreItem xmlns:ds="http://schemas.openxmlformats.org/officeDocument/2006/customXml" ds:itemID="{820CE851-0657-44A3-AFB0-C44E0A1BFFB2}">
  <ds:schemaRefs/>
</ds:datastoreItem>
</file>

<file path=customXml/itemProps7.xml><?xml version="1.0" encoding="utf-8"?>
<ds:datastoreItem xmlns:ds="http://schemas.openxmlformats.org/officeDocument/2006/customXml" ds:itemID="{88097E05-E62A-4A60-BE2A-63603007EAA7}">
  <ds:schemaRefs/>
</ds:datastoreItem>
</file>

<file path=customXml/itemProps8.xml><?xml version="1.0" encoding="utf-8"?>
<ds:datastoreItem xmlns:ds="http://schemas.openxmlformats.org/officeDocument/2006/customXml" ds:itemID="{21E49C13-9AAA-4330-B299-5ABA6E5BB868}">
  <ds:schemaRefs/>
</ds:datastoreItem>
</file>

<file path=customXml/itemProps9.xml><?xml version="1.0" encoding="utf-8"?>
<ds:datastoreItem xmlns:ds="http://schemas.openxmlformats.org/officeDocument/2006/customXml" ds:itemID="{C77B4F7C-BC1D-4C02-B7A3-D2724C73A54E}">
  <ds:schemaRefs/>
</ds:datastoreItem>
</file>

<file path=customXml/itemProps10.xml><?xml version="1.0" encoding="utf-8"?>
<ds:datastoreItem xmlns:ds="http://schemas.openxmlformats.org/officeDocument/2006/customXml" ds:itemID="{30EDA0A8-29F1-416B-A986-3825207D4F7D}">
  <ds:schemaRefs/>
</ds:datastoreItem>
</file>

<file path=customXml/itemProps11.xml><?xml version="1.0" encoding="utf-8"?>
<ds:datastoreItem xmlns:ds="http://schemas.openxmlformats.org/officeDocument/2006/customXml" ds:itemID="{0671CE3B-F557-43E3-91E2-086A32E2F0DD}">
  <ds:schemaRefs/>
</ds:datastoreItem>
</file>

<file path=customXml/itemProps12.xml><?xml version="1.0" encoding="utf-8"?>
<ds:datastoreItem xmlns:ds="http://schemas.openxmlformats.org/officeDocument/2006/customXml" ds:itemID="{627AF8BF-3F04-4DE2-BC4D-F8E351E1FEA2}">
  <ds:schemaRefs/>
</ds:datastoreItem>
</file>

<file path=customXml/itemProps13.xml><?xml version="1.0" encoding="utf-8"?>
<ds:datastoreItem xmlns:ds="http://schemas.openxmlformats.org/officeDocument/2006/customXml" ds:itemID="{D4DBD6D8-5721-406E-B3C6-E6A76F288B02}">
  <ds:schemaRefs/>
</ds:datastoreItem>
</file>

<file path=customXml/itemProps14.xml><?xml version="1.0" encoding="utf-8"?>
<ds:datastoreItem xmlns:ds="http://schemas.openxmlformats.org/officeDocument/2006/customXml" ds:itemID="{46896141-FF5E-4A70-94F9-7272D6AA9023}">
  <ds:schemaRefs/>
</ds:datastoreItem>
</file>

<file path=customXml/itemProps15.xml><?xml version="1.0" encoding="utf-8"?>
<ds:datastoreItem xmlns:ds="http://schemas.openxmlformats.org/officeDocument/2006/customXml" ds:itemID="{67BB56DA-5E86-4681-BC49-3ECEBFF8DD79}">
  <ds:schemaRefs/>
</ds:datastoreItem>
</file>

<file path=customXml/itemProps16.xml><?xml version="1.0" encoding="utf-8"?>
<ds:datastoreItem xmlns:ds="http://schemas.openxmlformats.org/officeDocument/2006/customXml" ds:itemID="{29A8C165-FBC3-430A-A7F6-5631D9686B96}">
  <ds:schemaRefs/>
</ds:datastoreItem>
</file>

<file path=customXml/itemProps17.xml><?xml version="1.0" encoding="utf-8"?>
<ds:datastoreItem xmlns:ds="http://schemas.openxmlformats.org/officeDocument/2006/customXml" ds:itemID="{53DFFAB7-3B14-41AA-AF7E-2C08FD47D033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9174DE55-1E22-4640-B17B-75E225D1AFD1}">
  <ds:schemaRefs/>
</ds:datastoreItem>
</file>

<file path=customXml/itemProps19.xml><?xml version="1.0" encoding="utf-8"?>
<ds:datastoreItem xmlns:ds="http://schemas.openxmlformats.org/officeDocument/2006/customXml" ds:itemID="{D99A0816-0AF1-4CCE-8C39-59D96C30285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ИНСТРУКЦИЯ</vt:lpstr>
      <vt:lpstr>2 РДЦ</vt:lpstr>
      <vt:lpstr>2.1 BOQ</vt:lpstr>
      <vt:lpstr>2.2 Косвенные затраты</vt:lpstr>
      <vt:lpstr>СВОД</vt:lpstr>
      <vt:lpstr>BOQ</vt:lpstr>
      <vt:lpstr>BOM</vt:lpstr>
      <vt:lpstr>BOD</vt:lpstr>
      <vt:lpstr>Ставка ОР</vt:lpstr>
      <vt:lpstr>Ставка МиМ</vt:lpstr>
      <vt:lpstr>КОСВЕННЫЕ ЗАТРАТЫ</vt:lpstr>
      <vt:lpstr>ИД КЗ</vt:lpstr>
      <vt:lpstr>Мобилизация техники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Терновой Алексей Николаевич</dc:creator>
  <cp:lastModifiedBy>Мубаракшина Юлия Игоревна</cp:lastModifiedBy>
  <dcterms:created xsi:type="dcterms:W3CDTF">2015-06-05T18:19:34Z</dcterms:created>
  <dcterms:modified xsi:type="dcterms:W3CDTF">2026-05-15T11:33:33Z</dcterms:modified>
</cp:coreProperties>
</file>