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"/>
    </mc:Choice>
  </mc:AlternateContent>
  <xr:revisionPtr revIDLastSave="0" documentId="13_ncr:1_{BCE53385-4015-43FB-B1BE-FDB2DB6D724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Vs" sheetId="2" r:id="rId1"/>
    <sheet name="Index parameters" sheetId="3" r:id="rId2"/>
    <sheet name="sigma_p&amp;OCR" sheetId="1" r:id="rId3"/>
    <sheet name="OCR_quality" sheetId="12" r:id="rId4"/>
    <sheet name="M&amp;k" sheetId="4" r:id="rId5"/>
    <sheet name="M&amp;k_high quality" sheetId="5" r:id="rId6"/>
    <sheet name="G0" sheetId="6" r:id="rId7"/>
    <sheet name="su" sheetId="8" r:id="rId8"/>
    <sheet name="su_i" sheetId="9" r:id="rId9"/>
    <sheet name="su_high quality" sheetId="10" r:id="rId10"/>
    <sheet name="K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6" i="1" l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25" i="1"/>
  <c r="AH21" i="1"/>
  <c r="AH20" i="1"/>
  <c r="AG7" i="1"/>
  <c r="AG8" i="1"/>
  <c r="AG9" i="1"/>
  <c r="AG10" i="1"/>
  <c r="AG11" i="1"/>
  <c r="AG6" i="1"/>
  <c r="Q195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2" i="3"/>
  <c r="Q33" i="3"/>
  <c r="Q35" i="3"/>
  <c r="Q38" i="3"/>
  <c r="Q39" i="3"/>
  <c r="Q43" i="3"/>
  <c r="Q45" i="3"/>
  <c r="Q46" i="3"/>
  <c r="Q47" i="3"/>
  <c r="Q48" i="3"/>
  <c r="Q49" i="3"/>
  <c r="Q50" i="3"/>
  <c r="Q51" i="3"/>
  <c r="Q52" i="3"/>
  <c r="Q53" i="3"/>
  <c r="Q54" i="3"/>
  <c r="Q56" i="3"/>
  <c r="Q57" i="3"/>
  <c r="Q58" i="3"/>
  <c r="Q59" i="3"/>
  <c r="Q60" i="3"/>
  <c r="Q65" i="3"/>
  <c r="Q66" i="3"/>
  <c r="Q69" i="3"/>
  <c r="Q70" i="3"/>
  <c r="Q71" i="3"/>
  <c r="Q72" i="3"/>
  <c r="Q73" i="3"/>
  <c r="Q74" i="3"/>
  <c r="Q76" i="3"/>
  <c r="Q78" i="3"/>
  <c r="Q79" i="3"/>
  <c r="Q80" i="3"/>
  <c r="Q81" i="3"/>
  <c r="Q82" i="3"/>
  <c r="Q84" i="3"/>
  <c r="Q85" i="3"/>
  <c r="Q86" i="3"/>
  <c r="Q90" i="3"/>
  <c r="Q91" i="3"/>
  <c r="Q94" i="3"/>
  <c r="Q96" i="3"/>
  <c r="Q98" i="3"/>
  <c r="Q99" i="3"/>
  <c r="Q103" i="3"/>
  <c r="Q104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2" i="3"/>
  <c r="Q177" i="3"/>
  <c r="Q179" i="3"/>
  <c r="Q183" i="3"/>
  <c r="Q188" i="3"/>
  <c r="Q189" i="3"/>
  <c r="Q191" i="3"/>
  <c r="Q194" i="3"/>
  <c r="Q198" i="3"/>
  <c r="Q202" i="3"/>
  <c r="Q203" i="3"/>
  <c r="Q208" i="3"/>
  <c r="Q210" i="3"/>
  <c r="Q211" i="3"/>
  <c r="Q214" i="3"/>
  <c r="Q216" i="3"/>
  <c r="Q222" i="3"/>
  <c r="Q223" i="3"/>
  <c r="Q224" i="3"/>
  <c r="Q227" i="3"/>
  <c r="Q228" i="3"/>
  <c r="Q231" i="3"/>
  <c r="Q232" i="3"/>
  <c r="Q235" i="3"/>
  <c r="Q237" i="3"/>
  <c r="Q238" i="3"/>
  <c r="Q239" i="3"/>
  <c r="Q240" i="3"/>
  <c r="Q245" i="3"/>
  <c r="Q247" i="3"/>
  <c r="Q248" i="3"/>
  <c r="Q249" i="3"/>
  <c r="Q250" i="3"/>
  <c r="Q252" i="3"/>
  <c r="Q257" i="3"/>
  <c r="Q258" i="3"/>
  <c r="Q263" i="3"/>
  <c r="Q265" i="3"/>
  <c r="Q266" i="3"/>
  <c r="Q268" i="3"/>
  <c r="Q270" i="3"/>
  <c r="Q271" i="3"/>
  <c r="Q272" i="3"/>
  <c r="Q273" i="3"/>
  <c r="Q274" i="3"/>
  <c r="Q275" i="3"/>
  <c r="Q276" i="3"/>
  <c r="Q277" i="3"/>
  <c r="Q282" i="3"/>
  <c r="Q283" i="3"/>
  <c r="Q286" i="3"/>
  <c r="Q287" i="3"/>
  <c r="Q289" i="3"/>
  <c r="Q290" i="3"/>
  <c r="Q294" i="3"/>
  <c r="Q295" i="3"/>
  <c r="Q298" i="3"/>
  <c r="Q299" i="3"/>
  <c r="Q303" i="3"/>
  <c r="Q305" i="3"/>
  <c r="Q306" i="3"/>
  <c r="Q6" i="3"/>
  <c r="P6" i="3"/>
  <c r="P8" i="3"/>
  <c r="D2" i="6"/>
  <c r="AE3" i="6"/>
  <c r="AH25" i="1"/>
  <c r="AI25" i="1" s="1"/>
  <c r="AE6" i="1"/>
  <c r="AF6" i="1" s="1"/>
  <c r="P7" i="3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2" i="6"/>
  <c r="AA3" i="6"/>
  <c r="AA4" i="6"/>
  <c r="AA5" i="6"/>
  <c r="AA6" i="6"/>
  <c r="AA7" i="6"/>
  <c r="AA8" i="6"/>
  <c r="AA9" i="6"/>
  <c r="AA10" i="6"/>
  <c r="AA11" i="6"/>
  <c r="AA2" i="6"/>
  <c r="W2" i="6"/>
  <c r="W3" i="6"/>
  <c r="W4" i="6"/>
  <c r="W5" i="6"/>
  <c r="W6" i="6"/>
  <c r="W7" i="6"/>
  <c r="W8" i="6"/>
  <c r="W9" i="6"/>
  <c r="W10" i="6"/>
  <c r="W11" i="6"/>
  <c r="W12" i="6"/>
  <c r="W13" i="6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E2" i="6"/>
  <c r="D6" i="5"/>
  <c r="D5" i="5"/>
  <c r="D4" i="5"/>
  <c r="D3" i="5"/>
  <c r="D2" i="5"/>
  <c r="D7" i="4"/>
  <c r="D6" i="4"/>
  <c r="D5" i="4"/>
  <c r="D4" i="4"/>
  <c r="D3" i="4"/>
  <c r="D2" i="4"/>
  <c r="W19" i="1"/>
  <c r="W18" i="1"/>
  <c r="U11" i="1"/>
  <c r="U10" i="1"/>
  <c r="U9" i="1"/>
  <c r="U8" i="1"/>
  <c r="U7" i="1"/>
  <c r="U6" i="1"/>
  <c r="AI28" i="1"/>
  <c r="AI40" i="1"/>
  <c r="AH41" i="1"/>
  <c r="AI41" i="1" s="1"/>
  <c r="AH40" i="1"/>
  <c r="AH26" i="1"/>
  <c r="AI26" i="1" s="1"/>
  <c r="AH27" i="1"/>
  <c r="AI27" i="1" s="1"/>
  <c r="AH28" i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G19" i="1"/>
  <c r="AH19" i="1" s="1"/>
  <c r="AG18" i="1"/>
  <c r="AH18" i="1" s="1"/>
  <c r="AE11" i="1"/>
  <c r="AF11" i="1" s="1"/>
  <c r="AE10" i="1"/>
  <c r="AF10" i="1" s="1"/>
  <c r="AE9" i="1"/>
  <c r="AF9" i="1" s="1"/>
  <c r="AE8" i="1"/>
  <c r="AF8" i="1" s="1"/>
  <c r="AE7" i="1"/>
  <c r="AF7" i="1" s="1"/>
  <c r="AL15" i="1"/>
  <c r="AM10" i="1"/>
  <c r="AM3" i="1"/>
  <c r="AM2" i="1"/>
  <c r="AM11" i="1"/>
  <c r="AL12" i="1"/>
  <c r="AL13" i="1"/>
  <c r="AL14" i="1"/>
  <c r="AM5" i="1"/>
  <c r="AM6" i="1"/>
  <c r="AM7" i="1"/>
  <c r="AM8" i="1"/>
  <c r="AM9" i="1"/>
  <c r="AM4" i="1"/>
  <c r="AL16" i="1"/>
  <c r="AL17" i="1"/>
  <c r="AL18" i="1"/>
  <c r="AL19" i="1"/>
  <c r="AL20" i="1"/>
  <c r="AL21" i="1"/>
  <c r="AK5" i="1"/>
  <c r="AK6" i="1"/>
  <c r="AK7" i="1"/>
  <c r="AK8" i="1"/>
  <c r="AK9" i="1"/>
  <c r="AK10" i="1"/>
  <c r="AK11" i="1"/>
  <c r="AJ12" i="1"/>
  <c r="AJ13" i="1"/>
  <c r="AJ14" i="1"/>
  <c r="AJ15" i="1"/>
  <c r="AJ16" i="1"/>
  <c r="AJ17" i="1"/>
  <c r="AJ18" i="1"/>
  <c r="AJ19" i="1"/>
  <c r="AJ20" i="1"/>
  <c r="AJ21" i="1"/>
  <c r="AK4" i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2" i="3"/>
  <c r="P33" i="3"/>
  <c r="P35" i="3"/>
  <c r="P38" i="3"/>
  <c r="P39" i="3"/>
  <c r="P43" i="3"/>
  <c r="P45" i="3"/>
  <c r="P46" i="3"/>
  <c r="P47" i="3"/>
  <c r="P48" i="3"/>
  <c r="P49" i="3"/>
  <c r="P50" i="3"/>
  <c r="P51" i="3"/>
  <c r="P52" i="3"/>
  <c r="P53" i="3"/>
  <c r="P54" i="3"/>
  <c r="P56" i="3"/>
  <c r="P57" i="3"/>
  <c r="P58" i="3"/>
  <c r="P59" i="3"/>
  <c r="P60" i="3"/>
  <c r="P65" i="3"/>
  <c r="P66" i="3"/>
  <c r="P69" i="3"/>
  <c r="P70" i="3"/>
  <c r="P71" i="3"/>
  <c r="P72" i="3"/>
  <c r="P73" i="3"/>
  <c r="P74" i="3"/>
  <c r="P76" i="3"/>
  <c r="P78" i="3"/>
  <c r="P79" i="3"/>
  <c r="P80" i="3"/>
  <c r="P81" i="3"/>
  <c r="P82" i="3"/>
  <c r="P84" i="3"/>
  <c r="P85" i="3"/>
  <c r="P86" i="3"/>
  <c r="P90" i="3"/>
  <c r="P91" i="3"/>
  <c r="P94" i="3"/>
  <c r="P96" i="3"/>
  <c r="P98" i="3"/>
  <c r="P99" i="3"/>
  <c r="P103" i="3"/>
  <c r="P104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2" i="3"/>
  <c r="P177" i="3"/>
  <c r="P179" i="3"/>
  <c r="P183" i="3"/>
  <c r="P188" i="3"/>
  <c r="P189" i="3"/>
  <c r="P191" i="3"/>
  <c r="P194" i="3"/>
  <c r="P195" i="3"/>
  <c r="P198" i="3"/>
  <c r="P202" i="3"/>
  <c r="P203" i="3"/>
  <c r="P208" i="3"/>
  <c r="P210" i="3"/>
  <c r="P211" i="3"/>
  <c r="P214" i="3"/>
  <c r="P216" i="3"/>
  <c r="P222" i="3"/>
  <c r="P223" i="3"/>
  <c r="P224" i="3"/>
  <c r="P227" i="3"/>
  <c r="P228" i="3"/>
  <c r="P231" i="3"/>
  <c r="P232" i="3"/>
  <c r="P235" i="3"/>
  <c r="P237" i="3"/>
  <c r="P238" i="3"/>
  <c r="P239" i="3"/>
  <c r="P240" i="3"/>
  <c r="P245" i="3"/>
  <c r="P247" i="3"/>
  <c r="P248" i="3"/>
  <c r="P249" i="3"/>
  <c r="P250" i="3"/>
  <c r="P252" i="3"/>
  <c r="P257" i="3"/>
  <c r="P258" i="3"/>
  <c r="P263" i="3"/>
  <c r="P265" i="3"/>
  <c r="P266" i="3"/>
  <c r="P268" i="3"/>
  <c r="P270" i="3"/>
  <c r="P271" i="3"/>
  <c r="P272" i="3"/>
  <c r="P273" i="3"/>
  <c r="P274" i="3"/>
  <c r="P275" i="3"/>
  <c r="P276" i="3"/>
  <c r="P277" i="3"/>
  <c r="P282" i="3"/>
  <c r="P283" i="3"/>
  <c r="P286" i="3"/>
  <c r="P287" i="3"/>
  <c r="P289" i="3"/>
  <c r="P290" i="3"/>
  <c r="P294" i="3"/>
  <c r="P295" i="3"/>
  <c r="P298" i="3"/>
  <c r="P299" i="3"/>
  <c r="P303" i="3"/>
  <c r="P305" i="3"/>
  <c r="P306" i="3"/>
  <c r="AM16" i="1" l="1"/>
  <c r="AN11" i="1"/>
  <c r="AM14" i="1"/>
  <c r="AM20" i="1"/>
  <c r="AN8" i="1"/>
  <c r="AM19" i="1"/>
  <c r="AM17" i="1"/>
  <c r="AN5" i="1"/>
  <c r="AM15" i="1"/>
  <c r="AN4" i="1"/>
  <c r="AM21" i="1"/>
  <c r="AN9" i="1"/>
  <c r="AM12" i="1"/>
  <c r="AN7" i="1"/>
  <c r="AM18" i="1"/>
  <c r="AN6" i="1"/>
  <c r="AN10" i="1"/>
  <c r="AM13" i="1"/>
</calcChain>
</file>

<file path=xl/sharedStrings.xml><?xml version="1.0" encoding="utf-8"?>
<sst xmlns="http://schemas.openxmlformats.org/spreadsheetml/2006/main" count="2271" uniqueCount="711">
  <si>
    <t>x</t>
  </si>
  <si>
    <t>Curve1</t>
  </si>
  <si>
    <t>DepthB1</t>
  </si>
  <si>
    <t>Value</t>
  </si>
  <si>
    <t>DepthB41</t>
  </si>
  <si>
    <t>Depth</t>
  </si>
  <si>
    <t>Shear wave 7</t>
  </si>
  <si>
    <t>Shear wave 8</t>
  </si>
  <si>
    <t>Shear wave 18</t>
  </si>
  <si>
    <t>Shear wave 23</t>
  </si>
  <si>
    <t>ONSB28</t>
  </si>
  <si>
    <t>ONSB27</t>
  </si>
  <si>
    <t>ONSB25</t>
  </si>
  <si>
    <t>ONSB22</t>
  </si>
  <si>
    <t>ONSB21</t>
  </si>
  <si>
    <t>ONSB13</t>
  </si>
  <si>
    <t>ONSB12</t>
  </si>
  <si>
    <t>ONSB11</t>
  </si>
  <si>
    <t>ONSB10</t>
  </si>
  <si>
    <t>ONSB09</t>
  </si>
  <si>
    <t>ONSB08</t>
  </si>
  <si>
    <t>ONSB07</t>
  </si>
  <si>
    <t>ONSB06</t>
  </si>
  <si>
    <t>ONSB05</t>
  </si>
  <si>
    <t>ONSB04</t>
  </si>
  <si>
    <t>ONSB03</t>
  </si>
  <si>
    <t>ONSB02</t>
  </si>
  <si>
    <t>ONSB01</t>
  </si>
  <si>
    <t>Report</t>
  </si>
  <si>
    <t>%</t>
  </si>
  <si>
    <t>‐</t>
  </si>
  <si>
    <t>kPa</t>
  </si>
  <si>
    <r>
      <t>kN/m</t>
    </r>
    <r>
      <rPr>
        <b/>
        <vertAlign val="superscript"/>
        <sz val="11"/>
        <color rgb="FF000000"/>
        <rFont val="Calibri"/>
        <family val="2"/>
        <scheme val="minor"/>
      </rPr>
      <t>3</t>
    </r>
  </si>
  <si>
    <t>m</t>
  </si>
  <si>
    <t>&lt; 2mm</t>
  </si>
  <si>
    <t>&lt; 0.063 mm</t>
  </si>
  <si>
    <r>
      <t>&lt; 2</t>
    </r>
    <r>
      <rPr>
        <sz val="11"/>
        <color rgb="FF000000"/>
        <rFont val="Segoe UI Symbol"/>
        <family val="2"/>
      </rPr>
      <t></t>
    </r>
    <r>
      <rPr>
        <b/>
        <sz val="11"/>
        <color rgb="FF000000"/>
        <rFont val="Calibri"/>
        <family val="2"/>
        <scheme val="minor"/>
      </rPr>
      <t>m</t>
    </r>
  </si>
  <si>
    <t>Ip</t>
  </si>
  <si>
    <r>
      <t>w</t>
    </r>
    <r>
      <rPr>
        <b/>
        <vertAlign val="subscript"/>
        <sz val="11"/>
        <color rgb="FF000000"/>
        <rFont val="Calibri"/>
        <family val="2"/>
        <scheme val="minor"/>
      </rPr>
      <t>L</t>
    </r>
  </si>
  <si>
    <r>
      <t>w</t>
    </r>
    <r>
      <rPr>
        <b/>
        <vertAlign val="subscript"/>
        <sz val="11"/>
        <color rgb="FF000000"/>
        <rFont val="Calibri"/>
        <family val="2"/>
        <scheme val="minor"/>
      </rPr>
      <t>P</t>
    </r>
  </si>
  <si>
    <r>
      <t>S</t>
    </r>
    <r>
      <rPr>
        <b/>
        <vertAlign val="subscript"/>
        <sz val="11"/>
        <color rgb="FF000000"/>
        <rFont val="Calibri"/>
        <family val="2"/>
        <scheme val="minor"/>
      </rPr>
      <t>t</t>
    </r>
  </si>
  <si>
    <t>su.rem</t>
  </si>
  <si>
    <r>
      <t>s</t>
    </r>
    <r>
      <rPr>
        <b/>
        <vertAlign val="subscript"/>
        <sz val="11"/>
        <color rgb="FF000000"/>
        <rFont val="Calibri"/>
        <family val="2"/>
        <scheme val="minor"/>
      </rPr>
      <t>u</t>
    </r>
  </si>
  <si>
    <r>
      <t></t>
    </r>
    <r>
      <rPr>
        <b/>
        <vertAlign val="subscript"/>
        <sz val="11"/>
        <color rgb="FF000000"/>
        <rFont val="Calibri"/>
        <family val="2"/>
        <scheme val="minor"/>
      </rPr>
      <t>s</t>
    </r>
  </si>
  <si>
    <r>
      <t></t>
    </r>
    <r>
      <rPr>
        <b/>
        <sz val="11"/>
        <color rgb="FF000000"/>
        <rFont val="Calibri"/>
        <family val="2"/>
        <scheme val="minor"/>
      </rPr>
      <t xml:space="preserve"> (wc)</t>
    </r>
  </si>
  <si>
    <r>
      <t></t>
    </r>
    <r>
      <rPr>
        <b/>
        <sz val="11"/>
        <color rgb="FF000000"/>
        <rFont val="Calibri"/>
        <family val="2"/>
        <scheme val="minor"/>
      </rPr>
      <t xml:space="preserve"> (dim)</t>
    </r>
  </si>
  <si>
    <t>wc</t>
  </si>
  <si>
    <t>Clay+silt+sand</t>
  </si>
  <si>
    <t>Clay+silt</t>
  </si>
  <si>
    <t>clay</t>
  </si>
  <si>
    <t>Plasticity index</t>
  </si>
  <si>
    <t>Liquid limit</t>
  </si>
  <si>
    <t>Plastic limit</t>
  </si>
  <si>
    <t>Grain size distribution</t>
  </si>
  <si>
    <t>Plasticity data</t>
  </si>
  <si>
    <t>Index strength from fall cone</t>
  </si>
  <si>
    <t>Unit weight of solid particles</t>
  </si>
  <si>
    <t>Unit weight of soil</t>
  </si>
  <si>
    <t>Water content</t>
  </si>
  <si>
    <t>Location ID</t>
  </si>
  <si>
    <t>Boring No.</t>
  </si>
  <si>
    <t>Tube</t>
  </si>
  <si>
    <r>
      <t>Sample area cm</t>
    </r>
    <r>
      <rPr>
        <vertAlign val="superscript"/>
        <sz val="11"/>
        <color rgb="FF000000"/>
        <rFont val="Arial"/>
        <family val="2"/>
      </rPr>
      <t>2</t>
    </r>
  </si>
  <si>
    <t>INDEX PROPERTIES</t>
  </si>
  <si>
    <t>LOADING PROCEDURE</t>
  </si>
  <si>
    <t>DEFORMATION PARAMETERS</t>
  </si>
  <si>
    <t>COEFF. OF CONS.</t>
  </si>
  <si>
    <t>PERM.</t>
  </si>
  <si>
    <t>ESTIM. PRECONS. PRESSURE</t>
  </si>
  <si>
    <r>
      <t></t>
    </r>
    <r>
      <rPr>
        <sz val="11"/>
        <color rgb="FF000000"/>
        <rFont val="Arial"/>
        <family val="2"/>
      </rPr>
      <t>V/V    at p</t>
    </r>
    <r>
      <rPr>
        <vertAlign val="subscript"/>
        <sz val="11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'</t>
    </r>
  </si>
  <si>
    <r>
      <t></t>
    </r>
    <r>
      <rPr>
        <sz val="11"/>
        <color rgb="FF000000"/>
        <rFont val="Arial"/>
        <family val="2"/>
      </rPr>
      <t>e/e</t>
    </r>
    <r>
      <rPr>
        <vertAlign val="subscript"/>
        <sz val="11"/>
        <color rgb="FF000000"/>
        <rFont val="Arial"/>
        <family val="2"/>
      </rPr>
      <t>i</t>
    </r>
  </si>
  <si>
    <t>Sample</t>
  </si>
  <si>
    <t>COMMENTS</t>
  </si>
  <si>
    <t>FIGURE REFERENCE</t>
  </si>
  <si>
    <t>part test</t>
  </si>
  <si>
    <r>
      <t>I</t>
    </r>
    <r>
      <rPr>
        <vertAlign val="subscript"/>
        <sz val="11"/>
        <color rgb="FF000000"/>
        <rFont val="Arial"/>
        <family val="2"/>
      </rPr>
      <t>p</t>
    </r>
  </si>
  <si>
    <t>Clay</t>
  </si>
  <si>
    <r>
      <t>Unit weight  kN/m</t>
    </r>
    <r>
      <rPr>
        <vertAlign val="superscript"/>
        <sz val="11"/>
        <color rgb="FF000000"/>
        <rFont val="Arial"/>
        <family val="2"/>
      </rPr>
      <t>3</t>
    </r>
  </si>
  <si>
    <t>Estim.</t>
  </si>
  <si>
    <t>Start</t>
  </si>
  <si>
    <r>
      <t>Start re-load, p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'</t>
    </r>
  </si>
  <si>
    <r>
      <t>Start re-load, p</t>
    </r>
    <r>
      <rPr>
        <vertAlign val="subscript"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'</t>
    </r>
  </si>
  <si>
    <t>Loading</t>
  </si>
  <si>
    <r>
      <t>p</t>
    </r>
    <r>
      <rPr>
        <vertAlign val="subscript"/>
        <sz val="11"/>
        <color rgb="FF000000"/>
        <rFont val="Arial"/>
        <family val="2"/>
      </rPr>
      <t>r</t>
    </r>
    <r>
      <rPr>
        <sz val="11"/>
        <color rgb="FF000000"/>
        <rFont val="Arial"/>
        <family val="2"/>
      </rPr>
      <t>'</t>
    </r>
  </si>
  <si>
    <t>k</t>
  </si>
  <si>
    <r>
      <t>p</t>
    </r>
    <r>
      <rPr>
        <vertAlign val="subscript"/>
        <sz val="11"/>
        <color rgb="FF000000"/>
        <rFont val="Arial"/>
        <family val="2"/>
      </rPr>
      <t>c</t>
    </r>
    <r>
      <rPr>
        <sz val="11"/>
        <color rgb="FF000000"/>
        <rFont val="Arial"/>
        <family val="2"/>
      </rPr>
      <t>'</t>
    </r>
  </si>
  <si>
    <t>6)</t>
  </si>
  <si>
    <t>quality</t>
  </si>
  <si>
    <t xml:space="preserve"> </t>
  </si>
  <si>
    <t xml:space="preserve">cont. </t>
  </si>
  <si>
    <r>
      <t></t>
    </r>
    <r>
      <rPr>
        <vertAlign val="subscript"/>
        <sz val="11"/>
        <color rgb="FF000000"/>
        <rFont val="Arial"/>
        <family val="2"/>
      </rPr>
      <t>v0</t>
    </r>
    <r>
      <rPr>
        <sz val="11"/>
        <color rgb="FF000000"/>
        <rFont val="Arial"/>
        <family val="2"/>
      </rPr>
      <t>' kPa</t>
    </r>
  </si>
  <si>
    <r>
      <t>1. unload, p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'</t>
    </r>
  </si>
  <si>
    <r>
      <t>2. unload, p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'</t>
    </r>
  </si>
  <si>
    <t>-</t>
  </si>
  <si>
    <r>
      <t>1) m/s * 10</t>
    </r>
    <r>
      <rPr>
        <vertAlign val="superscript"/>
        <sz val="11"/>
        <color rgb="FF000000"/>
        <rFont val="Arial"/>
        <family val="2"/>
      </rPr>
      <t>-10</t>
    </r>
  </si>
  <si>
    <t>2)</t>
  </si>
  <si>
    <t>3)</t>
  </si>
  <si>
    <t>4)</t>
  </si>
  <si>
    <t>5)</t>
  </si>
  <si>
    <t>7)</t>
  </si>
  <si>
    <t xml:space="preserve">wi        </t>
  </si>
  <si>
    <t xml:space="preserve">wf       </t>
  </si>
  <si>
    <r>
      <t>M</t>
    </r>
    <r>
      <rPr>
        <vertAlign val="subscript"/>
        <sz val="11"/>
        <color rgb="FF000000"/>
        <rFont val="Arial"/>
        <family val="2"/>
      </rPr>
      <t xml:space="preserve">0 </t>
    </r>
    <r>
      <rPr>
        <sz val="11"/>
        <color rgb="FF000000"/>
        <rFont val="Arial"/>
        <family val="2"/>
      </rPr>
      <t>MPa</t>
    </r>
  </si>
  <si>
    <r>
      <t>M</t>
    </r>
    <r>
      <rPr>
        <vertAlign val="subscript"/>
        <sz val="11"/>
        <color rgb="FF000000"/>
        <rFont val="Arial"/>
        <family val="2"/>
      </rPr>
      <t xml:space="preserve">1 </t>
    </r>
    <r>
      <rPr>
        <sz val="11"/>
        <color rgb="FF000000"/>
        <rFont val="Arial"/>
        <family val="2"/>
      </rPr>
      <t>MPa</t>
    </r>
  </si>
  <si>
    <r>
      <t>cv0 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/s*10</t>
    </r>
    <r>
      <rPr>
        <vertAlign val="superscript"/>
        <sz val="11"/>
        <color rgb="FF000000"/>
        <rFont val="Arial"/>
        <family val="2"/>
      </rPr>
      <t>-7</t>
    </r>
  </si>
  <si>
    <r>
      <t>cv1 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/s*10</t>
    </r>
    <r>
      <rPr>
        <vertAlign val="superscript"/>
        <sz val="11"/>
        <color rgb="FF000000"/>
        <rFont val="Arial"/>
        <family val="2"/>
      </rPr>
      <t>-7</t>
    </r>
  </si>
  <si>
    <t>1-A-1</t>
  </si>
  <si>
    <t>5.2.85 - 5.2.87</t>
  </si>
  <si>
    <t>2-A-1</t>
  </si>
  <si>
    <t>5.2.88 - 5.2.90</t>
  </si>
  <si>
    <t>3-A-1</t>
  </si>
  <si>
    <t>NAD</t>
  </si>
  <si>
    <t>5.2.91 - 5.2.93</t>
  </si>
  <si>
    <t>4-A-1</t>
  </si>
  <si>
    <t>5.2.94 - 5.2.96</t>
  </si>
  <si>
    <t>5-A-1</t>
  </si>
  <si>
    <t>1,5</t>
  </si>
  <si>
    <t>5.2.97 - 5.2.99</t>
  </si>
  <si>
    <t>6-A-1</t>
  </si>
  <si>
    <t>5.2.100 - 5.2.102</t>
  </si>
  <si>
    <t>OCR</t>
  </si>
  <si>
    <t>σ'</t>
  </si>
  <si>
    <t>3-D-1</t>
  </si>
  <si>
    <t>5.2.1 - 5.2.3</t>
  </si>
  <si>
    <t>5-D-1</t>
  </si>
  <si>
    <t>5.2.4 - 5.2.6</t>
  </si>
  <si>
    <t>DEFORMATION PARAMETER</t>
  </si>
  <si>
    <t>S</t>
  </si>
  <si>
    <t xml:space="preserve">ESTIM. PRECONS. </t>
  </si>
  <si>
    <t>PRESSURE</t>
  </si>
  <si>
    <r>
      <t></t>
    </r>
    <r>
      <rPr>
        <sz val="5"/>
        <color rgb="FF000000"/>
        <rFont val="Arial"/>
        <family val="2"/>
      </rPr>
      <t>e/e</t>
    </r>
    <r>
      <rPr>
        <vertAlign val="subscript"/>
        <sz val="5"/>
        <color rgb="FF000000"/>
        <rFont val="Arial"/>
        <family val="2"/>
      </rPr>
      <t>i</t>
    </r>
  </si>
  <si>
    <r>
      <t>I</t>
    </r>
    <r>
      <rPr>
        <vertAlign val="subscript"/>
        <sz val="5"/>
        <color rgb="FF000000"/>
        <rFont val="Arial"/>
        <family val="2"/>
      </rPr>
      <t>p</t>
    </r>
  </si>
  <si>
    <r>
      <t>Unit weight kN/m</t>
    </r>
    <r>
      <rPr>
        <vertAlign val="superscript"/>
        <sz val="5"/>
        <color rgb="FF000000"/>
        <rFont val="Arial"/>
        <family val="2"/>
      </rPr>
      <t>3</t>
    </r>
  </si>
  <si>
    <t xml:space="preserve">wi       </t>
  </si>
  <si>
    <t xml:space="preserve">  wf       </t>
  </si>
  <si>
    <r>
      <t></t>
    </r>
    <r>
      <rPr>
        <sz val="11"/>
        <color rgb="FF000000"/>
        <rFont val="Arial"/>
        <family val="2"/>
      </rPr>
      <t>V/V   at p</t>
    </r>
    <r>
      <rPr>
        <vertAlign val="subscript"/>
        <sz val="11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'</t>
    </r>
  </si>
  <si>
    <r>
      <t>Unit weight kN/m</t>
    </r>
    <r>
      <rPr>
        <vertAlign val="superscript"/>
        <sz val="11"/>
        <color rgb="FF000000"/>
        <rFont val="Arial"/>
        <family val="2"/>
      </rPr>
      <t>3</t>
    </r>
  </si>
  <si>
    <r>
      <t xml:space="preserve"> </t>
    </r>
    <r>
      <rPr>
        <sz val="11"/>
        <color rgb="FF000000"/>
        <rFont val="Segoe UI Symbol"/>
        <family val="2"/>
      </rPr>
      <t></t>
    </r>
    <r>
      <rPr>
        <vertAlign val="subscript"/>
        <sz val="11"/>
        <color rgb="FF000000"/>
        <rFont val="Arial"/>
        <family val="2"/>
      </rPr>
      <t>v0</t>
    </r>
    <r>
      <rPr>
        <sz val="11"/>
        <color rgb="FF000000"/>
        <rFont val="Arial"/>
        <family val="2"/>
      </rPr>
      <t>' kPa</t>
    </r>
  </si>
  <si>
    <r>
      <t>M</t>
    </r>
    <r>
      <rPr>
        <vertAlign val="subscript"/>
        <sz val="11"/>
        <color rgb="FF000000"/>
        <rFont val="Arial"/>
        <family val="2"/>
      </rPr>
      <t xml:space="preserve">2 </t>
    </r>
    <r>
      <rPr>
        <sz val="11"/>
        <color rgb="FF000000"/>
        <rFont val="Arial"/>
        <family val="2"/>
      </rPr>
      <t>MPa</t>
    </r>
  </si>
  <si>
    <r>
      <t>cv2 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/s*10</t>
    </r>
    <r>
      <rPr>
        <vertAlign val="superscript"/>
        <sz val="11"/>
        <color rgb="FF000000"/>
        <rFont val="Arial"/>
        <family val="2"/>
      </rPr>
      <t>-7</t>
    </r>
  </si>
  <si>
    <t>PERM. E</t>
  </si>
  <si>
    <t>STIM. PRECONS. PRESSUR</t>
  </si>
  <si>
    <t>E</t>
  </si>
  <si>
    <t>1-B-1</t>
  </si>
  <si>
    <t>5.2.7 - 5.2.9</t>
  </si>
  <si>
    <t>2-B-1</t>
  </si>
  <si>
    <t>5.2.10 - 5.2.12</t>
  </si>
  <si>
    <t>3-B-1</t>
  </si>
  <si>
    <t>5.2.13 - 5.2.15</t>
  </si>
  <si>
    <t>5.2.16 - 5.1.18</t>
  </si>
  <si>
    <t>5.2.19 - 5.2.21</t>
  </si>
  <si>
    <t>4-B-1</t>
  </si>
  <si>
    <t>Cutting shoe</t>
  </si>
  <si>
    <t>5.2.22 - 5.2.24</t>
  </si>
  <si>
    <t>1-1-B-1</t>
  </si>
  <si>
    <t>Piston, coating</t>
  </si>
  <si>
    <t>5.2.25 - 5.2.27</t>
  </si>
  <si>
    <t>1-2-B-1</t>
  </si>
  <si>
    <t>5.2.28 - 5.2.30</t>
  </si>
  <si>
    <t>1-3-B-1</t>
  </si>
  <si>
    <t>5.2.31 - 5.2.33</t>
  </si>
  <si>
    <t>2-1-B-1</t>
  </si>
  <si>
    <t>Push, coating</t>
  </si>
  <si>
    <t>5.2.34 - 5.2.36</t>
  </si>
  <si>
    <t>Piston, no coating</t>
  </si>
  <si>
    <t>5.2.37 - 5.2.39</t>
  </si>
  <si>
    <t>5.2.40 - 5.2.42</t>
  </si>
  <si>
    <t>5.2.43 - 5.2.45</t>
  </si>
  <si>
    <t>5.2.46 - 5.2.48</t>
  </si>
  <si>
    <t>Push, no coating</t>
  </si>
  <si>
    <t>5.2.49 - 5.2.51</t>
  </si>
  <si>
    <t>2-2-B-1</t>
  </si>
  <si>
    <t>Piston, steel pipe</t>
  </si>
  <si>
    <t>5.2.52 - 5.2.54</t>
  </si>
  <si>
    <t>5.2.55 - 5.2.57</t>
  </si>
  <si>
    <t>5.2.58 - 5.2.60</t>
  </si>
  <si>
    <t>2-3-B-1</t>
  </si>
  <si>
    <t>5.2.61 - 5.2.63</t>
  </si>
  <si>
    <t>5.2.64 - 5.2.66</t>
  </si>
  <si>
    <t>5.2.67 - 5.2.69</t>
  </si>
  <si>
    <t>1-2-A-1</t>
  </si>
  <si>
    <t>5.2.70 - 5.2.72</t>
  </si>
  <si>
    <t>2-2-A-1</t>
  </si>
  <si>
    <t>Push, anodized</t>
  </si>
  <si>
    <t>5.2.73 - 5.2.75</t>
  </si>
  <si>
    <t>5.2.76 - 5.2.78</t>
  </si>
  <si>
    <t>5.2.79 - 5.2.81</t>
  </si>
  <si>
    <t>5.2.82 - 5.2.84</t>
  </si>
  <si>
    <t>Sample area</t>
  </si>
  <si>
    <t>PERM. COEFF. OF CONS.</t>
  </si>
  <si>
    <t>Sampler</t>
  </si>
  <si>
    <t>Type</t>
  </si>
  <si>
    <t xml:space="preserve">Unit weight </t>
  </si>
  <si>
    <t>Loading k</t>
  </si>
  <si>
    <t>gap, shell, patching</t>
  </si>
  <si>
    <t>76mmAL</t>
  </si>
  <si>
    <t>5.2.145 - 5.2.147</t>
  </si>
  <si>
    <t xml:space="preserve"> ONSB22</t>
  </si>
  <si>
    <t>5.2.148 - 5.2.150</t>
  </si>
  <si>
    <t>cracks, remoulded, patching</t>
  </si>
  <si>
    <t>102mmSh</t>
  </si>
  <si>
    <t>5.2.163 - 5.2.165</t>
  </si>
  <si>
    <t>76mmPVC</t>
  </si>
  <si>
    <t>5.2.136 - 5.2.138</t>
  </si>
  <si>
    <t>5.2.139 - 5.2.141</t>
  </si>
  <si>
    <t>5.2.142 - 5.2.144</t>
  </si>
  <si>
    <t>5.2.151 - 5.2.153</t>
  </si>
  <si>
    <t>5.2.154 - 5.2.156</t>
  </si>
  <si>
    <t>5.2.157 - 5.2.159</t>
  </si>
  <si>
    <t>shells</t>
  </si>
  <si>
    <t>5.2.160 - 5.2.162</t>
  </si>
  <si>
    <t>gap, crack, patching</t>
  </si>
  <si>
    <t>5.2.166 - 5.2.168</t>
  </si>
  <si>
    <t>5.2.169 - 5.2.171</t>
  </si>
  <si>
    <t>gaps, shells, remoulded, patching</t>
  </si>
  <si>
    <t>5.2.172 - 5.2.174</t>
  </si>
  <si>
    <t>5.2.175 - 5.2.177</t>
  </si>
  <si>
    <t>5.2.178 - 5.2.180</t>
  </si>
  <si>
    <t>crack, shells, patching</t>
  </si>
  <si>
    <t>5.2.181 - 5.2.183</t>
  </si>
  <si>
    <t>shell, patching</t>
  </si>
  <si>
    <t>5.2.184 - 5.2.186</t>
  </si>
  <si>
    <t>gap, paching</t>
  </si>
  <si>
    <t>5.2.187 - 5.2.189</t>
  </si>
  <si>
    <t>gap, sehll, patching</t>
  </si>
  <si>
    <t>NGI54mm</t>
  </si>
  <si>
    <t>5.2.127 - 5.2.129</t>
  </si>
  <si>
    <t>5.2.130 - 5.2.132</t>
  </si>
  <si>
    <t>ONSB14</t>
  </si>
  <si>
    <t>5.2.133 - 5.2.135</t>
  </si>
  <si>
    <r>
      <t>cm</t>
    </r>
    <r>
      <rPr>
        <vertAlign val="superscript"/>
        <sz val="11"/>
        <color rgb="FF000000"/>
        <rFont val="Arial"/>
        <family val="2"/>
      </rPr>
      <t>2</t>
    </r>
  </si>
  <si>
    <r>
      <t>kN/m</t>
    </r>
    <r>
      <rPr>
        <vertAlign val="superscript"/>
        <sz val="11"/>
        <color rgb="FF000000"/>
        <rFont val="Arial"/>
        <family val="2"/>
      </rPr>
      <t>3</t>
    </r>
  </si>
  <si>
    <r>
      <t xml:space="preserve">  </t>
    </r>
    <r>
      <rPr>
        <sz val="11"/>
        <color rgb="FF000000"/>
        <rFont val="Segoe UI Symbol"/>
        <family val="2"/>
      </rPr>
      <t></t>
    </r>
    <r>
      <rPr>
        <vertAlign val="subscript"/>
        <sz val="11"/>
        <color rgb="FF000000"/>
        <rFont val="Arial"/>
        <family val="2"/>
      </rPr>
      <t>v0</t>
    </r>
    <r>
      <rPr>
        <sz val="11"/>
        <color rgb="FF000000"/>
        <rFont val="Arial"/>
        <family val="2"/>
      </rPr>
      <t>' kPa</t>
    </r>
  </si>
  <si>
    <r>
      <t>c</t>
    </r>
    <r>
      <rPr>
        <vertAlign val="subscript"/>
        <sz val="11"/>
        <color rgb="FF000000"/>
        <rFont val="Arial"/>
        <family val="2"/>
      </rPr>
      <t xml:space="preserve">v0 </t>
    </r>
    <r>
      <rPr>
        <sz val="11"/>
        <color rgb="FF000000"/>
        <rFont val="Arial"/>
        <family val="2"/>
      </rPr>
      <t>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/s*10</t>
    </r>
    <r>
      <rPr>
        <vertAlign val="superscript"/>
        <sz val="11"/>
        <color rgb="FF000000"/>
        <rFont val="Arial"/>
        <family val="2"/>
      </rPr>
      <t>-7</t>
    </r>
  </si>
  <si>
    <r>
      <t>c</t>
    </r>
    <r>
      <rPr>
        <vertAlign val="subscript"/>
        <sz val="11"/>
        <color rgb="FF000000"/>
        <rFont val="Arial"/>
        <family val="2"/>
      </rPr>
      <t xml:space="preserve">v1 </t>
    </r>
    <r>
      <rPr>
        <sz val="11"/>
        <color rgb="FF000000"/>
        <rFont val="Arial"/>
        <family val="2"/>
      </rPr>
      <t>1)</t>
    </r>
  </si>
  <si>
    <r>
      <t>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/s*10</t>
    </r>
    <r>
      <rPr>
        <vertAlign val="superscript"/>
        <sz val="11"/>
        <color rgb="FF000000"/>
        <rFont val="Arial"/>
        <family val="2"/>
      </rPr>
      <t xml:space="preserve">-7 </t>
    </r>
    <r>
      <rPr>
        <sz val="11"/>
        <color rgb="FF000000"/>
        <rFont val="Arial"/>
        <family val="2"/>
      </rPr>
      <t>m/s * 10</t>
    </r>
    <r>
      <rPr>
        <vertAlign val="superscript"/>
        <sz val="11"/>
        <color rgb="FF000000"/>
        <rFont val="Arial"/>
        <family val="2"/>
      </rPr>
      <t>-10</t>
    </r>
  </si>
  <si>
    <t>Borehole</t>
  </si>
  <si>
    <t>depth</t>
  </si>
  <si>
    <t>M</t>
  </si>
  <si>
    <t xml:space="preserve">K </t>
  </si>
  <si>
    <t>G0</t>
  </si>
  <si>
    <t>G0(Mpa)</t>
  </si>
  <si>
    <t>weight</t>
  </si>
  <si>
    <t>Tube part test</t>
  </si>
  <si>
    <t>of test</t>
  </si>
  <si>
    <t>1)</t>
  </si>
  <si>
    <t>CONSOLIDATION</t>
  </si>
  <si>
    <t>Perm k</t>
  </si>
  <si>
    <r>
      <t>m/s * 10</t>
    </r>
    <r>
      <rPr>
        <vertAlign val="superscript"/>
        <sz val="6"/>
        <color rgb="FF000000"/>
        <rFont val="Arial"/>
        <family val="2"/>
      </rPr>
      <t>-9</t>
    </r>
  </si>
  <si>
    <t>UNDRAINED. STATIC TESTING</t>
  </si>
  <si>
    <r>
      <t></t>
    </r>
    <r>
      <rPr>
        <sz val="6"/>
        <color rgb="FF000000"/>
        <rFont val="Arial"/>
        <family val="2"/>
      </rPr>
      <t>e/e</t>
    </r>
    <r>
      <rPr>
        <vertAlign val="subscript"/>
        <sz val="6"/>
        <color rgb="FF000000"/>
        <rFont val="Arial"/>
        <family val="2"/>
      </rPr>
      <t>i</t>
    </r>
  </si>
  <si>
    <t>Sample quality</t>
  </si>
  <si>
    <r>
      <t>I</t>
    </r>
    <r>
      <rPr>
        <vertAlign val="subscript"/>
        <sz val="6"/>
        <color rgb="FF000000"/>
        <rFont val="Arial"/>
        <family val="2"/>
      </rPr>
      <t>p</t>
    </r>
  </si>
  <si>
    <t>Clay cont.</t>
  </si>
  <si>
    <r>
      <t>Unit weight kN/m</t>
    </r>
    <r>
      <rPr>
        <vertAlign val="superscript"/>
        <sz val="6"/>
        <color rgb="FF000000"/>
        <rFont val="Arial"/>
        <family val="2"/>
      </rPr>
      <t>3</t>
    </r>
  </si>
  <si>
    <r>
      <t>p</t>
    </r>
    <r>
      <rPr>
        <vertAlign val="subscript"/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'</t>
    </r>
  </si>
  <si>
    <r>
      <t></t>
    </r>
    <r>
      <rPr>
        <sz val="4"/>
        <color rgb="FF000000"/>
        <rFont val="Segoe UI Symbol"/>
        <family val="2"/>
      </rPr>
      <t></t>
    </r>
    <r>
      <rPr>
        <sz val="4"/>
        <color rgb="FF000000"/>
        <rFont val="Times New Roman"/>
        <family val="1"/>
      </rPr>
      <t>a</t>
    </r>
    <r>
      <rPr>
        <sz val="6"/>
        <color rgb="FF000000"/>
        <rFont val="Arial"/>
        <family val="2"/>
      </rPr>
      <t>' final kPa</t>
    </r>
  </si>
  <si>
    <r>
      <t></t>
    </r>
    <r>
      <rPr>
        <vertAlign val="subscript"/>
        <sz val="6"/>
        <color rgb="FF000000"/>
        <rFont val="Arial"/>
        <family val="2"/>
      </rPr>
      <t xml:space="preserve"> r</t>
    </r>
    <r>
      <rPr>
        <sz val="6"/>
        <color rgb="FF000000"/>
        <rFont val="Arial"/>
        <family val="2"/>
      </rPr>
      <t>' final kPa</t>
    </r>
  </si>
  <si>
    <r>
      <t></t>
    </r>
    <r>
      <rPr>
        <sz val="4"/>
        <color rgb="FF000000"/>
        <rFont val="Arial"/>
        <family val="2"/>
      </rPr>
      <t xml:space="preserve"> vol</t>
    </r>
  </si>
  <si>
    <r>
      <t></t>
    </r>
    <r>
      <rPr>
        <sz val="4"/>
        <color rgb="FF000000"/>
        <rFont val="Arial"/>
        <family val="2"/>
      </rPr>
      <t>ac</t>
    </r>
  </si>
  <si>
    <t>B</t>
  </si>
  <si>
    <r>
      <t>s</t>
    </r>
    <r>
      <rPr>
        <vertAlign val="subscript"/>
        <sz val="6"/>
        <color rgb="FF000000"/>
        <rFont val="Arial"/>
        <family val="2"/>
      </rPr>
      <t>u</t>
    </r>
  </si>
  <si>
    <r>
      <t>U</t>
    </r>
    <r>
      <rPr>
        <vertAlign val="subscript"/>
        <sz val="6"/>
        <color rgb="FF000000"/>
        <rFont val="Arial"/>
        <family val="2"/>
      </rPr>
      <t>f</t>
    </r>
  </si>
  <si>
    <r>
      <t></t>
    </r>
    <r>
      <rPr>
        <vertAlign val="subscript"/>
        <sz val="6"/>
        <color rgb="FF000000"/>
        <rFont val="Arial"/>
        <family val="2"/>
      </rPr>
      <t>f</t>
    </r>
  </si>
  <si>
    <r>
      <t>s</t>
    </r>
    <r>
      <rPr>
        <sz val="4"/>
        <color rgb="FF000000"/>
        <rFont val="Arial"/>
        <family val="2"/>
      </rPr>
      <t>u</t>
    </r>
    <r>
      <rPr>
        <sz val="6"/>
        <color rgb="FF000000"/>
        <rFont val="Arial"/>
        <family val="2"/>
      </rPr>
      <t>/</t>
    </r>
    <r>
      <rPr>
        <sz val="6"/>
        <color rgb="FF000000"/>
        <rFont val="Segoe UI Symbol"/>
        <family val="2"/>
      </rPr>
      <t></t>
    </r>
    <r>
      <rPr>
        <sz val="6"/>
        <color rgb="FF000000"/>
        <rFont val="Arial"/>
        <family val="2"/>
      </rPr>
      <t>'</t>
    </r>
    <r>
      <rPr>
        <sz val="4"/>
        <color rgb="FF000000"/>
        <rFont val="Arial"/>
        <family val="2"/>
      </rPr>
      <t>ac</t>
    </r>
  </si>
  <si>
    <r>
      <t>w</t>
    </r>
    <r>
      <rPr>
        <vertAlign val="subscript"/>
        <sz val="6"/>
        <color rgb="FF000000"/>
        <rFont val="Arial"/>
        <family val="2"/>
      </rPr>
      <t>i</t>
    </r>
  </si>
  <si>
    <r>
      <t>w</t>
    </r>
    <r>
      <rPr>
        <vertAlign val="subscript"/>
        <sz val="6"/>
        <color rgb="FF000000"/>
        <rFont val="Arial"/>
        <family val="2"/>
      </rPr>
      <t>c</t>
    </r>
  </si>
  <si>
    <t>1-C-1</t>
  </si>
  <si>
    <t>8,52</t>
  </si>
  <si>
    <t>42,1</t>
  </si>
  <si>
    <t>17,94</t>
  </si>
  <si>
    <t>CAUC</t>
  </si>
  <si>
    <t>53,2</t>
  </si>
  <si>
    <t>52,9</t>
  </si>
  <si>
    <t>31,7</t>
  </si>
  <si>
    <t>9,53</t>
  </si>
  <si>
    <t>6,80</t>
  </si>
  <si>
    <t>99,0</t>
  </si>
  <si>
    <t>0,178</t>
  </si>
  <si>
    <t>failed applying back pressure, assumed initial water content</t>
  </si>
  <si>
    <t>2-C-1</t>
  </si>
  <si>
    <t>9,08</t>
  </si>
  <si>
    <t>43,2</t>
  </si>
  <si>
    <t>40,0</t>
  </si>
  <si>
    <t>17,75</t>
  </si>
  <si>
    <t>58,3</t>
  </si>
  <si>
    <t>57,1</t>
  </si>
  <si>
    <t>34,3</t>
  </si>
  <si>
    <t>4,12</t>
  </si>
  <si>
    <t>2,78</t>
  </si>
  <si>
    <t>99,4</t>
  </si>
  <si>
    <t>24,1</t>
  </si>
  <si>
    <t>16,3</t>
  </si>
  <si>
    <t>3,9</t>
  </si>
  <si>
    <t>0,42</t>
  </si>
  <si>
    <t>0,076</t>
  </si>
  <si>
    <t>5.3.6 - 5.37</t>
  </si>
  <si>
    <t>3-C-1</t>
  </si>
  <si>
    <t>10,13</t>
  </si>
  <si>
    <t>39,2</t>
  </si>
  <si>
    <t>17,92</t>
  </si>
  <si>
    <t>65,6</t>
  </si>
  <si>
    <t>65,5</t>
  </si>
  <si>
    <t>39,4</t>
  </si>
  <si>
    <t>3,88</t>
  </si>
  <si>
    <t>2,13</t>
  </si>
  <si>
    <t>25,3</t>
  </si>
  <si>
    <t>18,3</t>
  </si>
  <si>
    <t>2,0</t>
  </si>
  <si>
    <t>0,39</t>
  </si>
  <si>
    <t>0,072</t>
  </si>
  <si>
    <t>5.3.8 - 5.3.9</t>
  </si>
  <si>
    <t>9,07</t>
  </si>
  <si>
    <t>46,5</t>
  </si>
  <si>
    <t>40,9</t>
  </si>
  <si>
    <t>17,47</t>
  </si>
  <si>
    <t>57,2</t>
  </si>
  <si>
    <t>6,95</t>
  </si>
  <si>
    <t>4,17</t>
  </si>
  <si>
    <t>24,9</t>
  </si>
  <si>
    <t>18,2</t>
  </si>
  <si>
    <t>9,5</t>
  </si>
  <si>
    <t>0,44</t>
  </si>
  <si>
    <t>0,124</t>
  </si>
  <si>
    <t>5.3.10 - 5.3.11</t>
  </si>
  <si>
    <t>10,07</t>
  </si>
  <si>
    <t>41,9</t>
  </si>
  <si>
    <t>39,3</t>
  </si>
  <si>
    <t>17,82</t>
  </si>
  <si>
    <t>64,5</t>
  </si>
  <si>
    <t>64,4</t>
  </si>
  <si>
    <t>38,7</t>
  </si>
  <si>
    <t>3,38</t>
  </si>
  <si>
    <t>2,32</t>
  </si>
  <si>
    <t>98,2</t>
  </si>
  <si>
    <t>26,4</t>
  </si>
  <si>
    <t>3,1</t>
  </si>
  <si>
    <t>0,41</t>
  </si>
  <si>
    <t>0,063</t>
  </si>
  <si>
    <t>5.3.12 - 5.3.13</t>
  </si>
  <si>
    <t>4-C-1</t>
  </si>
  <si>
    <t>11,07</t>
  </si>
  <si>
    <t>36,3</t>
  </si>
  <si>
    <t>18,13</t>
  </si>
  <si>
    <t>71,8</t>
  </si>
  <si>
    <t>71,6</t>
  </si>
  <si>
    <t>43,0</t>
  </si>
  <si>
    <t>3,86</t>
  </si>
  <si>
    <t>2,19</t>
  </si>
  <si>
    <t>99,6</t>
  </si>
  <si>
    <t>25,9</t>
  </si>
  <si>
    <t>20,2</t>
  </si>
  <si>
    <t>2,5</t>
  </si>
  <si>
    <t>0,36</t>
  </si>
  <si>
    <t>0,074</t>
  </si>
  <si>
    <t>5.3.14 - 5.3.15</t>
  </si>
  <si>
    <t>1-1-C-1</t>
  </si>
  <si>
    <t>5,78</t>
  </si>
  <si>
    <t>33,2</t>
  </si>
  <si>
    <t>Cancelled, too soft due to disturbanc</t>
  </si>
  <si>
    <t xml:space="preserve">e  - </t>
  </si>
  <si>
    <t>1-2-C-1</t>
  </si>
  <si>
    <t>6,40</t>
  </si>
  <si>
    <t>66,4</t>
  </si>
  <si>
    <t>63,7</t>
  </si>
  <si>
    <t>16,22</t>
  </si>
  <si>
    <t>37,7</t>
  </si>
  <si>
    <t>37,6</t>
  </si>
  <si>
    <t>22,6</t>
  </si>
  <si>
    <t>2,77</t>
  </si>
  <si>
    <t>1,35</t>
  </si>
  <si>
    <t>100,0</t>
  </si>
  <si>
    <t>14,8</t>
  </si>
  <si>
    <t>8,9</t>
  </si>
  <si>
    <t>1,3</t>
  </si>
  <si>
    <t>0,043</t>
  </si>
  <si>
    <t>5.3.16 - 5.3.17</t>
  </si>
  <si>
    <t>1-3-C-1</t>
  </si>
  <si>
    <t>7,30</t>
  </si>
  <si>
    <t>59,8</t>
  </si>
  <si>
    <t>57,9</t>
  </si>
  <si>
    <t>16,39</t>
  </si>
  <si>
    <t>44,3</t>
  </si>
  <si>
    <t>44,2</t>
  </si>
  <si>
    <t>26,6</t>
  </si>
  <si>
    <t>1,98</t>
  </si>
  <si>
    <t>1,52</t>
  </si>
  <si>
    <t>97,4</t>
  </si>
  <si>
    <t>17,2</t>
  </si>
  <si>
    <t>13,1</t>
  </si>
  <si>
    <t>0,032</t>
  </si>
  <si>
    <t>5.3.18 - 5.3.19</t>
  </si>
  <si>
    <t>2-1-C-1</t>
  </si>
  <si>
    <t>8,78</t>
  </si>
  <si>
    <t>45,2</t>
  </si>
  <si>
    <t>40,6</t>
  </si>
  <si>
    <t>17,58</t>
  </si>
  <si>
    <t>55,1</t>
  </si>
  <si>
    <t>54,0</t>
  </si>
  <si>
    <t>32,9</t>
  </si>
  <si>
    <t>5,53</t>
  </si>
  <si>
    <t>3,33</t>
  </si>
  <si>
    <t>17,5</t>
  </si>
  <si>
    <t>6,4</t>
  </si>
  <si>
    <t>0,100</t>
  </si>
  <si>
    <t>5.3.20 - 5.3.21</t>
  </si>
  <si>
    <t>68,5</t>
  </si>
  <si>
    <t>63,6</t>
  </si>
  <si>
    <t>15,84</t>
  </si>
  <si>
    <t>33,3</t>
  </si>
  <si>
    <t>19,9</t>
  </si>
  <si>
    <t>4,84</t>
  </si>
  <si>
    <t>2,58</t>
  </si>
  <si>
    <t>13,5</t>
  </si>
  <si>
    <t>8,8</t>
  </si>
  <si>
    <t>2,9</t>
  </si>
  <si>
    <t>5.3.22 - 5.3.23</t>
  </si>
  <si>
    <t>6,37</t>
  </si>
  <si>
    <t>67,1</t>
  </si>
  <si>
    <t>65,0</t>
  </si>
  <si>
    <t>16,00</t>
  </si>
  <si>
    <t>37,5</t>
  </si>
  <si>
    <t>37,4</t>
  </si>
  <si>
    <t>2,06</t>
  </si>
  <si>
    <t>1,07</t>
  </si>
  <si>
    <t>16,1</t>
  </si>
  <si>
    <t>9,3</t>
  </si>
  <si>
    <t>1,4</t>
  </si>
  <si>
    <t>0,43</t>
  </si>
  <si>
    <t>5.3.24 - 5.3.25</t>
  </si>
  <si>
    <t>7,37</t>
  </si>
  <si>
    <t>58,1</t>
  </si>
  <si>
    <t>16,33</t>
  </si>
  <si>
    <t>44,8</t>
  </si>
  <si>
    <t>44,7</t>
  </si>
  <si>
    <t>26,9</t>
  </si>
  <si>
    <t>1,79</t>
  </si>
  <si>
    <t>1,27</t>
  </si>
  <si>
    <t>98,8</t>
  </si>
  <si>
    <t>17,1</t>
  </si>
  <si>
    <t>11,0</t>
  </si>
  <si>
    <t>0,38</t>
  </si>
  <si>
    <t>0,029</t>
  </si>
  <si>
    <t>5.3.26 - 5.3.27</t>
  </si>
  <si>
    <t>51,0</t>
  </si>
  <si>
    <t>46,4</t>
  </si>
  <si>
    <t>17,25</t>
  </si>
  <si>
    <t>55,0</t>
  </si>
  <si>
    <t>33,1</t>
  </si>
  <si>
    <t>3,67</t>
  </si>
  <si>
    <t>99,5</t>
  </si>
  <si>
    <t>21,4</t>
  </si>
  <si>
    <t>0,095</t>
  </si>
  <si>
    <t>5.3.28 - 5.3.29</t>
  </si>
  <si>
    <t>6,73</t>
  </si>
  <si>
    <t>68,2</t>
  </si>
  <si>
    <t>62,5</t>
  </si>
  <si>
    <t>16,69</t>
  </si>
  <si>
    <t>40,1</t>
  </si>
  <si>
    <t>24,0</t>
  </si>
  <si>
    <t>5,93</t>
  </si>
  <si>
    <t>1,93</t>
  </si>
  <si>
    <t>16,0</t>
  </si>
  <si>
    <t>12,4</t>
  </si>
  <si>
    <t>0,40</t>
  </si>
  <si>
    <t>0,091</t>
  </si>
  <si>
    <t>5.3.30 - 5.3.31</t>
  </si>
  <si>
    <t>2-2-C-1</t>
  </si>
  <si>
    <t>9,70</t>
  </si>
  <si>
    <t>41,7</t>
  </si>
  <si>
    <t>17,84</t>
  </si>
  <si>
    <t>61,8</t>
  </si>
  <si>
    <t>61,7</t>
  </si>
  <si>
    <t>37,0</t>
  </si>
  <si>
    <t>3,89</t>
  </si>
  <si>
    <t>2,29</t>
  </si>
  <si>
    <t>98,6</t>
  </si>
  <si>
    <t>22,8</t>
  </si>
  <si>
    <t>19,0</t>
  </si>
  <si>
    <t>0,37</t>
  </si>
  <si>
    <t>0,073</t>
  </si>
  <si>
    <t>5.3.32 - 5.3.33</t>
  </si>
  <si>
    <t>45,7</t>
  </si>
  <si>
    <t>40,8</t>
  </si>
  <si>
    <t>17,42</t>
  </si>
  <si>
    <t>6,09</t>
  </si>
  <si>
    <t>3,34</t>
  </si>
  <si>
    <t>18,0</t>
  </si>
  <si>
    <t>5,4</t>
  </si>
  <si>
    <t>0,109</t>
  </si>
  <si>
    <t>5.3.34 - 5.3.35</t>
  </si>
  <si>
    <t>9,73</t>
  </si>
  <si>
    <t>39,6</t>
  </si>
  <si>
    <t>17,85</t>
  </si>
  <si>
    <t>62,0</t>
  </si>
  <si>
    <t>61,9</t>
  </si>
  <si>
    <t>37,2</t>
  </si>
  <si>
    <t>2,71</t>
  </si>
  <si>
    <t>1,44</t>
  </si>
  <si>
    <t>96,9</t>
  </si>
  <si>
    <t>24,7</t>
  </si>
  <si>
    <t>16,4</t>
  </si>
  <si>
    <t>0,051</t>
  </si>
  <si>
    <t>5.3.36 - 5.3.37</t>
  </si>
  <si>
    <t>2-3-C-1</t>
  </si>
  <si>
    <t>10,68</t>
  </si>
  <si>
    <t>42,4</t>
  </si>
  <si>
    <t>69,3</t>
  </si>
  <si>
    <t>69,2</t>
  </si>
  <si>
    <t>41,6</t>
  </si>
  <si>
    <t>6,76</t>
  </si>
  <si>
    <t>3,97</t>
  </si>
  <si>
    <t>25,6</t>
  </si>
  <si>
    <t>22,3</t>
  </si>
  <si>
    <t>6,3</t>
  </si>
  <si>
    <t>0,126</t>
  </si>
  <si>
    <t>5.3.38 - 5.3.39</t>
  </si>
  <si>
    <t>68,1</t>
  </si>
  <si>
    <t>61,1</t>
  </si>
  <si>
    <t>33,5</t>
  </si>
  <si>
    <t>33,4</t>
  </si>
  <si>
    <t>20,0</t>
  </si>
  <si>
    <t>7,07</t>
  </si>
  <si>
    <t>4,60</t>
  </si>
  <si>
    <t>12,5</t>
  </si>
  <si>
    <t>11,3</t>
  </si>
  <si>
    <t>10,0</t>
  </si>
  <si>
    <t>0,108</t>
  </si>
  <si>
    <t>5.3.40 - 5.3.41</t>
  </si>
  <si>
    <t>43,5</t>
  </si>
  <si>
    <t>40,4</t>
  </si>
  <si>
    <t>17,62</t>
  </si>
  <si>
    <t>33,0</t>
  </si>
  <si>
    <t>3,91</t>
  </si>
  <si>
    <t>2,18</t>
  </si>
  <si>
    <t>19,8</t>
  </si>
  <si>
    <t>14,4</t>
  </si>
  <si>
    <t>5.3.42 - 5.3.43</t>
  </si>
  <si>
    <t>1-1-A-1</t>
  </si>
  <si>
    <t>5,87</t>
  </si>
  <si>
    <t>66,3</t>
  </si>
  <si>
    <t>57,4</t>
  </si>
  <si>
    <t>16,26</t>
  </si>
  <si>
    <t>33,9</t>
  </si>
  <si>
    <t>33,8</t>
  </si>
  <si>
    <t>20,3</t>
  </si>
  <si>
    <t>9,13</t>
  </si>
  <si>
    <t>5,40</t>
  </si>
  <si>
    <t>97,2</t>
  </si>
  <si>
    <t>12,7</t>
  </si>
  <si>
    <t>11,7</t>
  </si>
  <si>
    <t>0,141</t>
  </si>
  <si>
    <t>5.3.44 - 5.3.45</t>
  </si>
  <si>
    <t>6,30</t>
  </si>
  <si>
    <t>64,7</t>
  </si>
  <si>
    <t>63,4</t>
  </si>
  <si>
    <t>16,14</t>
  </si>
  <si>
    <t>36,9</t>
  </si>
  <si>
    <t>1,40</t>
  </si>
  <si>
    <t>1,33</t>
  </si>
  <si>
    <t>99,3</t>
  </si>
  <si>
    <t>15,4</t>
  </si>
  <si>
    <t>9,6</t>
  </si>
  <si>
    <t>0,022</t>
  </si>
  <si>
    <t>5.3.46 - 5.3.47</t>
  </si>
  <si>
    <t>9,06</t>
  </si>
  <si>
    <t>43,6</t>
  </si>
  <si>
    <t>17,60</t>
  </si>
  <si>
    <t>57,0</t>
  </si>
  <si>
    <t>56,7</t>
  </si>
  <si>
    <t>3,46</t>
  </si>
  <si>
    <t>2,42</t>
  </si>
  <si>
    <t>99,1</t>
  </si>
  <si>
    <t>21,6</t>
  </si>
  <si>
    <t>1,6</t>
  </si>
  <si>
    <t>5.3.48 - 5.3.49</t>
  </si>
  <si>
    <t>6,28</t>
  </si>
  <si>
    <t>36,7</t>
  </si>
  <si>
    <t>36,5</t>
  </si>
  <si>
    <t>21,8</t>
  </si>
  <si>
    <t>3,01</t>
  </si>
  <si>
    <t>1,63</t>
  </si>
  <si>
    <t>99,8</t>
  </si>
  <si>
    <t>10,4</t>
  </si>
  <si>
    <t>2,3</t>
  </si>
  <si>
    <t>0,45</t>
  </si>
  <si>
    <t>0,047</t>
  </si>
  <si>
    <t>5.3.50 - 5.3.51</t>
  </si>
  <si>
    <t>9,37</t>
  </si>
  <si>
    <t>17,72</t>
  </si>
  <si>
    <t>59,2</t>
  </si>
  <si>
    <t>35,5</t>
  </si>
  <si>
    <t>3,35</t>
  </si>
  <si>
    <t>2,04</t>
  </si>
  <si>
    <t>21,2</t>
  </si>
  <si>
    <t>15,5</t>
  </si>
  <si>
    <t>1,9</t>
  </si>
  <si>
    <t>0,062</t>
  </si>
  <si>
    <t>5.3.52 - 5.3.53</t>
  </si>
  <si>
    <t>6,10</t>
  </si>
  <si>
    <t>64,2</t>
  </si>
  <si>
    <t>16,03</t>
  </si>
  <si>
    <t>35,4</t>
  </si>
  <si>
    <t>35,3</t>
  </si>
  <si>
    <t>21,1</t>
  </si>
  <si>
    <t>1,73</t>
  </si>
  <si>
    <t>1,31</t>
  </si>
  <si>
    <t>13,8</t>
  </si>
  <si>
    <t>8,6</t>
  </si>
  <si>
    <t>0,027</t>
  </si>
  <si>
    <t>5.3.54 - 5.3.55</t>
  </si>
  <si>
    <t>1-3-A-1</t>
  </si>
  <si>
    <t>7,04</t>
  </si>
  <si>
    <t>54,9</t>
  </si>
  <si>
    <t>51,6</t>
  </si>
  <si>
    <t>16,73</t>
  </si>
  <si>
    <t>42,3</t>
  </si>
  <si>
    <t>1,86</t>
  </si>
  <si>
    <t>98,4</t>
  </si>
  <si>
    <t>2,2</t>
  </si>
  <si>
    <t>0,061</t>
  </si>
  <si>
    <t>5.3.56 - 5.3.57</t>
  </si>
  <si>
    <r>
      <t>p</t>
    </r>
    <r>
      <rPr>
        <vertAlign val="subscript"/>
        <sz val="5"/>
        <color rgb="FF000000"/>
        <rFont val="Arial"/>
        <family val="2"/>
      </rPr>
      <t>o</t>
    </r>
    <r>
      <rPr>
        <sz val="5"/>
        <color rgb="FF000000"/>
        <rFont val="Arial"/>
        <family val="2"/>
      </rPr>
      <t>'</t>
    </r>
  </si>
  <si>
    <r>
      <t></t>
    </r>
    <r>
      <rPr>
        <sz val="3.5"/>
        <color rgb="FF000000"/>
        <rFont val="Segoe UI Symbol"/>
        <family val="2"/>
      </rPr>
      <t></t>
    </r>
    <r>
      <rPr>
        <sz val="3.5"/>
        <color rgb="FF000000"/>
        <rFont val="Times New Roman"/>
        <family val="1"/>
      </rPr>
      <t>a</t>
    </r>
    <r>
      <rPr>
        <sz val="5"/>
        <color rgb="FF000000"/>
        <rFont val="Arial"/>
        <family val="2"/>
      </rPr>
      <t>' final kPa</t>
    </r>
  </si>
  <si>
    <r>
      <t></t>
    </r>
    <r>
      <rPr>
        <vertAlign val="subscript"/>
        <sz val="5"/>
        <color rgb="FF000000"/>
        <rFont val="Arial"/>
        <family val="2"/>
      </rPr>
      <t xml:space="preserve"> r</t>
    </r>
    <r>
      <rPr>
        <sz val="5"/>
        <color rgb="FF000000"/>
        <rFont val="Arial"/>
        <family val="2"/>
      </rPr>
      <t>' final kPa</t>
    </r>
  </si>
  <si>
    <r>
      <t></t>
    </r>
    <r>
      <rPr>
        <sz val="3.5"/>
        <color rgb="FF000000"/>
        <rFont val="Arial"/>
        <family val="2"/>
      </rPr>
      <t xml:space="preserve"> vol</t>
    </r>
  </si>
  <si>
    <r>
      <t></t>
    </r>
    <r>
      <rPr>
        <sz val="3.5"/>
        <color rgb="FF000000"/>
        <rFont val="Arial"/>
        <family val="2"/>
      </rPr>
      <t>ac</t>
    </r>
  </si>
  <si>
    <r>
      <t>s</t>
    </r>
    <r>
      <rPr>
        <vertAlign val="subscript"/>
        <sz val="5"/>
        <color rgb="FF000000"/>
        <rFont val="Arial"/>
        <family val="2"/>
      </rPr>
      <t>u</t>
    </r>
  </si>
  <si>
    <r>
      <t>U</t>
    </r>
    <r>
      <rPr>
        <vertAlign val="subscript"/>
        <sz val="5"/>
        <color rgb="FF000000"/>
        <rFont val="Arial"/>
        <family val="2"/>
      </rPr>
      <t>f</t>
    </r>
  </si>
  <si>
    <r>
      <t></t>
    </r>
    <r>
      <rPr>
        <vertAlign val="subscript"/>
        <sz val="5"/>
        <color rgb="FF000000"/>
        <rFont val="Arial"/>
        <family val="2"/>
      </rPr>
      <t>f</t>
    </r>
  </si>
  <si>
    <r>
      <t>s</t>
    </r>
    <r>
      <rPr>
        <sz val="3.5"/>
        <color rgb="FF000000"/>
        <rFont val="Arial"/>
        <family val="2"/>
      </rPr>
      <t>u</t>
    </r>
    <r>
      <rPr>
        <sz val="5"/>
        <color rgb="FF000000"/>
        <rFont val="Arial"/>
        <family val="2"/>
      </rPr>
      <t>/</t>
    </r>
    <r>
      <rPr>
        <sz val="5"/>
        <color rgb="FF000000"/>
        <rFont val="Segoe UI Symbol"/>
        <family val="2"/>
      </rPr>
      <t></t>
    </r>
    <r>
      <rPr>
        <sz val="5"/>
        <color rgb="FF000000"/>
        <rFont val="Arial"/>
        <family val="2"/>
      </rPr>
      <t>'</t>
    </r>
    <r>
      <rPr>
        <sz val="3.5"/>
        <color rgb="FF000000"/>
        <rFont val="Arial"/>
        <family val="2"/>
      </rPr>
      <t>ac</t>
    </r>
  </si>
  <si>
    <r>
      <t>w</t>
    </r>
    <r>
      <rPr>
        <vertAlign val="subscript"/>
        <sz val="5"/>
        <color rgb="FF000000"/>
        <rFont val="Arial"/>
        <family val="2"/>
      </rPr>
      <t>i</t>
    </r>
  </si>
  <si>
    <r>
      <t>w</t>
    </r>
    <r>
      <rPr>
        <vertAlign val="subscript"/>
        <sz val="5"/>
        <color rgb="FF000000"/>
        <rFont val="Arial"/>
        <family val="2"/>
      </rPr>
      <t>c</t>
    </r>
  </si>
  <si>
    <t>Block (BL-1)</t>
  </si>
  <si>
    <t>5.3.58 - 5.3.59</t>
  </si>
  <si>
    <t>1-B-2</t>
  </si>
  <si>
    <t>CAUE</t>
  </si>
  <si>
    <t>5.3.60 - 5.3.61</t>
  </si>
  <si>
    <t>5.3.236 - 5.3.237</t>
  </si>
  <si>
    <t>2-B-2</t>
  </si>
  <si>
    <t>5.3.238 - 5.3.239</t>
  </si>
  <si>
    <t>5.3.62 - 5.3.63</t>
  </si>
  <si>
    <t>3-B-2</t>
  </si>
  <si>
    <t>5.3.64 - 5.3.65</t>
  </si>
  <si>
    <t>5.3.66 - 5.3.67</t>
  </si>
  <si>
    <t>5-B-1</t>
  </si>
  <si>
    <t>Block (BL-1), disturbed?</t>
  </si>
  <si>
    <t>5.3.68 - 5.3.69</t>
  </si>
  <si>
    <t>5-B-2</t>
  </si>
  <si>
    <t>5.3.70 - 5.3.71</t>
  </si>
  <si>
    <t>5-B-3</t>
  </si>
  <si>
    <t>5.3.72 - 5.3.73</t>
  </si>
  <si>
    <t>6-B-1</t>
  </si>
  <si>
    <t>5.3.74 - 5.3.75</t>
  </si>
  <si>
    <t>6-B-2</t>
  </si>
  <si>
    <t>5.3.76 - 5.3.77</t>
  </si>
  <si>
    <t>1-T1</t>
  </si>
  <si>
    <t>CLAY</t>
  </si>
  <si>
    <t>1-T2</t>
  </si>
  <si>
    <t>54Tube2016</t>
  </si>
  <si>
    <t>S3-1-1</t>
  </si>
  <si>
    <t>PVC 76 mm</t>
  </si>
  <si>
    <t>5.3.78 - 5.3.79</t>
  </si>
  <si>
    <t>S3-2-1</t>
  </si>
  <si>
    <t>5.3.79 - 5.3.80</t>
  </si>
  <si>
    <t>S3-3-1</t>
  </si>
  <si>
    <t>5.3.82 - 5.3.83</t>
  </si>
  <si>
    <t>S2-1-1</t>
  </si>
  <si>
    <t>5.3.104 - 5.3.105</t>
  </si>
  <si>
    <t>S2-2-1</t>
  </si>
  <si>
    <t>5.3.106 - 5.3.107</t>
  </si>
  <si>
    <t>S2-3-1</t>
  </si>
  <si>
    <t>5.3.108 - 5.3.109</t>
  </si>
  <si>
    <t>AL 76 mm</t>
  </si>
  <si>
    <t>5.3.90 - 5.3.91</t>
  </si>
  <si>
    <t>5.3.92 - 5.3.93</t>
  </si>
  <si>
    <t>5.3.94 - 5.3.95</t>
  </si>
  <si>
    <t>5.3.120 - 5.3.121</t>
  </si>
  <si>
    <t>5.3.122 - 5.3.123</t>
  </si>
  <si>
    <t>5.3.124 - 5.3.125</t>
  </si>
  <si>
    <t>5.3.110 - 5.3.111</t>
  </si>
  <si>
    <t>S3-1-2</t>
  </si>
  <si>
    <t>5.3.112 - 5.3.113</t>
  </si>
  <si>
    <t>S3-1-3</t>
  </si>
  <si>
    <t>5.3.114 - 5.3.115</t>
  </si>
  <si>
    <t>5.3.116 - 5.3.117</t>
  </si>
  <si>
    <t>5.3.118 - 5.3.119</t>
  </si>
  <si>
    <t>S1-1-1</t>
  </si>
  <si>
    <t>5.3.84 - 5.3.85</t>
  </si>
  <si>
    <t>S1-2-1</t>
  </si>
  <si>
    <t>5.3.86 - 5.3.87</t>
  </si>
  <si>
    <t>S1-3-1</t>
  </si>
  <si>
    <t>5.3.88 - 5.3.89</t>
  </si>
  <si>
    <t>NA - Vertical cut throughout spec</t>
  </si>
  <si>
    <t>S2-1-2</t>
  </si>
  <si>
    <t>Shelby 102mm</t>
  </si>
  <si>
    <t>5.3.96 - 5.3.97</t>
  </si>
  <si>
    <t>S2-1-3</t>
  </si>
  <si>
    <t>5.3.98 - 5.3.99</t>
  </si>
  <si>
    <t>Shelby 102 mm, Shell fragments</t>
  </si>
  <si>
    <t>5.3.100 - 5.3.101</t>
  </si>
  <si>
    <t>5.3.102 - 5.3.103</t>
  </si>
  <si>
    <t>borehole</t>
  </si>
  <si>
    <t>tube</t>
  </si>
  <si>
    <t>su</t>
  </si>
  <si>
    <t>SBPMT</t>
  </si>
  <si>
    <t>Field vane and CAUC</t>
  </si>
  <si>
    <t>Quality</t>
  </si>
  <si>
    <t>OCR_new</t>
  </si>
  <si>
    <t>effective</t>
  </si>
  <si>
    <t>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</si>
</sst>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Segoe UI Symbol"/>
      <family val="2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rgb="FF000000"/>
      <name val="Calibri"/>
      <family val="2"/>
    </font>
    <font>
      <sz val="6.5"/>
      <color rgb="FF000000"/>
      <name val="Arial"/>
      <family val="2"/>
    </font>
    <font>
      <sz val="5"/>
      <color rgb="FF000000"/>
      <name val="Arial"/>
      <family val="2"/>
    </font>
    <font>
      <vertAlign val="superscript"/>
      <sz val="5"/>
      <color rgb="FF000000"/>
      <name val="Arial"/>
      <family val="2"/>
    </font>
    <font>
      <sz val="5"/>
      <color rgb="FF000000"/>
      <name val="Segoe UI Symbol"/>
      <family val="2"/>
    </font>
    <font>
      <vertAlign val="subscript"/>
      <sz val="5"/>
      <color rgb="FF000000"/>
      <name val="Arial"/>
      <family val="2"/>
    </font>
    <font>
      <sz val="3.5"/>
      <color rgb="FF000000"/>
      <name val="Arial"/>
      <family val="2"/>
    </font>
    <font>
      <sz val="4"/>
      <color rgb="FF000000"/>
      <name val="Arial"/>
      <family val="2"/>
    </font>
    <font>
      <sz val="4"/>
      <color rgb="FF000000"/>
      <name val="Segoe UI Symbol"/>
      <family val="2"/>
    </font>
    <font>
      <sz val="6"/>
      <color rgb="FF000000"/>
      <name val="Arial"/>
      <family val="2"/>
    </font>
    <font>
      <vertAlign val="superscript"/>
      <sz val="6"/>
      <color rgb="FF000000"/>
      <name val="Arial"/>
      <family val="2"/>
    </font>
    <font>
      <sz val="6"/>
      <color rgb="FF000000"/>
      <name val="Segoe UI Symbol"/>
      <family val="2"/>
    </font>
    <font>
      <vertAlign val="subscript"/>
      <sz val="6"/>
      <color rgb="FF000000"/>
      <name val="Arial"/>
      <family val="2"/>
    </font>
    <font>
      <sz val="4"/>
      <color rgb="FF000000"/>
      <name val="Times New Roman"/>
      <family val="1"/>
    </font>
    <font>
      <sz val="7"/>
      <color rgb="FF000000"/>
      <name val="Arial"/>
      <family val="2"/>
    </font>
    <font>
      <strike/>
      <sz val="7"/>
      <color rgb="FF000000"/>
      <name val="Arial"/>
      <family val="2"/>
    </font>
    <font>
      <sz val="3.5"/>
      <color rgb="FF000000"/>
      <name val="Segoe UI Symbol"/>
      <family val="2"/>
    </font>
    <font>
      <sz val="3.5"/>
      <color rgb="FF000000"/>
      <name val="Times New Roman"/>
      <family val="1"/>
    </font>
    <font>
      <sz val="7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94">
    <xf numFmtId="0" fontId="0" fillId="0" borderId="0" xfId="0"/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0" borderId="0" xfId="0" applyNumberFormat="1"/>
    <xf numFmtId="2" fontId="0" fillId="3" borderId="0" xfId="0" applyNumberFormat="1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left"/>
    </xf>
    <xf numFmtId="2" fontId="1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justify" vertical="center" wrapText="1"/>
    </xf>
    <xf numFmtId="0" fontId="7" fillId="5" borderId="26" xfId="0" applyFont="1" applyFill="1" applyBorder="1" applyAlignment="1">
      <alignment horizontal="left" vertical="center" wrapText="1" inden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vertical="center" wrapText="1"/>
    </xf>
    <xf numFmtId="0" fontId="0" fillId="5" borderId="26" xfId="0" applyFill="1" applyBorder="1" applyAlignment="1">
      <alignment wrapText="1"/>
    </xf>
    <xf numFmtId="0" fontId="5" fillId="5" borderId="26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horizontal="right" vertical="center" wrapText="1"/>
    </xf>
    <xf numFmtId="0" fontId="7" fillId="5" borderId="23" xfId="0" applyFont="1" applyFill="1" applyBorder="1" applyAlignment="1">
      <alignment horizontal="right" vertical="center" wrapText="1"/>
    </xf>
    <xf numFmtId="0" fontId="0" fillId="5" borderId="26" xfId="0" applyFill="1" applyBorder="1" applyAlignment="1">
      <alignment vertical="top" wrapText="1"/>
    </xf>
    <xf numFmtId="0" fontId="0" fillId="5" borderId="26" xfId="0" applyFill="1" applyBorder="1" applyAlignment="1">
      <alignment vertical="center" wrapText="1"/>
    </xf>
    <xf numFmtId="0" fontId="0" fillId="5" borderId="3" xfId="0" applyFill="1" applyBorder="1" applyAlignment="1">
      <alignment wrapText="1"/>
    </xf>
    <xf numFmtId="0" fontId="7" fillId="5" borderId="3" xfId="0" applyFont="1" applyFill="1" applyBorder="1" applyAlignment="1">
      <alignment vertical="center" wrapText="1"/>
    </xf>
    <xf numFmtId="0" fontId="0" fillId="5" borderId="3" xfId="0" applyFill="1" applyBorder="1" applyAlignment="1">
      <alignment vertical="top" wrapText="1"/>
    </xf>
    <xf numFmtId="0" fontId="0" fillId="5" borderId="3" xfId="0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0" xfId="0" applyFont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12" fillId="5" borderId="26" xfId="0" applyFont="1" applyFill="1" applyBorder="1" applyAlignment="1">
      <alignment horizontal="left" vertical="center" wrapText="1" indent="1"/>
    </xf>
    <xf numFmtId="0" fontId="12" fillId="5" borderId="33" xfId="0" applyFont="1" applyFill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vertical="top" wrapText="1"/>
    </xf>
    <xf numFmtId="0" fontId="12" fillId="5" borderId="33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7" fillId="5" borderId="32" xfId="0" applyFont="1" applyFill="1" applyBorder="1" applyAlignment="1">
      <alignment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justify" vertical="center" wrapText="1"/>
    </xf>
    <xf numFmtId="0" fontId="7" fillId="5" borderId="34" xfId="0" applyFont="1" applyFill="1" applyBorder="1" applyAlignment="1">
      <alignment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justify" vertical="center" wrapText="1"/>
    </xf>
    <xf numFmtId="0" fontId="0" fillId="5" borderId="1" xfId="0" applyFill="1" applyBorder="1" applyAlignment="1">
      <alignment wrapText="1"/>
    </xf>
    <xf numFmtId="0" fontId="7" fillId="5" borderId="1" xfId="0" applyFont="1" applyFill="1" applyBorder="1" applyAlignment="1">
      <alignment horizontal="left" vertical="center" wrapText="1" indent="1"/>
    </xf>
    <xf numFmtId="0" fontId="0" fillId="5" borderId="1" xfId="0" applyFill="1" applyBorder="1" applyAlignment="1">
      <alignment vertical="top" wrapText="1"/>
    </xf>
    <xf numFmtId="0" fontId="0" fillId="5" borderId="29" xfId="0" applyFill="1" applyBorder="1" applyAlignment="1">
      <alignment vertical="top" wrapText="1"/>
    </xf>
    <xf numFmtId="0" fontId="0" fillId="5" borderId="29" xfId="0" applyFill="1" applyBorder="1" applyAlignment="1">
      <alignment wrapText="1"/>
    </xf>
    <xf numFmtId="0" fontId="7" fillId="0" borderId="38" xfId="0" applyFont="1" applyBorder="1" applyAlignment="1">
      <alignment horizontal="justify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justify" vertical="center" wrapText="1"/>
    </xf>
    <xf numFmtId="0" fontId="7" fillId="0" borderId="36" xfId="0" applyFont="1" applyBorder="1" applyAlignment="1">
      <alignment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justify" vertical="center" wrapText="1"/>
    </xf>
    <xf numFmtId="0" fontId="2" fillId="0" borderId="36" xfId="0" applyFont="1" applyBorder="1" applyAlignment="1">
      <alignment vertical="center" wrapText="1"/>
    </xf>
    <xf numFmtId="0" fontId="11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 indent="1"/>
    </xf>
    <xf numFmtId="0" fontId="7" fillId="0" borderId="26" xfId="0" applyFont="1" applyBorder="1" applyAlignment="1">
      <alignment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4" xfId="0" applyFont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4" fontId="7" fillId="0" borderId="3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0" borderId="3" xfId="0" applyNumberFormat="1" applyFont="1" applyBorder="1" applyAlignment="1">
      <alignment horizontal="justify" vertical="center" wrapText="1"/>
    </xf>
    <xf numFmtId="0" fontId="7" fillId="0" borderId="0" xfId="0" applyFont="1" applyAlignment="1">
      <alignment horizontal="left" vertical="center" wrapText="1" inden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0" xfId="0" applyFill="1"/>
    <xf numFmtId="0" fontId="0" fillId="2" borderId="0" xfId="0" applyFill="1"/>
    <xf numFmtId="2" fontId="0" fillId="6" borderId="0" xfId="0" applyNumberFormat="1" applyFill="1"/>
    <xf numFmtId="2" fontId="0" fillId="6" borderId="0" xfId="0" applyNumberFormat="1" applyFill="1" applyAlignment="1">
      <alignment horizontal="center"/>
    </xf>
    <xf numFmtId="0" fontId="19" fillId="5" borderId="33" xfId="0" applyFont="1" applyFill="1" applyBorder="1" applyAlignment="1">
      <alignment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wrapText="1"/>
    </xf>
    <xf numFmtId="0" fontId="19" fillId="5" borderId="33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vertical="top" wrapText="1"/>
    </xf>
    <xf numFmtId="0" fontId="21" fillId="5" borderId="33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vertical="center" wrapText="1"/>
    </xf>
    <xf numFmtId="0" fontId="19" fillId="5" borderId="26" xfId="0" applyFont="1" applyFill="1" applyBorder="1" applyAlignment="1">
      <alignment horizontal="left" vertical="center" wrapText="1" indent="1"/>
    </xf>
    <xf numFmtId="0" fontId="21" fillId="5" borderId="26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left" vertical="center" wrapText="1" indent="1"/>
    </xf>
    <xf numFmtId="0" fontId="19" fillId="5" borderId="2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0" borderId="36" xfId="0" applyFont="1" applyBorder="1" applyAlignment="1">
      <alignment vertical="center" wrapText="1"/>
    </xf>
    <xf numFmtId="0" fontId="24" fillId="0" borderId="3" xfId="0" applyFont="1" applyBorder="1" applyAlignment="1">
      <alignment horizontal="justify" vertical="center" wrapText="1"/>
    </xf>
    <xf numFmtId="0" fontId="24" fillId="0" borderId="36" xfId="0" applyFont="1" applyBorder="1" applyAlignment="1">
      <alignment horizontal="justify" vertical="center" wrapText="1"/>
    </xf>
    <xf numFmtId="0" fontId="24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left" vertical="center" wrapText="1" indent="1"/>
    </xf>
    <xf numFmtId="0" fontId="24" fillId="0" borderId="3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0" borderId="29" xfId="0" applyFont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 indent="1"/>
    </xf>
    <xf numFmtId="0" fontId="24" fillId="0" borderId="1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justify" vertical="center" wrapText="1"/>
    </xf>
    <xf numFmtId="0" fontId="25" fillId="0" borderId="3" xfId="0" applyFont="1" applyBorder="1" applyAlignment="1">
      <alignment horizontal="left" vertical="center" wrapText="1" indent="1"/>
    </xf>
    <xf numFmtId="0" fontId="24" fillId="0" borderId="6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justify" vertical="center" wrapText="1"/>
    </xf>
    <xf numFmtId="0" fontId="24" fillId="0" borderId="64" xfId="0" applyFont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64" xfId="0" applyFont="1" applyBorder="1" applyAlignment="1">
      <alignment horizontal="justify" vertical="center" wrapText="1"/>
    </xf>
    <xf numFmtId="0" fontId="24" fillId="0" borderId="7" xfId="0" applyFont="1" applyBorder="1" applyAlignment="1">
      <alignment horizontal="left" vertical="center" wrapText="1" indent="1"/>
    </xf>
    <xf numFmtId="0" fontId="24" fillId="0" borderId="7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 wrapText="1"/>
    </xf>
    <xf numFmtId="0" fontId="24" fillId="0" borderId="6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justify" vertical="center" wrapText="1"/>
    </xf>
    <xf numFmtId="0" fontId="0" fillId="5" borderId="66" xfId="0" applyFill="1" applyBorder="1" applyAlignment="1">
      <alignment wrapText="1"/>
    </xf>
    <xf numFmtId="0" fontId="0" fillId="5" borderId="66" xfId="0" applyFill="1" applyBorder="1" applyAlignment="1">
      <alignment vertical="top" wrapText="1"/>
    </xf>
    <xf numFmtId="0" fontId="14" fillId="5" borderId="33" xfId="0" applyFont="1" applyFill="1" applyBorder="1" applyAlignment="1">
      <alignment horizontal="center" vertical="center" wrapText="1"/>
    </xf>
    <xf numFmtId="0" fontId="0" fillId="5" borderId="54" xfId="0" applyFill="1" applyBorder="1" applyAlignment="1">
      <alignment vertical="top" wrapText="1"/>
    </xf>
    <xf numFmtId="0" fontId="12" fillId="5" borderId="54" xfId="0" applyFont="1" applyFill="1" applyBorder="1" applyAlignment="1">
      <alignment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justify" vertical="center" wrapText="1"/>
    </xf>
    <xf numFmtId="0" fontId="19" fillId="0" borderId="4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8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justify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justify" vertical="center" wrapText="1"/>
    </xf>
    <xf numFmtId="0" fontId="28" fillId="0" borderId="38" xfId="0" applyFont="1" applyBorder="1" applyAlignment="1">
      <alignment horizontal="left" vertical="center" wrapText="1" indent="1"/>
    </xf>
    <xf numFmtId="0" fontId="28" fillId="0" borderId="3" xfId="0" applyFont="1" applyBorder="1" applyAlignment="1">
      <alignment horizontal="justify" vertical="center" wrapText="1"/>
    </xf>
    <xf numFmtId="0" fontId="28" fillId="0" borderId="36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8" fillId="0" borderId="36" xfId="0" applyFont="1" applyBorder="1" applyAlignment="1">
      <alignment horizontal="justify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19" fillId="0" borderId="36" xfId="0" applyFont="1" applyBorder="1" applyAlignment="1">
      <alignment vertical="center" wrapText="1"/>
    </xf>
    <xf numFmtId="0" fontId="28" fillId="0" borderId="28" xfId="0" applyFont="1" applyBorder="1" applyAlignment="1">
      <alignment horizontal="left" vertical="center" wrapText="1" indent="1"/>
    </xf>
    <xf numFmtId="0" fontId="28" fillId="0" borderId="1" xfId="0" applyFont="1" applyBorder="1" applyAlignment="1">
      <alignment horizontal="justify" vertical="center" wrapText="1"/>
    </xf>
    <xf numFmtId="0" fontId="28" fillId="0" borderId="29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29" xfId="0" applyFont="1" applyBorder="1" applyAlignment="1">
      <alignment horizontal="justify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6" fontId="28" fillId="0" borderId="29" xfId="0" applyNumberFormat="1" applyFont="1" applyBorder="1" applyAlignment="1">
      <alignment horizontal="center" vertical="center" wrapText="1"/>
    </xf>
    <xf numFmtId="16" fontId="28" fillId="0" borderId="3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64" xfId="0" applyFont="1" applyBorder="1" applyAlignment="1">
      <alignment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horizontal="left" vertical="center" wrapText="1" indent="1"/>
    </xf>
    <xf numFmtId="16" fontId="7" fillId="0" borderId="29" xfId="0" applyNumberFormat="1" applyFont="1" applyBorder="1" applyAlignment="1">
      <alignment horizontal="center" vertical="center" wrapText="1"/>
    </xf>
    <xf numFmtId="16" fontId="7" fillId="0" borderId="36" xfId="0" applyNumberFormat="1" applyFont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0" borderId="0" xfId="0" applyFont="1"/>
    <xf numFmtId="0" fontId="7" fillId="6" borderId="3" xfId="0" applyFont="1" applyFill="1" applyBorder="1" applyAlignment="1">
      <alignment horizontal="justify" vertical="center" wrapText="1"/>
    </xf>
    <xf numFmtId="0" fontId="7" fillId="6" borderId="1" xfId="0" applyFont="1" applyFill="1" applyBorder="1" applyAlignment="1">
      <alignment horizontal="justify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7" fillId="7" borderId="36" xfId="0" applyFont="1" applyFill="1" applyBorder="1" applyAlignment="1">
      <alignment horizontal="justify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 wrapText="1"/>
    </xf>
    <xf numFmtId="0" fontId="7" fillId="7" borderId="36" xfId="0" applyFont="1" applyFill="1" applyBorder="1" applyAlignment="1">
      <alignment horizontal="left" vertical="center" wrapText="1" indent="1"/>
    </xf>
    <xf numFmtId="0" fontId="7" fillId="7" borderId="26" xfId="0" applyFont="1" applyFill="1" applyBorder="1" applyAlignment="1">
      <alignment vertical="center" wrapText="1"/>
    </xf>
    <xf numFmtId="0" fontId="7" fillId="7" borderId="54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horizontal="justify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horizontal="left" vertical="center" wrapText="1" inden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wrapText="1" indent="1"/>
    </xf>
    <xf numFmtId="0" fontId="7" fillId="5" borderId="2" xfId="0" applyFont="1" applyFill="1" applyBorder="1" applyAlignment="1">
      <alignment horizontal="left" vertical="center" wrapText="1" indent="1"/>
    </xf>
    <xf numFmtId="0" fontId="7" fillId="5" borderId="27" xfId="0" applyFont="1" applyFill="1" applyBorder="1" applyAlignment="1">
      <alignment vertical="center" wrapText="1"/>
    </xf>
    <xf numFmtId="0" fontId="7" fillId="5" borderId="23" xfId="0" applyFont="1" applyFill="1" applyBorder="1" applyAlignment="1">
      <alignment vertical="center" wrapText="1"/>
    </xf>
    <xf numFmtId="0" fontId="7" fillId="5" borderId="15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vertical="center" wrapText="1"/>
    </xf>
    <xf numFmtId="0" fontId="7" fillId="5" borderId="57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7" fillId="5" borderId="58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justify" vertical="center" wrapText="1"/>
    </xf>
    <xf numFmtId="0" fontId="7" fillId="5" borderId="19" xfId="0" applyFont="1" applyFill="1" applyBorder="1" applyAlignment="1">
      <alignment horizontal="justify" vertical="center" wrapText="1"/>
    </xf>
    <xf numFmtId="0" fontId="7" fillId="5" borderId="18" xfId="0" applyFont="1" applyFill="1" applyBorder="1" applyAlignment="1">
      <alignment horizontal="justify" vertical="center" wrapText="1"/>
    </xf>
    <xf numFmtId="0" fontId="7" fillId="5" borderId="15" xfId="0" applyFont="1" applyFill="1" applyBorder="1" applyAlignment="1">
      <alignment horizontal="justify" vertical="center" wrapText="1"/>
    </xf>
    <xf numFmtId="0" fontId="7" fillId="5" borderId="14" xfId="0" applyFont="1" applyFill="1" applyBorder="1" applyAlignment="1">
      <alignment horizontal="justify" vertical="center" wrapText="1"/>
    </xf>
    <xf numFmtId="0" fontId="7" fillId="5" borderId="3" xfId="0" applyFont="1" applyFill="1" applyBorder="1" applyAlignment="1">
      <alignment horizontal="justify" vertical="center" wrapText="1"/>
    </xf>
    <xf numFmtId="0" fontId="7" fillId="5" borderId="46" xfId="0" applyFont="1" applyFill="1" applyBorder="1" applyAlignment="1">
      <alignment vertical="center" wrapText="1"/>
    </xf>
    <xf numFmtId="0" fontId="7" fillId="5" borderId="47" xfId="0" applyFont="1" applyFill="1" applyBorder="1" applyAlignment="1">
      <alignment vertical="center" wrapText="1"/>
    </xf>
    <xf numFmtId="0" fontId="7" fillId="5" borderId="43" xfId="0" applyFont="1" applyFill="1" applyBorder="1" applyAlignment="1">
      <alignment horizontal="justify" vertical="center" wrapText="1"/>
    </xf>
    <xf numFmtId="0" fontId="7" fillId="5" borderId="44" xfId="0" applyFont="1" applyFill="1" applyBorder="1" applyAlignment="1">
      <alignment horizontal="justify" vertical="center" wrapText="1"/>
    </xf>
    <xf numFmtId="0" fontId="7" fillId="5" borderId="45" xfId="0" applyFont="1" applyFill="1" applyBorder="1" applyAlignment="1">
      <alignment horizontal="justify" vertical="center" wrapText="1"/>
    </xf>
    <xf numFmtId="0" fontId="7" fillId="5" borderId="36" xfId="0" applyFont="1" applyFill="1" applyBorder="1" applyAlignment="1">
      <alignment horizontal="justify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55" xfId="0" applyFont="1" applyFill="1" applyBorder="1" applyAlignment="1">
      <alignment horizontal="center" vertical="center" wrapText="1"/>
    </xf>
    <xf numFmtId="0" fontId="7" fillId="5" borderId="56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vertical="center" wrapText="1"/>
    </xf>
    <xf numFmtId="0" fontId="7" fillId="5" borderId="45" xfId="0" applyFont="1" applyFill="1" applyBorder="1" applyAlignment="1">
      <alignment vertical="center" wrapText="1"/>
    </xf>
    <xf numFmtId="0" fontId="7" fillId="5" borderId="50" xfId="0" applyFont="1" applyFill="1" applyBorder="1" applyAlignment="1">
      <alignment vertical="center" wrapText="1"/>
    </xf>
    <xf numFmtId="0" fontId="7" fillId="5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vertical="center" wrapText="1"/>
    </xf>
    <xf numFmtId="0" fontId="7" fillId="5" borderId="48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vertical="center" wrapText="1"/>
    </xf>
    <xf numFmtId="0" fontId="2" fillId="5" borderId="4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7" fillId="5" borderId="44" xfId="0" applyFont="1" applyFill="1" applyBorder="1" applyAlignment="1">
      <alignment vertical="center" wrapText="1"/>
    </xf>
    <xf numFmtId="0" fontId="7" fillId="5" borderId="36" xfId="0" applyFont="1" applyFill="1" applyBorder="1" applyAlignment="1">
      <alignment vertical="center" wrapText="1"/>
    </xf>
    <xf numFmtId="0" fontId="2" fillId="5" borderId="4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19" fillId="5" borderId="61" xfId="0" applyFont="1" applyFill="1" applyBorder="1" applyAlignment="1">
      <alignment horizontal="center" vertical="center" wrapText="1"/>
    </xf>
    <xf numFmtId="0" fontId="19" fillId="5" borderId="55" xfId="0" applyFont="1" applyFill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 wrapText="1"/>
    </xf>
    <xf numFmtId="0" fontId="19" fillId="5" borderId="49" xfId="0" applyFont="1" applyFill="1" applyBorder="1" applyAlignment="1">
      <alignment vertical="center" wrapText="1"/>
    </xf>
    <xf numFmtId="0" fontId="19" fillId="5" borderId="23" xfId="0" applyFont="1" applyFill="1" applyBorder="1" applyAlignment="1">
      <alignment vertical="center" wrapText="1"/>
    </xf>
    <xf numFmtId="0" fontId="19" fillId="5" borderId="45" xfId="0" applyFont="1" applyFill="1" applyBorder="1" applyAlignment="1">
      <alignment vertical="center" wrapText="1"/>
    </xf>
    <xf numFmtId="0" fontId="19" fillId="5" borderId="3" xfId="0" applyFont="1" applyFill="1" applyBorder="1" applyAlignment="1">
      <alignment vertical="center" wrapText="1"/>
    </xf>
    <xf numFmtId="0" fontId="19" fillId="5" borderId="50" xfId="0" applyFont="1" applyFill="1" applyBorder="1" applyAlignment="1">
      <alignment vertical="center" wrapText="1"/>
    </xf>
    <xf numFmtId="0" fontId="19" fillId="5" borderId="41" xfId="0" applyFont="1" applyFill="1" applyBorder="1" applyAlignment="1">
      <alignment vertical="center" wrapText="1"/>
    </xf>
    <xf numFmtId="0" fontId="19" fillId="5" borderId="62" xfId="0" applyFont="1" applyFill="1" applyBorder="1" applyAlignment="1">
      <alignment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9" fillId="5" borderId="59" xfId="0" applyFont="1" applyFill="1" applyBorder="1" applyAlignment="1">
      <alignment horizontal="left" vertical="center" wrapText="1" indent="1"/>
    </xf>
    <xf numFmtId="0" fontId="19" fillId="5" borderId="13" xfId="0" applyFont="1" applyFill="1" applyBorder="1" applyAlignment="1">
      <alignment horizontal="left" vertical="center" wrapText="1" indent="1"/>
    </xf>
    <xf numFmtId="0" fontId="19" fillId="5" borderId="4" xfId="0" applyFont="1" applyFill="1" applyBorder="1" applyAlignment="1">
      <alignment horizontal="left" vertical="center" wrapText="1" indent="1"/>
    </xf>
    <xf numFmtId="0" fontId="19" fillId="5" borderId="60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2" fillId="5" borderId="61" xfId="0" applyFont="1" applyFill="1" applyBorder="1" applyAlignment="1">
      <alignment horizontal="center" vertical="center" wrapText="1"/>
    </xf>
    <xf numFmtId="0" fontId="12" fillId="5" borderId="55" xfId="0" applyFont="1" applyFill="1" applyBorder="1" applyAlignment="1">
      <alignment horizontal="center" vertical="center" wrapText="1"/>
    </xf>
    <xf numFmtId="0" fontId="12" fillId="5" borderId="68" xfId="0" applyFont="1" applyFill="1" applyBorder="1" applyAlignment="1">
      <alignment horizontal="center" vertical="center" wrapText="1"/>
    </xf>
    <xf numFmtId="0" fontId="12" fillId="5" borderId="49" xfId="0" applyFont="1" applyFill="1" applyBorder="1" applyAlignment="1">
      <alignment vertical="center" wrapText="1"/>
    </xf>
    <xf numFmtId="0" fontId="12" fillId="5" borderId="23" xfId="0" applyFont="1" applyFill="1" applyBorder="1" applyAlignment="1">
      <alignment vertical="center" wrapText="1"/>
    </xf>
    <xf numFmtId="0" fontId="12" fillId="5" borderId="45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5" borderId="50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0" fontId="12" fillId="5" borderId="69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left" vertical="center" wrapText="1" indent="1"/>
    </xf>
    <xf numFmtId="0" fontId="14" fillId="5" borderId="13" xfId="0" applyFont="1" applyFill="1" applyBorder="1" applyAlignment="1">
      <alignment horizontal="left" vertical="center" wrapText="1" indent="1"/>
    </xf>
    <xf numFmtId="0" fontId="14" fillId="5" borderId="67" xfId="0" applyFont="1" applyFill="1" applyBorder="1" applyAlignment="1">
      <alignment horizontal="left" vertical="center" wrapText="1" indent="1"/>
    </xf>
    <xf numFmtId="0" fontId="14" fillId="5" borderId="22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vertical="center" wrapText="1"/>
    </xf>
    <xf numFmtId="0" fontId="14" fillId="5" borderId="67" xfId="0" applyFont="1" applyFill="1" applyBorder="1" applyAlignment="1">
      <alignment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left" vertical="center" wrapText="1" indent="1"/>
    </xf>
    <xf numFmtId="0" fontId="12" fillId="5" borderId="13" xfId="0" applyFont="1" applyFill="1" applyBorder="1" applyAlignment="1">
      <alignment horizontal="left" vertical="center" wrapText="1" indent="1"/>
    </xf>
    <xf numFmtId="0" fontId="12" fillId="5" borderId="67" xfId="0" applyFont="1" applyFill="1" applyBorder="1" applyAlignment="1">
      <alignment horizontal="left" vertical="center" wrapText="1" indent="1"/>
    </xf>
    <xf numFmtId="0" fontId="12" fillId="5" borderId="60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SDMT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Vs!$A$2:$A$37</c:f>
              <c:numCache>
                <c:formatCode>General</c:formatCode>
                <c:ptCount val="36"/>
                <c:pt idx="0">
                  <c:v>76.567999999999998</c:v>
                </c:pt>
                <c:pt idx="1">
                  <c:v>79.239000000000004</c:v>
                </c:pt>
                <c:pt idx="2">
                  <c:v>75.846999999999994</c:v>
                </c:pt>
                <c:pt idx="3">
                  <c:v>74.152000000000001</c:v>
                </c:pt>
                <c:pt idx="4">
                  <c:v>71.123999999999995</c:v>
                </c:pt>
                <c:pt idx="5">
                  <c:v>68.700999999999993</c:v>
                </c:pt>
                <c:pt idx="6">
                  <c:v>75.858999999999995</c:v>
                </c:pt>
                <c:pt idx="7">
                  <c:v>80.47</c:v>
                </c:pt>
                <c:pt idx="8">
                  <c:v>86.778000000000006</c:v>
                </c:pt>
                <c:pt idx="9">
                  <c:v>89.328000000000003</c:v>
                </c:pt>
                <c:pt idx="10">
                  <c:v>94.06</c:v>
                </c:pt>
                <c:pt idx="11">
                  <c:v>93.82</c:v>
                </c:pt>
                <c:pt idx="12">
                  <c:v>97.097999999999999</c:v>
                </c:pt>
                <c:pt idx="13">
                  <c:v>99.768000000000001</c:v>
                </c:pt>
                <c:pt idx="14">
                  <c:v>102.92400000000001</c:v>
                </c:pt>
                <c:pt idx="15">
                  <c:v>104.746</c:v>
                </c:pt>
                <c:pt idx="16">
                  <c:v>108.145</c:v>
                </c:pt>
                <c:pt idx="17">
                  <c:v>109.845</c:v>
                </c:pt>
                <c:pt idx="18">
                  <c:v>112.51600000000001</c:v>
                </c:pt>
                <c:pt idx="19">
                  <c:v>115.79300000000001</c:v>
                </c:pt>
                <c:pt idx="20">
                  <c:v>118.949</c:v>
                </c:pt>
                <c:pt idx="21">
                  <c:v>121.377</c:v>
                </c:pt>
                <c:pt idx="22">
                  <c:v>124.169</c:v>
                </c:pt>
                <c:pt idx="23">
                  <c:v>129.62899999999999</c:v>
                </c:pt>
                <c:pt idx="24">
                  <c:v>125.267</c:v>
                </c:pt>
                <c:pt idx="25">
                  <c:v>138.851</c:v>
                </c:pt>
                <c:pt idx="26">
                  <c:v>133.155</c:v>
                </c:pt>
                <c:pt idx="27">
                  <c:v>141.64599999999999</c:v>
                </c:pt>
                <c:pt idx="28">
                  <c:v>140.43600000000001</c:v>
                </c:pt>
                <c:pt idx="29">
                  <c:v>144.80500000000001</c:v>
                </c:pt>
                <c:pt idx="30">
                  <c:v>151.84100000000001</c:v>
                </c:pt>
                <c:pt idx="31">
                  <c:v>146.14500000000001</c:v>
                </c:pt>
                <c:pt idx="32">
                  <c:v>149.422</c:v>
                </c:pt>
                <c:pt idx="33">
                  <c:v>135.23699999999999</c:v>
                </c:pt>
                <c:pt idx="34">
                  <c:v>136.21</c:v>
                </c:pt>
                <c:pt idx="35">
                  <c:v>134.39500000000001</c:v>
                </c:pt>
              </c:numCache>
            </c:numRef>
          </c:xVal>
          <c:yVal>
            <c:numRef>
              <c:f>Vs!$B$2:$B$37</c:f>
              <c:numCache>
                <c:formatCode>General</c:formatCode>
                <c:ptCount val="36"/>
                <c:pt idx="0">
                  <c:v>1.9724999999999999</c:v>
                </c:pt>
                <c:pt idx="1">
                  <c:v>2.4683999999999999</c:v>
                </c:pt>
                <c:pt idx="2">
                  <c:v>2.9965000000000002</c:v>
                </c:pt>
                <c:pt idx="3">
                  <c:v>3.4653999999999998</c:v>
                </c:pt>
                <c:pt idx="4">
                  <c:v>3.9935</c:v>
                </c:pt>
                <c:pt idx="5">
                  <c:v>4.4755000000000003</c:v>
                </c:pt>
                <c:pt idx="6">
                  <c:v>4.9720000000000004</c:v>
                </c:pt>
                <c:pt idx="7">
                  <c:v>5.5077999999999996</c:v>
                </c:pt>
                <c:pt idx="8">
                  <c:v>5.9843999999999999</c:v>
                </c:pt>
                <c:pt idx="9">
                  <c:v>6.4736000000000002</c:v>
                </c:pt>
                <c:pt idx="10">
                  <c:v>6.9433999999999996</c:v>
                </c:pt>
                <c:pt idx="11">
                  <c:v>7.4520999999999997</c:v>
                </c:pt>
                <c:pt idx="12">
                  <c:v>7.9612999999999996</c:v>
                </c:pt>
                <c:pt idx="13">
                  <c:v>8.4307999999999996</c:v>
                </c:pt>
                <c:pt idx="14">
                  <c:v>8.9928000000000008</c:v>
                </c:pt>
                <c:pt idx="15">
                  <c:v>9.4885999999999999</c:v>
                </c:pt>
                <c:pt idx="16">
                  <c:v>9.9712999999999994</c:v>
                </c:pt>
                <c:pt idx="17">
                  <c:v>10.4671</c:v>
                </c:pt>
                <c:pt idx="18">
                  <c:v>10.996</c:v>
                </c:pt>
                <c:pt idx="19">
                  <c:v>11.5052</c:v>
                </c:pt>
                <c:pt idx="20">
                  <c:v>12.0144</c:v>
                </c:pt>
                <c:pt idx="21">
                  <c:v>12.490399999999999</c:v>
                </c:pt>
                <c:pt idx="22">
                  <c:v>12.9665</c:v>
                </c:pt>
                <c:pt idx="23">
                  <c:v>13.443</c:v>
                </c:pt>
                <c:pt idx="24">
                  <c:v>13.977600000000001</c:v>
                </c:pt>
                <c:pt idx="25">
                  <c:v>14.4617</c:v>
                </c:pt>
                <c:pt idx="26">
                  <c:v>14.9895</c:v>
                </c:pt>
                <c:pt idx="27">
                  <c:v>15.4796</c:v>
                </c:pt>
                <c:pt idx="28">
                  <c:v>15.9816</c:v>
                </c:pt>
                <c:pt idx="29">
                  <c:v>16.497499999999999</c:v>
                </c:pt>
                <c:pt idx="30">
                  <c:v>16.994</c:v>
                </c:pt>
                <c:pt idx="31">
                  <c:v>17.4954</c:v>
                </c:pt>
                <c:pt idx="32">
                  <c:v>17.958300000000001</c:v>
                </c:pt>
                <c:pt idx="33">
                  <c:v>18.465199999999999</c:v>
                </c:pt>
                <c:pt idx="34">
                  <c:v>18.9542</c:v>
                </c:pt>
                <c:pt idx="35">
                  <c:v>19.4694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4-4EEF-AC91-C54C4A61F4D5}"/>
            </c:ext>
          </c:extLst>
        </c:ser>
        <c:ser>
          <c:idx val="1"/>
          <c:order val="1"/>
          <c:tx>
            <c:v>Bender element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(Vs!$G$2:$G$9,Vs!$E$2:$E$5)</c:f>
              <c:numCache>
                <c:formatCode>General</c:formatCode>
                <c:ptCount val="12"/>
                <c:pt idx="0">
                  <c:v>50</c:v>
                </c:pt>
                <c:pt idx="1">
                  <c:v>68</c:v>
                </c:pt>
                <c:pt idx="2">
                  <c:v>74</c:v>
                </c:pt>
                <c:pt idx="3">
                  <c:v>75</c:v>
                </c:pt>
                <c:pt idx="4">
                  <c:v>112</c:v>
                </c:pt>
                <c:pt idx="5">
                  <c:v>82</c:v>
                </c:pt>
                <c:pt idx="6">
                  <c:v>113</c:v>
                </c:pt>
                <c:pt idx="7">
                  <c:v>48</c:v>
                </c:pt>
                <c:pt idx="8">
                  <c:v>50</c:v>
                </c:pt>
                <c:pt idx="9">
                  <c:v>97</c:v>
                </c:pt>
                <c:pt idx="10">
                  <c:v>86</c:v>
                </c:pt>
                <c:pt idx="11">
                  <c:v>101</c:v>
                </c:pt>
              </c:numCache>
            </c:numRef>
          </c:xVal>
          <c:yVal>
            <c:numRef>
              <c:f>(Vs!$F$2:$F$9,Vs!$D$2:$D$5)</c:f>
              <c:numCache>
                <c:formatCode>General</c:formatCode>
                <c:ptCount val="12"/>
                <c:pt idx="0">
                  <c:v>3.12</c:v>
                </c:pt>
                <c:pt idx="1">
                  <c:v>5.22</c:v>
                </c:pt>
                <c:pt idx="2">
                  <c:v>6.62</c:v>
                </c:pt>
                <c:pt idx="3">
                  <c:v>8.7200000000000006</c:v>
                </c:pt>
                <c:pt idx="4">
                  <c:v>11.12</c:v>
                </c:pt>
                <c:pt idx="5">
                  <c:v>14.12</c:v>
                </c:pt>
                <c:pt idx="6">
                  <c:v>16.22</c:v>
                </c:pt>
                <c:pt idx="7">
                  <c:v>19.22</c:v>
                </c:pt>
                <c:pt idx="8">
                  <c:v>6.87</c:v>
                </c:pt>
                <c:pt idx="9">
                  <c:v>14.14</c:v>
                </c:pt>
                <c:pt idx="10">
                  <c:v>14.43</c:v>
                </c:pt>
                <c:pt idx="11">
                  <c:v>14.82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4-4EEF-AC91-C54C4A61F4D5}"/>
            </c:ext>
          </c:extLst>
        </c:ser>
        <c:ser>
          <c:idx val="2"/>
          <c:order val="2"/>
          <c:tx>
            <c:v>CPT18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Vs!$V$2:$V$1791</c:f>
              <c:numCache>
                <c:formatCode>0.0</c:formatCode>
                <c:ptCount val="1790"/>
                <c:pt idx="13">
                  <c:v>124.12241185320499</c:v>
                </c:pt>
                <c:pt idx="63" formatCode="General">
                  <c:v>122.0186421607785</c:v>
                </c:pt>
                <c:pt idx="113" formatCode="General">
                  <c:v>159.97999749968599</c:v>
                </c:pt>
                <c:pt idx="213" formatCode="General">
                  <c:v>163.61590653377161</c:v>
                </c:pt>
                <c:pt idx="263" formatCode="General">
                  <c:v>116.11451431428939</c:v>
                </c:pt>
                <c:pt idx="313" formatCode="General">
                  <c:v>95.987998499812619</c:v>
                </c:pt>
                <c:pt idx="363" formatCode="General">
                  <c:v>97.28513361467455</c:v>
                </c:pt>
                <c:pt idx="413" formatCode="General">
                  <c:v>92.296152403665189</c:v>
                </c:pt>
                <c:pt idx="463" formatCode="General">
                  <c:v>101.39577306318169</c:v>
                </c:pt>
                <c:pt idx="513" formatCode="General">
                  <c:v>98.617806677888851</c:v>
                </c:pt>
                <c:pt idx="563" formatCode="General">
                  <c:v>97.28513361467455</c:v>
                </c:pt>
                <c:pt idx="613" formatCode="General">
                  <c:v>99.987498437304637</c:v>
                </c:pt>
                <c:pt idx="663" formatCode="General">
                  <c:v>107.4492520520289</c:v>
                </c:pt>
                <c:pt idx="713" formatCode="General">
                  <c:v>107.4492520520289</c:v>
                </c:pt>
                <c:pt idx="763" formatCode="General">
                  <c:v>107.4492520520289</c:v>
                </c:pt>
                <c:pt idx="813" formatCode="General">
                  <c:v>109.0772710225137</c:v>
                </c:pt>
                <c:pt idx="863" formatCode="General">
                  <c:v>112.48593574196759</c:v>
                </c:pt>
                <c:pt idx="913" formatCode="General">
                  <c:v>110.755382884398</c:v>
                </c:pt>
                <c:pt idx="963" formatCode="General">
                  <c:v>119.9849981247645</c:v>
                </c:pt>
                <c:pt idx="1013" formatCode="General">
                  <c:v>116.11451431428939</c:v>
                </c:pt>
                <c:pt idx="1063" formatCode="General">
                  <c:v>119.9849981247645</c:v>
                </c:pt>
                <c:pt idx="1113" formatCode="General">
                  <c:v>126.2999980260693</c:v>
                </c:pt>
                <c:pt idx="1163" formatCode="General">
                  <c:v>128.55535513367701</c:v>
                </c:pt>
                <c:pt idx="1213" formatCode="General">
                  <c:v>133.31666458307279</c:v>
                </c:pt>
                <c:pt idx="1263" formatCode="General">
                  <c:v>126.2999980260693</c:v>
                </c:pt>
                <c:pt idx="1313" formatCode="General">
                  <c:v>130.8927252270158</c:v>
                </c:pt>
                <c:pt idx="1363" formatCode="General">
                  <c:v>141.15882132325319</c:v>
                </c:pt>
                <c:pt idx="1413" formatCode="General">
                  <c:v>138.4442286054971</c:v>
                </c:pt>
                <c:pt idx="1463" formatCode="General">
                  <c:v>143.98199774971741</c:v>
                </c:pt>
                <c:pt idx="1513" formatCode="General">
                  <c:v>128.55535513367701</c:v>
                </c:pt>
                <c:pt idx="1563" formatCode="General">
                  <c:v>184.59230480733231</c:v>
                </c:pt>
                <c:pt idx="1613" formatCode="General">
                  <c:v>135.8320733487904</c:v>
                </c:pt>
              </c:numCache>
            </c:numRef>
          </c:xVal>
          <c:yVal>
            <c:numRef>
              <c:f>Vs!$U$2:$U$1791</c:f>
              <c:numCache>
                <c:formatCode>0.00</c:formatCode>
                <c:ptCount val="1790"/>
                <c:pt idx="0" formatCode="General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2.2200000000000002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2.2999999999999998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2.35</c:v>
                </c:pt>
                <c:pt idx="36">
                  <c:v>2.36</c:v>
                </c:pt>
                <c:pt idx="37">
                  <c:v>2.37</c:v>
                </c:pt>
                <c:pt idx="38">
                  <c:v>2.38</c:v>
                </c:pt>
                <c:pt idx="39">
                  <c:v>2.39</c:v>
                </c:pt>
                <c:pt idx="40">
                  <c:v>2.4</c:v>
                </c:pt>
                <c:pt idx="41">
                  <c:v>2.41</c:v>
                </c:pt>
                <c:pt idx="42">
                  <c:v>2.42</c:v>
                </c:pt>
                <c:pt idx="43">
                  <c:v>2.4300000000000002</c:v>
                </c:pt>
                <c:pt idx="44">
                  <c:v>2.44</c:v>
                </c:pt>
                <c:pt idx="45">
                  <c:v>2.4500000000000002</c:v>
                </c:pt>
                <c:pt idx="46">
                  <c:v>2.46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2.5299999999999998</c:v>
                </c:pt>
                <c:pt idx="54">
                  <c:v>2.54</c:v>
                </c:pt>
                <c:pt idx="55">
                  <c:v>2.5499999999999998</c:v>
                </c:pt>
                <c:pt idx="56">
                  <c:v>2.56</c:v>
                </c:pt>
                <c:pt idx="57">
                  <c:v>2.57</c:v>
                </c:pt>
                <c:pt idx="58">
                  <c:v>2.58</c:v>
                </c:pt>
                <c:pt idx="59">
                  <c:v>2.59</c:v>
                </c:pt>
                <c:pt idx="60">
                  <c:v>2.6</c:v>
                </c:pt>
                <c:pt idx="61">
                  <c:v>2.61</c:v>
                </c:pt>
                <c:pt idx="62">
                  <c:v>2.62</c:v>
                </c:pt>
                <c:pt idx="63">
                  <c:v>2.63</c:v>
                </c:pt>
                <c:pt idx="64">
                  <c:v>2.64</c:v>
                </c:pt>
                <c:pt idx="65">
                  <c:v>2.65</c:v>
                </c:pt>
                <c:pt idx="66">
                  <c:v>2.66</c:v>
                </c:pt>
                <c:pt idx="67">
                  <c:v>2.67</c:v>
                </c:pt>
                <c:pt idx="68">
                  <c:v>2.68</c:v>
                </c:pt>
                <c:pt idx="69">
                  <c:v>2.69</c:v>
                </c:pt>
                <c:pt idx="70">
                  <c:v>2.7</c:v>
                </c:pt>
                <c:pt idx="71">
                  <c:v>2.71</c:v>
                </c:pt>
                <c:pt idx="72">
                  <c:v>2.72</c:v>
                </c:pt>
                <c:pt idx="73">
                  <c:v>2.73</c:v>
                </c:pt>
                <c:pt idx="74">
                  <c:v>2.74</c:v>
                </c:pt>
                <c:pt idx="75">
                  <c:v>2.75</c:v>
                </c:pt>
                <c:pt idx="76">
                  <c:v>2.76</c:v>
                </c:pt>
                <c:pt idx="77">
                  <c:v>2.77</c:v>
                </c:pt>
                <c:pt idx="78">
                  <c:v>2.78</c:v>
                </c:pt>
                <c:pt idx="79">
                  <c:v>2.79</c:v>
                </c:pt>
                <c:pt idx="80">
                  <c:v>2.8</c:v>
                </c:pt>
                <c:pt idx="81">
                  <c:v>2.81</c:v>
                </c:pt>
                <c:pt idx="82">
                  <c:v>2.82</c:v>
                </c:pt>
                <c:pt idx="83">
                  <c:v>2.83</c:v>
                </c:pt>
                <c:pt idx="84">
                  <c:v>2.84</c:v>
                </c:pt>
                <c:pt idx="85">
                  <c:v>2.85</c:v>
                </c:pt>
                <c:pt idx="86">
                  <c:v>2.86</c:v>
                </c:pt>
                <c:pt idx="87">
                  <c:v>2.87</c:v>
                </c:pt>
                <c:pt idx="88">
                  <c:v>2.88</c:v>
                </c:pt>
                <c:pt idx="89">
                  <c:v>2.89</c:v>
                </c:pt>
                <c:pt idx="90">
                  <c:v>2.9</c:v>
                </c:pt>
                <c:pt idx="91">
                  <c:v>2.91</c:v>
                </c:pt>
                <c:pt idx="92">
                  <c:v>2.92</c:v>
                </c:pt>
                <c:pt idx="93">
                  <c:v>2.93</c:v>
                </c:pt>
                <c:pt idx="94">
                  <c:v>2.94</c:v>
                </c:pt>
                <c:pt idx="95">
                  <c:v>2.95</c:v>
                </c:pt>
                <c:pt idx="96">
                  <c:v>2.96</c:v>
                </c:pt>
                <c:pt idx="97">
                  <c:v>2.97</c:v>
                </c:pt>
                <c:pt idx="98">
                  <c:v>2.98</c:v>
                </c:pt>
                <c:pt idx="99">
                  <c:v>2.99</c:v>
                </c:pt>
                <c:pt idx="100">
                  <c:v>3</c:v>
                </c:pt>
                <c:pt idx="101">
                  <c:v>3.01</c:v>
                </c:pt>
                <c:pt idx="102">
                  <c:v>3.02</c:v>
                </c:pt>
                <c:pt idx="103">
                  <c:v>3.03</c:v>
                </c:pt>
                <c:pt idx="104">
                  <c:v>3.04</c:v>
                </c:pt>
                <c:pt idx="105">
                  <c:v>3.05</c:v>
                </c:pt>
                <c:pt idx="106">
                  <c:v>3.06</c:v>
                </c:pt>
                <c:pt idx="107">
                  <c:v>3.07</c:v>
                </c:pt>
                <c:pt idx="108">
                  <c:v>3.08</c:v>
                </c:pt>
                <c:pt idx="109">
                  <c:v>3.09</c:v>
                </c:pt>
                <c:pt idx="110">
                  <c:v>3.1</c:v>
                </c:pt>
                <c:pt idx="111">
                  <c:v>3.11</c:v>
                </c:pt>
                <c:pt idx="112">
                  <c:v>3.12</c:v>
                </c:pt>
                <c:pt idx="113">
                  <c:v>3.13</c:v>
                </c:pt>
                <c:pt idx="114">
                  <c:v>3.14</c:v>
                </c:pt>
                <c:pt idx="115">
                  <c:v>3.15</c:v>
                </c:pt>
                <c:pt idx="116">
                  <c:v>3.16</c:v>
                </c:pt>
                <c:pt idx="117">
                  <c:v>3.17</c:v>
                </c:pt>
                <c:pt idx="118">
                  <c:v>3.18</c:v>
                </c:pt>
                <c:pt idx="119">
                  <c:v>3.19</c:v>
                </c:pt>
                <c:pt idx="120">
                  <c:v>3.2</c:v>
                </c:pt>
                <c:pt idx="121">
                  <c:v>3.21</c:v>
                </c:pt>
                <c:pt idx="122">
                  <c:v>3.22</c:v>
                </c:pt>
                <c:pt idx="123">
                  <c:v>3.23</c:v>
                </c:pt>
                <c:pt idx="124">
                  <c:v>3.24</c:v>
                </c:pt>
                <c:pt idx="125">
                  <c:v>3.25</c:v>
                </c:pt>
                <c:pt idx="126">
                  <c:v>3.26</c:v>
                </c:pt>
                <c:pt idx="127">
                  <c:v>3.27</c:v>
                </c:pt>
                <c:pt idx="128">
                  <c:v>3.28</c:v>
                </c:pt>
                <c:pt idx="129">
                  <c:v>3.29</c:v>
                </c:pt>
                <c:pt idx="130">
                  <c:v>3.3</c:v>
                </c:pt>
                <c:pt idx="131">
                  <c:v>3.31</c:v>
                </c:pt>
                <c:pt idx="132">
                  <c:v>3.32</c:v>
                </c:pt>
                <c:pt idx="133">
                  <c:v>3.33</c:v>
                </c:pt>
                <c:pt idx="134">
                  <c:v>3.34</c:v>
                </c:pt>
                <c:pt idx="135">
                  <c:v>3.35</c:v>
                </c:pt>
                <c:pt idx="136">
                  <c:v>3.36</c:v>
                </c:pt>
                <c:pt idx="137">
                  <c:v>3.37</c:v>
                </c:pt>
                <c:pt idx="138">
                  <c:v>3.38</c:v>
                </c:pt>
                <c:pt idx="139">
                  <c:v>3.39</c:v>
                </c:pt>
                <c:pt idx="140">
                  <c:v>3.4</c:v>
                </c:pt>
                <c:pt idx="141">
                  <c:v>3.41</c:v>
                </c:pt>
                <c:pt idx="142">
                  <c:v>3.42</c:v>
                </c:pt>
                <c:pt idx="143">
                  <c:v>3.43</c:v>
                </c:pt>
                <c:pt idx="144">
                  <c:v>3.44</c:v>
                </c:pt>
                <c:pt idx="145">
                  <c:v>3.45</c:v>
                </c:pt>
                <c:pt idx="146">
                  <c:v>3.46</c:v>
                </c:pt>
                <c:pt idx="147">
                  <c:v>3.47</c:v>
                </c:pt>
                <c:pt idx="148">
                  <c:v>3.48</c:v>
                </c:pt>
                <c:pt idx="149">
                  <c:v>3.49</c:v>
                </c:pt>
                <c:pt idx="150">
                  <c:v>3.5</c:v>
                </c:pt>
                <c:pt idx="151">
                  <c:v>3.51</c:v>
                </c:pt>
                <c:pt idx="152">
                  <c:v>3.52</c:v>
                </c:pt>
                <c:pt idx="153">
                  <c:v>3.53</c:v>
                </c:pt>
                <c:pt idx="154">
                  <c:v>3.54</c:v>
                </c:pt>
                <c:pt idx="155">
                  <c:v>3.55</c:v>
                </c:pt>
                <c:pt idx="156">
                  <c:v>3.56</c:v>
                </c:pt>
                <c:pt idx="157">
                  <c:v>3.57</c:v>
                </c:pt>
                <c:pt idx="158">
                  <c:v>3.58</c:v>
                </c:pt>
                <c:pt idx="159">
                  <c:v>3.59</c:v>
                </c:pt>
                <c:pt idx="160">
                  <c:v>3.6</c:v>
                </c:pt>
                <c:pt idx="161">
                  <c:v>3.61</c:v>
                </c:pt>
                <c:pt idx="162">
                  <c:v>3.62</c:v>
                </c:pt>
                <c:pt idx="163">
                  <c:v>3.63</c:v>
                </c:pt>
                <c:pt idx="164">
                  <c:v>3.64</c:v>
                </c:pt>
                <c:pt idx="165">
                  <c:v>3.65</c:v>
                </c:pt>
                <c:pt idx="166">
                  <c:v>3.66</c:v>
                </c:pt>
                <c:pt idx="167">
                  <c:v>3.67</c:v>
                </c:pt>
                <c:pt idx="168">
                  <c:v>3.68</c:v>
                </c:pt>
                <c:pt idx="169">
                  <c:v>3.69</c:v>
                </c:pt>
                <c:pt idx="170">
                  <c:v>3.7</c:v>
                </c:pt>
                <c:pt idx="171">
                  <c:v>3.71</c:v>
                </c:pt>
                <c:pt idx="172">
                  <c:v>3.72</c:v>
                </c:pt>
                <c:pt idx="173">
                  <c:v>3.73</c:v>
                </c:pt>
                <c:pt idx="174">
                  <c:v>3.74</c:v>
                </c:pt>
                <c:pt idx="175">
                  <c:v>3.75</c:v>
                </c:pt>
                <c:pt idx="176">
                  <c:v>3.76</c:v>
                </c:pt>
                <c:pt idx="177">
                  <c:v>3.77</c:v>
                </c:pt>
                <c:pt idx="178">
                  <c:v>3.78</c:v>
                </c:pt>
                <c:pt idx="179">
                  <c:v>3.79</c:v>
                </c:pt>
                <c:pt idx="180">
                  <c:v>3.8</c:v>
                </c:pt>
                <c:pt idx="181">
                  <c:v>3.81</c:v>
                </c:pt>
                <c:pt idx="182">
                  <c:v>3.82</c:v>
                </c:pt>
                <c:pt idx="183">
                  <c:v>3.83</c:v>
                </c:pt>
                <c:pt idx="184">
                  <c:v>3.84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3.88</c:v>
                </c:pt>
                <c:pt idx="189">
                  <c:v>3.89</c:v>
                </c:pt>
                <c:pt idx="190">
                  <c:v>3.9</c:v>
                </c:pt>
                <c:pt idx="191">
                  <c:v>3.91</c:v>
                </c:pt>
                <c:pt idx="192">
                  <c:v>3.92</c:v>
                </c:pt>
                <c:pt idx="193">
                  <c:v>3.93</c:v>
                </c:pt>
                <c:pt idx="194">
                  <c:v>3.94</c:v>
                </c:pt>
                <c:pt idx="195">
                  <c:v>3.95</c:v>
                </c:pt>
                <c:pt idx="196">
                  <c:v>3.96</c:v>
                </c:pt>
                <c:pt idx="197">
                  <c:v>3.97</c:v>
                </c:pt>
                <c:pt idx="198">
                  <c:v>3.98</c:v>
                </c:pt>
                <c:pt idx="199">
                  <c:v>3.99</c:v>
                </c:pt>
                <c:pt idx="200">
                  <c:v>4</c:v>
                </c:pt>
                <c:pt idx="201">
                  <c:v>4.01</c:v>
                </c:pt>
                <c:pt idx="202">
                  <c:v>4.0199999999999996</c:v>
                </c:pt>
                <c:pt idx="203">
                  <c:v>4.03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4.07</c:v>
                </c:pt>
                <c:pt idx="208">
                  <c:v>4.08</c:v>
                </c:pt>
                <c:pt idx="209">
                  <c:v>4.09</c:v>
                </c:pt>
                <c:pt idx="210">
                  <c:v>4.0999999999999996</c:v>
                </c:pt>
                <c:pt idx="211">
                  <c:v>4.1100000000000003</c:v>
                </c:pt>
                <c:pt idx="212">
                  <c:v>4.12</c:v>
                </c:pt>
                <c:pt idx="213">
                  <c:v>4.13</c:v>
                </c:pt>
                <c:pt idx="214">
                  <c:v>4.1399999999999997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4.17</c:v>
                </c:pt>
                <c:pt idx="218">
                  <c:v>4.18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4.21</c:v>
                </c:pt>
                <c:pt idx="222">
                  <c:v>4.22</c:v>
                </c:pt>
                <c:pt idx="223">
                  <c:v>4.2300000000000004</c:v>
                </c:pt>
                <c:pt idx="224">
                  <c:v>4.24</c:v>
                </c:pt>
                <c:pt idx="225">
                  <c:v>4.25</c:v>
                </c:pt>
                <c:pt idx="226">
                  <c:v>4.26</c:v>
                </c:pt>
                <c:pt idx="227">
                  <c:v>4.2699999999999996</c:v>
                </c:pt>
                <c:pt idx="228">
                  <c:v>4.28</c:v>
                </c:pt>
                <c:pt idx="229">
                  <c:v>4.29</c:v>
                </c:pt>
                <c:pt idx="230">
                  <c:v>4.3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4.33</c:v>
                </c:pt>
                <c:pt idx="234">
                  <c:v>4.34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4.41</c:v>
                </c:pt>
                <c:pt idx="242">
                  <c:v>4.42</c:v>
                </c:pt>
                <c:pt idx="243">
                  <c:v>4.43</c:v>
                </c:pt>
                <c:pt idx="244">
                  <c:v>4.4400000000000004</c:v>
                </c:pt>
                <c:pt idx="245">
                  <c:v>4.45</c:v>
                </c:pt>
                <c:pt idx="246">
                  <c:v>4.46</c:v>
                </c:pt>
                <c:pt idx="247">
                  <c:v>4.47</c:v>
                </c:pt>
                <c:pt idx="248">
                  <c:v>4.4800000000000004</c:v>
                </c:pt>
                <c:pt idx="249">
                  <c:v>4.49</c:v>
                </c:pt>
                <c:pt idx="250">
                  <c:v>4.5</c:v>
                </c:pt>
                <c:pt idx="251">
                  <c:v>4.51</c:v>
                </c:pt>
                <c:pt idx="252">
                  <c:v>4.5199999999999996</c:v>
                </c:pt>
                <c:pt idx="253">
                  <c:v>4.53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4.59</c:v>
                </c:pt>
                <c:pt idx="260">
                  <c:v>4.5999999999999996</c:v>
                </c:pt>
                <c:pt idx="261">
                  <c:v>4.6100000000000003</c:v>
                </c:pt>
                <c:pt idx="262">
                  <c:v>4.62</c:v>
                </c:pt>
                <c:pt idx="263">
                  <c:v>4.63</c:v>
                </c:pt>
                <c:pt idx="264">
                  <c:v>4.6399999999999997</c:v>
                </c:pt>
                <c:pt idx="265">
                  <c:v>4.6500000000000004</c:v>
                </c:pt>
                <c:pt idx="266">
                  <c:v>4.66</c:v>
                </c:pt>
                <c:pt idx="267">
                  <c:v>4.67</c:v>
                </c:pt>
                <c:pt idx="268">
                  <c:v>4.68</c:v>
                </c:pt>
                <c:pt idx="269">
                  <c:v>4.6900000000000004</c:v>
                </c:pt>
                <c:pt idx="270">
                  <c:v>4.7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4.75</c:v>
                </c:pt>
                <c:pt idx="276">
                  <c:v>4.76</c:v>
                </c:pt>
                <c:pt idx="277">
                  <c:v>4.7699999999999996</c:v>
                </c:pt>
                <c:pt idx="278">
                  <c:v>4.78</c:v>
                </c:pt>
                <c:pt idx="279">
                  <c:v>4.79</c:v>
                </c:pt>
                <c:pt idx="280">
                  <c:v>4.8</c:v>
                </c:pt>
                <c:pt idx="281">
                  <c:v>4.8099999999999996</c:v>
                </c:pt>
                <c:pt idx="282">
                  <c:v>4.82</c:v>
                </c:pt>
                <c:pt idx="283">
                  <c:v>4.83</c:v>
                </c:pt>
                <c:pt idx="284">
                  <c:v>4.84</c:v>
                </c:pt>
                <c:pt idx="285">
                  <c:v>4.8499999999999996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</c:v>
                </c:pt>
                <c:pt idx="289">
                  <c:v>4.8899999999999997</c:v>
                </c:pt>
                <c:pt idx="290">
                  <c:v>4.9000000000000004</c:v>
                </c:pt>
                <c:pt idx="291">
                  <c:v>4.91</c:v>
                </c:pt>
                <c:pt idx="292">
                  <c:v>4.92</c:v>
                </c:pt>
                <c:pt idx="293">
                  <c:v>4.93</c:v>
                </c:pt>
                <c:pt idx="294">
                  <c:v>4.9400000000000004</c:v>
                </c:pt>
                <c:pt idx="295">
                  <c:v>4.95</c:v>
                </c:pt>
                <c:pt idx="296">
                  <c:v>4.96</c:v>
                </c:pt>
                <c:pt idx="297">
                  <c:v>4.97</c:v>
                </c:pt>
                <c:pt idx="298">
                  <c:v>4.9800000000000004</c:v>
                </c:pt>
                <c:pt idx="299">
                  <c:v>4.99</c:v>
                </c:pt>
                <c:pt idx="300">
                  <c:v>5</c:v>
                </c:pt>
                <c:pt idx="301">
                  <c:v>5.01</c:v>
                </c:pt>
                <c:pt idx="302">
                  <c:v>5.0199999999999996</c:v>
                </c:pt>
                <c:pt idx="303">
                  <c:v>5.03</c:v>
                </c:pt>
                <c:pt idx="304">
                  <c:v>5.04</c:v>
                </c:pt>
                <c:pt idx="305">
                  <c:v>5.05</c:v>
                </c:pt>
                <c:pt idx="306">
                  <c:v>5.0599999999999996</c:v>
                </c:pt>
                <c:pt idx="307">
                  <c:v>5.07</c:v>
                </c:pt>
                <c:pt idx="308">
                  <c:v>5.08</c:v>
                </c:pt>
                <c:pt idx="309">
                  <c:v>5.09</c:v>
                </c:pt>
                <c:pt idx="310">
                  <c:v>5.0999999999999996</c:v>
                </c:pt>
                <c:pt idx="311">
                  <c:v>5.1100000000000003</c:v>
                </c:pt>
                <c:pt idx="312">
                  <c:v>5.12</c:v>
                </c:pt>
                <c:pt idx="313">
                  <c:v>5.13</c:v>
                </c:pt>
                <c:pt idx="314">
                  <c:v>5.14</c:v>
                </c:pt>
                <c:pt idx="315">
                  <c:v>5.15</c:v>
                </c:pt>
                <c:pt idx="316">
                  <c:v>5.16</c:v>
                </c:pt>
                <c:pt idx="317">
                  <c:v>5.17</c:v>
                </c:pt>
                <c:pt idx="318">
                  <c:v>5.18</c:v>
                </c:pt>
                <c:pt idx="319">
                  <c:v>5.19</c:v>
                </c:pt>
                <c:pt idx="320">
                  <c:v>5.2</c:v>
                </c:pt>
                <c:pt idx="321">
                  <c:v>5.21</c:v>
                </c:pt>
                <c:pt idx="322">
                  <c:v>5.22</c:v>
                </c:pt>
                <c:pt idx="323">
                  <c:v>5.23</c:v>
                </c:pt>
                <c:pt idx="324">
                  <c:v>5.24</c:v>
                </c:pt>
                <c:pt idx="325">
                  <c:v>5.25</c:v>
                </c:pt>
                <c:pt idx="326">
                  <c:v>5.26</c:v>
                </c:pt>
                <c:pt idx="327">
                  <c:v>5.27</c:v>
                </c:pt>
                <c:pt idx="328">
                  <c:v>5.28</c:v>
                </c:pt>
                <c:pt idx="329">
                  <c:v>5.29</c:v>
                </c:pt>
                <c:pt idx="330">
                  <c:v>5.3</c:v>
                </c:pt>
                <c:pt idx="331">
                  <c:v>5.31</c:v>
                </c:pt>
                <c:pt idx="332">
                  <c:v>5.32</c:v>
                </c:pt>
                <c:pt idx="333">
                  <c:v>5.33</c:v>
                </c:pt>
                <c:pt idx="334">
                  <c:v>5.34</c:v>
                </c:pt>
                <c:pt idx="335">
                  <c:v>5.35</c:v>
                </c:pt>
                <c:pt idx="336">
                  <c:v>5.36</c:v>
                </c:pt>
                <c:pt idx="337">
                  <c:v>5.37</c:v>
                </c:pt>
                <c:pt idx="338">
                  <c:v>5.38</c:v>
                </c:pt>
                <c:pt idx="339">
                  <c:v>5.39</c:v>
                </c:pt>
                <c:pt idx="340">
                  <c:v>5.4</c:v>
                </c:pt>
                <c:pt idx="341">
                  <c:v>5.41</c:v>
                </c:pt>
                <c:pt idx="342">
                  <c:v>5.42</c:v>
                </c:pt>
                <c:pt idx="343">
                  <c:v>5.43</c:v>
                </c:pt>
                <c:pt idx="344">
                  <c:v>5.44</c:v>
                </c:pt>
                <c:pt idx="345">
                  <c:v>5.45</c:v>
                </c:pt>
                <c:pt idx="346">
                  <c:v>5.46</c:v>
                </c:pt>
                <c:pt idx="347">
                  <c:v>5.47</c:v>
                </c:pt>
                <c:pt idx="348">
                  <c:v>5.48</c:v>
                </c:pt>
                <c:pt idx="349">
                  <c:v>5.49</c:v>
                </c:pt>
                <c:pt idx="350">
                  <c:v>5.5</c:v>
                </c:pt>
                <c:pt idx="351">
                  <c:v>5.51</c:v>
                </c:pt>
                <c:pt idx="352">
                  <c:v>5.52</c:v>
                </c:pt>
                <c:pt idx="353">
                  <c:v>5.53</c:v>
                </c:pt>
                <c:pt idx="354">
                  <c:v>5.54</c:v>
                </c:pt>
                <c:pt idx="355">
                  <c:v>5.55</c:v>
                </c:pt>
                <c:pt idx="356">
                  <c:v>5.56</c:v>
                </c:pt>
                <c:pt idx="357">
                  <c:v>5.57</c:v>
                </c:pt>
                <c:pt idx="358">
                  <c:v>5.58</c:v>
                </c:pt>
                <c:pt idx="359">
                  <c:v>5.59</c:v>
                </c:pt>
                <c:pt idx="360">
                  <c:v>5.6</c:v>
                </c:pt>
                <c:pt idx="361">
                  <c:v>5.61</c:v>
                </c:pt>
                <c:pt idx="362">
                  <c:v>5.62</c:v>
                </c:pt>
                <c:pt idx="363">
                  <c:v>5.63</c:v>
                </c:pt>
                <c:pt idx="364">
                  <c:v>5.64</c:v>
                </c:pt>
                <c:pt idx="365">
                  <c:v>5.65</c:v>
                </c:pt>
                <c:pt idx="366">
                  <c:v>5.66</c:v>
                </c:pt>
                <c:pt idx="367">
                  <c:v>5.67</c:v>
                </c:pt>
                <c:pt idx="368">
                  <c:v>5.68</c:v>
                </c:pt>
                <c:pt idx="369">
                  <c:v>5.69</c:v>
                </c:pt>
                <c:pt idx="370">
                  <c:v>5.7</c:v>
                </c:pt>
                <c:pt idx="371">
                  <c:v>5.71</c:v>
                </c:pt>
                <c:pt idx="372">
                  <c:v>5.72</c:v>
                </c:pt>
                <c:pt idx="373">
                  <c:v>5.73</c:v>
                </c:pt>
                <c:pt idx="374">
                  <c:v>5.74</c:v>
                </c:pt>
                <c:pt idx="375">
                  <c:v>5.75</c:v>
                </c:pt>
                <c:pt idx="376">
                  <c:v>5.76</c:v>
                </c:pt>
                <c:pt idx="377">
                  <c:v>5.77</c:v>
                </c:pt>
                <c:pt idx="378">
                  <c:v>5.78</c:v>
                </c:pt>
                <c:pt idx="379">
                  <c:v>5.79</c:v>
                </c:pt>
                <c:pt idx="380">
                  <c:v>5.8</c:v>
                </c:pt>
                <c:pt idx="381">
                  <c:v>5.81</c:v>
                </c:pt>
                <c:pt idx="382">
                  <c:v>5.82</c:v>
                </c:pt>
                <c:pt idx="383">
                  <c:v>5.83</c:v>
                </c:pt>
                <c:pt idx="384">
                  <c:v>5.84</c:v>
                </c:pt>
                <c:pt idx="385">
                  <c:v>5.85</c:v>
                </c:pt>
                <c:pt idx="386">
                  <c:v>5.86</c:v>
                </c:pt>
                <c:pt idx="387">
                  <c:v>5.87</c:v>
                </c:pt>
                <c:pt idx="388">
                  <c:v>5.88</c:v>
                </c:pt>
                <c:pt idx="389">
                  <c:v>5.89</c:v>
                </c:pt>
                <c:pt idx="390">
                  <c:v>5.9</c:v>
                </c:pt>
                <c:pt idx="391">
                  <c:v>5.91</c:v>
                </c:pt>
                <c:pt idx="392">
                  <c:v>5.92</c:v>
                </c:pt>
                <c:pt idx="393">
                  <c:v>5.93</c:v>
                </c:pt>
                <c:pt idx="394">
                  <c:v>5.94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6.04</c:v>
                </c:pt>
                <c:pt idx="405">
                  <c:v>6.05</c:v>
                </c:pt>
                <c:pt idx="406">
                  <c:v>6.06</c:v>
                </c:pt>
                <c:pt idx="407">
                  <c:v>6.07</c:v>
                </c:pt>
                <c:pt idx="408">
                  <c:v>6.08</c:v>
                </c:pt>
                <c:pt idx="409">
                  <c:v>6.09</c:v>
                </c:pt>
                <c:pt idx="410">
                  <c:v>6.1</c:v>
                </c:pt>
                <c:pt idx="411">
                  <c:v>6.11</c:v>
                </c:pt>
                <c:pt idx="412">
                  <c:v>6.12</c:v>
                </c:pt>
                <c:pt idx="413">
                  <c:v>6.13</c:v>
                </c:pt>
                <c:pt idx="414">
                  <c:v>6.14</c:v>
                </c:pt>
                <c:pt idx="415">
                  <c:v>6.15</c:v>
                </c:pt>
                <c:pt idx="416">
                  <c:v>6.16</c:v>
                </c:pt>
                <c:pt idx="417">
                  <c:v>6.17</c:v>
                </c:pt>
                <c:pt idx="418">
                  <c:v>6.18</c:v>
                </c:pt>
                <c:pt idx="419">
                  <c:v>6.19</c:v>
                </c:pt>
                <c:pt idx="420">
                  <c:v>6.2</c:v>
                </c:pt>
                <c:pt idx="421">
                  <c:v>6.21</c:v>
                </c:pt>
                <c:pt idx="422">
                  <c:v>6.22</c:v>
                </c:pt>
                <c:pt idx="423">
                  <c:v>6.23</c:v>
                </c:pt>
                <c:pt idx="424">
                  <c:v>6.24</c:v>
                </c:pt>
                <c:pt idx="425">
                  <c:v>6.25</c:v>
                </c:pt>
                <c:pt idx="426">
                  <c:v>6.26</c:v>
                </c:pt>
                <c:pt idx="427">
                  <c:v>6.27</c:v>
                </c:pt>
                <c:pt idx="428">
                  <c:v>6.28</c:v>
                </c:pt>
                <c:pt idx="429">
                  <c:v>6.29</c:v>
                </c:pt>
                <c:pt idx="430">
                  <c:v>6.3</c:v>
                </c:pt>
                <c:pt idx="431">
                  <c:v>6.31</c:v>
                </c:pt>
                <c:pt idx="432">
                  <c:v>6.32</c:v>
                </c:pt>
                <c:pt idx="433">
                  <c:v>6.33</c:v>
                </c:pt>
                <c:pt idx="434">
                  <c:v>6.34</c:v>
                </c:pt>
                <c:pt idx="435">
                  <c:v>6.35</c:v>
                </c:pt>
                <c:pt idx="436">
                  <c:v>6.36</c:v>
                </c:pt>
                <c:pt idx="437">
                  <c:v>6.37</c:v>
                </c:pt>
                <c:pt idx="438">
                  <c:v>6.38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6.49</c:v>
                </c:pt>
                <c:pt idx="450">
                  <c:v>6.5</c:v>
                </c:pt>
                <c:pt idx="451">
                  <c:v>6.51</c:v>
                </c:pt>
                <c:pt idx="452">
                  <c:v>6.52</c:v>
                </c:pt>
                <c:pt idx="453">
                  <c:v>6.53</c:v>
                </c:pt>
                <c:pt idx="454">
                  <c:v>6.54</c:v>
                </c:pt>
                <c:pt idx="455">
                  <c:v>6.55</c:v>
                </c:pt>
                <c:pt idx="456">
                  <c:v>6.56</c:v>
                </c:pt>
                <c:pt idx="457">
                  <c:v>6.57</c:v>
                </c:pt>
                <c:pt idx="458">
                  <c:v>6.58</c:v>
                </c:pt>
                <c:pt idx="459">
                  <c:v>6.59</c:v>
                </c:pt>
                <c:pt idx="460">
                  <c:v>6.6</c:v>
                </c:pt>
                <c:pt idx="461">
                  <c:v>6.61</c:v>
                </c:pt>
                <c:pt idx="462">
                  <c:v>6.62</c:v>
                </c:pt>
                <c:pt idx="463">
                  <c:v>6.63</c:v>
                </c:pt>
                <c:pt idx="464">
                  <c:v>6.64</c:v>
                </c:pt>
                <c:pt idx="465">
                  <c:v>6.65</c:v>
                </c:pt>
                <c:pt idx="466">
                  <c:v>6.66</c:v>
                </c:pt>
                <c:pt idx="467">
                  <c:v>6.67</c:v>
                </c:pt>
                <c:pt idx="468">
                  <c:v>6.68</c:v>
                </c:pt>
                <c:pt idx="469">
                  <c:v>6.69</c:v>
                </c:pt>
                <c:pt idx="470">
                  <c:v>6.7</c:v>
                </c:pt>
                <c:pt idx="471">
                  <c:v>6.71</c:v>
                </c:pt>
                <c:pt idx="472">
                  <c:v>6.72</c:v>
                </c:pt>
                <c:pt idx="473">
                  <c:v>6.73</c:v>
                </c:pt>
                <c:pt idx="474">
                  <c:v>6.74</c:v>
                </c:pt>
                <c:pt idx="475">
                  <c:v>6.75</c:v>
                </c:pt>
                <c:pt idx="476">
                  <c:v>6.76</c:v>
                </c:pt>
                <c:pt idx="477">
                  <c:v>6.77</c:v>
                </c:pt>
                <c:pt idx="478">
                  <c:v>6.78</c:v>
                </c:pt>
                <c:pt idx="479">
                  <c:v>6.79</c:v>
                </c:pt>
                <c:pt idx="480">
                  <c:v>6.8</c:v>
                </c:pt>
                <c:pt idx="481">
                  <c:v>6.81</c:v>
                </c:pt>
                <c:pt idx="482">
                  <c:v>6.82</c:v>
                </c:pt>
                <c:pt idx="483">
                  <c:v>6.83</c:v>
                </c:pt>
                <c:pt idx="484">
                  <c:v>6.84</c:v>
                </c:pt>
                <c:pt idx="485">
                  <c:v>6.85</c:v>
                </c:pt>
                <c:pt idx="486">
                  <c:v>6.86</c:v>
                </c:pt>
                <c:pt idx="487">
                  <c:v>6.87</c:v>
                </c:pt>
                <c:pt idx="488">
                  <c:v>6.88</c:v>
                </c:pt>
                <c:pt idx="489">
                  <c:v>6.89</c:v>
                </c:pt>
                <c:pt idx="490">
                  <c:v>6.9</c:v>
                </c:pt>
                <c:pt idx="491">
                  <c:v>6.91</c:v>
                </c:pt>
                <c:pt idx="492">
                  <c:v>6.92</c:v>
                </c:pt>
                <c:pt idx="493">
                  <c:v>6.93</c:v>
                </c:pt>
                <c:pt idx="494">
                  <c:v>6.94</c:v>
                </c:pt>
                <c:pt idx="495">
                  <c:v>6.95</c:v>
                </c:pt>
                <c:pt idx="496">
                  <c:v>6.96</c:v>
                </c:pt>
                <c:pt idx="497">
                  <c:v>6.97</c:v>
                </c:pt>
                <c:pt idx="498">
                  <c:v>6.98</c:v>
                </c:pt>
                <c:pt idx="499">
                  <c:v>6.99</c:v>
                </c:pt>
                <c:pt idx="500">
                  <c:v>7</c:v>
                </c:pt>
                <c:pt idx="501">
                  <c:v>7.01</c:v>
                </c:pt>
                <c:pt idx="502">
                  <c:v>7.02</c:v>
                </c:pt>
                <c:pt idx="503">
                  <c:v>7.03</c:v>
                </c:pt>
                <c:pt idx="504">
                  <c:v>7.04</c:v>
                </c:pt>
                <c:pt idx="505">
                  <c:v>7.05</c:v>
                </c:pt>
                <c:pt idx="506">
                  <c:v>7.06</c:v>
                </c:pt>
                <c:pt idx="507">
                  <c:v>7.07</c:v>
                </c:pt>
                <c:pt idx="508">
                  <c:v>7.08</c:v>
                </c:pt>
                <c:pt idx="509">
                  <c:v>7.09</c:v>
                </c:pt>
                <c:pt idx="510">
                  <c:v>7.1</c:v>
                </c:pt>
                <c:pt idx="511">
                  <c:v>7.11</c:v>
                </c:pt>
                <c:pt idx="512">
                  <c:v>7.12</c:v>
                </c:pt>
                <c:pt idx="513">
                  <c:v>7.13</c:v>
                </c:pt>
                <c:pt idx="514">
                  <c:v>7.14</c:v>
                </c:pt>
                <c:pt idx="515">
                  <c:v>7.15</c:v>
                </c:pt>
                <c:pt idx="516">
                  <c:v>7.16</c:v>
                </c:pt>
                <c:pt idx="517">
                  <c:v>7.17</c:v>
                </c:pt>
                <c:pt idx="518">
                  <c:v>7.18</c:v>
                </c:pt>
                <c:pt idx="519">
                  <c:v>7.19</c:v>
                </c:pt>
                <c:pt idx="520">
                  <c:v>7.2</c:v>
                </c:pt>
                <c:pt idx="521">
                  <c:v>7.21</c:v>
                </c:pt>
                <c:pt idx="522">
                  <c:v>7.22</c:v>
                </c:pt>
                <c:pt idx="523">
                  <c:v>7.23</c:v>
                </c:pt>
                <c:pt idx="524">
                  <c:v>7.24</c:v>
                </c:pt>
                <c:pt idx="525">
                  <c:v>7.25</c:v>
                </c:pt>
                <c:pt idx="526">
                  <c:v>7.26</c:v>
                </c:pt>
                <c:pt idx="527">
                  <c:v>7.27</c:v>
                </c:pt>
                <c:pt idx="528">
                  <c:v>7.28</c:v>
                </c:pt>
                <c:pt idx="529">
                  <c:v>7.29</c:v>
                </c:pt>
                <c:pt idx="530">
                  <c:v>7.3</c:v>
                </c:pt>
                <c:pt idx="531">
                  <c:v>7.31</c:v>
                </c:pt>
                <c:pt idx="532">
                  <c:v>7.32</c:v>
                </c:pt>
                <c:pt idx="533">
                  <c:v>7.33</c:v>
                </c:pt>
                <c:pt idx="534">
                  <c:v>7.34</c:v>
                </c:pt>
                <c:pt idx="535">
                  <c:v>7.35</c:v>
                </c:pt>
                <c:pt idx="536">
                  <c:v>7.36</c:v>
                </c:pt>
                <c:pt idx="537">
                  <c:v>7.37</c:v>
                </c:pt>
                <c:pt idx="538">
                  <c:v>7.38</c:v>
                </c:pt>
                <c:pt idx="539">
                  <c:v>7.39</c:v>
                </c:pt>
                <c:pt idx="540">
                  <c:v>7.4</c:v>
                </c:pt>
                <c:pt idx="541">
                  <c:v>7.41</c:v>
                </c:pt>
                <c:pt idx="542">
                  <c:v>7.42</c:v>
                </c:pt>
                <c:pt idx="543">
                  <c:v>7.43</c:v>
                </c:pt>
                <c:pt idx="544">
                  <c:v>7.44</c:v>
                </c:pt>
                <c:pt idx="545">
                  <c:v>7.45</c:v>
                </c:pt>
                <c:pt idx="546">
                  <c:v>7.46</c:v>
                </c:pt>
                <c:pt idx="547">
                  <c:v>7.47</c:v>
                </c:pt>
                <c:pt idx="548">
                  <c:v>7.48</c:v>
                </c:pt>
                <c:pt idx="549">
                  <c:v>7.49</c:v>
                </c:pt>
                <c:pt idx="550">
                  <c:v>7.5</c:v>
                </c:pt>
                <c:pt idx="551">
                  <c:v>7.51</c:v>
                </c:pt>
                <c:pt idx="552">
                  <c:v>7.52</c:v>
                </c:pt>
                <c:pt idx="553">
                  <c:v>7.53</c:v>
                </c:pt>
                <c:pt idx="554">
                  <c:v>7.54</c:v>
                </c:pt>
                <c:pt idx="555">
                  <c:v>7.55</c:v>
                </c:pt>
                <c:pt idx="556">
                  <c:v>7.56</c:v>
                </c:pt>
                <c:pt idx="557">
                  <c:v>7.57</c:v>
                </c:pt>
                <c:pt idx="558">
                  <c:v>7.58</c:v>
                </c:pt>
                <c:pt idx="559">
                  <c:v>7.59</c:v>
                </c:pt>
                <c:pt idx="560">
                  <c:v>7.6</c:v>
                </c:pt>
                <c:pt idx="561">
                  <c:v>7.61</c:v>
                </c:pt>
                <c:pt idx="562">
                  <c:v>7.62</c:v>
                </c:pt>
                <c:pt idx="563">
                  <c:v>7.63</c:v>
                </c:pt>
                <c:pt idx="564">
                  <c:v>7.64</c:v>
                </c:pt>
                <c:pt idx="565">
                  <c:v>7.65</c:v>
                </c:pt>
                <c:pt idx="566">
                  <c:v>7.66</c:v>
                </c:pt>
                <c:pt idx="567">
                  <c:v>7.67</c:v>
                </c:pt>
                <c:pt idx="568">
                  <c:v>7.68</c:v>
                </c:pt>
                <c:pt idx="569">
                  <c:v>7.69</c:v>
                </c:pt>
                <c:pt idx="570">
                  <c:v>7.7</c:v>
                </c:pt>
                <c:pt idx="571">
                  <c:v>7.71</c:v>
                </c:pt>
                <c:pt idx="572">
                  <c:v>7.72</c:v>
                </c:pt>
                <c:pt idx="573">
                  <c:v>7.73</c:v>
                </c:pt>
                <c:pt idx="574">
                  <c:v>7.74</c:v>
                </c:pt>
                <c:pt idx="575">
                  <c:v>7.75</c:v>
                </c:pt>
                <c:pt idx="576">
                  <c:v>7.76</c:v>
                </c:pt>
                <c:pt idx="577">
                  <c:v>7.77</c:v>
                </c:pt>
                <c:pt idx="578">
                  <c:v>7.78</c:v>
                </c:pt>
                <c:pt idx="579">
                  <c:v>7.79</c:v>
                </c:pt>
                <c:pt idx="580">
                  <c:v>7.8</c:v>
                </c:pt>
                <c:pt idx="581">
                  <c:v>7.81</c:v>
                </c:pt>
                <c:pt idx="582">
                  <c:v>7.82</c:v>
                </c:pt>
                <c:pt idx="583">
                  <c:v>7.83</c:v>
                </c:pt>
                <c:pt idx="584">
                  <c:v>7.84</c:v>
                </c:pt>
                <c:pt idx="585">
                  <c:v>7.85</c:v>
                </c:pt>
                <c:pt idx="586">
                  <c:v>7.86</c:v>
                </c:pt>
                <c:pt idx="587">
                  <c:v>7.87</c:v>
                </c:pt>
                <c:pt idx="588">
                  <c:v>7.88</c:v>
                </c:pt>
                <c:pt idx="589">
                  <c:v>7.89</c:v>
                </c:pt>
                <c:pt idx="590">
                  <c:v>7.9</c:v>
                </c:pt>
                <c:pt idx="591">
                  <c:v>7.91</c:v>
                </c:pt>
                <c:pt idx="592">
                  <c:v>7.92</c:v>
                </c:pt>
                <c:pt idx="593">
                  <c:v>7.93</c:v>
                </c:pt>
                <c:pt idx="594">
                  <c:v>7.94</c:v>
                </c:pt>
                <c:pt idx="595">
                  <c:v>7.95</c:v>
                </c:pt>
                <c:pt idx="596">
                  <c:v>7.96</c:v>
                </c:pt>
                <c:pt idx="597">
                  <c:v>7.97</c:v>
                </c:pt>
                <c:pt idx="598">
                  <c:v>7.98</c:v>
                </c:pt>
                <c:pt idx="599">
                  <c:v>7.99</c:v>
                </c:pt>
                <c:pt idx="600">
                  <c:v>8</c:v>
                </c:pt>
                <c:pt idx="601">
                  <c:v>8.01</c:v>
                </c:pt>
                <c:pt idx="602">
                  <c:v>8.02</c:v>
                </c:pt>
                <c:pt idx="603">
                  <c:v>8.0299999999999994</c:v>
                </c:pt>
                <c:pt idx="604">
                  <c:v>8.0399999999999991</c:v>
                </c:pt>
                <c:pt idx="605">
                  <c:v>8.0500000000000007</c:v>
                </c:pt>
                <c:pt idx="606">
                  <c:v>8.06</c:v>
                </c:pt>
                <c:pt idx="607">
                  <c:v>8.07</c:v>
                </c:pt>
                <c:pt idx="608">
                  <c:v>8.08</c:v>
                </c:pt>
                <c:pt idx="609">
                  <c:v>8.09</c:v>
                </c:pt>
                <c:pt idx="610">
                  <c:v>8.1</c:v>
                </c:pt>
                <c:pt idx="611">
                  <c:v>8.11</c:v>
                </c:pt>
                <c:pt idx="612">
                  <c:v>8.1199999999999992</c:v>
                </c:pt>
                <c:pt idx="613">
                  <c:v>8.1300000000000008</c:v>
                </c:pt>
                <c:pt idx="614">
                  <c:v>8.14</c:v>
                </c:pt>
                <c:pt idx="615">
                  <c:v>8.15</c:v>
                </c:pt>
                <c:pt idx="616">
                  <c:v>8.16</c:v>
                </c:pt>
                <c:pt idx="617">
                  <c:v>8.17</c:v>
                </c:pt>
                <c:pt idx="618">
                  <c:v>8.18</c:v>
                </c:pt>
                <c:pt idx="619">
                  <c:v>8.19</c:v>
                </c:pt>
                <c:pt idx="620">
                  <c:v>8.1999999999999993</c:v>
                </c:pt>
                <c:pt idx="621">
                  <c:v>8.2100000000000009</c:v>
                </c:pt>
                <c:pt idx="622">
                  <c:v>8.2200000000000006</c:v>
                </c:pt>
                <c:pt idx="623">
                  <c:v>8.23</c:v>
                </c:pt>
                <c:pt idx="624">
                  <c:v>8.24</c:v>
                </c:pt>
                <c:pt idx="625">
                  <c:v>8.25</c:v>
                </c:pt>
                <c:pt idx="626">
                  <c:v>8.26</c:v>
                </c:pt>
                <c:pt idx="627">
                  <c:v>8.27</c:v>
                </c:pt>
                <c:pt idx="628">
                  <c:v>8.2799999999999994</c:v>
                </c:pt>
                <c:pt idx="629">
                  <c:v>8.2899999999999991</c:v>
                </c:pt>
                <c:pt idx="630">
                  <c:v>8.3000000000000007</c:v>
                </c:pt>
                <c:pt idx="631">
                  <c:v>8.31</c:v>
                </c:pt>
                <c:pt idx="632">
                  <c:v>8.32</c:v>
                </c:pt>
                <c:pt idx="633">
                  <c:v>8.33</c:v>
                </c:pt>
                <c:pt idx="634">
                  <c:v>8.34</c:v>
                </c:pt>
                <c:pt idx="635">
                  <c:v>8.35</c:v>
                </c:pt>
                <c:pt idx="636">
                  <c:v>8.36</c:v>
                </c:pt>
                <c:pt idx="637">
                  <c:v>8.3699999999999992</c:v>
                </c:pt>
                <c:pt idx="638">
                  <c:v>8.3800000000000008</c:v>
                </c:pt>
                <c:pt idx="639">
                  <c:v>8.39</c:v>
                </c:pt>
                <c:pt idx="640">
                  <c:v>8.4</c:v>
                </c:pt>
                <c:pt idx="641">
                  <c:v>8.41</c:v>
                </c:pt>
                <c:pt idx="642">
                  <c:v>8.42</c:v>
                </c:pt>
                <c:pt idx="643">
                  <c:v>8.43</c:v>
                </c:pt>
                <c:pt idx="644">
                  <c:v>8.44</c:v>
                </c:pt>
                <c:pt idx="645">
                  <c:v>8.4499999999999993</c:v>
                </c:pt>
                <c:pt idx="646">
                  <c:v>8.4600000000000009</c:v>
                </c:pt>
                <c:pt idx="647">
                  <c:v>8.4700000000000006</c:v>
                </c:pt>
                <c:pt idx="648">
                  <c:v>8.48</c:v>
                </c:pt>
                <c:pt idx="649">
                  <c:v>8.49</c:v>
                </c:pt>
                <c:pt idx="650">
                  <c:v>8.5</c:v>
                </c:pt>
                <c:pt idx="651">
                  <c:v>8.51</c:v>
                </c:pt>
                <c:pt idx="652">
                  <c:v>8.52</c:v>
                </c:pt>
                <c:pt idx="653">
                  <c:v>8.5299999999999994</c:v>
                </c:pt>
                <c:pt idx="654">
                  <c:v>8.5399999999999991</c:v>
                </c:pt>
                <c:pt idx="655">
                  <c:v>8.5500000000000007</c:v>
                </c:pt>
                <c:pt idx="656">
                  <c:v>8.56</c:v>
                </c:pt>
                <c:pt idx="657">
                  <c:v>8.57</c:v>
                </c:pt>
                <c:pt idx="658">
                  <c:v>8.58</c:v>
                </c:pt>
                <c:pt idx="659">
                  <c:v>8.59</c:v>
                </c:pt>
                <c:pt idx="660">
                  <c:v>8.6</c:v>
                </c:pt>
                <c:pt idx="661">
                  <c:v>8.61</c:v>
                </c:pt>
                <c:pt idx="662">
                  <c:v>8.6199999999999992</c:v>
                </c:pt>
                <c:pt idx="663">
                  <c:v>8.6300000000000008</c:v>
                </c:pt>
                <c:pt idx="664">
                  <c:v>8.64</c:v>
                </c:pt>
                <c:pt idx="665">
                  <c:v>8.65</c:v>
                </c:pt>
                <c:pt idx="666">
                  <c:v>8.66</c:v>
                </c:pt>
                <c:pt idx="667">
                  <c:v>8.67</c:v>
                </c:pt>
                <c:pt idx="668">
                  <c:v>8.68</c:v>
                </c:pt>
                <c:pt idx="669">
                  <c:v>8.69</c:v>
                </c:pt>
                <c:pt idx="670">
                  <c:v>8.6999999999999993</c:v>
                </c:pt>
                <c:pt idx="671">
                  <c:v>8.7100000000000009</c:v>
                </c:pt>
                <c:pt idx="672">
                  <c:v>8.7200000000000006</c:v>
                </c:pt>
                <c:pt idx="673">
                  <c:v>8.73</c:v>
                </c:pt>
                <c:pt idx="674">
                  <c:v>8.74</c:v>
                </c:pt>
                <c:pt idx="675">
                  <c:v>8.75</c:v>
                </c:pt>
                <c:pt idx="676">
                  <c:v>8.76</c:v>
                </c:pt>
                <c:pt idx="677">
                  <c:v>8.77</c:v>
                </c:pt>
                <c:pt idx="678">
                  <c:v>8.7799999999999994</c:v>
                </c:pt>
                <c:pt idx="679">
                  <c:v>8.7899999999999991</c:v>
                </c:pt>
                <c:pt idx="680">
                  <c:v>8.8000000000000007</c:v>
                </c:pt>
                <c:pt idx="681">
                  <c:v>8.81</c:v>
                </c:pt>
                <c:pt idx="682">
                  <c:v>8.82</c:v>
                </c:pt>
                <c:pt idx="683">
                  <c:v>8.83</c:v>
                </c:pt>
                <c:pt idx="684">
                  <c:v>8.84</c:v>
                </c:pt>
                <c:pt idx="685">
                  <c:v>8.85</c:v>
                </c:pt>
                <c:pt idx="686">
                  <c:v>8.86</c:v>
                </c:pt>
                <c:pt idx="687">
                  <c:v>8.8699999999999992</c:v>
                </c:pt>
                <c:pt idx="688">
                  <c:v>8.8800000000000008</c:v>
                </c:pt>
                <c:pt idx="689">
                  <c:v>8.89</c:v>
                </c:pt>
                <c:pt idx="690">
                  <c:v>8.9</c:v>
                </c:pt>
                <c:pt idx="691">
                  <c:v>8.91</c:v>
                </c:pt>
                <c:pt idx="692">
                  <c:v>8.92</c:v>
                </c:pt>
                <c:pt idx="693">
                  <c:v>8.93</c:v>
                </c:pt>
                <c:pt idx="694">
                  <c:v>8.94</c:v>
                </c:pt>
                <c:pt idx="695">
                  <c:v>8.9499999999999993</c:v>
                </c:pt>
                <c:pt idx="696">
                  <c:v>8.9600000000000009</c:v>
                </c:pt>
                <c:pt idx="697">
                  <c:v>8.9700000000000006</c:v>
                </c:pt>
                <c:pt idx="698">
                  <c:v>8.98</c:v>
                </c:pt>
                <c:pt idx="699">
                  <c:v>8.99</c:v>
                </c:pt>
                <c:pt idx="700">
                  <c:v>9</c:v>
                </c:pt>
                <c:pt idx="701">
                  <c:v>9.01</c:v>
                </c:pt>
                <c:pt idx="702">
                  <c:v>9.02</c:v>
                </c:pt>
                <c:pt idx="703">
                  <c:v>9.0299999999999994</c:v>
                </c:pt>
                <c:pt idx="704">
                  <c:v>9.0399999999999991</c:v>
                </c:pt>
                <c:pt idx="705">
                  <c:v>9.0500000000000007</c:v>
                </c:pt>
                <c:pt idx="706">
                  <c:v>9.06</c:v>
                </c:pt>
                <c:pt idx="707">
                  <c:v>9.07</c:v>
                </c:pt>
                <c:pt idx="708">
                  <c:v>9.08</c:v>
                </c:pt>
                <c:pt idx="709">
                  <c:v>9.09</c:v>
                </c:pt>
                <c:pt idx="710">
                  <c:v>9.1</c:v>
                </c:pt>
                <c:pt idx="711">
                  <c:v>9.11</c:v>
                </c:pt>
                <c:pt idx="712">
                  <c:v>9.1199999999999992</c:v>
                </c:pt>
                <c:pt idx="713">
                  <c:v>9.1300000000000008</c:v>
                </c:pt>
                <c:pt idx="714">
                  <c:v>9.14</c:v>
                </c:pt>
                <c:pt idx="715">
                  <c:v>9.15</c:v>
                </c:pt>
                <c:pt idx="716">
                  <c:v>9.16</c:v>
                </c:pt>
                <c:pt idx="717">
                  <c:v>9.17</c:v>
                </c:pt>
                <c:pt idx="718">
                  <c:v>9.18</c:v>
                </c:pt>
                <c:pt idx="719">
                  <c:v>9.19</c:v>
                </c:pt>
                <c:pt idx="720">
                  <c:v>9.1999999999999993</c:v>
                </c:pt>
                <c:pt idx="721">
                  <c:v>9.2100000000000009</c:v>
                </c:pt>
                <c:pt idx="722">
                  <c:v>9.2200000000000006</c:v>
                </c:pt>
                <c:pt idx="723">
                  <c:v>9.23</c:v>
                </c:pt>
                <c:pt idx="724">
                  <c:v>9.24</c:v>
                </c:pt>
                <c:pt idx="725">
                  <c:v>9.25</c:v>
                </c:pt>
                <c:pt idx="726">
                  <c:v>9.26</c:v>
                </c:pt>
                <c:pt idx="727">
                  <c:v>9.27</c:v>
                </c:pt>
                <c:pt idx="728">
                  <c:v>9.2799999999999994</c:v>
                </c:pt>
                <c:pt idx="729">
                  <c:v>9.2899999999999991</c:v>
                </c:pt>
                <c:pt idx="730">
                  <c:v>9.3000000000000007</c:v>
                </c:pt>
                <c:pt idx="731">
                  <c:v>9.31</c:v>
                </c:pt>
                <c:pt idx="732">
                  <c:v>9.32</c:v>
                </c:pt>
                <c:pt idx="733">
                  <c:v>9.33</c:v>
                </c:pt>
                <c:pt idx="734">
                  <c:v>9.34</c:v>
                </c:pt>
                <c:pt idx="735">
                  <c:v>9.35</c:v>
                </c:pt>
                <c:pt idx="736">
                  <c:v>9.36</c:v>
                </c:pt>
                <c:pt idx="737">
                  <c:v>9.3699999999999992</c:v>
                </c:pt>
                <c:pt idx="738">
                  <c:v>9.3800000000000008</c:v>
                </c:pt>
                <c:pt idx="739">
                  <c:v>9.39</c:v>
                </c:pt>
                <c:pt idx="740">
                  <c:v>9.4</c:v>
                </c:pt>
                <c:pt idx="741">
                  <c:v>9.41</c:v>
                </c:pt>
                <c:pt idx="742">
                  <c:v>9.42</c:v>
                </c:pt>
                <c:pt idx="743">
                  <c:v>9.43</c:v>
                </c:pt>
                <c:pt idx="744">
                  <c:v>9.44</c:v>
                </c:pt>
                <c:pt idx="745">
                  <c:v>9.4499999999999993</c:v>
                </c:pt>
                <c:pt idx="746">
                  <c:v>9.4600000000000009</c:v>
                </c:pt>
                <c:pt idx="747">
                  <c:v>9.4700000000000006</c:v>
                </c:pt>
                <c:pt idx="748">
                  <c:v>9.48</c:v>
                </c:pt>
                <c:pt idx="749">
                  <c:v>9.49</c:v>
                </c:pt>
                <c:pt idx="750">
                  <c:v>9.5</c:v>
                </c:pt>
                <c:pt idx="751">
                  <c:v>9.51</c:v>
                </c:pt>
                <c:pt idx="752">
                  <c:v>9.52</c:v>
                </c:pt>
                <c:pt idx="753">
                  <c:v>9.5299999999999994</c:v>
                </c:pt>
                <c:pt idx="754">
                  <c:v>9.5399999999999991</c:v>
                </c:pt>
                <c:pt idx="755">
                  <c:v>9.5500000000000007</c:v>
                </c:pt>
                <c:pt idx="756">
                  <c:v>9.56</c:v>
                </c:pt>
                <c:pt idx="757">
                  <c:v>9.57</c:v>
                </c:pt>
                <c:pt idx="758">
                  <c:v>9.58</c:v>
                </c:pt>
                <c:pt idx="759">
                  <c:v>9.59</c:v>
                </c:pt>
                <c:pt idx="760">
                  <c:v>9.6</c:v>
                </c:pt>
                <c:pt idx="761">
                  <c:v>9.61</c:v>
                </c:pt>
                <c:pt idx="762">
                  <c:v>9.6199999999999992</c:v>
                </c:pt>
                <c:pt idx="763">
                  <c:v>9.6300000000000008</c:v>
                </c:pt>
                <c:pt idx="764">
                  <c:v>9.64</c:v>
                </c:pt>
                <c:pt idx="765">
                  <c:v>9.65</c:v>
                </c:pt>
                <c:pt idx="766">
                  <c:v>9.66</c:v>
                </c:pt>
                <c:pt idx="767">
                  <c:v>9.67</c:v>
                </c:pt>
                <c:pt idx="768">
                  <c:v>9.68</c:v>
                </c:pt>
                <c:pt idx="769">
                  <c:v>9.69</c:v>
                </c:pt>
                <c:pt idx="770">
                  <c:v>9.6999999999999993</c:v>
                </c:pt>
                <c:pt idx="771">
                  <c:v>9.7100000000000009</c:v>
                </c:pt>
                <c:pt idx="772">
                  <c:v>9.7200000000000006</c:v>
                </c:pt>
                <c:pt idx="773">
                  <c:v>9.73</c:v>
                </c:pt>
                <c:pt idx="774">
                  <c:v>9.74</c:v>
                </c:pt>
                <c:pt idx="775">
                  <c:v>9.75</c:v>
                </c:pt>
                <c:pt idx="776">
                  <c:v>9.76</c:v>
                </c:pt>
                <c:pt idx="777">
                  <c:v>9.77</c:v>
                </c:pt>
                <c:pt idx="778">
                  <c:v>9.7799999999999994</c:v>
                </c:pt>
                <c:pt idx="779">
                  <c:v>9.7899999999999991</c:v>
                </c:pt>
                <c:pt idx="780">
                  <c:v>9.8000000000000007</c:v>
                </c:pt>
                <c:pt idx="781">
                  <c:v>9.81</c:v>
                </c:pt>
                <c:pt idx="782">
                  <c:v>9.82</c:v>
                </c:pt>
                <c:pt idx="783">
                  <c:v>9.83</c:v>
                </c:pt>
                <c:pt idx="784">
                  <c:v>9.84</c:v>
                </c:pt>
                <c:pt idx="785">
                  <c:v>9.85</c:v>
                </c:pt>
                <c:pt idx="786">
                  <c:v>9.86</c:v>
                </c:pt>
                <c:pt idx="787">
                  <c:v>9.8699999999999992</c:v>
                </c:pt>
                <c:pt idx="788">
                  <c:v>9.8800000000000008</c:v>
                </c:pt>
                <c:pt idx="789">
                  <c:v>9.89</c:v>
                </c:pt>
                <c:pt idx="790">
                  <c:v>9.9</c:v>
                </c:pt>
                <c:pt idx="791">
                  <c:v>9.91</c:v>
                </c:pt>
                <c:pt idx="792">
                  <c:v>9.92</c:v>
                </c:pt>
                <c:pt idx="793">
                  <c:v>9.93</c:v>
                </c:pt>
                <c:pt idx="794">
                  <c:v>9.94</c:v>
                </c:pt>
                <c:pt idx="795">
                  <c:v>9.9499999999999993</c:v>
                </c:pt>
                <c:pt idx="796">
                  <c:v>9.9600000000000009</c:v>
                </c:pt>
                <c:pt idx="797">
                  <c:v>9.9700000000000006</c:v>
                </c:pt>
                <c:pt idx="798">
                  <c:v>9.98</c:v>
                </c:pt>
                <c:pt idx="799">
                  <c:v>9.99</c:v>
                </c:pt>
                <c:pt idx="800">
                  <c:v>10</c:v>
                </c:pt>
                <c:pt idx="801">
                  <c:v>10.01</c:v>
                </c:pt>
                <c:pt idx="802">
                  <c:v>10.02</c:v>
                </c:pt>
                <c:pt idx="803">
                  <c:v>10.029999999999999</c:v>
                </c:pt>
                <c:pt idx="804">
                  <c:v>10.039999999999999</c:v>
                </c:pt>
                <c:pt idx="805">
                  <c:v>10.050000000000001</c:v>
                </c:pt>
                <c:pt idx="806">
                  <c:v>10.06</c:v>
                </c:pt>
                <c:pt idx="807">
                  <c:v>10.07</c:v>
                </c:pt>
                <c:pt idx="808">
                  <c:v>10.08</c:v>
                </c:pt>
                <c:pt idx="809">
                  <c:v>10.09</c:v>
                </c:pt>
                <c:pt idx="810">
                  <c:v>10.1</c:v>
                </c:pt>
                <c:pt idx="811">
                  <c:v>10.11</c:v>
                </c:pt>
                <c:pt idx="812">
                  <c:v>10.119999999999999</c:v>
                </c:pt>
                <c:pt idx="813">
                  <c:v>10.130000000000001</c:v>
                </c:pt>
                <c:pt idx="814">
                  <c:v>10.14</c:v>
                </c:pt>
                <c:pt idx="815">
                  <c:v>10.15</c:v>
                </c:pt>
                <c:pt idx="816">
                  <c:v>10.16</c:v>
                </c:pt>
                <c:pt idx="817">
                  <c:v>10.17</c:v>
                </c:pt>
                <c:pt idx="818">
                  <c:v>10.18</c:v>
                </c:pt>
                <c:pt idx="819">
                  <c:v>10.19</c:v>
                </c:pt>
                <c:pt idx="820">
                  <c:v>10.199999999999999</c:v>
                </c:pt>
                <c:pt idx="821">
                  <c:v>10.210000000000001</c:v>
                </c:pt>
                <c:pt idx="822">
                  <c:v>10.220000000000001</c:v>
                </c:pt>
                <c:pt idx="823">
                  <c:v>10.23</c:v>
                </c:pt>
                <c:pt idx="824">
                  <c:v>10.24</c:v>
                </c:pt>
                <c:pt idx="825">
                  <c:v>10.25</c:v>
                </c:pt>
                <c:pt idx="826">
                  <c:v>10.26</c:v>
                </c:pt>
                <c:pt idx="827">
                  <c:v>10.27</c:v>
                </c:pt>
                <c:pt idx="828">
                  <c:v>10.28</c:v>
                </c:pt>
                <c:pt idx="829">
                  <c:v>10.29</c:v>
                </c:pt>
                <c:pt idx="830">
                  <c:v>10.3</c:v>
                </c:pt>
                <c:pt idx="831">
                  <c:v>10.31</c:v>
                </c:pt>
                <c:pt idx="832">
                  <c:v>10.32</c:v>
                </c:pt>
                <c:pt idx="833">
                  <c:v>10.33</c:v>
                </c:pt>
                <c:pt idx="834">
                  <c:v>10.34</c:v>
                </c:pt>
                <c:pt idx="835">
                  <c:v>10.35</c:v>
                </c:pt>
                <c:pt idx="836">
                  <c:v>10.36</c:v>
                </c:pt>
                <c:pt idx="837">
                  <c:v>10.37</c:v>
                </c:pt>
                <c:pt idx="838">
                  <c:v>10.38</c:v>
                </c:pt>
                <c:pt idx="839">
                  <c:v>10.39</c:v>
                </c:pt>
                <c:pt idx="840">
                  <c:v>10.4</c:v>
                </c:pt>
                <c:pt idx="841">
                  <c:v>10.41</c:v>
                </c:pt>
                <c:pt idx="842">
                  <c:v>10.42</c:v>
                </c:pt>
                <c:pt idx="843">
                  <c:v>10.43</c:v>
                </c:pt>
                <c:pt idx="844">
                  <c:v>10.44</c:v>
                </c:pt>
                <c:pt idx="845">
                  <c:v>10.45</c:v>
                </c:pt>
                <c:pt idx="846">
                  <c:v>10.46</c:v>
                </c:pt>
                <c:pt idx="847">
                  <c:v>10.47</c:v>
                </c:pt>
                <c:pt idx="848">
                  <c:v>10.48</c:v>
                </c:pt>
                <c:pt idx="849">
                  <c:v>10.49</c:v>
                </c:pt>
                <c:pt idx="850">
                  <c:v>10.5</c:v>
                </c:pt>
                <c:pt idx="851">
                  <c:v>10.51</c:v>
                </c:pt>
                <c:pt idx="852">
                  <c:v>10.52</c:v>
                </c:pt>
                <c:pt idx="853">
                  <c:v>10.53</c:v>
                </c:pt>
                <c:pt idx="854">
                  <c:v>10.54</c:v>
                </c:pt>
                <c:pt idx="855">
                  <c:v>10.55</c:v>
                </c:pt>
                <c:pt idx="856">
                  <c:v>10.56</c:v>
                </c:pt>
                <c:pt idx="857">
                  <c:v>10.57</c:v>
                </c:pt>
                <c:pt idx="858">
                  <c:v>10.58</c:v>
                </c:pt>
                <c:pt idx="859">
                  <c:v>10.59</c:v>
                </c:pt>
                <c:pt idx="860">
                  <c:v>10.6</c:v>
                </c:pt>
                <c:pt idx="861">
                  <c:v>10.61</c:v>
                </c:pt>
                <c:pt idx="862">
                  <c:v>10.62</c:v>
                </c:pt>
                <c:pt idx="863">
                  <c:v>10.63</c:v>
                </c:pt>
                <c:pt idx="864">
                  <c:v>10.64</c:v>
                </c:pt>
                <c:pt idx="865">
                  <c:v>10.65</c:v>
                </c:pt>
                <c:pt idx="866">
                  <c:v>10.66</c:v>
                </c:pt>
                <c:pt idx="867">
                  <c:v>10.67</c:v>
                </c:pt>
                <c:pt idx="868">
                  <c:v>10.68</c:v>
                </c:pt>
                <c:pt idx="869">
                  <c:v>10.69</c:v>
                </c:pt>
                <c:pt idx="870">
                  <c:v>10.7</c:v>
                </c:pt>
                <c:pt idx="871">
                  <c:v>10.71</c:v>
                </c:pt>
                <c:pt idx="872">
                  <c:v>10.72</c:v>
                </c:pt>
                <c:pt idx="873">
                  <c:v>10.73</c:v>
                </c:pt>
                <c:pt idx="874">
                  <c:v>10.74</c:v>
                </c:pt>
                <c:pt idx="875">
                  <c:v>10.75</c:v>
                </c:pt>
                <c:pt idx="876">
                  <c:v>10.76</c:v>
                </c:pt>
                <c:pt idx="877">
                  <c:v>10.77</c:v>
                </c:pt>
                <c:pt idx="878">
                  <c:v>10.78</c:v>
                </c:pt>
                <c:pt idx="879">
                  <c:v>10.79</c:v>
                </c:pt>
                <c:pt idx="880">
                  <c:v>10.8</c:v>
                </c:pt>
                <c:pt idx="881">
                  <c:v>10.81</c:v>
                </c:pt>
                <c:pt idx="882">
                  <c:v>10.82</c:v>
                </c:pt>
                <c:pt idx="883">
                  <c:v>10.83</c:v>
                </c:pt>
                <c:pt idx="884">
                  <c:v>10.84</c:v>
                </c:pt>
                <c:pt idx="885">
                  <c:v>10.85</c:v>
                </c:pt>
                <c:pt idx="886">
                  <c:v>10.86</c:v>
                </c:pt>
                <c:pt idx="887">
                  <c:v>10.87</c:v>
                </c:pt>
                <c:pt idx="888">
                  <c:v>10.88</c:v>
                </c:pt>
                <c:pt idx="889">
                  <c:v>10.89</c:v>
                </c:pt>
                <c:pt idx="890">
                  <c:v>10.9</c:v>
                </c:pt>
                <c:pt idx="891">
                  <c:v>10.91</c:v>
                </c:pt>
                <c:pt idx="892">
                  <c:v>10.92</c:v>
                </c:pt>
                <c:pt idx="893">
                  <c:v>10.93</c:v>
                </c:pt>
                <c:pt idx="894">
                  <c:v>10.94</c:v>
                </c:pt>
                <c:pt idx="895">
                  <c:v>10.95</c:v>
                </c:pt>
                <c:pt idx="896">
                  <c:v>10.96</c:v>
                </c:pt>
                <c:pt idx="897">
                  <c:v>10.97</c:v>
                </c:pt>
                <c:pt idx="898">
                  <c:v>10.98</c:v>
                </c:pt>
                <c:pt idx="899">
                  <c:v>10.99</c:v>
                </c:pt>
                <c:pt idx="900">
                  <c:v>11</c:v>
                </c:pt>
                <c:pt idx="901">
                  <c:v>11.01</c:v>
                </c:pt>
                <c:pt idx="902">
                  <c:v>11.02</c:v>
                </c:pt>
                <c:pt idx="903">
                  <c:v>11.03</c:v>
                </c:pt>
                <c:pt idx="904">
                  <c:v>11.04</c:v>
                </c:pt>
                <c:pt idx="905">
                  <c:v>11.05</c:v>
                </c:pt>
                <c:pt idx="906">
                  <c:v>11.06</c:v>
                </c:pt>
                <c:pt idx="907">
                  <c:v>11.07</c:v>
                </c:pt>
                <c:pt idx="908">
                  <c:v>11.08</c:v>
                </c:pt>
                <c:pt idx="909">
                  <c:v>11.09</c:v>
                </c:pt>
                <c:pt idx="910">
                  <c:v>11.1</c:v>
                </c:pt>
                <c:pt idx="911">
                  <c:v>11.11</c:v>
                </c:pt>
                <c:pt idx="912">
                  <c:v>11.12</c:v>
                </c:pt>
                <c:pt idx="913">
                  <c:v>11.13</c:v>
                </c:pt>
                <c:pt idx="914">
                  <c:v>11.14</c:v>
                </c:pt>
                <c:pt idx="915">
                  <c:v>11.15</c:v>
                </c:pt>
                <c:pt idx="916">
                  <c:v>11.16</c:v>
                </c:pt>
                <c:pt idx="917">
                  <c:v>11.17</c:v>
                </c:pt>
                <c:pt idx="918">
                  <c:v>11.18</c:v>
                </c:pt>
                <c:pt idx="919">
                  <c:v>11.19</c:v>
                </c:pt>
                <c:pt idx="920">
                  <c:v>11.2</c:v>
                </c:pt>
                <c:pt idx="921">
                  <c:v>11.21</c:v>
                </c:pt>
                <c:pt idx="922">
                  <c:v>11.22</c:v>
                </c:pt>
                <c:pt idx="923">
                  <c:v>11.23</c:v>
                </c:pt>
                <c:pt idx="924">
                  <c:v>11.24</c:v>
                </c:pt>
                <c:pt idx="925">
                  <c:v>11.25</c:v>
                </c:pt>
                <c:pt idx="926">
                  <c:v>11.26</c:v>
                </c:pt>
                <c:pt idx="927">
                  <c:v>11.27</c:v>
                </c:pt>
                <c:pt idx="928">
                  <c:v>11.28</c:v>
                </c:pt>
                <c:pt idx="929">
                  <c:v>11.29</c:v>
                </c:pt>
                <c:pt idx="930">
                  <c:v>11.3</c:v>
                </c:pt>
                <c:pt idx="931">
                  <c:v>11.31</c:v>
                </c:pt>
                <c:pt idx="932">
                  <c:v>11.32</c:v>
                </c:pt>
                <c:pt idx="933">
                  <c:v>11.33</c:v>
                </c:pt>
                <c:pt idx="934">
                  <c:v>11.34</c:v>
                </c:pt>
                <c:pt idx="935">
                  <c:v>11.35</c:v>
                </c:pt>
                <c:pt idx="936">
                  <c:v>11.36</c:v>
                </c:pt>
                <c:pt idx="937">
                  <c:v>11.37</c:v>
                </c:pt>
                <c:pt idx="938">
                  <c:v>11.38</c:v>
                </c:pt>
                <c:pt idx="939">
                  <c:v>11.39</c:v>
                </c:pt>
                <c:pt idx="940">
                  <c:v>11.4</c:v>
                </c:pt>
                <c:pt idx="941">
                  <c:v>11.41</c:v>
                </c:pt>
                <c:pt idx="942">
                  <c:v>11.42</c:v>
                </c:pt>
                <c:pt idx="943">
                  <c:v>11.43</c:v>
                </c:pt>
                <c:pt idx="944">
                  <c:v>11.44</c:v>
                </c:pt>
                <c:pt idx="945">
                  <c:v>11.45</c:v>
                </c:pt>
                <c:pt idx="946">
                  <c:v>11.46</c:v>
                </c:pt>
                <c:pt idx="947">
                  <c:v>11.47</c:v>
                </c:pt>
                <c:pt idx="948">
                  <c:v>11.48</c:v>
                </c:pt>
                <c:pt idx="949">
                  <c:v>11.49</c:v>
                </c:pt>
                <c:pt idx="950">
                  <c:v>11.5</c:v>
                </c:pt>
                <c:pt idx="951">
                  <c:v>11.51</c:v>
                </c:pt>
                <c:pt idx="952">
                  <c:v>11.52</c:v>
                </c:pt>
                <c:pt idx="953">
                  <c:v>11.53</c:v>
                </c:pt>
                <c:pt idx="954">
                  <c:v>11.54</c:v>
                </c:pt>
                <c:pt idx="955">
                  <c:v>11.55</c:v>
                </c:pt>
                <c:pt idx="956">
                  <c:v>11.56</c:v>
                </c:pt>
                <c:pt idx="957">
                  <c:v>11.57</c:v>
                </c:pt>
                <c:pt idx="958">
                  <c:v>11.58</c:v>
                </c:pt>
                <c:pt idx="959">
                  <c:v>11.59</c:v>
                </c:pt>
                <c:pt idx="960">
                  <c:v>11.6</c:v>
                </c:pt>
                <c:pt idx="961">
                  <c:v>11.61</c:v>
                </c:pt>
                <c:pt idx="962">
                  <c:v>11.62</c:v>
                </c:pt>
                <c:pt idx="963">
                  <c:v>11.63</c:v>
                </c:pt>
                <c:pt idx="964">
                  <c:v>11.64</c:v>
                </c:pt>
                <c:pt idx="965">
                  <c:v>11.65</c:v>
                </c:pt>
                <c:pt idx="966">
                  <c:v>11.66</c:v>
                </c:pt>
                <c:pt idx="967">
                  <c:v>11.67</c:v>
                </c:pt>
                <c:pt idx="968">
                  <c:v>11.68</c:v>
                </c:pt>
                <c:pt idx="969">
                  <c:v>11.69</c:v>
                </c:pt>
                <c:pt idx="970">
                  <c:v>11.7</c:v>
                </c:pt>
                <c:pt idx="971">
                  <c:v>11.71</c:v>
                </c:pt>
                <c:pt idx="972">
                  <c:v>11.72</c:v>
                </c:pt>
                <c:pt idx="973">
                  <c:v>11.73</c:v>
                </c:pt>
                <c:pt idx="974">
                  <c:v>11.74</c:v>
                </c:pt>
                <c:pt idx="975">
                  <c:v>11.75</c:v>
                </c:pt>
                <c:pt idx="976">
                  <c:v>11.76</c:v>
                </c:pt>
                <c:pt idx="977">
                  <c:v>11.77</c:v>
                </c:pt>
                <c:pt idx="978">
                  <c:v>11.78</c:v>
                </c:pt>
                <c:pt idx="979">
                  <c:v>11.79</c:v>
                </c:pt>
                <c:pt idx="980">
                  <c:v>11.8</c:v>
                </c:pt>
                <c:pt idx="981">
                  <c:v>11.81</c:v>
                </c:pt>
                <c:pt idx="982">
                  <c:v>11.82</c:v>
                </c:pt>
                <c:pt idx="983">
                  <c:v>11.83</c:v>
                </c:pt>
                <c:pt idx="984">
                  <c:v>11.84</c:v>
                </c:pt>
                <c:pt idx="985">
                  <c:v>11.85</c:v>
                </c:pt>
                <c:pt idx="986">
                  <c:v>11.86</c:v>
                </c:pt>
                <c:pt idx="987">
                  <c:v>11.87</c:v>
                </c:pt>
                <c:pt idx="988">
                  <c:v>11.88</c:v>
                </c:pt>
                <c:pt idx="989">
                  <c:v>11.89</c:v>
                </c:pt>
                <c:pt idx="990">
                  <c:v>11.9</c:v>
                </c:pt>
                <c:pt idx="991">
                  <c:v>11.91</c:v>
                </c:pt>
                <c:pt idx="992">
                  <c:v>11.92</c:v>
                </c:pt>
                <c:pt idx="993">
                  <c:v>11.93</c:v>
                </c:pt>
                <c:pt idx="994">
                  <c:v>11.94</c:v>
                </c:pt>
                <c:pt idx="995">
                  <c:v>11.95</c:v>
                </c:pt>
                <c:pt idx="996">
                  <c:v>11.96</c:v>
                </c:pt>
                <c:pt idx="997">
                  <c:v>11.97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  <c:pt idx="1001">
                  <c:v>12.01</c:v>
                </c:pt>
                <c:pt idx="1002">
                  <c:v>12.02</c:v>
                </c:pt>
                <c:pt idx="1003">
                  <c:v>12.03</c:v>
                </c:pt>
                <c:pt idx="1004">
                  <c:v>12.04</c:v>
                </c:pt>
                <c:pt idx="1005">
                  <c:v>12.05</c:v>
                </c:pt>
                <c:pt idx="1006">
                  <c:v>12.06</c:v>
                </c:pt>
                <c:pt idx="1007">
                  <c:v>12.07</c:v>
                </c:pt>
                <c:pt idx="1008">
                  <c:v>12.08</c:v>
                </c:pt>
                <c:pt idx="1009">
                  <c:v>12.09</c:v>
                </c:pt>
                <c:pt idx="1010">
                  <c:v>12.1</c:v>
                </c:pt>
                <c:pt idx="1011">
                  <c:v>12.11</c:v>
                </c:pt>
                <c:pt idx="1012">
                  <c:v>12.12</c:v>
                </c:pt>
                <c:pt idx="1013">
                  <c:v>12.13</c:v>
                </c:pt>
                <c:pt idx="1014">
                  <c:v>12.14</c:v>
                </c:pt>
                <c:pt idx="1015">
                  <c:v>12.15</c:v>
                </c:pt>
                <c:pt idx="1016">
                  <c:v>12.16</c:v>
                </c:pt>
                <c:pt idx="1017">
                  <c:v>12.17</c:v>
                </c:pt>
                <c:pt idx="1018">
                  <c:v>12.18</c:v>
                </c:pt>
                <c:pt idx="1019">
                  <c:v>12.19</c:v>
                </c:pt>
                <c:pt idx="1020">
                  <c:v>12.2</c:v>
                </c:pt>
                <c:pt idx="1021">
                  <c:v>12.21</c:v>
                </c:pt>
                <c:pt idx="1022">
                  <c:v>12.22</c:v>
                </c:pt>
                <c:pt idx="1023">
                  <c:v>12.23</c:v>
                </c:pt>
                <c:pt idx="1024">
                  <c:v>12.24</c:v>
                </c:pt>
                <c:pt idx="1025">
                  <c:v>12.25</c:v>
                </c:pt>
                <c:pt idx="1026">
                  <c:v>12.26</c:v>
                </c:pt>
                <c:pt idx="1027">
                  <c:v>12.27</c:v>
                </c:pt>
                <c:pt idx="1028">
                  <c:v>12.28</c:v>
                </c:pt>
                <c:pt idx="1029">
                  <c:v>12.29</c:v>
                </c:pt>
                <c:pt idx="1030">
                  <c:v>12.3</c:v>
                </c:pt>
                <c:pt idx="1031">
                  <c:v>12.31</c:v>
                </c:pt>
                <c:pt idx="1032">
                  <c:v>12.32</c:v>
                </c:pt>
                <c:pt idx="1033">
                  <c:v>12.33</c:v>
                </c:pt>
                <c:pt idx="1034">
                  <c:v>12.34</c:v>
                </c:pt>
                <c:pt idx="1035">
                  <c:v>12.35</c:v>
                </c:pt>
                <c:pt idx="1036">
                  <c:v>12.36</c:v>
                </c:pt>
                <c:pt idx="1037">
                  <c:v>12.37</c:v>
                </c:pt>
                <c:pt idx="1038">
                  <c:v>12.38</c:v>
                </c:pt>
                <c:pt idx="1039">
                  <c:v>12.39</c:v>
                </c:pt>
                <c:pt idx="1040">
                  <c:v>12.4</c:v>
                </c:pt>
                <c:pt idx="1041">
                  <c:v>12.41</c:v>
                </c:pt>
                <c:pt idx="1042">
                  <c:v>12.42</c:v>
                </c:pt>
                <c:pt idx="1043">
                  <c:v>12.43</c:v>
                </c:pt>
                <c:pt idx="1044">
                  <c:v>12.44</c:v>
                </c:pt>
                <c:pt idx="1045">
                  <c:v>12.45</c:v>
                </c:pt>
                <c:pt idx="1046">
                  <c:v>12.46</c:v>
                </c:pt>
                <c:pt idx="1047">
                  <c:v>12.47</c:v>
                </c:pt>
                <c:pt idx="1048">
                  <c:v>12.48</c:v>
                </c:pt>
                <c:pt idx="1049">
                  <c:v>12.49</c:v>
                </c:pt>
                <c:pt idx="1050">
                  <c:v>12.5</c:v>
                </c:pt>
                <c:pt idx="1051">
                  <c:v>12.51</c:v>
                </c:pt>
                <c:pt idx="1052">
                  <c:v>12.52</c:v>
                </c:pt>
                <c:pt idx="1053">
                  <c:v>12.53</c:v>
                </c:pt>
                <c:pt idx="1054">
                  <c:v>12.54</c:v>
                </c:pt>
                <c:pt idx="1055">
                  <c:v>12.55</c:v>
                </c:pt>
                <c:pt idx="1056">
                  <c:v>12.56</c:v>
                </c:pt>
                <c:pt idx="1057">
                  <c:v>12.57</c:v>
                </c:pt>
                <c:pt idx="1058">
                  <c:v>12.58</c:v>
                </c:pt>
                <c:pt idx="1059">
                  <c:v>12.59</c:v>
                </c:pt>
                <c:pt idx="1060">
                  <c:v>12.6</c:v>
                </c:pt>
                <c:pt idx="1061">
                  <c:v>12.61</c:v>
                </c:pt>
                <c:pt idx="1062">
                  <c:v>12.62</c:v>
                </c:pt>
                <c:pt idx="1063">
                  <c:v>12.63</c:v>
                </c:pt>
                <c:pt idx="1064">
                  <c:v>12.64</c:v>
                </c:pt>
                <c:pt idx="1065">
                  <c:v>12.65</c:v>
                </c:pt>
                <c:pt idx="1066">
                  <c:v>12.66</c:v>
                </c:pt>
                <c:pt idx="1067">
                  <c:v>12.67</c:v>
                </c:pt>
                <c:pt idx="1068">
                  <c:v>12.68</c:v>
                </c:pt>
                <c:pt idx="1069">
                  <c:v>12.69</c:v>
                </c:pt>
                <c:pt idx="1070">
                  <c:v>12.7</c:v>
                </c:pt>
                <c:pt idx="1071">
                  <c:v>12.71</c:v>
                </c:pt>
                <c:pt idx="1072">
                  <c:v>12.72</c:v>
                </c:pt>
                <c:pt idx="1073">
                  <c:v>12.73</c:v>
                </c:pt>
                <c:pt idx="1074">
                  <c:v>12.74</c:v>
                </c:pt>
                <c:pt idx="1075">
                  <c:v>12.75</c:v>
                </c:pt>
                <c:pt idx="1076">
                  <c:v>12.76</c:v>
                </c:pt>
                <c:pt idx="1077">
                  <c:v>12.77</c:v>
                </c:pt>
                <c:pt idx="1078">
                  <c:v>12.78</c:v>
                </c:pt>
                <c:pt idx="1079">
                  <c:v>12.79</c:v>
                </c:pt>
                <c:pt idx="1080">
                  <c:v>12.8</c:v>
                </c:pt>
                <c:pt idx="1081">
                  <c:v>12.81</c:v>
                </c:pt>
                <c:pt idx="1082">
                  <c:v>12.82</c:v>
                </c:pt>
                <c:pt idx="1083">
                  <c:v>12.83</c:v>
                </c:pt>
                <c:pt idx="1084">
                  <c:v>12.84</c:v>
                </c:pt>
                <c:pt idx="1085">
                  <c:v>12.85</c:v>
                </c:pt>
                <c:pt idx="1086">
                  <c:v>12.86</c:v>
                </c:pt>
                <c:pt idx="1087">
                  <c:v>12.87</c:v>
                </c:pt>
                <c:pt idx="1088">
                  <c:v>12.88</c:v>
                </c:pt>
                <c:pt idx="1089">
                  <c:v>12.89</c:v>
                </c:pt>
                <c:pt idx="1090">
                  <c:v>12.9</c:v>
                </c:pt>
                <c:pt idx="1091">
                  <c:v>12.91</c:v>
                </c:pt>
                <c:pt idx="1092">
                  <c:v>12.92</c:v>
                </c:pt>
                <c:pt idx="1093">
                  <c:v>12.93</c:v>
                </c:pt>
                <c:pt idx="1094">
                  <c:v>12.94</c:v>
                </c:pt>
                <c:pt idx="1095">
                  <c:v>12.95</c:v>
                </c:pt>
                <c:pt idx="1096">
                  <c:v>12.96</c:v>
                </c:pt>
                <c:pt idx="1097">
                  <c:v>12.97</c:v>
                </c:pt>
                <c:pt idx="1098">
                  <c:v>12.98</c:v>
                </c:pt>
                <c:pt idx="1099">
                  <c:v>12.99</c:v>
                </c:pt>
                <c:pt idx="1100">
                  <c:v>13</c:v>
                </c:pt>
                <c:pt idx="1101">
                  <c:v>13.01</c:v>
                </c:pt>
                <c:pt idx="1102">
                  <c:v>13.02</c:v>
                </c:pt>
                <c:pt idx="1103">
                  <c:v>13.03</c:v>
                </c:pt>
                <c:pt idx="1104">
                  <c:v>13.04</c:v>
                </c:pt>
                <c:pt idx="1105">
                  <c:v>13.05</c:v>
                </c:pt>
                <c:pt idx="1106">
                  <c:v>13.06</c:v>
                </c:pt>
                <c:pt idx="1107">
                  <c:v>13.07</c:v>
                </c:pt>
                <c:pt idx="1108">
                  <c:v>13.08</c:v>
                </c:pt>
                <c:pt idx="1109">
                  <c:v>13.09</c:v>
                </c:pt>
                <c:pt idx="1110">
                  <c:v>13.1</c:v>
                </c:pt>
                <c:pt idx="1111">
                  <c:v>13.11</c:v>
                </c:pt>
                <c:pt idx="1112">
                  <c:v>13.12</c:v>
                </c:pt>
                <c:pt idx="1113">
                  <c:v>13.13</c:v>
                </c:pt>
                <c:pt idx="1114">
                  <c:v>13.14</c:v>
                </c:pt>
                <c:pt idx="1115">
                  <c:v>13.15</c:v>
                </c:pt>
                <c:pt idx="1116">
                  <c:v>13.16</c:v>
                </c:pt>
                <c:pt idx="1117">
                  <c:v>13.17</c:v>
                </c:pt>
                <c:pt idx="1118">
                  <c:v>13.18</c:v>
                </c:pt>
                <c:pt idx="1119">
                  <c:v>13.19</c:v>
                </c:pt>
                <c:pt idx="1120">
                  <c:v>13.2</c:v>
                </c:pt>
                <c:pt idx="1121">
                  <c:v>13.21</c:v>
                </c:pt>
                <c:pt idx="1122">
                  <c:v>13.22</c:v>
                </c:pt>
                <c:pt idx="1123">
                  <c:v>13.23</c:v>
                </c:pt>
                <c:pt idx="1124">
                  <c:v>13.24</c:v>
                </c:pt>
                <c:pt idx="1125">
                  <c:v>13.25</c:v>
                </c:pt>
                <c:pt idx="1126">
                  <c:v>13.26</c:v>
                </c:pt>
                <c:pt idx="1127">
                  <c:v>13.27</c:v>
                </c:pt>
                <c:pt idx="1128">
                  <c:v>13.28</c:v>
                </c:pt>
                <c:pt idx="1129">
                  <c:v>13.29</c:v>
                </c:pt>
                <c:pt idx="1130">
                  <c:v>13.3</c:v>
                </c:pt>
                <c:pt idx="1131">
                  <c:v>13.31</c:v>
                </c:pt>
                <c:pt idx="1132">
                  <c:v>13.32</c:v>
                </c:pt>
                <c:pt idx="1133">
                  <c:v>13.33</c:v>
                </c:pt>
                <c:pt idx="1134">
                  <c:v>13.34</c:v>
                </c:pt>
                <c:pt idx="1135">
                  <c:v>13.35</c:v>
                </c:pt>
                <c:pt idx="1136">
                  <c:v>13.36</c:v>
                </c:pt>
                <c:pt idx="1137">
                  <c:v>13.37</c:v>
                </c:pt>
                <c:pt idx="1138">
                  <c:v>13.38</c:v>
                </c:pt>
                <c:pt idx="1139">
                  <c:v>13.39</c:v>
                </c:pt>
                <c:pt idx="1140">
                  <c:v>13.4</c:v>
                </c:pt>
                <c:pt idx="1141">
                  <c:v>13.41</c:v>
                </c:pt>
                <c:pt idx="1142">
                  <c:v>13.42</c:v>
                </c:pt>
                <c:pt idx="1143">
                  <c:v>13.43</c:v>
                </c:pt>
                <c:pt idx="1144">
                  <c:v>13.44</c:v>
                </c:pt>
                <c:pt idx="1145">
                  <c:v>13.45</c:v>
                </c:pt>
                <c:pt idx="1146">
                  <c:v>13.46</c:v>
                </c:pt>
                <c:pt idx="1147">
                  <c:v>13.47</c:v>
                </c:pt>
                <c:pt idx="1148">
                  <c:v>13.48</c:v>
                </c:pt>
                <c:pt idx="1149">
                  <c:v>13.49</c:v>
                </c:pt>
                <c:pt idx="1150">
                  <c:v>13.5</c:v>
                </c:pt>
                <c:pt idx="1151">
                  <c:v>13.51</c:v>
                </c:pt>
                <c:pt idx="1152">
                  <c:v>13.52</c:v>
                </c:pt>
                <c:pt idx="1153">
                  <c:v>13.53</c:v>
                </c:pt>
                <c:pt idx="1154">
                  <c:v>13.54</c:v>
                </c:pt>
                <c:pt idx="1155">
                  <c:v>13.55</c:v>
                </c:pt>
                <c:pt idx="1156">
                  <c:v>13.56</c:v>
                </c:pt>
                <c:pt idx="1157">
                  <c:v>13.57</c:v>
                </c:pt>
                <c:pt idx="1158">
                  <c:v>13.58</c:v>
                </c:pt>
                <c:pt idx="1159">
                  <c:v>13.59</c:v>
                </c:pt>
                <c:pt idx="1160">
                  <c:v>13.6</c:v>
                </c:pt>
                <c:pt idx="1161">
                  <c:v>13.61</c:v>
                </c:pt>
                <c:pt idx="1162">
                  <c:v>13.62</c:v>
                </c:pt>
                <c:pt idx="1163">
                  <c:v>13.63</c:v>
                </c:pt>
                <c:pt idx="1164">
                  <c:v>13.64</c:v>
                </c:pt>
                <c:pt idx="1165">
                  <c:v>13.65</c:v>
                </c:pt>
                <c:pt idx="1166">
                  <c:v>13.66</c:v>
                </c:pt>
                <c:pt idx="1167">
                  <c:v>13.67</c:v>
                </c:pt>
                <c:pt idx="1168">
                  <c:v>13.68</c:v>
                </c:pt>
                <c:pt idx="1169">
                  <c:v>13.69</c:v>
                </c:pt>
                <c:pt idx="1170">
                  <c:v>13.7</c:v>
                </c:pt>
                <c:pt idx="1171">
                  <c:v>13.71</c:v>
                </c:pt>
                <c:pt idx="1172">
                  <c:v>13.72</c:v>
                </c:pt>
                <c:pt idx="1173">
                  <c:v>13.73</c:v>
                </c:pt>
                <c:pt idx="1174">
                  <c:v>13.74</c:v>
                </c:pt>
                <c:pt idx="1175">
                  <c:v>13.75</c:v>
                </c:pt>
                <c:pt idx="1176">
                  <c:v>13.76</c:v>
                </c:pt>
                <c:pt idx="1177">
                  <c:v>13.77</c:v>
                </c:pt>
                <c:pt idx="1178">
                  <c:v>13.78</c:v>
                </c:pt>
                <c:pt idx="1179">
                  <c:v>13.79</c:v>
                </c:pt>
                <c:pt idx="1180">
                  <c:v>13.8</c:v>
                </c:pt>
                <c:pt idx="1181">
                  <c:v>13.81</c:v>
                </c:pt>
                <c:pt idx="1182">
                  <c:v>13.82</c:v>
                </c:pt>
                <c:pt idx="1183">
                  <c:v>13.83</c:v>
                </c:pt>
                <c:pt idx="1184">
                  <c:v>13.84</c:v>
                </c:pt>
                <c:pt idx="1185">
                  <c:v>13.85</c:v>
                </c:pt>
                <c:pt idx="1186">
                  <c:v>13.86</c:v>
                </c:pt>
                <c:pt idx="1187">
                  <c:v>13.87</c:v>
                </c:pt>
                <c:pt idx="1188">
                  <c:v>13.88</c:v>
                </c:pt>
                <c:pt idx="1189">
                  <c:v>13.89</c:v>
                </c:pt>
                <c:pt idx="1190">
                  <c:v>13.9</c:v>
                </c:pt>
                <c:pt idx="1191">
                  <c:v>13.91</c:v>
                </c:pt>
                <c:pt idx="1192">
                  <c:v>13.92</c:v>
                </c:pt>
                <c:pt idx="1193">
                  <c:v>13.93</c:v>
                </c:pt>
                <c:pt idx="1194">
                  <c:v>13.94</c:v>
                </c:pt>
                <c:pt idx="1195">
                  <c:v>13.95</c:v>
                </c:pt>
                <c:pt idx="1196">
                  <c:v>13.96</c:v>
                </c:pt>
                <c:pt idx="1197">
                  <c:v>13.97</c:v>
                </c:pt>
                <c:pt idx="1198">
                  <c:v>13.98</c:v>
                </c:pt>
                <c:pt idx="1199">
                  <c:v>13.99</c:v>
                </c:pt>
                <c:pt idx="1200">
                  <c:v>14</c:v>
                </c:pt>
                <c:pt idx="1201">
                  <c:v>14.01</c:v>
                </c:pt>
                <c:pt idx="1202">
                  <c:v>14.02</c:v>
                </c:pt>
                <c:pt idx="1203">
                  <c:v>14.03</c:v>
                </c:pt>
                <c:pt idx="1204">
                  <c:v>14.04</c:v>
                </c:pt>
                <c:pt idx="1205">
                  <c:v>14.05</c:v>
                </c:pt>
                <c:pt idx="1206">
                  <c:v>14.06</c:v>
                </c:pt>
                <c:pt idx="1207">
                  <c:v>14.07</c:v>
                </c:pt>
                <c:pt idx="1208">
                  <c:v>14.08</c:v>
                </c:pt>
                <c:pt idx="1209">
                  <c:v>14.09</c:v>
                </c:pt>
                <c:pt idx="1210">
                  <c:v>14.1</c:v>
                </c:pt>
                <c:pt idx="1211">
                  <c:v>14.11</c:v>
                </c:pt>
                <c:pt idx="1212">
                  <c:v>14.12</c:v>
                </c:pt>
                <c:pt idx="1213">
                  <c:v>14.13</c:v>
                </c:pt>
                <c:pt idx="1214">
                  <c:v>14.14</c:v>
                </c:pt>
                <c:pt idx="1215">
                  <c:v>14.15</c:v>
                </c:pt>
                <c:pt idx="1216">
                  <c:v>14.16</c:v>
                </c:pt>
                <c:pt idx="1217">
                  <c:v>14.17</c:v>
                </c:pt>
                <c:pt idx="1218">
                  <c:v>14.18</c:v>
                </c:pt>
                <c:pt idx="1219">
                  <c:v>14.19</c:v>
                </c:pt>
                <c:pt idx="1220">
                  <c:v>14.2</c:v>
                </c:pt>
                <c:pt idx="1221">
                  <c:v>14.21</c:v>
                </c:pt>
                <c:pt idx="1222">
                  <c:v>14.22</c:v>
                </c:pt>
                <c:pt idx="1223">
                  <c:v>14.23</c:v>
                </c:pt>
                <c:pt idx="1224">
                  <c:v>14.24</c:v>
                </c:pt>
                <c:pt idx="1225">
                  <c:v>14.25</c:v>
                </c:pt>
                <c:pt idx="1226">
                  <c:v>14.26</c:v>
                </c:pt>
                <c:pt idx="1227">
                  <c:v>14.27</c:v>
                </c:pt>
                <c:pt idx="1228">
                  <c:v>14.28</c:v>
                </c:pt>
                <c:pt idx="1229">
                  <c:v>14.29</c:v>
                </c:pt>
                <c:pt idx="1230">
                  <c:v>14.3</c:v>
                </c:pt>
                <c:pt idx="1231">
                  <c:v>14.31</c:v>
                </c:pt>
                <c:pt idx="1232">
                  <c:v>14.32</c:v>
                </c:pt>
                <c:pt idx="1233">
                  <c:v>14.33</c:v>
                </c:pt>
                <c:pt idx="1234">
                  <c:v>14.34</c:v>
                </c:pt>
                <c:pt idx="1235">
                  <c:v>14.35</c:v>
                </c:pt>
                <c:pt idx="1236">
                  <c:v>14.36</c:v>
                </c:pt>
                <c:pt idx="1237">
                  <c:v>14.37</c:v>
                </c:pt>
                <c:pt idx="1238">
                  <c:v>14.38</c:v>
                </c:pt>
                <c:pt idx="1239">
                  <c:v>14.39</c:v>
                </c:pt>
                <c:pt idx="1240">
                  <c:v>14.4</c:v>
                </c:pt>
                <c:pt idx="1241">
                  <c:v>14.41</c:v>
                </c:pt>
                <c:pt idx="1242">
                  <c:v>14.42</c:v>
                </c:pt>
                <c:pt idx="1243">
                  <c:v>14.43</c:v>
                </c:pt>
                <c:pt idx="1244">
                  <c:v>14.44</c:v>
                </c:pt>
                <c:pt idx="1245">
                  <c:v>14.45</c:v>
                </c:pt>
                <c:pt idx="1246">
                  <c:v>14.46</c:v>
                </c:pt>
                <c:pt idx="1247">
                  <c:v>14.47</c:v>
                </c:pt>
                <c:pt idx="1248">
                  <c:v>14.48</c:v>
                </c:pt>
                <c:pt idx="1249">
                  <c:v>14.49</c:v>
                </c:pt>
                <c:pt idx="1250">
                  <c:v>14.5</c:v>
                </c:pt>
                <c:pt idx="1251">
                  <c:v>14.51</c:v>
                </c:pt>
                <c:pt idx="1252">
                  <c:v>14.52</c:v>
                </c:pt>
                <c:pt idx="1253">
                  <c:v>14.53</c:v>
                </c:pt>
                <c:pt idx="1254">
                  <c:v>14.54</c:v>
                </c:pt>
                <c:pt idx="1255">
                  <c:v>14.55</c:v>
                </c:pt>
                <c:pt idx="1256">
                  <c:v>14.56</c:v>
                </c:pt>
                <c:pt idx="1257">
                  <c:v>14.57</c:v>
                </c:pt>
                <c:pt idx="1258">
                  <c:v>14.58</c:v>
                </c:pt>
                <c:pt idx="1259">
                  <c:v>14.59</c:v>
                </c:pt>
                <c:pt idx="1260">
                  <c:v>14.6</c:v>
                </c:pt>
                <c:pt idx="1261">
                  <c:v>14.61</c:v>
                </c:pt>
                <c:pt idx="1262">
                  <c:v>14.62</c:v>
                </c:pt>
                <c:pt idx="1263">
                  <c:v>14.63</c:v>
                </c:pt>
                <c:pt idx="1264">
                  <c:v>14.64</c:v>
                </c:pt>
                <c:pt idx="1265">
                  <c:v>14.65</c:v>
                </c:pt>
                <c:pt idx="1266">
                  <c:v>14.66</c:v>
                </c:pt>
                <c:pt idx="1267">
                  <c:v>14.67</c:v>
                </c:pt>
                <c:pt idx="1268">
                  <c:v>14.68</c:v>
                </c:pt>
                <c:pt idx="1269">
                  <c:v>14.69</c:v>
                </c:pt>
                <c:pt idx="1270">
                  <c:v>14.7</c:v>
                </c:pt>
                <c:pt idx="1271">
                  <c:v>14.71</c:v>
                </c:pt>
                <c:pt idx="1272">
                  <c:v>14.72</c:v>
                </c:pt>
                <c:pt idx="1273">
                  <c:v>14.73</c:v>
                </c:pt>
                <c:pt idx="1274">
                  <c:v>14.74</c:v>
                </c:pt>
                <c:pt idx="1275">
                  <c:v>14.75</c:v>
                </c:pt>
                <c:pt idx="1276">
                  <c:v>14.76</c:v>
                </c:pt>
                <c:pt idx="1277">
                  <c:v>14.77</c:v>
                </c:pt>
                <c:pt idx="1278">
                  <c:v>14.78</c:v>
                </c:pt>
                <c:pt idx="1279">
                  <c:v>14.79</c:v>
                </c:pt>
                <c:pt idx="1280">
                  <c:v>14.8</c:v>
                </c:pt>
                <c:pt idx="1281">
                  <c:v>14.81</c:v>
                </c:pt>
                <c:pt idx="1282">
                  <c:v>14.82</c:v>
                </c:pt>
                <c:pt idx="1283">
                  <c:v>14.83</c:v>
                </c:pt>
                <c:pt idx="1284">
                  <c:v>14.84</c:v>
                </c:pt>
                <c:pt idx="1285">
                  <c:v>14.85</c:v>
                </c:pt>
                <c:pt idx="1286">
                  <c:v>14.86</c:v>
                </c:pt>
                <c:pt idx="1287">
                  <c:v>14.87</c:v>
                </c:pt>
                <c:pt idx="1288">
                  <c:v>14.88</c:v>
                </c:pt>
                <c:pt idx="1289">
                  <c:v>14.89</c:v>
                </c:pt>
                <c:pt idx="1290">
                  <c:v>14.9</c:v>
                </c:pt>
                <c:pt idx="1291">
                  <c:v>14.91</c:v>
                </c:pt>
                <c:pt idx="1292">
                  <c:v>14.92</c:v>
                </c:pt>
                <c:pt idx="1293">
                  <c:v>14.93</c:v>
                </c:pt>
                <c:pt idx="1294">
                  <c:v>14.94</c:v>
                </c:pt>
                <c:pt idx="1295">
                  <c:v>14.95</c:v>
                </c:pt>
                <c:pt idx="1296">
                  <c:v>14.96</c:v>
                </c:pt>
                <c:pt idx="1297">
                  <c:v>14.97</c:v>
                </c:pt>
                <c:pt idx="1298">
                  <c:v>14.98</c:v>
                </c:pt>
                <c:pt idx="1299">
                  <c:v>14.99</c:v>
                </c:pt>
                <c:pt idx="1300">
                  <c:v>15</c:v>
                </c:pt>
                <c:pt idx="1301">
                  <c:v>15.01</c:v>
                </c:pt>
                <c:pt idx="1302">
                  <c:v>15.02</c:v>
                </c:pt>
                <c:pt idx="1303">
                  <c:v>15.03</c:v>
                </c:pt>
                <c:pt idx="1304">
                  <c:v>15.04</c:v>
                </c:pt>
                <c:pt idx="1305">
                  <c:v>15.05</c:v>
                </c:pt>
                <c:pt idx="1306">
                  <c:v>15.06</c:v>
                </c:pt>
                <c:pt idx="1307">
                  <c:v>15.07</c:v>
                </c:pt>
                <c:pt idx="1308">
                  <c:v>15.08</c:v>
                </c:pt>
                <c:pt idx="1309">
                  <c:v>15.09</c:v>
                </c:pt>
                <c:pt idx="1310">
                  <c:v>15.1</c:v>
                </c:pt>
                <c:pt idx="1311">
                  <c:v>15.11</c:v>
                </c:pt>
                <c:pt idx="1312">
                  <c:v>15.12</c:v>
                </c:pt>
                <c:pt idx="1313">
                  <c:v>15.13</c:v>
                </c:pt>
                <c:pt idx="1314">
                  <c:v>15.14</c:v>
                </c:pt>
                <c:pt idx="1315">
                  <c:v>15.15</c:v>
                </c:pt>
                <c:pt idx="1316">
                  <c:v>15.16</c:v>
                </c:pt>
                <c:pt idx="1317">
                  <c:v>15.17</c:v>
                </c:pt>
                <c:pt idx="1318">
                  <c:v>15.18</c:v>
                </c:pt>
                <c:pt idx="1319">
                  <c:v>15.19</c:v>
                </c:pt>
                <c:pt idx="1320">
                  <c:v>15.2</c:v>
                </c:pt>
                <c:pt idx="1321">
                  <c:v>15.21</c:v>
                </c:pt>
                <c:pt idx="1322">
                  <c:v>15.22</c:v>
                </c:pt>
                <c:pt idx="1323">
                  <c:v>15.23</c:v>
                </c:pt>
                <c:pt idx="1324">
                  <c:v>15.24</c:v>
                </c:pt>
                <c:pt idx="1325">
                  <c:v>15.25</c:v>
                </c:pt>
                <c:pt idx="1326">
                  <c:v>15.26</c:v>
                </c:pt>
                <c:pt idx="1327">
                  <c:v>15.27</c:v>
                </c:pt>
                <c:pt idx="1328">
                  <c:v>15.28</c:v>
                </c:pt>
                <c:pt idx="1329">
                  <c:v>15.29</c:v>
                </c:pt>
                <c:pt idx="1330">
                  <c:v>15.3</c:v>
                </c:pt>
                <c:pt idx="1331">
                  <c:v>15.31</c:v>
                </c:pt>
                <c:pt idx="1332">
                  <c:v>15.32</c:v>
                </c:pt>
                <c:pt idx="1333">
                  <c:v>15.33</c:v>
                </c:pt>
                <c:pt idx="1334">
                  <c:v>15.34</c:v>
                </c:pt>
                <c:pt idx="1335">
                  <c:v>15.35</c:v>
                </c:pt>
                <c:pt idx="1336">
                  <c:v>15.36</c:v>
                </c:pt>
                <c:pt idx="1337">
                  <c:v>15.37</c:v>
                </c:pt>
                <c:pt idx="1338">
                  <c:v>15.38</c:v>
                </c:pt>
                <c:pt idx="1339">
                  <c:v>15.39</c:v>
                </c:pt>
                <c:pt idx="1340">
                  <c:v>15.4</c:v>
                </c:pt>
                <c:pt idx="1341">
                  <c:v>15.41</c:v>
                </c:pt>
                <c:pt idx="1342">
                  <c:v>15.42</c:v>
                </c:pt>
                <c:pt idx="1343">
                  <c:v>15.43</c:v>
                </c:pt>
                <c:pt idx="1344">
                  <c:v>15.44</c:v>
                </c:pt>
                <c:pt idx="1345">
                  <c:v>15.45</c:v>
                </c:pt>
                <c:pt idx="1346">
                  <c:v>15.46</c:v>
                </c:pt>
                <c:pt idx="1347">
                  <c:v>15.47</c:v>
                </c:pt>
                <c:pt idx="1348">
                  <c:v>15.48</c:v>
                </c:pt>
                <c:pt idx="1349">
                  <c:v>15.49</c:v>
                </c:pt>
                <c:pt idx="1350">
                  <c:v>15.5</c:v>
                </c:pt>
                <c:pt idx="1351">
                  <c:v>15.51</c:v>
                </c:pt>
                <c:pt idx="1352">
                  <c:v>15.52</c:v>
                </c:pt>
                <c:pt idx="1353">
                  <c:v>15.53</c:v>
                </c:pt>
                <c:pt idx="1354">
                  <c:v>15.54</c:v>
                </c:pt>
                <c:pt idx="1355">
                  <c:v>15.55</c:v>
                </c:pt>
                <c:pt idx="1356">
                  <c:v>15.56</c:v>
                </c:pt>
                <c:pt idx="1357">
                  <c:v>15.57</c:v>
                </c:pt>
                <c:pt idx="1358">
                  <c:v>15.58</c:v>
                </c:pt>
                <c:pt idx="1359">
                  <c:v>15.59</c:v>
                </c:pt>
                <c:pt idx="1360">
                  <c:v>15.6</c:v>
                </c:pt>
                <c:pt idx="1361">
                  <c:v>15.61</c:v>
                </c:pt>
                <c:pt idx="1362">
                  <c:v>15.62</c:v>
                </c:pt>
                <c:pt idx="1363">
                  <c:v>15.63</c:v>
                </c:pt>
                <c:pt idx="1364">
                  <c:v>15.64</c:v>
                </c:pt>
                <c:pt idx="1365">
                  <c:v>15.65</c:v>
                </c:pt>
                <c:pt idx="1366">
                  <c:v>15.66</c:v>
                </c:pt>
                <c:pt idx="1367">
                  <c:v>15.67</c:v>
                </c:pt>
                <c:pt idx="1368">
                  <c:v>15.68</c:v>
                </c:pt>
                <c:pt idx="1369">
                  <c:v>15.69</c:v>
                </c:pt>
                <c:pt idx="1370">
                  <c:v>15.7</c:v>
                </c:pt>
                <c:pt idx="1371">
                  <c:v>15.71</c:v>
                </c:pt>
                <c:pt idx="1372">
                  <c:v>15.72</c:v>
                </c:pt>
                <c:pt idx="1373">
                  <c:v>15.73</c:v>
                </c:pt>
                <c:pt idx="1374">
                  <c:v>15.74</c:v>
                </c:pt>
                <c:pt idx="1375">
                  <c:v>15.75</c:v>
                </c:pt>
                <c:pt idx="1376">
                  <c:v>15.76</c:v>
                </c:pt>
                <c:pt idx="1377">
                  <c:v>15.77</c:v>
                </c:pt>
                <c:pt idx="1378">
                  <c:v>15.78</c:v>
                </c:pt>
                <c:pt idx="1379">
                  <c:v>15.79</c:v>
                </c:pt>
                <c:pt idx="1380">
                  <c:v>15.8</c:v>
                </c:pt>
                <c:pt idx="1381">
                  <c:v>15.81</c:v>
                </c:pt>
                <c:pt idx="1382">
                  <c:v>15.82</c:v>
                </c:pt>
                <c:pt idx="1383">
                  <c:v>15.83</c:v>
                </c:pt>
                <c:pt idx="1384">
                  <c:v>15.84</c:v>
                </c:pt>
                <c:pt idx="1385">
                  <c:v>15.85</c:v>
                </c:pt>
                <c:pt idx="1386">
                  <c:v>15.86</c:v>
                </c:pt>
                <c:pt idx="1387">
                  <c:v>15.87</c:v>
                </c:pt>
                <c:pt idx="1388">
                  <c:v>15.88</c:v>
                </c:pt>
                <c:pt idx="1389">
                  <c:v>15.89</c:v>
                </c:pt>
                <c:pt idx="1390">
                  <c:v>15.9</c:v>
                </c:pt>
                <c:pt idx="1391">
                  <c:v>15.91</c:v>
                </c:pt>
                <c:pt idx="1392">
                  <c:v>15.92</c:v>
                </c:pt>
                <c:pt idx="1393">
                  <c:v>15.93</c:v>
                </c:pt>
                <c:pt idx="1394">
                  <c:v>15.94</c:v>
                </c:pt>
                <c:pt idx="1395">
                  <c:v>15.95</c:v>
                </c:pt>
                <c:pt idx="1396">
                  <c:v>15.96</c:v>
                </c:pt>
                <c:pt idx="1397">
                  <c:v>15.97</c:v>
                </c:pt>
                <c:pt idx="1398">
                  <c:v>15.98</c:v>
                </c:pt>
                <c:pt idx="1399">
                  <c:v>15.99</c:v>
                </c:pt>
                <c:pt idx="1400">
                  <c:v>16</c:v>
                </c:pt>
                <c:pt idx="1401">
                  <c:v>16.010000000000002</c:v>
                </c:pt>
                <c:pt idx="1402">
                  <c:v>16.02</c:v>
                </c:pt>
                <c:pt idx="1403">
                  <c:v>16.03</c:v>
                </c:pt>
                <c:pt idx="1404">
                  <c:v>16.04</c:v>
                </c:pt>
                <c:pt idx="1405">
                  <c:v>16.05</c:v>
                </c:pt>
                <c:pt idx="1406">
                  <c:v>16.059999999999999</c:v>
                </c:pt>
                <c:pt idx="1407">
                  <c:v>16.07</c:v>
                </c:pt>
                <c:pt idx="1408">
                  <c:v>16.079999999999998</c:v>
                </c:pt>
                <c:pt idx="1409">
                  <c:v>16.09</c:v>
                </c:pt>
                <c:pt idx="1410">
                  <c:v>16.100000000000001</c:v>
                </c:pt>
                <c:pt idx="1411">
                  <c:v>16.11</c:v>
                </c:pt>
                <c:pt idx="1412">
                  <c:v>16.12</c:v>
                </c:pt>
                <c:pt idx="1413">
                  <c:v>16.13</c:v>
                </c:pt>
                <c:pt idx="1414">
                  <c:v>16.14</c:v>
                </c:pt>
                <c:pt idx="1415">
                  <c:v>16.149999999999999</c:v>
                </c:pt>
                <c:pt idx="1416">
                  <c:v>16.16</c:v>
                </c:pt>
                <c:pt idx="1417">
                  <c:v>16.170000000000002</c:v>
                </c:pt>
                <c:pt idx="1418">
                  <c:v>16.18</c:v>
                </c:pt>
                <c:pt idx="1419">
                  <c:v>16.190000000000001</c:v>
                </c:pt>
                <c:pt idx="1420">
                  <c:v>16.2</c:v>
                </c:pt>
                <c:pt idx="1421">
                  <c:v>16.21</c:v>
                </c:pt>
                <c:pt idx="1422">
                  <c:v>16.22</c:v>
                </c:pt>
                <c:pt idx="1423">
                  <c:v>16.23</c:v>
                </c:pt>
                <c:pt idx="1424">
                  <c:v>16.239999999999998</c:v>
                </c:pt>
                <c:pt idx="1425">
                  <c:v>16.25</c:v>
                </c:pt>
                <c:pt idx="1426">
                  <c:v>16.260000000000002</c:v>
                </c:pt>
                <c:pt idx="1427">
                  <c:v>16.27</c:v>
                </c:pt>
                <c:pt idx="1428">
                  <c:v>16.28</c:v>
                </c:pt>
                <c:pt idx="1429">
                  <c:v>16.29</c:v>
                </c:pt>
                <c:pt idx="1430">
                  <c:v>16.3</c:v>
                </c:pt>
                <c:pt idx="1431">
                  <c:v>16.309999999999999</c:v>
                </c:pt>
                <c:pt idx="1432">
                  <c:v>16.32</c:v>
                </c:pt>
                <c:pt idx="1433">
                  <c:v>16.329999999999998</c:v>
                </c:pt>
                <c:pt idx="1434">
                  <c:v>16.34</c:v>
                </c:pt>
                <c:pt idx="1435">
                  <c:v>16.350000000000001</c:v>
                </c:pt>
                <c:pt idx="1436">
                  <c:v>16.36</c:v>
                </c:pt>
                <c:pt idx="1437">
                  <c:v>16.37</c:v>
                </c:pt>
                <c:pt idx="1438">
                  <c:v>16.38</c:v>
                </c:pt>
                <c:pt idx="1439">
                  <c:v>16.39</c:v>
                </c:pt>
                <c:pt idx="1440">
                  <c:v>16.399999999999999</c:v>
                </c:pt>
                <c:pt idx="1441">
                  <c:v>16.41</c:v>
                </c:pt>
                <c:pt idx="1442">
                  <c:v>16.420000000000002</c:v>
                </c:pt>
                <c:pt idx="1443">
                  <c:v>16.43</c:v>
                </c:pt>
                <c:pt idx="1444">
                  <c:v>16.440000000000001</c:v>
                </c:pt>
                <c:pt idx="1445">
                  <c:v>16.45</c:v>
                </c:pt>
                <c:pt idx="1446">
                  <c:v>16.46</c:v>
                </c:pt>
                <c:pt idx="1447">
                  <c:v>16.47</c:v>
                </c:pt>
                <c:pt idx="1448">
                  <c:v>16.48</c:v>
                </c:pt>
                <c:pt idx="1449">
                  <c:v>16.489999999999998</c:v>
                </c:pt>
                <c:pt idx="1450">
                  <c:v>16.5</c:v>
                </c:pt>
                <c:pt idx="1451">
                  <c:v>16.510000000000002</c:v>
                </c:pt>
                <c:pt idx="1452">
                  <c:v>16.52</c:v>
                </c:pt>
                <c:pt idx="1453">
                  <c:v>16.53</c:v>
                </c:pt>
                <c:pt idx="1454">
                  <c:v>16.54</c:v>
                </c:pt>
                <c:pt idx="1455">
                  <c:v>16.55</c:v>
                </c:pt>
                <c:pt idx="1456">
                  <c:v>16.559999999999999</c:v>
                </c:pt>
                <c:pt idx="1457">
                  <c:v>16.57</c:v>
                </c:pt>
                <c:pt idx="1458">
                  <c:v>16.579999999999998</c:v>
                </c:pt>
                <c:pt idx="1459">
                  <c:v>16.59</c:v>
                </c:pt>
                <c:pt idx="1460">
                  <c:v>16.600000000000001</c:v>
                </c:pt>
                <c:pt idx="1461">
                  <c:v>16.61</c:v>
                </c:pt>
                <c:pt idx="1462">
                  <c:v>16.62</c:v>
                </c:pt>
                <c:pt idx="1463">
                  <c:v>16.63</c:v>
                </c:pt>
                <c:pt idx="1464">
                  <c:v>16.64</c:v>
                </c:pt>
                <c:pt idx="1465">
                  <c:v>16.649999999999999</c:v>
                </c:pt>
                <c:pt idx="1466">
                  <c:v>16.66</c:v>
                </c:pt>
                <c:pt idx="1467">
                  <c:v>16.670000000000002</c:v>
                </c:pt>
                <c:pt idx="1468">
                  <c:v>16.68</c:v>
                </c:pt>
                <c:pt idx="1469">
                  <c:v>16.690000000000001</c:v>
                </c:pt>
                <c:pt idx="1470">
                  <c:v>16.7</c:v>
                </c:pt>
                <c:pt idx="1471">
                  <c:v>16.71</c:v>
                </c:pt>
                <c:pt idx="1472">
                  <c:v>16.72</c:v>
                </c:pt>
                <c:pt idx="1473">
                  <c:v>16.73</c:v>
                </c:pt>
                <c:pt idx="1474">
                  <c:v>16.739999999999998</c:v>
                </c:pt>
                <c:pt idx="1475">
                  <c:v>16.75</c:v>
                </c:pt>
                <c:pt idx="1476">
                  <c:v>16.760000000000002</c:v>
                </c:pt>
                <c:pt idx="1477">
                  <c:v>16.77</c:v>
                </c:pt>
                <c:pt idx="1478">
                  <c:v>16.78</c:v>
                </c:pt>
                <c:pt idx="1479">
                  <c:v>16.79</c:v>
                </c:pt>
                <c:pt idx="1480">
                  <c:v>16.8</c:v>
                </c:pt>
                <c:pt idx="1481">
                  <c:v>16.809999999999999</c:v>
                </c:pt>
                <c:pt idx="1482">
                  <c:v>16.82</c:v>
                </c:pt>
                <c:pt idx="1483">
                  <c:v>16.829999999999998</c:v>
                </c:pt>
                <c:pt idx="1484">
                  <c:v>16.84</c:v>
                </c:pt>
                <c:pt idx="1485">
                  <c:v>16.850000000000001</c:v>
                </c:pt>
                <c:pt idx="1486">
                  <c:v>16.86</c:v>
                </c:pt>
                <c:pt idx="1487">
                  <c:v>16.87</c:v>
                </c:pt>
                <c:pt idx="1488">
                  <c:v>16.88</c:v>
                </c:pt>
                <c:pt idx="1489">
                  <c:v>16.89</c:v>
                </c:pt>
                <c:pt idx="1490">
                  <c:v>16.899999999999999</c:v>
                </c:pt>
                <c:pt idx="1491">
                  <c:v>16.91</c:v>
                </c:pt>
                <c:pt idx="1492">
                  <c:v>16.920000000000002</c:v>
                </c:pt>
                <c:pt idx="1493">
                  <c:v>16.93</c:v>
                </c:pt>
                <c:pt idx="1494">
                  <c:v>16.940000000000001</c:v>
                </c:pt>
                <c:pt idx="1495">
                  <c:v>16.95</c:v>
                </c:pt>
                <c:pt idx="1496">
                  <c:v>16.96</c:v>
                </c:pt>
                <c:pt idx="1497">
                  <c:v>16.97</c:v>
                </c:pt>
                <c:pt idx="1498">
                  <c:v>16.98</c:v>
                </c:pt>
                <c:pt idx="1499">
                  <c:v>16.989999999999998</c:v>
                </c:pt>
                <c:pt idx="1500">
                  <c:v>17</c:v>
                </c:pt>
                <c:pt idx="1501">
                  <c:v>17.010000000000002</c:v>
                </c:pt>
                <c:pt idx="1502">
                  <c:v>17.02</c:v>
                </c:pt>
                <c:pt idx="1503">
                  <c:v>17.03</c:v>
                </c:pt>
                <c:pt idx="1504">
                  <c:v>17.04</c:v>
                </c:pt>
                <c:pt idx="1505">
                  <c:v>17.05</c:v>
                </c:pt>
                <c:pt idx="1506">
                  <c:v>17.059999999999999</c:v>
                </c:pt>
                <c:pt idx="1507">
                  <c:v>17.07</c:v>
                </c:pt>
                <c:pt idx="1508">
                  <c:v>17.079999999999998</c:v>
                </c:pt>
                <c:pt idx="1509">
                  <c:v>17.09</c:v>
                </c:pt>
                <c:pt idx="1510">
                  <c:v>17.100000000000001</c:v>
                </c:pt>
                <c:pt idx="1511">
                  <c:v>17.11</c:v>
                </c:pt>
                <c:pt idx="1512">
                  <c:v>17.12</c:v>
                </c:pt>
                <c:pt idx="1513">
                  <c:v>17.13</c:v>
                </c:pt>
                <c:pt idx="1514">
                  <c:v>17.14</c:v>
                </c:pt>
                <c:pt idx="1515">
                  <c:v>17.149999999999999</c:v>
                </c:pt>
                <c:pt idx="1516">
                  <c:v>17.16</c:v>
                </c:pt>
                <c:pt idx="1517">
                  <c:v>17.170000000000002</c:v>
                </c:pt>
                <c:pt idx="1518">
                  <c:v>17.18</c:v>
                </c:pt>
                <c:pt idx="1519">
                  <c:v>17.190000000000001</c:v>
                </c:pt>
                <c:pt idx="1520">
                  <c:v>17.2</c:v>
                </c:pt>
                <c:pt idx="1521">
                  <c:v>17.21</c:v>
                </c:pt>
                <c:pt idx="1522">
                  <c:v>17.22</c:v>
                </c:pt>
                <c:pt idx="1523">
                  <c:v>17.23</c:v>
                </c:pt>
                <c:pt idx="1524">
                  <c:v>17.239999999999998</c:v>
                </c:pt>
                <c:pt idx="1525">
                  <c:v>17.25</c:v>
                </c:pt>
                <c:pt idx="1526">
                  <c:v>17.260000000000002</c:v>
                </c:pt>
                <c:pt idx="1527">
                  <c:v>17.27</c:v>
                </c:pt>
                <c:pt idx="1528">
                  <c:v>17.28</c:v>
                </c:pt>
                <c:pt idx="1529">
                  <c:v>17.29</c:v>
                </c:pt>
                <c:pt idx="1530">
                  <c:v>17.3</c:v>
                </c:pt>
                <c:pt idx="1531">
                  <c:v>17.309999999999999</c:v>
                </c:pt>
                <c:pt idx="1532">
                  <c:v>17.32</c:v>
                </c:pt>
                <c:pt idx="1533">
                  <c:v>17.329999999999998</c:v>
                </c:pt>
                <c:pt idx="1534">
                  <c:v>17.34</c:v>
                </c:pt>
                <c:pt idx="1535">
                  <c:v>17.350000000000001</c:v>
                </c:pt>
                <c:pt idx="1536">
                  <c:v>17.36</c:v>
                </c:pt>
                <c:pt idx="1537">
                  <c:v>17.37</c:v>
                </c:pt>
                <c:pt idx="1538">
                  <c:v>17.38</c:v>
                </c:pt>
                <c:pt idx="1539">
                  <c:v>17.39</c:v>
                </c:pt>
                <c:pt idx="1540">
                  <c:v>17.399999999999999</c:v>
                </c:pt>
                <c:pt idx="1541">
                  <c:v>17.41</c:v>
                </c:pt>
                <c:pt idx="1542">
                  <c:v>17.420000000000002</c:v>
                </c:pt>
                <c:pt idx="1543">
                  <c:v>17.43</c:v>
                </c:pt>
                <c:pt idx="1544">
                  <c:v>17.440000000000001</c:v>
                </c:pt>
                <c:pt idx="1545">
                  <c:v>17.45</c:v>
                </c:pt>
                <c:pt idx="1546">
                  <c:v>17.46</c:v>
                </c:pt>
                <c:pt idx="1547">
                  <c:v>17.47</c:v>
                </c:pt>
                <c:pt idx="1548">
                  <c:v>17.48</c:v>
                </c:pt>
                <c:pt idx="1549">
                  <c:v>17.489999999999998</c:v>
                </c:pt>
                <c:pt idx="1550">
                  <c:v>17.5</c:v>
                </c:pt>
                <c:pt idx="1551">
                  <c:v>17.510000000000002</c:v>
                </c:pt>
                <c:pt idx="1552">
                  <c:v>17.52</c:v>
                </c:pt>
                <c:pt idx="1553">
                  <c:v>17.53</c:v>
                </c:pt>
                <c:pt idx="1554">
                  <c:v>17.54</c:v>
                </c:pt>
                <c:pt idx="1555">
                  <c:v>17.55</c:v>
                </c:pt>
                <c:pt idx="1556">
                  <c:v>17.559999999999999</c:v>
                </c:pt>
                <c:pt idx="1557">
                  <c:v>17.57</c:v>
                </c:pt>
                <c:pt idx="1558">
                  <c:v>17.579999999999998</c:v>
                </c:pt>
                <c:pt idx="1559">
                  <c:v>17.59</c:v>
                </c:pt>
                <c:pt idx="1560">
                  <c:v>17.600000000000001</c:v>
                </c:pt>
                <c:pt idx="1561">
                  <c:v>17.61</c:v>
                </c:pt>
                <c:pt idx="1562">
                  <c:v>17.62</c:v>
                </c:pt>
                <c:pt idx="1563">
                  <c:v>17.63</c:v>
                </c:pt>
                <c:pt idx="1564">
                  <c:v>17.64</c:v>
                </c:pt>
                <c:pt idx="1565">
                  <c:v>17.649999999999999</c:v>
                </c:pt>
                <c:pt idx="1566">
                  <c:v>17.66</c:v>
                </c:pt>
                <c:pt idx="1567">
                  <c:v>17.670000000000002</c:v>
                </c:pt>
                <c:pt idx="1568">
                  <c:v>17.68</c:v>
                </c:pt>
                <c:pt idx="1569">
                  <c:v>17.690000000000001</c:v>
                </c:pt>
                <c:pt idx="1570">
                  <c:v>17.7</c:v>
                </c:pt>
                <c:pt idx="1571">
                  <c:v>17.71</c:v>
                </c:pt>
                <c:pt idx="1572">
                  <c:v>17.72</c:v>
                </c:pt>
                <c:pt idx="1573">
                  <c:v>17.73</c:v>
                </c:pt>
                <c:pt idx="1574">
                  <c:v>17.739999999999998</c:v>
                </c:pt>
                <c:pt idx="1575">
                  <c:v>17.75</c:v>
                </c:pt>
                <c:pt idx="1576">
                  <c:v>17.760000000000002</c:v>
                </c:pt>
                <c:pt idx="1577">
                  <c:v>17.77</c:v>
                </c:pt>
                <c:pt idx="1578">
                  <c:v>17.78</c:v>
                </c:pt>
                <c:pt idx="1579">
                  <c:v>17.79</c:v>
                </c:pt>
                <c:pt idx="1580">
                  <c:v>17.8</c:v>
                </c:pt>
                <c:pt idx="1581">
                  <c:v>17.809999999999999</c:v>
                </c:pt>
                <c:pt idx="1582">
                  <c:v>17.82</c:v>
                </c:pt>
                <c:pt idx="1583">
                  <c:v>17.829999999999998</c:v>
                </c:pt>
                <c:pt idx="1584">
                  <c:v>17.84</c:v>
                </c:pt>
                <c:pt idx="1585">
                  <c:v>17.850000000000001</c:v>
                </c:pt>
                <c:pt idx="1586">
                  <c:v>17.86</c:v>
                </c:pt>
                <c:pt idx="1587">
                  <c:v>17.87</c:v>
                </c:pt>
                <c:pt idx="1588">
                  <c:v>17.88</c:v>
                </c:pt>
                <c:pt idx="1589">
                  <c:v>17.89</c:v>
                </c:pt>
                <c:pt idx="1590">
                  <c:v>17.899999999999999</c:v>
                </c:pt>
                <c:pt idx="1591">
                  <c:v>17.91</c:v>
                </c:pt>
                <c:pt idx="1592">
                  <c:v>17.920000000000002</c:v>
                </c:pt>
                <c:pt idx="1593">
                  <c:v>17.93</c:v>
                </c:pt>
                <c:pt idx="1594">
                  <c:v>17.940000000000001</c:v>
                </c:pt>
                <c:pt idx="1595">
                  <c:v>17.95</c:v>
                </c:pt>
                <c:pt idx="1596">
                  <c:v>17.96</c:v>
                </c:pt>
                <c:pt idx="1597">
                  <c:v>17.97</c:v>
                </c:pt>
                <c:pt idx="1598">
                  <c:v>17.98</c:v>
                </c:pt>
                <c:pt idx="1599">
                  <c:v>17.989999999999998</c:v>
                </c:pt>
                <c:pt idx="1600">
                  <c:v>18</c:v>
                </c:pt>
                <c:pt idx="1601">
                  <c:v>18.010000000000002</c:v>
                </c:pt>
                <c:pt idx="1602">
                  <c:v>18.02</c:v>
                </c:pt>
                <c:pt idx="1603">
                  <c:v>18.03</c:v>
                </c:pt>
                <c:pt idx="1604">
                  <c:v>18.04</c:v>
                </c:pt>
                <c:pt idx="1605">
                  <c:v>18.05</c:v>
                </c:pt>
                <c:pt idx="1606">
                  <c:v>18.059999999999999</c:v>
                </c:pt>
                <c:pt idx="1607">
                  <c:v>18.07</c:v>
                </c:pt>
                <c:pt idx="1608">
                  <c:v>18.079999999999998</c:v>
                </c:pt>
                <c:pt idx="1609">
                  <c:v>18.09</c:v>
                </c:pt>
                <c:pt idx="1610">
                  <c:v>18.100000000000001</c:v>
                </c:pt>
                <c:pt idx="1611">
                  <c:v>18.11</c:v>
                </c:pt>
                <c:pt idx="1612">
                  <c:v>18.12</c:v>
                </c:pt>
                <c:pt idx="1613">
                  <c:v>18.13</c:v>
                </c:pt>
                <c:pt idx="1614">
                  <c:v>18.14</c:v>
                </c:pt>
                <c:pt idx="1615">
                  <c:v>18.149999999999999</c:v>
                </c:pt>
                <c:pt idx="1616">
                  <c:v>18.16</c:v>
                </c:pt>
                <c:pt idx="1617">
                  <c:v>18.170000000000002</c:v>
                </c:pt>
                <c:pt idx="1618">
                  <c:v>18.18</c:v>
                </c:pt>
                <c:pt idx="1619">
                  <c:v>18.190000000000001</c:v>
                </c:pt>
                <c:pt idx="1620">
                  <c:v>18.2</c:v>
                </c:pt>
                <c:pt idx="1621">
                  <c:v>18.21</c:v>
                </c:pt>
                <c:pt idx="1622">
                  <c:v>18.22</c:v>
                </c:pt>
                <c:pt idx="1623">
                  <c:v>18.23</c:v>
                </c:pt>
                <c:pt idx="1624">
                  <c:v>18.239999999999998</c:v>
                </c:pt>
                <c:pt idx="1625">
                  <c:v>18.25</c:v>
                </c:pt>
                <c:pt idx="1626">
                  <c:v>18.260000000000002</c:v>
                </c:pt>
                <c:pt idx="1627">
                  <c:v>18.27</c:v>
                </c:pt>
                <c:pt idx="1628">
                  <c:v>18.28</c:v>
                </c:pt>
                <c:pt idx="1629">
                  <c:v>18.29</c:v>
                </c:pt>
                <c:pt idx="1630">
                  <c:v>18.3</c:v>
                </c:pt>
                <c:pt idx="1631">
                  <c:v>18.309999999999999</c:v>
                </c:pt>
                <c:pt idx="1632">
                  <c:v>18.32</c:v>
                </c:pt>
                <c:pt idx="1633">
                  <c:v>18.329999999999998</c:v>
                </c:pt>
                <c:pt idx="1634">
                  <c:v>18.34</c:v>
                </c:pt>
                <c:pt idx="1635">
                  <c:v>18.350000000000001</c:v>
                </c:pt>
                <c:pt idx="1636">
                  <c:v>18.36</c:v>
                </c:pt>
                <c:pt idx="1637">
                  <c:v>18.37</c:v>
                </c:pt>
                <c:pt idx="1638">
                  <c:v>18.38</c:v>
                </c:pt>
                <c:pt idx="1639">
                  <c:v>18.39</c:v>
                </c:pt>
                <c:pt idx="1640">
                  <c:v>18.399999999999999</c:v>
                </c:pt>
                <c:pt idx="1641">
                  <c:v>18.41</c:v>
                </c:pt>
                <c:pt idx="1642">
                  <c:v>18.420000000000002</c:v>
                </c:pt>
                <c:pt idx="1643">
                  <c:v>18.43</c:v>
                </c:pt>
                <c:pt idx="1644">
                  <c:v>18.440000000000001</c:v>
                </c:pt>
                <c:pt idx="1645">
                  <c:v>18.45</c:v>
                </c:pt>
                <c:pt idx="1646">
                  <c:v>18.46</c:v>
                </c:pt>
                <c:pt idx="1647">
                  <c:v>18.47</c:v>
                </c:pt>
                <c:pt idx="1648">
                  <c:v>18.48</c:v>
                </c:pt>
                <c:pt idx="1649">
                  <c:v>18.489999999999998</c:v>
                </c:pt>
                <c:pt idx="1650">
                  <c:v>18.5</c:v>
                </c:pt>
                <c:pt idx="1651">
                  <c:v>18.510000000000002</c:v>
                </c:pt>
                <c:pt idx="1652">
                  <c:v>18.52</c:v>
                </c:pt>
                <c:pt idx="1653">
                  <c:v>18.53</c:v>
                </c:pt>
                <c:pt idx="1654">
                  <c:v>18.54</c:v>
                </c:pt>
                <c:pt idx="1655">
                  <c:v>18.55</c:v>
                </c:pt>
                <c:pt idx="1656">
                  <c:v>18.559999999999999</c:v>
                </c:pt>
                <c:pt idx="1657">
                  <c:v>18.57</c:v>
                </c:pt>
                <c:pt idx="1658">
                  <c:v>18.579999999999998</c:v>
                </c:pt>
                <c:pt idx="1659">
                  <c:v>18.59</c:v>
                </c:pt>
                <c:pt idx="1660">
                  <c:v>18.600000000000001</c:v>
                </c:pt>
                <c:pt idx="1661">
                  <c:v>18.61</c:v>
                </c:pt>
                <c:pt idx="1662">
                  <c:v>18.62</c:v>
                </c:pt>
                <c:pt idx="1663">
                  <c:v>18.63</c:v>
                </c:pt>
                <c:pt idx="1664">
                  <c:v>18.64</c:v>
                </c:pt>
                <c:pt idx="1665">
                  <c:v>18.649999999999999</c:v>
                </c:pt>
                <c:pt idx="1666">
                  <c:v>18.66</c:v>
                </c:pt>
                <c:pt idx="1667">
                  <c:v>18.670000000000002</c:v>
                </c:pt>
                <c:pt idx="1668">
                  <c:v>18.68</c:v>
                </c:pt>
                <c:pt idx="1669">
                  <c:v>18.690000000000001</c:v>
                </c:pt>
                <c:pt idx="1670">
                  <c:v>18.7</c:v>
                </c:pt>
                <c:pt idx="1671">
                  <c:v>18.71</c:v>
                </c:pt>
                <c:pt idx="1672">
                  <c:v>18.72</c:v>
                </c:pt>
                <c:pt idx="1673">
                  <c:v>18.73</c:v>
                </c:pt>
                <c:pt idx="1674">
                  <c:v>18.739999999999998</c:v>
                </c:pt>
                <c:pt idx="1675">
                  <c:v>18.75</c:v>
                </c:pt>
                <c:pt idx="1676">
                  <c:v>18.760000000000002</c:v>
                </c:pt>
                <c:pt idx="1677">
                  <c:v>18.77</c:v>
                </c:pt>
                <c:pt idx="1678">
                  <c:v>18.78</c:v>
                </c:pt>
                <c:pt idx="1679">
                  <c:v>18.79</c:v>
                </c:pt>
                <c:pt idx="1680">
                  <c:v>18.8</c:v>
                </c:pt>
                <c:pt idx="1681">
                  <c:v>18.809999999999999</c:v>
                </c:pt>
                <c:pt idx="1682">
                  <c:v>18.82</c:v>
                </c:pt>
                <c:pt idx="1683">
                  <c:v>18.829999999999998</c:v>
                </c:pt>
                <c:pt idx="1684">
                  <c:v>18.84</c:v>
                </c:pt>
                <c:pt idx="1685">
                  <c:v>18.850000000000001</c:v>
                </c:pt>
                <c:pt idx="1686">
                  <c:v>18.86</c:v>
                </c:pt>
                <c:pt idx="1687">
                  <c:v>18.87</c:v>
                </c:pt>
                <c:pt idx="1688">
                  <c:v>18.88</c:v>
                </c:pt>
                <c:pt idx="1689">
                  <c:v>18.89</c:v>
                </c:pt>
                <c:pt idx="1690">
                  <c:v>18.899999999999999</c:v>
                </c:pt>
                <c:pt idx="1691">
                  <c:v>18.91</c:v>
                </c:pt>
                <c:pt idx="1692">
                  <c:v>18.920000000000002</c:v>
                </c:pt>
                <c:pt idx="1693">
                  <c:v>18.93</c:v>
                </c:pt>
                <c:pt idx="1694">
                  <c:v>18.940000000000001</c:v>
                </c:pt>
                <c:pt idx="1695">
                  <c:v>18.95</c:v>
                </c:pt>
                <c:pt idx="1696">
                  <c:v>18.96</c:v>
                </c:pt>
                <c:pt idx="1697">
                  <c:v>18.97</c:v>
                </c:pt>
                <c:pt idx="1698">
                  <c:v>18.98</c:v>
                </c:pt>
                <c:pt idx="1699">
                  <c:v>18.989999999999998</c:v>
                </c:pt>
                <c:pt idx="1700">
                  <c:v>19</c:v>
                </c:pt>
                <c:pt idx="1701">
                  <c:v>19.010000000000002</c:v>
                </c:pt>
                <c:pt idx="1702">
                  <c:v>19.02</c:v>
                </c:pt>
                <c:pt idx="1703">
                  <c:v>19.03</c:v>
                </c:pt>
                <c:pt idx="1704">
                  <c:v>19.04</c:v>
                </c:pt>
                <c:pt idx="1705">
                  <c:v>19.05</c:v>
                </c:pt>
                <c:pt idx="1706">
                  <c:v>19.059999999999999</c:v>
                </c:pt>
                <c:pt idx="1707">
                  <c:v>19.07</c:v>
                </c:pt>
                <c:pt idx="1708">
                  <c:v>19.079999999999998</c:v>
                </c:pt>
                <c:pt idx="1709">
                  <c:v>19.09</c:v>
                </c:pt>
                <c:pt idx="1710">
                  <c:v>19.100000000000001</c:v>
                </c:pt>
                <c:pt idx="1711">
                  <c:v>19.11</c:v>
                </c:pt>
                <c:pt idx="1712">
                  <c:v>19.12</c:v>
                </c:pt>
                <c:pt idx="1713">
                  <c:v>19.13</c:v>
                </c:pt>
                <c:pt idx="1714">
                  <c:v>19.14</c:v>
                </c:pt>
                <c:pt idx="1715">
                  <c:v>19.149999999999999</c:v>
                </c:pt>
                <c:pt idx="1716">
                  <c:v>19.16</c:v>
                </c:pt>
                <c:pt idx="1717">
                  <c:v>19.170000000000002</c:v>
                </c:pt>
                <c:pt idx="1718">
                  <c:v>19.18</c:v>
                </c:pt>
                <c:pt idx="1719">
                  <c:v>19.190000000000001</c:v>
                </c:pt>
                <c:pt idx="1720">
                  <c:v>19.2</c:v>
                </c:pt>
                <c:pt idx="1721">
                  <c:v>19.21</c:v>
                </c:pt>
                <c:pt idx="1722">
                  <c:v>19.22</c:v>
                </c:pt>
                <c:pt idx="1723">
                  <c:v>19.23</c:v>
                </c:pt>
                <c:pt idx="1724">
                  <c:v>19.239999999999998</c:v>
                </c:pt>
                <c:pt idx="1725">
                  <c:v>19.25</c:v>
                </c:pt>
                <c:pt idx="1726">
                  <c:v>19.260000000000002</c:v>
                </c:pt>
                <c:pt idx="1727">
                  <c:v>19.27</c:v>
                </c:pt>
                <c:pt idx="1728">
                  <c:v>19.28</c:v>
                </c:pt>
                <c:pt idx="1729">
                  <c:v>19.29</c:v>
                </c:pt>
                <c:pt idx="1730">
                  <c:v>19.3</c:v>
                </c:pt>
                <c:pt idx="1731">
                  <c:v>19.309999999999999</c:v>
                </c:pt>
                <c:pt idx="1732">
                  <c:v>19.32</c:v>
                </c:pt>
                <c:pt idx="1733">
                  <c:v>19.329999999999998</c:v>
                </c:pt>
                <c:pt idx="1734">
                  <c:v>19.34</c:v>
                </c:pt>
                <c:pt idx="1735">
                  <c:v>19.350000000000001</c:v>
                </c:pt>
                <c:pt idx="1736">
                  <c:v>19.36</c:v>
                </c:pt>
                <c:pt idx="1737">
                  <c:v>19.37</c:v>
                </c:pt>
                <c:pt idx="1738">
                  <c:v>19.38</c:v>
                </c:pt>
                <c:pt idx="1739">
                  <c:v>19.39</c:v>
                </c:pt>
                <c:pt idx="1740">
                  <c:v>19.399999999999999</c:v>
                </c:pt>
                <c:pt idx="1741">
                  <c:v>19.41</c:v>
                </c:pt>
                <c:pt idx="1742">
                  <c:v>19.420000000000002</c:v>
                </c:pt>
                <c:pt idx="1743">
                  <c:v>19.43</c:v>
                </c:pt>
                <c:pt idx="1744">
                  <c:v>19.440000000000001</c:v>
                </c:pt>
                <c:pt idx="1745">
                  <c:v>19.45</c:v>
                </c:pt>
                <c:pt idx="1746">
                  <c:v>19.46</c:v>
                </c:pt>
                <c:pt idx="1747">
                  <c:v>19.47</c:v>
                </c:pt>
                <c:pt idx="1748">
                  <c:v>19.48</c:v>
                </c:pt>
                <c:pt idx="1749">
                  <c:v>19.489999999999998</c:v>
                </c:pt>
                <c:pt idx="1750">
                  <c:v>19.5</c:v>
                </c:pt>
                <c:pt idx="1751">
                  <c:v>19.510000000000002</c:v>
                </c:pt>
                <c:pt idx="1752">
                  <c:v>19.52</c:v>
                </c:pt>
                <c:pt idx="1753">
                  <c:v>19.53</c:v>
                </c:pt>
                <c:pt idx="1754">
                  <c:v>19.54</c:v>
                </c:pt>
                <c:pt idx="1755">
                  <c:v>19.55</c:v>
                </c:pt>
                <c:pt idx="1756">
                  <c:v>19.559999999999999</c:v>
                </c:pt>
                <c:pt idx="1757">
                  <c:v>19.57</c:v>
                </c:pt>
                <c:pt idx="1758">
                  <c:v>19.579999999999998</c:v>
                </c:pt>
                <c:pt idx="1759">
                  <c:v>19.59</c:v>
                </c:pt>
                <c:pt idx="1760">
                  <c:v>19.600000000000001</c:v>
                </c:pt>
                <c:pt idx="1761">
                  <c:v>19.61</c:v>
                </c:pt>
                <c:pt idx="1762">
                  <c:v>19.62</c:v>
                </c:pt>
                <c:pt idx="1763">
                  <c:v>19.63</c:v>
                </c:pt>
                <c:pt idx="1764">
                  <c:v>19.64</c:v>
                </c:pt>
                <c:pt idx="1765">
                  <c:v>19.649999999999999</c:v>
                </c:pt>
                <c:pt idx="1766">
                  <c:v>19.66</c:v>
                </c:pt>
                <c:pt idx="1767">
                  <c:v>19.670000000000002</c:v>
                </c:pt>
                <c:pt idx="1768">
                  <c:v>19.68</c:v>
                </c:pt>
                <c:pt idx="1769">
                  <c:v>19.690000000000001</c:v>
                </c:pt>
                <c:pt idx="1770">
                  <c:v>19.7</c:v>
                </c:pt>
                <c:pt idx="1771">
                  <c:v>19.71</c:v>
                </c:pt>
                <c:pt idx="1772">
                  <c:v>19.72</c:v>
                </c:pt>
                <c:pt idx="1773">
                  <c:v>19.73</c:v>
                </c:pt>
                <c:pt idx="1774">
                  <c:v>19.739999999999998</c:v>
                </c:pt>
                <c:pt idx="1775">
                  <c:v>19.75</c:v>
                </c:pt>
                <c:pt idx="1776">
                  <c:v>19.760000000000002</c:v>
                </c:pt>
                <c:pt idx="1777">
                  <c:v>19.77</c:v>
                </c:pt>
                <c:pt idx="1778">
                  <c:v>19.78</c:v>
                </c:pt>
                <c:pt idx="1779">
                  <c:v>19.79</c:v>
                </c:pt>
                <c:pt idx="1780">
                  <c:v>19.8</c:v>
                </c:pt>
                <c:pt idx="1781">
                  <c:v>19.809999999999999</c:v>
                </c:pt>
                <c:pt idx="1782">
                  <c:v>19.82</c:v>
                </c:pt>
                <c:pt idx="1783">
                  <c:v>19.829999999999998</c:v>
                </c:pt>
                <c:pt idx="1784">
                  <c:v>19.84</c:v>
                </c:pt>
                <c:pt idx="1785">
                  <c:v>19.850000000000001</c:v>
                </c:pt>
                <c:pt idx="1786">
                  <c:v>19.86</c:v>
                </c:pt>
                <c:pt idx="1787">
                  <c:v>19.87</c:v>
                </c:pt>
                <c:pt idx="1788">
                  <c:v>19.88</c:v>
                </c:pt>
                <c:pt idx="1789">
                  <c:v>19.89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4-4EEF-AC91-C54C4A61F4D5}"/>
            </c:ext>
          </c:extLst>
        </c:ser>
        <c:ser>
          <c:idx val="3"/>
          <c:order val="3"/>
          <c:tx>
            <c:v>CPT23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Vs!$X$2:$X$1251</c:f>
              <c:numCache>
                <c:formatCode>0.0</c:formatCode>
                <c:ptCount val="1250"/>
                <c:pt idx="191">
                  <c:v>87.704675925519751</c:v>
                </c:pt>
                <c:pt idx="241">
                  <c:v>81.953549635321636</c:v>
                </c:pt>
                <c:pt idx="290">
                  <c:v>89.270830852761421</c:v>
                </c:pt>
                <c:pt idx="341">
                  <c:v>94.3238967500874</c:v>
                </c:pt>
                <c:pt idx="390">
                  <c:v>96.13781784143552</c:v>
                </c:pt>
                <c:pt idx="440">
                  <c:v>99.983330555092479</c:v>
                </c:pt>
                <c:pt idx="490">
                  <c:v>108.6775332120572</c:v>
                </c:pt>
                <c:pt idx="540">
                  <c:v>113.6174210853319</c:v>
                </c:pt>
                <c:pt idx="590">
                  <c:v>121.9308909208453</c:v>
                </c:pt>
                <c:pt idx="640">
                  <c:v>116.2596866919679</c:v>
                </c:pt>
                <c:pt idx="690">
                  <c:v>121.9308909208453</c:v>
                </c:pt>
                <c:pt idx="740">
                  <c:v>124.9791631938652</c:v>
                </c:pt>
                <c:pt idx="790">
                  <c:v>135.11260885823231</c:v>
                </c:pt>
                <c:pt idx="840">
                  <c:v>135.11260885823231</c:v>
                </c:pt>
                <c:pt idx="891">
                  <c:v>124.9791631938652</c:v>
                </c:pt>
                <c:pt idx="941">
                  <c:v>128.1837571219136</c:v>
                </c:pt>
                <c:pt idx="990">
                  <c:v>135.11260885823231</c:v>
                </c:pt>
                <c:pt idx="1041">
                  <c:v>135.11260885823231</c:v>
                </c:pt>
              </c:numCache>
            </c:numRef>
          </c:xVal>
          <c:yVal>
            <c:numRef>
              <c:f>Vs!$W$2:$W$1251</c:f>
              <c:numCache>
                <c:formatCode>General</c:formatCode>
                <c:ptCount val="1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 formatCode="0.00">
                  <c:v>3.94</c:v>
                </c:pt>
                <c:pt idx="197" formatCode="0.00">
                  <c:v>3.96</c:v>
                </c:pt>
                <c:pt idx="198" formatCode="0.00">
                  <c:v>3.98</c:v>
                </c:pt>
                <c:pt idx="199" formatCode="0.00">
                  <c:v>4</c:v>
                </c:pt>
                <c:pt idx="200" formatCode="0.00">
                  <c:v>4.0199999999999996</c:v>
                </c:pt>
                <c:pt idx="201" formatCode="0.00">
                  <c:v>4.04</c:v>
                </c:pt>
                <c:pt idx="202" formatCode="0.00">
                  <c:v>4.0599999999999996</c:v>
                </c:pt>
                <c:pt idx="203" formatCode="0.00">
                  <c:v>4.08</c:v>
                </c:pt>
                <c:pt idx="204" formatCode="0.00">
                  <c:v>4.0999999999999996</c:v>
                </c:pt>
                <c:pt idx="205" formatCode="0.00">
                  <c:v>4.12</c:v>
                </c:pt>
                <c:pt idx="206" formatCode="0.00">
                  <c:v>4.1399999999999997</c:v>
                </c:pt>
                <c:pt idx="207" formatCode="0.00">
                  <c:v>4.16</c:v>
                </c:pt>
                <c:pt idx="208" formatCode="0.00">
                  <c:v>4.18</c:v>
                </c:pt>
                <c:pt idx="209" formatCode="0.00">
                  <c:v>4.2</c:v>
                </c:pt>
                <c:pt idx="210" formatCode="0.00">
                  <c:v>4.22</c:v>
                </c:pt>
                <c:pt idx="211" formatCode="0.00">
                  <c:v>4.24</c:v>
                </c:pt>
                <c:pt idx="212" formatCode="0.00">
                  <c:v>4.26</c:v>
                </c:pt>
                <c:pt idx="213" formatCode="0.00">
                  <c:v>4.28</c:v>
                </c:pt>
                <c:pt idx="214" formatCode="0.00">
                  <c:v>4.3</c:v>
                </c:pt>
                <c:pt idx="215" formatCode="0.00">
                  <c:v>4.32</c:v>
                </c:pt>
                <c:pt idx="216" formatCode="0.00">
                  <c:v>4.34</c:v>
                </c:pt>
                <c:pt idx="217" formatCode="0.00">
                  <c:v>4.3600000000000003</c:v>
                </c:pt>
                <c:pt idx="218" formatCode="0.00">
                  <c:v>4.38</c:v>
                </c:pt>
                <c:pt idx="219" formatCode="0.00">
                  <c:v>4.4000000000000004</c:v>
                </c:pt>
                <c:pt idx="220" formatCode="0.00">
                  <c:v>4.42</c:v>
                </c:pt>
                <c:pt idx="221" formatCode="0.00">
                  <c:v>4.4400000000000004</c:v>
                </c:pt>
                <c:pt idx="222" formatCode="0.00">
                  <c:v>4.46</c:v>
                </c:pt>
                <c:pt idx="223" formatCode="0.00">
                  <c:v>4.4800000000000004</c:v>
                </c:pt>
                <c:pt idx="224" formatCode="0.00">
                  <c:v>4.5</c:v>
                </c:pt>
                <c:pt idx="225" formatCode="0.00">
                  <c:v>4.5199999999999996</c:v>
                </c:pt>
                <c:pt idx="226" formatCode="0.00">
                  <c:v>4.54</c:v>
                </c:pt>
                <c:pt idx="227" formatCode="0.00">
                  <c:v>4.5599999999999996</c:v>
                </c:pt>
                <c:pt idx="228" formatCode="0.00">
                  <c:v>4.58</c:v>
                </c:pt>
                <c:pt idx="229" formatCode="0.00">
                  <c:v>4.5999999999999996</c:v>
                </c:pt>
                <c:pt idx="230" formatCode="0.00">
                  <c:v>4.62</c:v>
                </c:pt>
                <c:pt idx="231" formatCode="0.00">
                  <c:v>4.6399999999999997</c:v>
                </c:pt>
                <c:pt idx="232" formatCode="0.00">
                  <c:v>4.66</c:v>
                </c:pt>
                <c:pt idx="233" formatCode="0.00">
                  <c:v>4.68</c:v>
                </c:pt>
                <c:pt idx="234" formatCode="0.00">
                  <c:v>4.7</c:v>
                </c:pt>
                <c:pt idx="235" formatCode="0.00">
                  <c:v>4.72</c:v>
                </c:pt>
                <c:pt idx="236" formatCode="0.00">
                  <c:v>4.74</c:v>
                </c:pt>
                <c:pt idx="237" formatCode="0.00">
                  <c:v>4.76</c:v>
                </c:pt>
                <c:pt idx="238" formatCode="0.00">
                  <c:v>4.78</c:v>
                </c:pt>
                <c:pt idx="239" formatCode="0.00">
                  <c:v>4.8</c:v>
                </c:pt>
                <c:pt idx="240" formatCode="0.00">
                  <c:v>4.82</c:v>
                </c:pt>
                <c:pt idx="241" formatCode="0.00">
                  <c:v>4.84</c:v>
                </c:pt>
                <c:pt idx="242" formatCode="0.00">
                  <c:v>4.8600000000000003</c:v>
                </c:pt>
                <c:pt idx="243" formatCode="0.00">
                  <c:v>4.88</c:v>
                </c:pt>
                <c:pt idx="244" formatCode="0.00">
                  <c:v>4.9000000000000004</c:v>
                </c:pt>
                <c:pt idx="245" formatCode="0.00">
                  <c:v>4.92</c:v>
                </c:pt>
                <c:pt idx="246" formatCode="0.00">
                  <c:v>4.9400000000000004</c:v>
                </c:pt>
                <c:pt idx="247" formatCode="0.00">
                  <c:v>4.96</c:v>
                </c:pt>
                <c:pt idx="248" formatCode="0.00">
                  <c:v>4.9800000000000004</c:v>
                </c:pt>
                <c:pt idx="249" formatCode="0.00">
                  <c:v>5</c:v>
                </c:pt>
                <c:pt idx="250" formatCode="0.00">
                  <c:v>5.0199999999999996</c:v>
                </c:pt>
                <c:pt idx="251" formatCode="0.00">
                  <c:v>5.04</c:v>
                </c:pt>
                <c:pt idx="252" formatCode="0.00">
                  <c:v>5.0599999999999996</c:v>
                </c:pt>
                <c:pt idx="253" formatCode="0.00">
                  <c:v>5.08</c:v>
                </c:pt>
                <c:pt idx="254" formatCode="0.00">
                  <c:v>5.0999999999999996</c:v>
                </c:pt>
                <c:pt idx="255" formatCode="0.00">
                  <c:v>5.12</c:v>
                </c:pt>
                <c:pt idx="256" formatCode="0.00">
                  <c:v>5.14</c:v>
                </c:pt>
                <c:pt idx="257" formatCode="0.00">
                  <c:v>5.16</c:v>
                </c:pt>
                <c:pt idx="258" formatCode="0.00">
                  <c:v>5.18</c:v>
                </c:pt>
                <c:pt idx="259" formatCode="0.00">
                  <c:v>5.2</c:v>
                </c:pt>
                <c:pt idx="260" formatCode="0.00">
                  <c:v>5.22</c:v>
                </c:pt>
                <c:pt idx="261" formatCode="0.00">
                  <c:v>5.24</c:v>
                </c:pt>
                <c:pt idx="262" formatCode="0.00">
                  <c:v>5.26</c:v>
                </c:pt>
                <c:pt idx="263" formatCode="0.00">
                  <c:v>5.28</c:v>
                </c:pt>
                <c:pt idx="264" formatCode="0.00">
                  <c:v>5.3</c:v>
                </c:pt>
                <c:pt idx="265" formatCode="0.00">
                  <c:v>5.32</c:v>
                </c:pt>
                <c:pt idx="266" formatCode="0.00">
                  <c:v>5.34</c:v>
                </c:pt>
                <c:pt idx="267" formatCode="0.00">
                  <c:v>5.36</c:v>
                </c:pt>
                <c:pt idx="268" formatCode="0.00">
                  <c:v>5.38</c:v>
                </c:pt>
                <c:pt idx="269" formatCode="0.00">
                  <c:v>5.4</c:v>
                </c:pt>
                <c:pt idx="270" formatCode="0.00">
                  <c:v>5.42</c:v>
                </c:pt>
                <c:pt idx="271" formatCode="0.00">
                  <c:v>5.44</c:v>
                </c:pt>
                <c:pt idx="272" formatCode="0.00">
                  <c:v>5.46</c:v>
                </c:pt>
                <c:pt idx="273" formatCode="0.00">
                  <c:v>5.48</c:v>
                </c:pt>
                <c:pt idx="274" formatCode="0.00">
                  <c:v>5.5</c:v>
                </c:pt>
                <c:pt idx="275" formatCode="0.00">
                  <c:v>5.52</c:v>
                </c:pt>
                <c:pt idx="276" formatCode="0.00">
                  <c:v>5.54</c:v>
                </c:pt>
                <c:pt idx="277" formatCode="0.00">
                  <c:v>5.56</c:v>
                </c:pt>
                <c:pt idx="278" formatCode="0.00">
                  <c:v>5.58</c:v>
                </c:pt>
                <c:pt idx="279" formatCode="0.00">
                  <c:v>5.6</c:v>
                </c:pt>
                <c:pt idx="280" formatCode="0.00">
                  <c:v>5.62</c:v>
                </c:pt>
                <c:pt idx="281" formatCode="0.00">
                  <c:v>5.64</c:v>
                </c:pt>
                <c:pt idx="282" formatCode="0.00">
                  <c:v>5.66</c:v>
                </c:pt>
                <c:pt idx="283" formatCode="0.00">
                  <c:v>5.68</c:v>
                </c:pt>
                <c:pt idx="284" formatCode="0.00">
                  <c:v>5.7</c:v>
                </c:pt>
                <c:pt idx="285" formatCode="0.00">
                  <c:v>5.72</c:v>
                </c:pt>
                <c:pt idx="286" formatCode="0.00">
                  <c:v>5.74</c:v>
                </c:pt>
                <c:pt idx="287" formatCode="0.00">
                  <c:v>5.76</c:v>
                </c:pt>
                <c:pt idx="288" formatCode="0.00">
                  <c:v>5.78</c:v>
                </c:pt>
                <c:pt idx="289" formatCode="0.00">
                  <c:v>5.8</c:v>
                </c:pt>
                <c:pt idx="290" formatCode="0.00">
                  <c:v>5.82</c:v>
                </c:pt>
                <c:pt idx="291" formatCode="0.00">
                  <c:v>5.84</c:v>
                </c:pt>
                <c:pt idx="292" formatCode="0.00">
                  <c:v>5.86</c:v>
                </c:pt>
                <c:pt idx="293" formatCode="0.00">
                  <c:v>5.88</c:v>
                </c:pt>
                <c:pt idx="294" formatCode="0.00">
                  <c:v>5.9</c:v>
                </c:pt>
                <c:pt idx="295" formatCode="0.00">
                  <c:v>5.92</c:v>
                </c:pt>
                <c:pt idx="296" formatCode="0.00">
                  <c:v>5.94</c:v>
                </c:pt>
                <c:pt idx="297" formatCode="0.00">
                  <c:v>5.96</c:v>
                </c:pt>
                <c:pt idx="298" formatCode="0.00">
                  <c:v>5.98</c:v>
                </c:pt>
                <c:pt idx="299" formatCode="0.00">
                  <c:v>6</c:v>
                </c:pt>
                <c:pt idx="300" formatCode="0.00">
                  <c:v>6.02</c:v>
                </c:pt>
                <c:pt idx="301" formatCode="0.00">
                  <c:v>6.04</c:v>
                </c:pt>
                <c:pt idx="302" formatCode="0.00">
                  <c:v>6.06</c:v>
                </c:pt>
                <c:pt idx="303" formatCode="0.00">
                  <c:v>6.08</c:v>
                </c:pt>
                <c:pt idx="304" formatCode="0.00">
                  <c:v>6.1</c:v>
                </c:pt>
                <c:pt idx="305" formatCode="0.00">
                  <c:v>6.12</c:v>
                </c:pt>
                <c:pt idx="306" formatCode="0.00">
                  <c:v>6.14</c:v>
                </c:pt>
                <c:pt idx="307" formatCode="0.00">
                  <c:v>6.16</c:v>
                </c:pt>
                <c:pt idx="308" formatCode="0.00">
                  <c:v>6.18</c:v>
                </c:pt>
                <c:pt idx="309" formatCode="0.00">
                  <c:v>6.2</c:v>
                </c:pt>
                <c:pt idx="310" formatCode="0.00">
                  <c:v>6.22</c:v>
                </c:pt>
                <c:pt idx="311" formatCode="0.00">
                  <c:v>6.24</c:v>
                </c:pt>
                <c:pt idx="312" formatCode="0.00">
                  <c:v>6.26</c:v>
                </c:pt>
                <c:pt idx="313" formatCode="0.00">
                  <c:v>6.28</c:v>
                </c:pt>
                <c:pt idx="314" formatCode="0.00">
                  <c:v>6.3</c:v>
                </c:pt>
                <c:pt idx="315" formatCode="0.00">
                  <c:v>6.32</c:v>
                </c:pt>
                <c:pt idx="316" formatCode="0.00">
                  <c:v>6.34</c:v>
                </c:pt>
                <c:pt idx="317" formatCode="0.00">
                  <c:v>6.36</c:v>
                </c:pt>
                <c:pt idx="318" formatCode="0.00">
                  <c:v>6.38</c:v>
                </c:pt>
                <c:pt idx="319" formatCode="0.00">
                  <c:v>6.4</c:v>
                </c:pt>
                <c:pt idx="320" formatCode="0.00">
                  <c:v>6.42</c:v>
                </c:pt>
                <c:pt idx="321" formatCode="0.00">
                  <c:v>6.44</c:v>
                </c:pt>
                <c:pt idx="322" formatCode="0.00">
                  <c:v>6.46</c:v>
                </c:pt>
                <c:pt idx="323" formatCode="0.00">
                  <c:v>6.48</c:v>
                </c:pt>
                <c:pt idx="324" formatCode="0.00">
                  <c:v>6.5</c:v>
                </c:pt>
                <c:pt idx="325" formatCode="0.00">
                  <c:v>6.52</c:v>
                </c:pt>
                <c:pt idx="326" formatCode="0.00">
                  <c:v>6.54</c:v>
                </c:pt>
                <c:pt idx="327" formatCode="0.00">
                  <c:v>6.56</c:v>
                </c:pt>
                <c:pt idx="328" formatCode="0.00">
                  <c:v>6.58</c:v>
                </c:pt>
                <c:pt idx="329" formatCode="0.00">
                  <c:v>6.6</c:v>
                </c:pt>
                <c:pt idx="330" formatCode="0.00">
                  <c:v>6.62</c:v>
                </c:pt>
                <c:pt idx="331" formatCode="0.00">
                  <c:v>6.64</c:v>
                </c:pt>
                <c:pt idx="332" formatCode="0.00">
                  <c:v>6.66</c:v>
                </c:pt>
                <c:pt idx="333" formatCode="0.00">
                  <c:v>6.68</c:v>
                </c:pt>
                <c:pt idx="334" formatCode="0.00">
                  <c:v>6.7</c:v>
                </c:pt>
                <c:pt idx="335" formatCode="0.00">
                  <c:v>6.72</c:v>
                </c:pt>
                <c:pt idx="336" formatCode="0.00">
                  <c:v>6.74</c:v>
                </c:pt>
                <c:pt idx="337" formatCode="0.00">
                  <c:v>6.76</c:v>
                </c:pt>
                <c:pt idx="338" formatCode="0.00">
                  <c:v>6.78</c:v>
                </c:pt>
                <c:pt idx="339" formatCode="0.00">
                  <c:v>6.8</c:v>
                </c:pt>
                <c:pt idx="340" formatCode="0.00">
                  <c:v>6.82</c:v>
                </c:pt>
                <c:pt idx="341" formatCode="0.00">
                  <c:v>6.84</c:v>
                </c:pt>
                <c:pt idx="342" formatCode="0.00">
                  <c:v>6.86</c:v>
                </c:pt>
                <c:pt idx="343" formatCode="0.00">
                  <c:v>6.88</c:v>
                </c:pt>
                <c:pt idx="344" formatCode="0.00">
                  <c:v>6.9</c:v>
                </c:pt>
                <c:pt idx="345" formatCode="0.00">
                  <c:v>6.92</c:v>
                </c:pt>
                <c:pt idx="346" formatCode="0.00">
                  <c:v>6.94</c:v>
                </c:pt>
                <c:pt idx="347" formatCode="0.00">
                  <c:v>6.96</c:v>
                </c:pt>
                <c:pt idx="348" formatCode="0.00">
                  <c:v>6.98</c:v>
                </c:pt>
                <c:pt idx="349" formatCode="0.00">
                  <c:v>7</c:v>
                </c:pt>
                <c:pt idx="350" formatCode="0.00">
                  <c:v>7.02</c:v>
                </c:pt>
                <c:pt idx="351" formatCode="0.00">
                  <c:v>7.04</c:v>
                </c:pt>
                <c:pt idx="352" formatCode="0.00">
                  <c:v>7.06</c:v>
                </c:pt>
                <c:pt idx="353" formatCode="0.00">
                  <c:v>7.08</c:v>
                </c:pt>
                <c:pt idx="354" formatCode="0.00">
                  <c:v>7.1</c:v>
                </c:pt>
                <c:pt idx="355" formatCode="0.00">
                  <c:v>7.12</c:v>
                </c:pt>
                <c:pt idx="356" formatCode="0.00">
                  <c:v>7.14</c:v>
                </c:pt>
                <c:pt idx="357" formatCode="0.00">
                  <c:v>7.16</c:v>
                </c:pt>
                <c:pt idx="358" formatCode="0.00">
                  <c:v>7.18</c:v>
                </c:pt>
                <c:pt idx="359" formatCode="0.00">
                  <c:v>7.2</c:v>
                </c:pt>
                <c:pt idx="360" formatCode="0.00">
                  <c:v>7.22</c:v>
                </c:pt>
                <c:pt idx="361" formatCode="0.00">
                  <c:v>7.24</c:v>
                </c:pt>
                <c:pt idx="362" formatCode="0.00">
                  <c:v>7.26</c:v>
                </c:pt>
                <c:pt idx="363" formatCode="0.00">
                  <c:v>7.28</c:v>
                </c:pt>
                <c:pt idx="364" formatCode="0.00">
                  <c:v>7.3</c:v>
                </c:pt>
                <c:pt idx="365" formatCode="0.00">
                  <c:v>7.32</c:v>
                </c:pt>
                <c:pt idx="366" formatCode="0.00">
                  <c:v>7.34</c:v>
                </c:pt>
                <c:pt idx="367" formatCode="0.00">
                  <c:v>7.36</c:v>
                </c:pt>
                <c:pt idx="368" formatCode="0.00">
                  <c:v>7.38</c:v>
                </c:pt>
                <c:pt idx="369" formatCode="0.00">
                  <c:v>7.4</c:v>
                </c:pt>
                <c:pt idx="370" formatCode="0.00">
                  <c:v>7.42</c:v>
                </c:pt>
                <c:pt idx="371" formatCode="0.00">
                  <c:v>7.44</c:v>
                </c:pt>
                <c:pt idx="372" formatCode="0.00">
                  <c:v>7.46</c:v>
                </c:pt>
                <c:pt idx="373" formatCode="0.00">
                  <c:v>7.48</c:v>
                </c:pt>
                <c:pt idx="374" formatCode="0.00">
                  <c:v>7.5</c:v>
                </c:pt>
                <c:pt idx="375" formatCode="0.00">
                  <c:v>7.52</c:v>
                </c:pt>
                <c:pt idx="376" formatCode="0.00">
                  <c:v>7.54</c:v>
                </c:pt>
                <c:pt idx="377" formatCode="0.00">
                  <c:v>7.56</c:v>
                </c:pt>
                <c:pt idx="378" formatCode="0.00">
                  <c:v>7.58</c:v>
                </c:pt>
                <c:pt idx="379" formatCode="0.00">
                  <c:v>7.6</c:v>
                </c:pt>
                <c:pt idx="380" formatCode="0.00">
                  <c:v>7.62</c:v>
                </c:pt>
                <c:pt idx="381" formatCode="0.00">
                  <c:v>7.64</c:v>
                </c:pt>
                <c:pt idx="382" formatCode="0.00">
                  <c:v>7.66</c:v>
                </c:pt>
                <c:pt idx="383" formatCode="0.00">
                  <c:v>7.68</c:v>
                </c:pt>
                <c:pt idx="384" formatCode="0.00">
                  <c:v>7.7</c:v>
                </c:pt>
                <c:pt idx="385" formatCode="0.00">
                  <c:v>7.72</c:v>
                </c:pt>
                <c:pt idx="386" formatCode="0.00">
                  <c:v>7.74</c:v>
                </c:pt>
                <c:pt idx="387" formatCode="0.00">
                  <c:v>7.76</c:v>
                </c:pt>
                <c:pt idx="388" formatCode="0.00">
                  <c:v>7.78</c:v>
                </c:pt>
                <c:pt idx="389" formatCode="0.00">
                  <c:v>7.8</c:v>
                </c:pt>
                <c:pt idx="390" formatCode="0.00">
                  <c:v>7.82</c:v>
                </c:pt>
                <c:pt idx="391" formatCode="0.00">
                  <c:v>7.84</c:v>
                </c:pt>
                <c:pt idx="392" formatCode="0.00">
                  <c:v>7.86</c:v>
                </c:pt>
                <c:pt idx="393" formatCode="0.00">
                  <c:v>7.88</c:v>
                </c:pt>
                <c:pt idx="394" formatCode="0.00">
                  <c:v>7.9</c:v>
                </c:pt>
                <c:pt idx="395" formatCode="0.00">
                  <c:v>7.92</c:v>
                </c:pt>
                <c:pt idx="396" formatCode="0.00">
                  <c:v>7.94</c:v>
                </c:pt>
                <c:pt idx="397" formatCode="0.00">
                  <c:v>7.96</c:v>
                </c:pt>
                <c:pt idx="398" formatCode="0.00">
                  <c:v>7.98</c:v>
                </c:pt>
                <c:pt idx="399" formatCode="0.00">
                  <c:v>8</c:v>
                </c:pt>
                <c:pt idx="400" formatCode="0.00">
                  <c:v>8.02</c:v>
                </c:pt>
                <c:pt idx="401" formatCode="0.00">
                  <c:v>8.0399999999999991</c:v>
                </c:pt>
                <c:pt idx="402" formatCode="0.00">
                  <c:v>8.06</c:v>
                </c:pt>
                <c:pt idx="403" formatCode="0.00">
                  <c:v>8.08</c:v>
                </c:pt>
                <c:pt idx="404" formatCode="0.00">
                  <c:v>8.1</c:v>
                </c:pt>
                <c:pt idx="405" formatCode="0.00">
                  <c:v>8.1199999999999992</c:v>
                </c:pt>
                <c:pt idx="406" formatCode="0.00">
                  <c:v>8.14</c:v>
                </c:pt>
                <c:pt idx="407" formatCode="0.00">
                  <c:v>8.16</c:v>
                </c:pt>
                <c:pt idx="408" formatCode="0.00">
                  <c:v>8.18</c:v>
                </c:pt>
                <c:pt idx="409" formatCode="0.00">
                  <c:v>8.1999999999999993</c:v>
                </c:pt>
                <c:pt idx="410" formatCode="0.00">
                  <c:v>8.2200000000000006</c:v>
                </c:pt>
                <c:pt idx="411" formatCode="0.00">
                  <c:v>8.24</c:v>
                </c:pt>
                <c:pt idx="412" formatCode="0.00">
                  <c:v>8.26</c:v>
                </c:pt>
                <c:pt idx="413" formatCode="0.00">
                  <c:v>8.2799999999999994</c:v>
                </c:pt>
                <c:pt idx="414" formatCode="0.00">
                  <c:v>8.3000000000000007</c:v>
                </c:pt>
                <c:pt idx="415" formatCode="0.00">
                  <c:v>8.32</c:v>
                </c:pt>
                <c:pt idx="416" formatCode="0.00">
                  <c:v>8.34</c:v>
                </c:pt>
                <c:pt idx="417" formatCode="0.00">
                  <c:v>8.36</c:v>
                </c:pt>
                <c:pt idx="418" formatCode="0.00">
                  <c:v>8.3800000000000008</c:v>
                </c:pt>
                <c:pt idx="419" formatCode="0.00">
                  <c:v>8.4</c:v>
                </c:pt>
                <c:pt idx="420" formatCode="0.00">
                  <c:v>8.42</c:v>
                </c:pt>
                <c:pt idx="421" formatCode="0.00">
                  <c:v>8.44</c:v>
                </c:pt>
                <c:pt idx="422" formatCode="0.00">
                  <c:v>8.4600000000000009</c:v>
                </c:pt>
                <c:pt idx="423" formatCode="0.00">
                  <c:v>8.48</c:v>
                </c:pt>
                <c:pt idx="424" formatCode="0.00">
                  <c:v>8.5</c:v>
                </c:pt>
                <c:pt idx="425" formatCode="0.00">
                  <c:v>8.52</c:v>
                </c:pt>
                <c:pt idx="426" formatCode="0.00">
                  <c:v>8.5399999999999991</c:v>
                </c:pt>
                <c:pt idx="427" formatCode="0.00">
                  <c:v>8.56</c:v>
                </c:pt>
                <c:pt idx="428" formatCode="0.00">
                  <c:v>8.58</c:v>
                </c:pt>
                <c:pt idx="429" formatCode="0.00">
                  <c:v>8.6</c:v>
                </c:pt>
                <c:pt idx="430" formatCode="0.00">
                  <c:v>8.6199999999999992</c:v>
                </c:pt>
                <c:pt idx="431" formatCode="0.00">
                  <c:v>8.64</c:v>
                </c:pt>
                <c:pt idx="432" formatCode="0.00">
                  <c:v>8.66</c:v>
                </c:pt>
                <c:pt idx="433" formatCode="0.00">
                  <c:v>8.68</c:v>
                </c:pt>
                <c:pt idx="434" formatCode="0.00">
                  <c:v>8.6999999999999993</c:v>
                </c:pt>
                <c:pt idx="435" formatCode="0.00">
                  <c:v>8.7200000000000006</c:v>
                </c:pt>
                <c:pt idx="436" formatCode="0.00">
                  <c:v>8.74</c:v>
                </c:pt>
                <c:pt idx="437" formatCode="0.00">
                  <c:v>8.76</c:v>
                </c:pt>
                <c:pt idx="438" formatCode="0.00">
                  <c:v>8.7799999999999994</c:v>
                </c:pt>
                <c:pt idx="439" formatCode="0.00">
                  <c:v>8.8000000000000007</c:v>
                </c:pt>
                <c:pt idx="440" formatCode="0.00">
                  <c:v>8.82</c:v>
                </c:pt>
                <c:pt idx="441" formatCode="0.00">
                  <c:v>8.84</c:v>
                </c:pt>
                <c:pt idx="442" formatCode="0.00">
                  <c:v>8.86</c:v>
                </c:pt>
                <c:pt idx="443" formatCode="0.00">
                  <c:v>8.8800000000000008</c:v>
                </c:pt>
                <c:pt idx="444" formatCode="0.00">
                  <c:v>8.9</c:v>
                </c:pt>
                <c:pt idx="445" formatCode="0.00">
                  <c:v>8.92</c:v>
                </c:pt>
                <c:pt idx="446" formatCode="0.00">
                  <c:v>8.94</c:v>
                </c:pt>
                <c:pt idx="447" formatCode="0.00">
                  <c:v>8.9600000000000009</c:v>
                </c:pt>
                <c:pt idx="448" formatCode="0.00">
                  <c:v>8.98</c:v>
                </c:pt>
                <c:pt idx="449" formatCode="0.00">
                  <c:v>9</c:v>
                </c:pt>
                <c:pt idx="450" formatCode="0.00">
                  <c:v>9.02</c:v>
                </c:pt>
                <c:pt idx="451" formatCode="0.00">
                  <c:v>9.0399999999999991</c:v>
                </c:pt>
                <c:pt idx="452" formatCode="0.00">
                  <c:v>9.06</c:v>
                </c:pt>
                <c:pt idx="453" formatCode="0.00">
                  <c:v>9.08</c:v>
                </c:pt>
                <c:pt idx="454" formatCode="0.00">
                  <c:v>9.1</c:v>
                </c:pt>
                <c:pt idx="455" formatCode="0.00">
                  <c:v>9.1199999999999992</c:v>
                </c:pt>
                <c:pt idx="456" formatCode="0.00">
                  <c:v>9.14</c:v>
                </c:pt>
                <c:pt idx="457" formatCode="0.00">
                  <c:v>9.16</c:v>
                </c:pt>
                <c:pt idx="458" formatCode="0.00">
                  <c:v>9.18</c:v>
                </c:pt>
                <c:pt idx="459" formatCode="0.00">
                  <c:v>9.1999999999999993</c:v>
                </c:pt>
                <c:pt idx="460" formatCode="0.00">
                  <c:v>9.2200000000000006</c:v>
                </c:pt>
                <c:pt idx="461" formatCode="0.00">
                  <c:v>9.24</c:v>
                </c:pt>
                <c:pt idx="462" formatCode="0.00">
                  <c:v>9.26</c:v>
                </c:pt>
                <c:pt idx="463" formatCode="0.00">
                  <c:v>9.2799999999999994</c:v>
                </c:pt>
                <c:pt idx="464" formatCode="0.00">
                  <c:v>9.3000000000000007</c:v>
                </c:pt>
                <c:pt idx="465" formatCode="0.00">
                  <c:v>9.32</c:v>
                </c:pt>
                <c:pt idx="466" formatCode="0.00">
                  <c:v>9.34</c:v>
                </c:pt>
                <c:pt idx="467" formatCode="0.00">
                  <c:v>9.36</c:v>
                </c:pt>
                <c:pt idx="468" formatCode="0.00">
                  <c:v>9.3800000000000008</c:v>
                </c:pt>
                <c:pt idx="469" formatCode="0.00">
                  <c:v>9.4</c:v>
                </c:pt>
                <c:pt idx="470" formatCode="0.00">
                  <c:v>9.42</c:v>
                </c:pt>
                <c:pt idx="471" formatCode="0.00">
                  <c:v>9.44</c:v>
                </c:pt>
                <c:pt idx="472" formatCode="0.00">
                  <c:v>9.4600000000000009</c:v>
                </c:pt>
                <c:pt idx="473" formatCode="0.00">
                  <c:v>9.48</c:v>
                </c:pt>
                <c:pt idx="474" formatCode="0.00">
                  <c:v>9.5</c:v>
                </c:pt>
                <c:pt idx="475" formatCode="0.00">
                  <c:v>9.52</c:v>
                </c:pt>
                <c:pt idx="476" formatCode="0.00">
                  <c:v>9.5399999999999991</c:v>
                </c:pt>
                <c:pt idx="477" formatCode="0.00">
                  <c:v>9.56</c:v>
                </c:pt>
                <c:pt idx="478" formatCode="0.00">
                  <c:v>9.58</c:v>
                </c:pt>
                <c:pt idx="479" formatCode="0.00">
                  <c:v>9.6</c:v>
                </c:pt>
                <c:pt idx="480" formatCode="0.00">
                  <c:v>9.6199999999999992</c:v>
                </c:pt>
                <c:pt idx="481" formatCode="0.00">
                  <c:v>9.64</c:v>
                </c:pt>
                <c:pt idx="482" formatCode="0.00">
                  <c:v>9.66</c:v>
                </c:pt>
                <c:pt idx="483" formatCode="0.00">
                  <c:v>9.68</c:v>
                </c:pt>
                <c:pt idx="484" formatCode="0.00">
                  <c:v>9.6999999999999993</c:v>
                </c:pt>
                <c:pt idx="485" formatCode="0.00">
                  <c:v>9.7200000000000006</c:v>
                </c:pt>
                <c:pt idx="486" formatCode="0.00">
                  <c:v>9.74</c:v>
                </c:pt>
                <c:pt idx="487" formatCode="0.00">
                  <c:v>9.76</c:v>
                </c:pt>
                <c:pt idx="488" formatCode="0.00">
                  <c:v>9.7799999999999994</c:v>
                </c:pt>
                <c:pt idx="489" formatCode="0.00">
                  <c:v>9.8000000000000007</c:v>
                </c:pt>
                <c:pt idx="490" formatCode="0.00">
                  <c:v>9.82</c:v>
                </c:pt>
                <c:pt idx="491" formatCode="0.00">
                  <c:v>9.84</c:v>
                </c:pt>
                <c:pt idx="492" formatCode="0.00">
                  <c:v>9.86</c:v>
                </c:pt>
                <c:pt idx="493" formatCode="0.00">
                  <c:v>9.8800000000000008</c:v>
                </c:pt>
                <c:pt idx="494" formatCode="0.00">
                  <c:v>9.9</c:v>
                </c:pt>
                <c:pt idx="495" formatCode="0.00">
                  <c:v>9.92</c:v>
                </c:pt>
                <c:pt idx="496" formatCode="0.00">
                  <c:v>9.94</c:v>
                </c:pt>
                <c:pt idx="497" formatCode="0.00">
                  <c:v>9.9600000000000009</c:v>
                </c:pt>
                <c:pt idx="498" formatCode="0.00">
                  <c:v>9.98</c:v>
                </c:pt>
                <c:pt idx="499" formatCode="0.00">
                  <c:v>10</c:v>
                </c:pt>
                <c:pt idx="500" formatCode="0.00">
                  <c:v>10.02</c:v>
                </c:pt>
                <c:pt idx="501" formatCode="0.00">
                  <c:v>10.039999999999999</c:v>
                </c:pt>
                <c:pt idx="502" formatCode="0.00">
                  <c:v>10.06</c:v>
                </c:pt>
                <c:pt idx="503" formatCode="0.00">
                  <c:v>10.08</c:v>
                </c:pt>
                <c:pt idx="504" formatCode="0.00">
                  <c:v>10.1</c:v>
                </c:pt>
                <c:pt idx="505" formatCode="0.00">
                  <c:v>10.119999999999999</c:v>
                </c:pt>
                <c:pt idx="506" formatCode="0.00">
                  <c:v>10.14</c:v>
                </c:pt>
                <c:pt idx="507" formatCode="0.00">
                  <c:v>10.16</c:v>
                </c:pt>
                <c:pt idx="508" formatCode="0.00">
                  <c:v>10.18</c:v>
                </c:pt>
                <c:pt idx="509" formatCode="0.00">
                  <c:v>10.199999999999999</c:v>
                </c:pt>
                <c:pt idx="510" formatCode="0.00">
                  <c:v>10.220000000000001</c:v>
                </c:pt>
                <c:pt idx="511" formatCode="0.00">
                  <c:v>10.24</c:v>
                </c:pt>
                <c:pt idx="512" formatCode="0.00">
                  <c:v>10.26</c:v>
                </c:pt>
                <c:pt idx="513" formatCode="0.00">
                  <c:v>10.28</c:v>
                </c:pt>
                <c:pt idx="514" formatCode="0.00">
                  <c:v>10.3</c:v>
                </c:pt>
                <c:pt idx="515" formatCode="0.00">
                  <c:v>10.32</c:v>
                </c:pt>
                <c:pt idx="516" formatCode="0.00">
                  <c:v>10.34</c:v>
                </c:pt>
                <c:pt idx="517" formatCode="0.00">
                  <c:v>10.36</c:v>
                </c:pt>
                <c:pt idx="518" formatCode="0.00">
                  <c:v>10.38</c:v>
                </c:pt>
                <c:pt idx="519" formatCode="0.00">
                  <c:v>10.4</c:v>
                </c:pt>
                <c:pt idx="520" formatCode="0.00">
                  <c:v>10.42</c:v>
                </c:pt>
                <c:pt idx="521" formatCode="0.00">
                  <c:v>10.44</c:v>
                </c:pt>
                <c:pt idx="522" formatCode="0.00">
                  <c:v>10.46</c:v>
                </c:pt>
                <c:pt idx="523" formatCode="0.00">
                  <c:v>10.48</c:v>
                </c:pt>
                <c:pt idx="524" formatCode="0.00">
                  <c:v>10.5</c:v>
                </c:pt>
                <c:pt idx="525" formatCode="0.00">
                  <c:v>10.52</c:v>
                </c:pt>
                <c:pt idx="526" formatCode="0.00">
                  <c:v>10.54</c:v>
                </c:pt>
                <c:pt idx="527" formatCode="0.00">
                  <c:v>10.56</c:v>
                </c:pt>
                <c:pt idx="528" formatCode="0.00">
                  <c:v>10.58</c:v>
                </c:pt>
                <c:pt idx="529" formatCode="0.00">
                  <c:v>10.6</c:v>
                </c:pt>
                <c:pt idx="530" formatCode="0.00">
                  <c:v>10.62</c:v>
                </c:pt>
                <c:pt idx="531" formatCode="0.00">
                  <c:v>10.64</c:v>
                </c:pt>
                <c:pt idx="532" formatCode="0.00">
                  <c:v>10.66</c:v>
                </c:pt>
                <c:pt idx="533" formatCode="0.00">
                  <c:v>10.68</c:v>
                </c:pt>
                <c:pt idx="534" formatCode="0.00">
                  <c:v>10.7</c:v>
                </c:pt>
                <c:pt idx="535" formatCode="0.00">
                  <c:v>10.72</c:v>
                </c:pt>
                <c:pt idx="536" formatCode="0.00">
                  <c:v>10.74</c:v>
                </c:pt>
                <c:pt idx="537" formatCode="0.00">
                  <c:v>10.76</c:v>
                </c:pt>
                <c:pt idx="538" formatCode="0.00">
                  <c:v>10.78</c:v>
                </c:pt>
                <c:pt idx="539" formatCode="0.00">
                  <c:v>10.8</c:v>
                </c:pt>
                <c:pt idx="540" formatCode="0.00">
                  <c:v>10.82</c:v>
                </c:pt>
                <c:pt idx="541" formatCode="0.00">
                  <c:v>10.84</c:v>
                </c:pt>
                <c:pt idx="542" formatCode="0.00">
                  <c:v>10.86</c:v>
                </c:pt>
                <c:pt idx="543" formatCode="0.00">
                  <c:v>10.88</c:v>
                </c:pt>
                <c:pt idx="544" formatCode="0.00">
                  <c:v>10.9</c:v>
                </c:pt>
                <c:pt idx="545" formatCode="0.00">
                  <c:v>10.92</c:v>
                </c:pt>
                <c:pt idx="546" formatCode="0.00">
                  <c:v>10.94</c:v>
                </c:pt>
                <c:pt idx="547" formatCode="0.00">
                  <c:v>10.96</c:v>
                </c:pt>
                <c:pt idx="548" formatCode="0.00">
                  <c:v>10.98</c:v>
                </c:pt>
                <c:pt idx="549" formatCode="0.00">
                  <c:v>11</c:v>
                </c:pt>
                <c:pt idx="550" formatCode="0.00">
                  <c:v>11.02</c:v>
                </c:pt>
                <c:pt idx="551" formatCode="0.00">
                  <c:v>11.04</c:v>
                </c:pt>
                <c:pt idx="552" formatCode="0.00">
                  <c:v>11.06</c:v>
                </c:pt>
                <c:pt idx="553" formatCode="0.00">
                  <c:v>11.08</c:v>
                </c:pt>
                <c:pt idx="554" formatCode="0.00">
                  <c:v>11.1</c:v>
                </c:pt>
                <c:pt idx="555" formatCode="0.00">
                  <c:v>11.12</c:v>
                </c:pt>
                <c:pt idx="556" formatCode="0.00">
                  <c:v>11.14</c:v>
                </c:pt>
                <c:pt idx="557" formatCode="0.00">
                  <c:v>11.16</c:v>
                </c:pt>
                <c:pt idx="558" formatCode="0.00">
                  <c:v>11.18</c:v>
                </c:pt>
                <c:pt idx="559" formatCode="0.00">
                  <c:v>11.2</c:v>
                </c:pt>
                <c:pt idx="560" formatCode="0.00">
                  <c:v>11.22</c:v>
                </c:pt>
                <c:pt idx="561" formatCode="0.00">
                  <c:v>11.24</c:v>
                </c:pt>
                <c:pt idx="562" formatCode="0.00">
                  <c:v>11.26</c:v>
                </c:pt>
                <c:pt idx="563" formatCode="0.00">
                  <c:v>11.28</c:v>
                </c:pt>
                <c:pt idx="564" formatCode="0.00">
                  <c:v>11.3</c:v>
                </c:pt>
                <c:pt idx="565" formatCode="0.00">
                  <c:v>11.32</c:v>
                </c:pt>
                <c:pt idx="566" formatCode="0.00">
                  <c:v>11.34</c:v>
                </c:pt>
                <c:pt idx="567" formatCode="0.00">
                  <c:v>11.36</c:v>
                </c:pt>
                <c:pt idx="568" formatCode="0.00">
                  <c:v>11.38</c:v>
                </c:pt>
                <c:pt idx="569" formatCode="0.00">
                  <c:v>11.4</c:v>
                </c:pt>
                <c:pt idx="570" formatCode="0.00">
                  <c:v>11.42</c:v>
                </c:pt>
                <c:pt idx="571" formatCode="0.00">
                  <c:v>11.44</c:v>
                </c:pt>
                <c:pt idx="572" formatCode="0.00">
                  <c:v>11.46</c:v>
                </c:pt>
                <c:pt idx="573" formatCode="0.00">
                  <c:v>11.48</c:v>
                </c:pt>
                <c:pt idx="574" formatCode="0.00">
                  <c:v>11.5</c:v>
                </c:pt>
                <c:pt idx="575" formatCode="0.00">
                  <c:v>11.52</c:v>
                </c:pt>
                <c:pt idx="576" formatCode="0.00">
                  <c:v>11.54</c:v>
                </c:pt>
                <c:pt idx="577" formatCode="0.00">
                  <c:v>11.56</c:v>
                </c:pt>
                <c:pt idx="578" formatCode="0.00">
                  <c:v>11.58</c:v>
                </c:pt>
                <c:pt idx="579" formatCode="0.00">
                  <c:v>11.6</c:v>
                </c:pt>
                <c:pt idx="580" formatCode="0.00">
                  <c:v>11.62</c:v>
                </c:pt>
                <c:pt idx="581" formatCode="0.00">
                  <c:v>11.64</c:v>
                </c:pt>
                <c:pt idx="582" formatCode="0.00">
                  <c:v>11.66</c:v>
                </c:pt>
                <c:pt idx="583" formatCode="0.00">
                  <c:v>11.68</c:v>
                </c:pt>
                <c:pt idx="584" formatCode="0.00">
                  <c:v>11.7</c:v>
                </c:pt>
                <c:pt idx="585" formatCode="0.00">
                  <c:v>11.72</c:v>
                </c:pt>
                <c:pt idx="586" formatCode="0.00">
                  <c:v>11.74</c:v>
                </c:pt>
                <c:pt idx="587" formatCode="0.00">
                  <c:v>11.76</c:v>
                </c:pt>
                <c:pt idx="588" formatCode="0.00">
                  <c:v>11.78</c:v>
                </c:pt>
                <c:pt idx="589" formatCode="0.00">
                  <c:v>11.8</c:v>
                </c:pt>
                <c:pt idx="590" formatCode="0.00">
                  <c:v>11.82</c:v>
                </c:pt>
                <c:pt idx="591" formatCode="0.00">
                  <c:v>11.84</c:v>
                </c:pt>
                <c:pt idx="592" formatCode="0.00">
                  <c:v>11.86</c:v>
                </c:pt>
                <c:pt idx="593" formatCode="0.00">
                  <c:v>11.88</c:v>
                </c:pt>
                <c:pt idx="594" formatCode="0.00">
                  <c:v>11.9</c:v>
                </c:pt>
                <c:pt idx="595" formatCode="0.00">
                  <c:v>11.92</c:v>
                </c:pt>
                <c:pt idx="596" formatCode="0.00">
                  <c:v>11.94</c:v>
                </c:pt>
                <c:pt idx="597" formatCode="0.00">
                  <c:v>11.96</c:v>
                </c:pt>
                <c:pt idx="598" formatCode="0.00">
                  <c:v>11.98</c:v>
                </c:pt>
                <c:pt idx="599" formatCode="0.00">
                  <c:v>12</c:v>
                </c:pt>
                <c:pt idx="600" formatCode="0.00">
                  <c:v>12.02</c:v>
                </c:pt>
                <c:pt idx="601" formatCode="0.00">
                  <c:v>12.04</c:v>
                </c:pt>
                <c:pt idx="602" formatCode="0.00">
                  <c:v>12.06</c:v>
                </c:pt>
                <c:pt idx="603" formatCode="0.00">
                  <c:v>12.08</c:v>
                </c:pt>
                <c:pt idx="604" formatCode="0.00">
                  <c:v>12.1</c:v>
                </c:pt>
                <c:pt idx="605" formatCode="0.00">
                  <c:v>12.12</c:v>
                </c:pt>
                <c:pt idx="606" formatCode="0.00">
                  <c:v>12.14</c:v>
                </c:pt>
                <c:pt idx="607" formatCode="0.00">
                  <c:v>12.16</c:v>
                </c:pt>
                <c:pt idx="608" formatCode="0.00">
                  <c:v>12.18</c:v>
                </c:pt>
                <c:pt idx="609" formatCode="0.00">
                  <c:v>12.2</c:v>
                </c:pt>
                <c:pt idx="610" formatCode="0.00">
                  <c:v>12.22</c:v>
                </c:pt>
                <c:pt idx="611" formatCode="0.00">
                  <c:v>12.24</c:v>
                </c:pt>
                <c:pt idx="612" formatCode="0.00">
                  <c:v>12.26</c:v>
                </c:pt>
                <c:pt idx="613" formatCode="0.00">
                  <c:v>12.28</c:v>
                </c:pt>
                <c:pt idx="614" formatCode="0.00">
                  <c:v>12.3</c:v>
                </c:pt>
                <c:pt idx="615" formatCode="0.00">
                  <c:v>12.32</c:v>
                </c:pt>
                <c:pt idx="616" formatCode="0.00">
                  <c:v>12.34</c:v>
                </c:pt>
                <c:pt idx="617" formatCode="0.00">
                  <c:v>12.36</c:v>
                </c:pt>
                <c:pt idx="618" formatCode="0.00">
                  <c:v>12.38</c:v>
                </c:pt>
                <c:pt idx="619" formatCode="0.00">
                  <c:v>12.4</c:v>
                </c:pt>
                <c:pt idx="620" formatCode="0.00">
                  <c:v>12.42</c:v>
                </c:pt>
                <c:pt idx="621" formatCode="0.00">
                  <c:v>12.44</c:v>
                </c:pt>
                <c:pt idx="622" formatCode="0.00">
                  <c:v>12.46</c:v>
                </c:pt>
                <c:pt idx="623" formatCode="0.00">
                  <c:v>12.48</c:v>
                </c:pt>
                <c:pt idx="624" formatCode="0.00">
                  <c:v>12.5</c:v>
                </c:pt>
                <c:pt idx="625" formatCode="0.00">
                  <c:v>12.52</c:v>
                </c:pt>
                <c:pt idx="626" formatCode="0.00">
                  <c:v>12.54</c:v>
                </c:pt>
                <c:pt idx="627" formatCode="0.00">
                  <c:v>12.56</c:v>
                </c:pt>
                <c:pt idx="628" formatCode="0.00">
                  <c:v>12.58</c:v>
                </c:pt>
                <c:pt idx="629" formatCode="0.00">
                  <c:v>12.6</c:v>
                </c:pt>
                <c:pt idx="630" formatCode="0.00">
                  <c:v>12.62</c:v>
                </c:pt>
                <c:pt idx="631" formatCode="0.00">
                  <c:v>12.64</c:v>
                </c:pt>
                <c:pt idx="632" formatCode="0.00">
                  <c:v>12.66</c:v>
                </c:pt>
                <c:pt idx="633" formatCode="0.00">
                  <c:v>12.68</c:v>
                </c:pt>
                <c:pt idx="634" formatCode="0.00">
                  <c:v>12.7</c:v>
                </c:pt>
                <c:pt idx="635" formatCode="0.00">
                  <c:v>12.72</c:v>
                </c:pt>
                <c:pt idx="636" formatCode="0.00">
                  <c:v>12.74</c:v>
                </c:pt>
                <c:pt idx="637" formatCode="0.00">
                  <c:v>12.76</c:v>
                </c:pt>
                <c:pt idx="638" formatCode="0.00">
                  <c:v>12.78</c:v>
                </c:pt>
                <c:pt idx="639" formatCode="0.00">
                  <c:v>12.8</c:v>
                </c:pt>
                <c:pt idx="640" formatCode="0.00">
                  <c:v>12.82</c:v>
                </c:pt>
                <c:pt idx="641" formatCode="0.00">
                  <c:v>12.84</c:v>
                </c:pt>
                <c:pt idx="642" formatCode="0.00">
                  <c:v>12.86</c:v>
                </c:pt>
                <c:pt idx="643" formatCode="0.00">
                  <c:v>12.88</c:v>
                </c:pt>
                <c:pt idx="644" formatCode="0.00">
                  <c:v>12.9</c:v>
                </c:pt>
                <c:pt idx="645" formatCode="0.00">
                  <c:v>12.92</c:v>
                </c:pt>
                <c:pt idx="646" formatCode="0.00">
                  <c:v>12.94</c:v>
                </c:pt>
                <c:pt idx="647" formatCode="0.00">
                  <c:v>12.96</c:v>
                </c:pt>
                <c:pt idx="648" formatCode="0.00">
                  <c:v>12.98</c:v>
                </c:pt>
                <c:pt idx="649" formatCode="0.00">
                  <c:v>13</c:v>
                </c:pt>
                <c:pt idx="650" formatCode="0.00">
                  <c:v>13.02</c:v>
                </c:pt>
                <c:pt idx="651" formatCode="0.00">
                  <c:v>13.04</c:v>
                </c:pt>
                <c:pt idx="652" formatCode="0.00">
                  <c:v>13.06</c:v>
                </c:pt>
                <c:pt idx="653" formatCode="0.00">
                  <c:v>13.08</c:v>
                </c:pt>
                <c:pt idx="654" formatCode="0.00">
                  <c:v>13.1</c:v>
                </c:pt>
                <c:pt idx="655" formatCode="0.00">
                  <c:v>13.12</c:v>
                </c:pt>
                <c:pt idx="656" formatCode="0.00">
                  <c:v>13.14</c:v>
                </c:pt>
                <c:pt idx="657" formatCode="0.00">
                  <c:v>13.16</c:v>
                </c:pt>
                <c:pt idx="658" formatCode="0.00">
                  <c:v>13.18</c:v>
                </c:pt>
                <c:pt idx="659" formatCode="0.00">
                  <c:v>13.2</c:v>
                </c:pt>
                <c:pt idx="660" formatCode="0.00">
                  <c:v>13.22</c:v>
                </c:pt>
                <c:pt idx="661" formatCode="0.00">
                  <c:v>13.24</c:v>
                </c:pt>
                <c:pt idx="662" formatCode="0.00">
                  <c:v>13.26</c:v>
                </c:pt>
                <c:pt idx="663" formatCode="0.00">
                  <c:v>13.28</c:v>
                </c:pt>
                <c:pt idx="664" formatCode="0.00">
                  <c:v>13.3</c:v>
                </c:pt>
                <c:pt idx="665" formatCode="0.00">
                  <c:v>13.32</c:v>
                </c:pt>
                <c:pt idx="666" formatCode="0.00">
                  <c:v>13.34</c:v>
                </c:pt>
                <c:pt idx="667" formatCode="0.00">
                  <c:v>13.36</c:v>
                </c:pt>
                <c:pt idx="668" formatCode="0.00">
                  <c:v>13.38</c:v>
                </c:pt>
                <c:pt idx="669" formatCode="0.00">
                  <c:v>13.4</c:v>
                </c:pt>
                <c:pt idx="670" formatCode="0.00">
                  <c:v>13.42</c:v>
                </c:pt>
                <c:pt idx="671" formatCode="0.00">
                  <c:v>13.44</c:v>
                </c:pt>
                <c:pt idx="672" formatCode="0.00">
                  <c:v>13.46</c:v>
                </c:pt>
                <c:pt idx="673" formatCode="0.00">
                  <c:v>13.48</c:v>
                </c:pt>
                <c:pt idx="674" formatCode="0.00">
                  <c:v>13.5</c:v>
                </c:pt>
                <c:pt idx="675" formatCode="0.00">
                  <c:v>13.52</c:v>
                </c:pt>
                <c:pt idx="676" formatCode="0.00">
                  <c:v>13.54</c:v>
                </c:pt>
                <c:pt idx="677" formatCode="0.00">
                  <c:v>13.56</c:v>
                </c:pt>
                <c:pt idx="678" formatCode="0.00">
                  <c:v>13.58</c:v>
                </c:pt>
                <c:pt idx="679" formatCode="0.00">
                  <c:v>13.6</c:v>
                </c:pt>
                <c:pt idx="680" formatCode="0.00">
                  <c:v>13.62</c:v>
                </c:pt>
                <c:pt idx="681" formatCode="0.00">
                  <c:v>13.64</c:v>
                </c:pt>
                <c:pt idx="682" formatCode="0.00">
                  <c:v>13.66</c:v>
                </c:pt>
                <c:pt idx="683" formatCode="0.00">
                  <c:v>13.68</c:v>
                </c:pt>
                <c:pt idx="684" formatCode="0.00">
                  <c:v>13.7</c:v>
                </c:pt>
                <c:pt idx="685" formatCode="0.00">
                  <c:v>13.72</c:v>
                </c:pt>
                <c:pt idx="686" formatCode="0.00">
                  <c:v>13.74</c:v>
                </c:pt>
                <c:pt idx="687" formatCode="0.00">
                  <c:v>13.76</c:v>
                </c:pt>
                <c:pt idx="688" formatCode="0.00">
                  <c:v>13.78</c:v>
                </c:pt>
                <c:pt idx="689" formatCode="0.00">
                  <c:v>13.8</c:v>
                </c:pt>
                <c:pt idx="690" formatCode="0.00">
                  <c:v>13.82</c:v>
                </c:pt>
                <c:pt idx="691" formatCode="0.00">
                  <c:v>13.84</c:v>
                </c:pt>
                <c:pt idx="692" formatCode="0.00">
                  <c:v>13.86</c:v>
                </c:pt>
                <c:pt idx="693" formatCode="0.00">
                  <c:v>13.88</c:v>
                </c:pt>
                <c:pt idx="694" formatCode="0.00">
                  <c:v>13.9</c:v>
                </c:pt>
                <c:pt idx="695" formatCode="0.00">
                  <c:v>13.92</c:v>
                </c:pt>
                <c:pt idx="696" formatCode="0.00">
                  <c:v>13.94</c:v>
                </c:pt>
                <c:pt idx="697" formatCode="0.00">
                  <c:v>13.96</c:v>
                </c:pt>
                <c:pt idx="698" formatCode="0.00">
                  <c:v>13.98</c:v>
                </c:pt>
                <c:pt idx="699" formatCode="0.00">
                  <c:v>14</c:v>
                </c:pt>
                <c:pt idx="700" formatCode="0.00">
                  <c:v>14.02</c:v>
                </c:pt>
                <c:pt idx="701" formatCode="0.00">
                  <c:v>14.04</c:v>
                </c:pt>
                <c:pt idx="702" formatCode="0.00">
                  <c:v>14.06</c:v>
                </c:pt>
                <c:pt idx="703" formatCode="0.00">
                  <c:v>14.08</c:v>
                </c:pt>
                <c:pt idx="704" formatCode="0.00">
                  <c:v>14.1</c:v>
                </c:pt>
                <c:pt idx="705" formatCode="0.00">
                  <c:v>14.12</c:v>
                </c:pt>
                <c:pt idx="706" formatCode="0.00">
                  <c:v>14.14</c:v>
                </c:pt>
                <c:pt idx="707" formatCode="0.00">
                  <c:v>14.16</c:v>
                </c:pt>
                <c:pt idx="708" formatCode="0.00">
                  <c:v>14.18</c:v>
                </c:pt>
                <c:pt idx="709" formatCode="0.00">
                  <c:v>14.2</c:v>
                </c:pt>
                <c:pt idx="710" formatCode="0.00">
                  <c:v>14.22</c:v>
                </c:pt>
                <c:pt idx="711" formatCode="0.00">
                  <c:v>14.24</c:v>
                </c:pt>
                <c:pt idx="712" formatCode="0.00">
                  <c:v>14.26</c:v>
                </c:pt>
                <c:pt idx="713" formatCode="0.00">
                  <c:v>14.28</c:v>
                </c:pt>
                <c:pt idx="714" formatCode="0.00">
                  <c:v>14.3</c:v>
                </c:pt>
                <c:pt idx="715" formatCode="0.00">
                  <c:v>14.32</c:v>
                </c:pt>
                <c:pt idx="716" formatCode="0.00">
                  <c:v>14.34</c:v>
                </c:pt>
                <c:pt idx="717" formatCode="0.00">
                  <c:v>14.36</c:v>
                </c:pt>
                <c:pt idx="718" formatCode="0.00">
                  <c:v>14.38</c:v>
                </c:pt>
                <c:pt idx="719" formatCode="0.00">
                  <c:v>14.4</c:v>
                </c:pt>
                <c:pt idx="720" formatCode="0.00">
                  <c:v>14.42</c:v>
                </c:pt>
                <c:pt idx="721" formatCode="0.00">
                  <c:v>14.44</c:v>
                </c:pt>
                <c:pt idx="722" formatCode="0.00">
                  <c:v>14.46</c:v>
                </c:pt>
                <c:pt idx="723" formatCode="0.00">
                  <c:v>14.48</c:v>
                </c:pt>
                <c:pt idx="724" formatCode="0.00">
                  <c:v>14.5</c:v>
                </c:pt>
                <c:pt idx="725" formatCode="0.00">
                  <c:v>14.52</c:v>
                </c:pt>
                <c:pt idx="726" formatCode="0.00">
                  <c:v>14.54</c:v>
                </c:pt>
                <c:pt idx="727" formatCode="0.00">
                  <c:v>14.56</c:v>
                </c:pt>
                <c:pt idx="728" formatCode="0.00">
                  <c:v>14.58</c:v>
                </c:pt>
                <c:pt idx="729" formatCode="0.00">
                  <c:v>14.6</c:v>
                </c:pt>
                <c:pt idx="730" formatCode="0.00">
                  <c:v>14.62</c:v>
                </c:pt>
                <c:pt idx="731" formatCode="0.00">
                  <c:v>14.64</c:v>
                </c:pt>
                <c:pt idx="732" formatCode="0.00">
                  <c:v>14.66</c:v>
                </c:pt>
                <c:pt idx="733" formatCode="0.00">
                  <c:v>14.68</c:v>
                </c:pt>
                <c:pt idx="734" formatCode="0.00">
                  <c:v>14.7</c:v>
                </c:pt>
                <c:pt idx="735" formatCode="0.00">
                  <c:v>14.72</c:v>
                </c:pt>
                <c:pt idx="736" formatCode="0.00">
                  <c:v>14.74</c:v>
                </c:pt>
                <c:pt idx="737" formatCode="0.00">
                  <c:v>14.76</c:v>
                </c:pt>
                <c:pt idx="738" formatCode="0.00">
                  <c:v>14.78</c:v>
                </c:pt>
                <c:pt idx="739" formatCode="0.00">
                  <c:v>14.8</c:v>
                </c:pt>
                <c:pt idx="740" formatCode="0.00">
                  <c:v>14.82</c:v>
                </c:pt>
                <c:pt idx="741" formatCode="0.00">
                  <c:v>14.84</c:v>
                </c:pt>
                <c:pt idx="742" formatCode="0.00">
                  <c:v>14.86</c:v>
                </c:pt>
                <c:pt idx="743" formatCode="0.00">
                  <c:v>14.88</c:v>
                </c:pt>
                <c:pt idx="744" formatCode="0.00">
                  <c:v>14.9</c:v>
                </c:pt>
                <c:pt idx="745" formatCode="0.00">
                  <c:v>14.92</c:v>
                </c:pt>
                <c:pt idx="746" formatCode="0.00">
                  <c:v>14.94</c:v>
                </c:pt>
                <c:pt idx="747" formatCode="0.00">
                  <c:v>14.96</c:v>
                </c:pt>
                <c:pt idx="748" formatCode="0.00">
                  <c:v>14.98</c:v>
                </c:pt>
                <c:pt idx="749" formatCode="0.00">
                  <c:v>15</c:v>
                </c:pt>
                <c:pt idx="750" formatCode="0.00">
                  <c:v>15.02</c:v>
                </c:pt>
                <c:pt idx="751" formatCode="0.00">
                  <c:v>15.04</c:v>
                </c:pt>
                <c:pt idx="752" formatCode="0.00">
                  <c:v>15.06</c:v>
                </c:pt>
                <c:pt idx="753" formatCode="0.00">
                  <c:v>15.08</c:v>
                </c:pt>
                <c:pt idx="754" formatCode="0.00">
                  <c:v>15.1</c:v>
                </c:pt>
                <c:pt idx="755" formatCode="0.00">
                  <c:v>15.12</c:v>
                </c:pt>
                <c:pt idx="756" formatCode="0.00">
                  <c:v>15.14</c:v>
                </c:pt>
                <c:pt idx="757" formatCode="0.00">
                  <c:v>15.16</c:v>
                </c:pt>
                <c:pt idx="758" formatCode="0.00">
                  <c:v>15.18</c:v>
                </c:pt>
                <c:pt idx="759" formatCode="0.00">
                  <c:v>15.2</c:v>
                </c:pt>
                <c:pt idx="760" formatCode="0.00">
                  <c:v>15.22</c:v>
                </c:pt>
                <c:pt idx="761" formatCode="0.00">
                  <c:v>15.24</c:v>
                </c:pt>
                <c:pt idx="762" formatCode="0.00">
                  <c:v>15.26</c:v>
                </c:pt>
                <c:pt idx="763" formatCode="0.00">
                  <c:v>15.28</c:v>
                </c:pt>
                <c:pt idx="764" formatCode="0.00">
                  <c:v>15.3</c:v>
                </c:pt>
                <c:pt idx="765" formatCode="0.00">
                  <c:v>15.32</c:v>
                </c:pt>
                <c:pt idx="766" formatCode="0.00">
                  <c:v>15.34</c:v>
                </c:pt>
                <c:pt idx="767" formatCode="0.00">
                  <c:v>15.36</c:v>
                </c:pt>
                <c:pt idx="768" formatCode="0.00">
                  <c:v>15.38</c:v>
                </c:pt>
                <c:pt idx="769" formatCode="0.00">
                  <c:v>15.4</c:v>
                </c:pt>
                <c:pt idx="770" formatCode="0.00">
                  <c:v>15.42</c:v>
                </c:pt>
                <c:pt idx="771" formatCode="0.00">
                  <c:v>15.44</c:v>
                </c:pt>
                <c:pt idx="772" formatCode="0.00">
                  <c:v>15.46</c:v>
                </c:pt>
                <c:pt idx="773" formatCode="0.00">
                  <c:v>15.48</c:v>
                </c:pt>
                <c:pt idx="774" formatCode="0.00">
                  <c:v>15.5</c:v>
                </c:pt>
                <c:pt idx="775" formatCode="0.00">
                  <c:v>15.52</c:v>
                </c:pt>
                <c:pt idx="776" formatCode="0.00">
                  <c:v>15.54</c:v>
                </c:pt>
                <c:pt idx="777" formatCode="0.00">
                  <c:v>15.56</c:v>
                </c:pt>
                <c:pt idx="778" formatCode="0.00">
                  <c:v>15.58</c:v>
                </c:pt>
                <c:pt idx="779" formatCode="0.00">
                  <c:v>15.6</c:v>
                </c:pt>
                <c:pt idx="780" formatCode="0.00">
                  <c:v>15.62</c:v>
                </c:pt>
                <c:pt idx="781" formatCode="0.00">
                  <c:v>15.64</c:v>
                </c:pt>
                <c:pt idx="782" formatCode="0.00">
                  <c:v>15.66</c:v>
                </c:pt>
                <c:pt idx="783" formatCode="0.00">
                  <c:v>15.68</c:v>
                </c:pt>
                <c:pt idx="784" formatCode="0.00">
                  <c:v>15.7</c:v>
                </c:pt>
                <c:pt idx="785" formatCode="0.00">
                  <c:v>15.72</c:v>
                </c:pt>
                <c:pt idx="786" formatCode="0.00">
                  <c:v>15.74</c:v>
                </c:pt>
                <c:pt idx="787" formatCode="0.00">
                  <c:v>15.76</c:v>
                </c:pt>
                <c:pt idx="788" formatCode="0.00">
                  <c:v>15.78</c:v>
                </c:pt>
                <c:pt idx="789" formatCode="0.00">
                  <c:v>15.8</c:v>
                </c:pt>
                <c:pt idx="790" formatCode="0.00">
                  <c:v>15.82</c:v>
                </c:pt>
                <c:pt idx="791" formatCode="0.00">
                  <c:v>15.84</c:v>
                </c:pt>
                <c:pt idx="792" formatCode="0.00">
                  <c:v>15.86</c:v>
                </c:pt>
                <c:pt idx="793" formatCode="0.00">
                  <c:v>15.88</c:v>
                </c:pt>
                <c:pt idx="794" formatCode="0.00">
                  <c:v>15.9</c:v>
                </c:pt>
                <c:pt idx="795" formatCode="0.00">
                  <c:v>15.92</c:v>
                </c:pt>
                <c:pt idx="796" formatCode="0.00">
                  <c:v>15.94</c:v>
                </c:pt>
                <c:pt idx="797" formatCode="0.00">
                  <c:v>15.96</c:v>
                </c:pt>
                <c:pt idx="798" formatCode="0.00">
                  <c:v>15.98</c:v>
                </c:pt>
                <c:pt idx="799" formatCode="0.00">
                  <c:v>16</c:v>
                </c:pt>
                <c:pt idx="800" formatCode="0.00">
                  <c:v>16.02</c:v>
                </c:pt>
                <c:pt idx="801" formatCode="0.00">
                  <c:v>16.04</c:v>
                </c:pt>
                <c:pt idx="802" formatCode="0.00">
                  <c:v>16.059999999999999</c:v>
                </c:pt>
                <c:pt idx="803" formatCode="0.00">
                  <c:v>16.079999999999998</c:v>
                </c:pt>
                <c:pt idx="804" formatCode="0.00">
                  <c:v>16.100000000000001</c:v>
                </c:pt>
                <c:pt idx="805" formatCode="0.00">
                  <c:v>16.12</c:v>
                </c:pt>
                <c:pt idx="806" formatCode="0.00">
                  <c:v>16.14</c:v>
                </c:pt>
                <c:pt idx="807" formatCode="0.00">
                  <c:v>16.16</c:v>
                </c:pt>
                <c:pt idx="808" formatCode="0.00">
                  <c:v>16.18</c:v>
                </c:pt>
                <c:pt idx="809" formatCode="0.00">
                  <c:v>16.2</c:v>
                </c:pt>
                <c:pt idx="810" formatCode="0.00">
                  <c:v>16.22</c:v>
                </c:pt>
                <c:pt idx="811" formatCode="0.00">
                  <c:v>16.239999999999998</c:v>
                </c:pt>
                <c:pt idx="812" formatCode="0.00">
                  <c:v>16.260000000000002</c:v>
                </c:pt>
                <c:pt idx="813" formatCode="0.00">
                  <c:v>16.28</c:v>
                </c:pt>
                <c:pt idx="814" formatCode="0.00">
                  <c:v>16.3</c:v>
                </c:pt>
                <c:pt idx="815" formatCode="0.00">
                  <c:v>16.32</c:v>
                </c:pt>
                <c:pt idx="816" formatCode="0.00">
                  <c:v>16.34</c:v>
                </c:pt>
                <c:pt idx="817" formatCode="0.00">
                  <c:v>16.36</c:v>
                </c:pt>
                <c:pt idx="818" formatCode="0.00">
                  <c:v>16.38</c:v>
                </c:pt>
                <c:pt idx="819" formatCode="0.00">
                  <c:v>16.399999999999999</c:v>
                </c:pt>
                <c:pt idx="820" formatCode="0.00">
                  <c:v>16.420000000000002</c:v>
                </c:pt>
                <c:pt idx="821" formatCode="0.00">
                  <c:v>16.440000000000001</c:v>
                </c:pt>
                <c:pt idx="822" formatCode="0.00">
                  <c:v>16.46</c:v>
                </c:pt>
                <c:pt idx="823" formatCode="0.00">
                  <c:v>16.48</c:v>
                </c:pt>
                <c:pt idx="824" formatCode="0.00">
                  <c:v>16.5</c:v>
                </c:pt>
                <c:pt idx="825" formatCode="0.00">
                  <c:v>16.52</c:v>
                </c:pt>
                <c:pt idx="826" formatCode="0.00">
                  <c:v>16.54</c:v>
                </c:pt>
                <c:pt idx="827" formatCode="0.00">
                  <c:v>16.559999999999999</c:v>
                </c:pt>
                <c:pt idx="828" formatCode="0.00">
                  <c:v>16.579999999999998</c:v>
                </c:pt>
                <c:pt idx="829" formatCode="0.00">
                  <c:v>16.600000000000001</c:v>
                </c:pt>
                <c:pt idx="830" formatCode="0.00">
                  <c:v>16.62</c:v>
                </c:pt>
                <c:pt idx="831" formatCode="0.00">
                  <c:v>16.64</c:v>
                </c:pt>
                <c:pt idx="832" formatCode="0.00">
                  <c:v>16.66</c:v>
                </c:pt>
                <c:pt idx="833" formatCode="0.00">
                  <c:v>16.68</c:v>
                </c:pt>
                <c:pt idx="834" formatCode="0.00">
                  <c:v>16.7</c:v>
                </c:pt>
                <c:pt idx="835" formatCode="0.00">
                  <c:v>16.72</c:v>
                </c:pt>
                <c:pt idx="836" formatCode="0.00">
                  <c:v>16.739999999999998</c:v>
                </c:pt>
                <c:pt idx="837" formatCode="0.00">
                  <c:v>16.760000000000002</c:v>
                </c:pt>
                <c:pt idx="838" formatCode="0.00">
                  <c:v>16.78</c:v>
                </c:pt>
                <c:pt idx="839" formatCode="0.00">
                  <c:v>16.8</c:v>
                </c:pt>
                <c:pt idx="840" formatCode="0.00">
                  <c:v>16.82</c:v>
                </c:pt>
                <c:pt idx="841" formatCode="0.00">
                  <c:v>16.84</c:v>
                </c:pt>
                <c:pt idx="842" formatCode="0.00">
                  <c:v>16.86</c:v>
                </c:pt>
                <c:pt idx="843" formatCode="0.00">
                  <c:v>16.88</c:v>
                </c:pt>
                <c:pt idx="844" formatCode="0.00">
                  <c:v>16.899999999999999</c:v>
                </c:pt>
                <c:pt idx="845" formatCode="0.00">
                  <c:v>16.920000000000002</c:v>
                </c:pt>
                <c:pt idx="846" formatCode="0.00">
                  <c:v>16.940000000000001</c:v>
                </c:pt>
                <c:pt idx="847" formatCode="0.00">
                  <c:v>16.96</c:v>
                </c:pt>
                <c:pt idx="848" formatCode="0.00">
                  <c:v>16.98</c:v>
                </c:pt>
                <c:pt idx="849" formatCode="0.00">
                  <c:v>17</c:v>
                </c:pt>
                <c:pt idx="850" formatCode="0.00">
                  <c:v>17.02</c:v>
                </c:pt>
                <c:pt idx="851" formatCode="0.00">
                  <c:v>17.04</c:v>
                </c:pt>
                <c:pt idx="852" formatCode="0.00">
                  <c:v>17.059999999999999</c:v>
                </c:pt>
                <c:pt idx="853" formatCode="0.00">
                  <c:v>17.079999999999998</c:v>
                </c:pt>
                <c:pt idx="854" formatCode="0.00">
                  <c:v>17.100000000000001</c:v>
                </c:pt>
                <c:pt idx="855" formatCode="0.00">
                  <c:v>17.12</c:v>
                </c:pt>
                <c:pt idx="856" formatCode="0.00">
                  <c:v>17.14</c:v>
                </c:pt>
                <c:pt idx="857" formatCode="0.00">
                  <c:v>17.16</c:v>
                </c:pt>
                <c:pt idx="858" formatCode="0.00">
                  <c:v>17.18</c:v>
                </c:pt>
                <c:pt idx="859" formatCode="0.00">
                  <c:v>17.2</c:v>
                </c:pt>
                <c:pt idx="860" formatCode="0.00">
                  <c:v>17.22</c:v>
                </c:pt>
                <c:pt idx="861" formatCode="0.00">
                  <c:v>17.239999999999998</c:v>
                </c:pt>
                <c:pt idx="862" formatCode="0.00">
                  <c:v>17.260000000000002</c:v>
                </c:pt>
                <c:pt idx="863" formatCode="0.00">
                  <c:v>17.28</c:v>
                </c:pt>
                <c:pt idx="864" formatCode="0.00">
                  <c:v>17.3</c:v>
                </c:pt>
                <c:pt idx="865" formatCode="0.00">
                  <c:v>17.32</c:v>
                </c:pt>
                <c:pt idx="866" formatCode="0.00">
                  <c:v>17.34</c:v>
                </c:pt>
                <c:pt idx="867" formatCode="0.00">
                  <c:v>17.36</c:v>
                </c:pt>
                <c:pt idx="868" formatCode="0.00">
                  <c:v>17.38</c:v>
                </c:pt>
                <c:pt idx="869" formatCode="0.00">
                  <c:v>17.399999999999999</c:v>
                </c:pt>
                <c:pt idx="870" formatCode="0.00">
                  <c:v>17.420000000000002</c:v>
                </c:pt>
                <c:pt idx="871" formatCode="0.00">
                  <c:v>17.440000000000001</c:v>
                </c:pt>
                <c:pt idx="872" formatCode="0.00">
                  <c:v>17.46</c:v>
                </c:pt>
                <c:pt idx="873" formatCode="0.00">
                  <c:v>17.48</c:v>
                </c:pt>
                <c:pt idx="874" formatCode="0.00">
                  <c:v>17.5</c:v>
                </c:pt>
                <c:pt idx="875" formatCode="0.00">
                  <c:v>17.52</c:v>
                </c:pt>
                <c:pt idx="876" formatCode="0.00">
                  <c:v>17.54</c:v>
                </c:pt>
                <c:pt idx="877" formatCode="0.00">
                  <c:v>17.559999999999999</c:v>
                </c:pt>
                <c:pt idx="878" formatCode="0.00">
                  <c:v>17.579999999999998</c:v>
                </c:pt>
                <c:pt idx="879" formatCode="0.00">
                  <c:v>17.600000000000001</c:v>
                </c:pt>
                <c:pt idx="880" formatCode="0.00">
                  <c:v>17.62</c:v>
                </c:pt>
                <c:pt idx="881" formatCode="0.00">
                  <c:v>17.64</c:v>
                </c:pt>
                <c:pt idx="882" formatCode="0.00">
                  <c:v>17.66</c:v>
                </c:pt>
                <c:pt idx="883" formatCode="0.00">
                  <c:v>17.68</c:v>
                </c:pt>
                <c:pt idx="884" formatCode="0.00">
                  <c:v>17.7</c:v>
                </c:pt>
                <c:pt idx="885" formatCode="0.00">
                  <c:v>17.72</c:v>
                </c:pt>
                <c:pt idx="886" formatCode="0.00">
                  <c:v>17.739999999999998</c:v>
                </c:pt>
                <c:pt idx="887" formatCode="0.00">
                  <c:v>17.760000000000002</c:v>
                </c:pt>
                <c:pt idx="888" formatCode="0.00">
                  <c:v>17.78</c:v>
                </c:pt>
                <c:pt idx="889" formatCode="0.00">
                  <c:v>17.8</c:v>
                </c:pt>
                <c:pt idx="890" formatCode="0.00">
                  <c:v>17.82</c:v>
                </c:pt>
                <c:pt idx="891" formatCode="0.00">
                  <c:v>17.84</c:v>
                </c:pt>
                <c:pt idx="892" formatCode="0.00">
                  <c:v>17.86</c:v>
                </c:pt>
                <c:pt idx="893" formatCode="0.00">
                  <c:v>17.88</c:v>
                </c:pt>
                <c:pt idx="894" formatCode="0.00">
                  <c:v>17.899999999999999</c:v>
                </c:pt>
                <c:pt idx="895" formatCode="0.00">
                  <c:v>17.920000000000002</c:v>
                </c:pt>
                <c:pt idx="896" formatCode="0.00">
                  <c:v>17.940000000000001</c:v>
                </c:pt>
                <c:pt idx="897" formatCode="0.00">
                  <c:v>17.96</c:v>
                </c:pt>
                <c:pt idx="898" formatCode="0.00">
                  <c:v>17.98</c:v>
                </c:pt>
                <c:pt idx="899" formatCode="0.00">
                  <c:v>18</c:v>
                </c:pt>
                <c:pt idx="900" formatCode="0.00">
                  <c:v>18.02</c:v>
                </c:pt>
                <c:pt idx="901" formatCode="0.00">
                  <c:v>18.04</c:v>
                </c:pt>
                <c:pt idx="902" formatCode="0.00">
                  <c:v>18.059999999999999</c:v>
                </c:pt>
                <c:pt idx="903" formatCode="0.00">
                  <c:v>18.079999999999998</c:v>
                </c:pt>
                <c:pt idx="904" formatCode="0.00">
                  <c:v>18.100000000000001</c:v>
                </c:pt>
                <c:pt idx="905" formatCode="0.00">
                  <c:v>18.12</c:v>
                </c:pt>
                <c:pt idx="906" formatCode="0.00">
                  <c:v>18.14</c:v>
                </c:pt>
                <c:pt idx="907" formatCode="0.00">
                  <c:v>18.16</c:v>
                </c:pt>
                <c:pt idx="908" formatCode="0.00">
                  <c:v>18.18</c:v>
                </c:pt>
                <c:pt idx="909" formatCode="0.00">
                  <c:v>18.2</c:v>
                </c:pt>
                <c:pt idx="910" formatCode="0.00">
                  <c:v>18.22</c:v>
                </c:pt>
                <c:pt idx="911" formatCode="0.00">
                  <c:v>18.239999999999998</c:v>
                </c:pt>
                <c:pt idx="912" formatCode="0.00">
                  <c:v>18.260000000000002</c:v>
                </c:pt>
                <c:pt idx="913" formatCode="0.00">
                  <c:v>18.28</c:v>
                </c:pt>
                <c:pt idx="914" formatCode="0.00">
                  <c:v>18.3</c:v>
                </c:pt>
                <c:pt idx="915" formatCode="0.00">
                  <c:v>18.32</c:v>
                </c:pt>
                <c:pt idx="916" formatCode="0.00">
                  <c:v>18.34</c:v>
                </c:pt>
                <c:pt idx="917" formatCode="0.00">
                  <c:v>18.36</c:v>
                </c:pt>
                <c:pt idx="918" formatCode="0.00">
                  <c:v>18.38</c:v>
                </c:pt>
                <c:pt idx="919" formatCode="0.00">
                  <c:v>18.399999999999999</c:v>
                </c:pt>
                <c:pt idx="920" formatCode="0.00">
                  <c:v>18.420000000000002</c:v>
                </c:pt>
                <c:pt idx="921" formatCode="0.00">
                  <c:v>18.440000000000001</c:v>
                </c:pt>
                <c:pt idx="922" formatCode="0.00">
                  <c:v>18.46</c:v>
                </c:pt>
                <c:pt idx="923" formatCode="0.00">
                  <c:v>18.48</c:v>
                </c:pt>
                <c:pt idx="924" formatCode="0.00">
                  <c:v>18.5</c:v>
                </c:pt>
                <c:pt idx="925" formatCode="0.00">
                  <c:v>18.52</c:v>
                </c:pt>
                <c:pt idx="926" formatCode="0.00">
                  <c:v>18.54</c:v>
                </c:pt>
                <c:pt idx="927" formatCode="0.00">
                  <c:v>18.559999999999999</c:v>
                </c:pt>
                <c:pt idx="928" formatCode="0.00">
                  <c:v>18.579999999999998</c:v>
                </c:pt>
                <c:pt idx="929" formatCode="0.00">
                  <c:v>18.600000000000001</c:v>
                </c:pt>
                <c:pt idx="930" formatCode="0.00">
                  <c:v>18.62</c:v>
                </c:pt>
                <c:pt idx="931" formatCode="0.00">
                  <c:v>18.64</c:v>
                </c:pt>
                <c:pt idx="932" formatCode="0.00">
                  <c:v>18.66</c:v>
                </c:pt>
                <c:pt idx="933" formatCode="0.00">
                  <c:v>18.68</c:v>
                </c:pt>
                <c:pt idx="934" formatCode="0.00">
                  <c:v>18.7</c:v>
                </c:pt>
                <c:pt idx="935" formatCode="0.00">
                  <c:v>18.72</c:v>
                </c:pt>
                <c:pt idx="936" formatCode="0.00">
                  <c:v>18.739999999999998</c:v>
                </c:pt>
                <c:pt idx="937" formatCode="0.00">
                  <c:v>18.760000000000002</c:v>
                </c:pt>
                <c:pt idx="938" formatCode="0.00">
                  <c:v>18.78</c:v>
                </c:pt>
                <c:pt idx="939" formatCode="0.00">
                  <c:v>18.8</c:v>
                </c:pt>
                <c:pt idx="940" formatCode="0.00">
                  <c:v>18.82</c:v>
                </c:pt>
                <c:pt idx="941" formatCode="0.00">
                  <c:v>18.84</c:v>
                </c:pt>
                <c:pt idx="942" formatCode="0.00">
                  <c:v>18.86</c:v>
                </c:pt>
                <c:pt idx="943" formatCode="0.00">
                  <c:v>18.88</c:v>
                </c:pt>
                <c:pt idx="944" formatCode="0.00">
                  <c:v>18.899999999999999</c:v>
                </c:pt>
                <c:pt idx="945" formatCode="0.00">
                  <c:v>18.920000000000002</c:v>
                </c:pt>
                <c:pt idx="946" formatCode="0.00">
                  <c:v>18.940000000000001</c:v>
                </c:pt>
                <c:pt idx="947" formatCode="0.00">
                  <c:v>18.96</c:v>
                </c:pt>
                <c:pt idx="948" formatCode="0.00">
                  <c:v>18.98</c:v>
                </c:pt>
                <c:pt idx="949" formatCode="0.00">
                  <c:v>19</c:v>
                </c:pt>
                <c:pt idx="950" formatCode="0.00">
                  <c:v>19.02</c:v>
                </c:pt>
                <c:pt idx="951" formatCode="0.00">
                  <c:v>19.04</c:v>
                </c:pt>
                <c:pt idx="952" formatCode="0.00">
                  <c:v>19.059999999999999</c:v>
                </c:pt>
                <c:pt idx="953" formatCode="0.00">
                  <c:v>19.079999999999998</c:v>
                </c:pt>
                <c:pt idx="954" formatCode="0.00">
                  <c:v>19.100000000000001</c:v>
                </c:pt>
                <c:pt idx="955" formatCode="0.00">
                  <c:v>19.12</c:v>
                </c:pt>
                <c:pt idx="956" formatCode="0.00">
                  <c:v>19.14</c:v>
                </c:pt>
                <c:pt idx="957" formatCode="0.00">
                  <c:v>19.16</c:v>
                </c:pt>
                <c:pt idx="958" formatCode="0.00">
                  <c:v>19.18</c:v>
                </c:pt>
                <c:pt idx="959" formatCode="0.00">
                  <c:v>19.2</c:v>
                </c:pt>
                <c:pt idx="960" formatCode="0.00">
                  <c:v>19.22</c:v>
                </c:pt>
                <c:pt idx="961" formatCode="0.00">
                  <c:v>19.239999999999998</c:v>
                </c:pt>
                <c:pt idx="962" formatCode="0.00">
                  <c:v>19.260000000000002</c:v>
                </c:pt>
                <c:pt idx="963" formatCode="0.00">
                  <c:v>19.28</c:v>
                </c:pt>
                <c:pt idx="964" formatCode="0.00">
                  <c:v>19.3</c:v>
                </c:pt>
                <c:pt idx="965" formatCode="0.00">
                  <c:v>19.32</c:v>
                </c:pt>
                <c:pt idx="966" formatCode="0.00">
                  <c:v>19.34</c:v>
                </c:pt>
                <c:pt idx="967" formatCode="0.00">
                  <c:v>19.36</c:v>
                </c:pt>
                <c:pt idx="968" formatCode="0.00">
                  <c:v>19.38</c:v>
                </c:pt>
                <c:pt idx="969" formatCode="0.00">
                  <c:v>19.399999999999999</c:v>
                </c:pt>
                <c:pt idx="970" formatCode="0.00">
                  <c:v>19.420000000000002</c:v>
                </c:pt>
                <c:pt idx="971" formatCode="0.00">
                  <c:v>19.440000000000001</c:v>
                </c:pt>
                <c:pt idx="972" formatCode="0.00">
                  <c:v>19.46</c:v>
                </c:pt>
                <c:pt idx="973" formatCode="0.00">
                  <c:v>19.48</c:v>
                </c:pt>
                <c:pt idx="974" formatCode="0.00">
                  <c:v>19.5</c:v>
                </c:pt>
                <c:pt idx="975" formatCode="0.00">
                  <c:v>19.52</c:v>
                </c:pt>
                <c:pt idx="976" formatCode="0.00">
                  <c:v>19.54</c:v>
                </c:pt>
                <c:pt idx="977" formatCode="0.00">
                  <c:v>19.559999999999999</c:v>
                </c:pt>
                <c:pt idx="978" formatCode="0.00">
                  <c:v>19.579999999999998</c:v>
                </c:pt>
                <c:pt idx="979" formatCode="0.00">
                  <c:v>19.600000000000001</c:v>
                </c:pt>
                <c:pt idx="980" formatCode="0.00">
                  <c:v>19.62</c:v>
                </c:pt>
                <c:pt idx="981" formatCode="0.00">
                  <c:v>19.64</c:v>
                </c:pt>
                <c:pt idx="982" formatCode="0.00">
                  <c:v>19.66</c:v>
                </c:pt>
                <c:pt idx="983" formatCode="0.00">
                  <c:v>19.68</c:v>
                </c:pt>
                <c:pt idx="984" formatCode="0.00">
                  <c:v>19.7</c:v>
                </c:pt>
                <c:pt idx="985" formatCode="0.00">
                  <c:v>19.72</c:v>
                </c:pt>
                <c:pt idx="986" formatCode="0.00">
                  <c:v>19.739999999999998</c:v>
                </c:pt>
                <c:pt idx="987" formatCode="0.00">
                  <c:v>19.760000000000002</c:v>
                </c:pt>
                <c:pt idx="988" formatCode="0.00">
                  <c:v>19.78</c:v>
                </c:pt>
                <c:pt idx="989" formatCode="0.00">
                  <c:v>19.8</c:v>
                </c:pt>
                <c:pt idx="990" formatCode="0.00">
                  <c:v>19.82</c:v>
                </c:pt>
                <c:pt idx="991" formatCode="0.00">
                  <c:v>19.84</c:v>
                </c:pt>
                <c:pt idx="992" formatCode="0.00">
                  <c:v>19.86</c:v>
                </c:pt>
                <c:pt idx="993" formatCode="0.00">
                  <c:v>19.88</c:v>
                </c:pt>
                <c:pt idx="994" formatCode="0.00">
                  <c:v>19.899999999999999</c:v>
                </c:pt>
                <c:pt idx="995" formatCode="0.00">
                  <c:v>19.920000000000002</c:v>
                </c:pt>
                <c:pt idx="996" formatCode="0.00">
                  <c:v>19.940000000000001</c:v>
                </c:pt>
                <c:pt idx="997" formatCode="0.00">
                  <c:v>19.96</c:v>
                </c:pt>
                <c:pt idx="998" formatCode="0.00">
                  <c:v>19.98</c:v>
                </c:pt>
                <c:pt idx="999" formatCode="0.00">
                  <c:v>20</c:v>
                </c:pt>
                <c:pt idx="1000" formatCode="0.00">
                  <c:v>20.02</c:v>
                </c:pt>
                <c:pt idx="1001" formatCode="0.00">
                  <c:v>20.04</c:v>
                </c:pt>
                <c:pt idx="1002" formatCode="0.00">
                  <c:v>20.059999999999999</c:v>
                </c:pt>
                <c:pt idx="1003" formatCode="0.00">
                  <c:v>20.079999999999998</c:v>
                </c:pt>
                <c:pt idx="1004" formatCode="0.00">
                  <c:v>20.100000000000001</c:v>
                </c:pt>
                <c:pt idx="1005" formatCode="0.00">
                  <c:v>20.12</c:v>
                </c:pt>
                <c:pt idx="1006" formatCode="0.00">
                  <c:v>20.14</c:v>
                </c:pt>
                <c:pt idx="1007" formatCode="0.00">
                  <c:v>20.16</c:v>
                </c:pt>
                <c:pt idx="1008" formatCode="0.00">
                  <c:v>20.18</c:v>
                </c:pt>
                <c:pt idx="1009" formatCode="0.00">
                  <c:v>20.2</c:v>
                </c:pt>
                <c:pt idx="1010" formatCode="0.00">
                  <c:v>20.22</c:v>
                </c:pt>
                <c:pt idx="1011" formatCode="0.00">
                  <c:v>20.239999999999998</c:v>
                </c:pt>
                <c:pt idx="1012" formatCode="0.00">
                  <c:v>20.260000000000002</c:v>
                </c:pt>
                <c:pt idx="1013" formatCode="0.00">
                  <c:v>20.28</c:v>
                </c:pt>
                <c:pt idx="1014" formatCode="0.00">
                  <c:v>20.3</c:v>
                </c:pt>
                <c:pt idx="1015" formatCode="0.00">
                  <c:v>20.32</c:v>
                </c:pt>
                <c:pt idx="1016" formatCode="0.00">
                  <c:v>20.34</c:v>
                </c:pt>
                <c:pt idx="1017" formatCode="0.00">
                  <c:v>20.36</c:v>
                </c:pt>
                <c:pt idx="1018" formatCode="0.00">
                  <c:v>20.38</c:v>
                </c:pt>
                <c:pt idx="1019" formatCode="0.00">
                  <c:v>20.399999999999999</c:v>
                </c:pt>
                <c:pt idx="1020" formatCode="0.00">
                  <c:v>20.420000000000002</c:v>
                </c:pt>
                <c:pt idx="1021" formatCode="0.00">
                  <c:v>20.440000000000001</c:v>
                </c:pt>
                <c:pt idx="1022" formatCode="0.00">
                  <c:v>20.46</c:v>
                </c:pt>
                <c:pt idx="1023" formatCode="0.00">
                  <c:v>20.48</c:v>
                </c:pt>
                <c:pt idx="1024" formatCode="0.00">
                  <c:v>20.5</c:v>
                </c:pt>
                <c:pt idx="1025" formatCode="0.00">
                  <c:v>20.52</c:v>
                </c:pt>
                <c:pt idx="1026" formatCode="0.00">
                  <c:v>20.54</c:v>
                </c:pt>
                <c:pt idx="1027" formatCode="0.00">
                  <c:v>20.56</c:v>
                </c:pt>
                <c:pt idx="1028" formatCode="0.00">
                  <c:v>20.58</c:v>
                </c:pt>
                <c:pt idx="1029" formatCode="0.00">
                  <c:v>20.6</c:v>
                </c:pt>
                <c:pt idx="1030" formatCode="0.00">
                  <c:v>20.62</c:v>
                </c:pt>
                <c:pt idx="1031" formatCode="0.00">
                  <c:v>20.64</c:v>
                </c:pt>
                <c:pt idx="1032" formatCode="0.00">
                  <c:v>20.66</c:v>
                </c:pt>
                <c:pt idx="1033" formatCode="0.00">
                  <c:v>20.68</c:v>
                </c:pt>
                <c:pt idx="1034" formatCode="0.00">
                  <c:v>20.7</c:v>
                </c:pt>
                <c:pt idx="1035" formatCode="0.00">
                  <c:v>20.72</c:v>
                </c:pt>
                <c:pt idx="1036" formatCode="0.00">
                  <c:v>20.74</c:v>
                </c:pt>
                <c:pt idx="1037" formatCode="0.00">
                  <c:v>20.76</c:v>
                </c:pt>
                <c:pt idx="1038" formatCode="0.00">
                  <c:v>20.78</c:v>
                </c:pt>
                <c:pt idx="1039" formatCode="0.00">
                  <c:v>20.8</c:v>
                </c:pt>
                <c:pt idx="1040" formatCode="0.00">
                  <c:v>20.82</c:v>
                </c:pt>
                <c:pt idx="1041" formatCode="0.00">
                  <c:v>20.84</c:v>
                </c:pt>
                <c:pt idx="1042" formatCode="0.00">
                  <c:v>20.86</c:v>
                </c:pt>
                <c:pt idx="1043" formatCode="0.00">
                  <c:v>20.88</c:v>
                </c:pt>
                <c:pt idx="1044" formatCode="0.00">
                  <c:v>20.9</c:v>
                </c:pt>
                <c:pt idx="1045" formatCode="0.00">
                  <c:v>20.92</c:v>
                </c:pt>
                <c:pt idx="1046" formatCode="0.00">
                  <c:v>20.94</c:v>
                </c:pt>
                <c:pt idx="1047" formatCode="0.00">
                  <c:v>20.96</c:v>
                </c:pt>
                <c:pt idx="1048" formatCode="0.00">
                  <c:v>20.98</c:v>
                </c:pt>
                <c:pt idx="1049" formatCode="0.00">
                  <c:v>21</c:v>
                </c:pt>
                <c:pt idx="1050" formatCode="0.00">
                  <c:v>21.02</c:v>
                </c:pt>
                <c:pt idx="1051" formatCode="0.00">
                  <c:v>21.04</c:v>
                </c:pt>
                <c:pt idx="1052" formatCode="0.00">
                  <c:v>21.06</c:v>
                </c:pt>
                <c:pt idx="1053" formatCode="0.00">
                  <c:v>21.08</c:v>
                </c:pt>
                <c:pt idx="1054" formatCode="0.00">
                  <c:v>21.1</c:v>
                </c:pt>
                <c:pt idx="1055" formatCode="0.00">
                  <c:v>21.12</c:v>
                </c:pt>
                <c:pt idx="1056" formatCode="0.00">
                  <c:v>21.14</c:v>
                </c:pt>
                <c:pt idx="1057" formatCode="0.00">
                  <c:v>21.16</c:v>
                </c:pt>
                <c:pt idx="1058" formatCode="0.00">
                  <c:v>21.18</c:v>
                </c:pt>
                <c:pt idx="1059" formatCode="0.00">
                  <c:v>21.2</c:v>
                </c:pt>
                <c:pt idx="1060" formatCode="0.00">
                  <c:v>21.22</c:v>
                </c:pt>
                <c:pt idx="1061" formatCode="0.00">
                  <c:v>21.24</c:v>
                </c:pt>
                <c:pt idx="1062" formatCode="0.00">
                  <c:v>21.26</c:v>
                </c:pt>
                <c:pt idx="1063" formatCode="0.00">
                  <c:v>21.28</c:v>
                </c:pt>
                <c:pt idx="1064" formatCode="0.00">
                  <c:v>21.3</c:v>
                </c:pt>
                <c:pt idx="1065" formatCode="0.00">
                  <c:v>21.32</c:v>
                </c:pt>
                <c:pt idx="1066" formatCode="0.00">
                  <c:v>21.34</c:v>
                </c:pt>
                <c:pt idx="1067" formatCode="0.00">
                  <c:v>21.36</c:v>
                </c:pt>
                <c:pt idx="1068" formatCode="0.00">
                  <c:v>21.38</c:v>
                </c:pt>
                <c:pt idx="1069" formatCode="0.00">
                  <c:v>21.4</c:v>
                </c:pt>
                <c:pt idx="1070" formatCode="0.00">
                  <c:v>21.42</c:v>
                </c:pt>
                <c:pt idx="1071" formatCode="0.00">
                  <c:v>21.44</c:v>
                </c:pt>
                <c:pt idx="1072" formatCode="0.00">
                  <c:v>21.46</c:v>
                </c:pt>
                <c:pt idx="1073" formatCode="0.00">
                  <c:v>21.48</c:v>
                </c:pt>
                <c:pt idx="1074" formatCode="0.00">
                  <c:v>21.5</c:v>
                </c:pt>
                <c:pt idx="1075" formatCode="0.00">
                  <c:v>21.52</c:v>
                </c:pt>
                <c:pt idx="1076" formatCode="0.00">
                  <c:v>21.54</c:v>
                </c:pt>
                <c:pt idx="1077" formatCode="0.00">
                  <c:v>21.56</c:v>
                </c:pt>
                <c:pt idx="1078" formatCode="0.00">
                  <c:v>21.58</c:v>
                </c:pt>
                <c:pt idx="1079" formatCode="0.00">
                  <c:v>21.6</c:v>
                </c:pt>
                <c:pt idx="1080" formatCode="0.00">
                  <c:v>21.62</c:v>
                </c:pt>
                <c:pt idx="1081" formatCode="0.00">
                  <c:v>21.64</c:v>
                </c:pt>
                <c:pt idx="1082" formatCode="0.00">
                  <c:v>21.66</c:v>
                </c:pt>
                <c:pt idx="1083" formatCode="0.00">
                  <c:v>21.68</c:v>
                </c:pt>
                <c:pt idx="1084" formatCode="0.00">
                  <c:v>21.7</c:v>
                </c:pt>
                <c:pt idx="1085" formatCode="0.00">
                  <c:v>21.72</c:v>
                </c:pt>
                <c:pt idx="1086" formatCode="0.00">
                  <c:v>21.74</c:v>
                </c:pt>
                <c:pt idx="1087" formatCode="0.00">
                  <c:v>21.76</c:v>
                </c:pt>
                <c:pt idx="1088" formatCode="0.00">
                  <c:v>21.78</c:v>
                </c:pt>
                <c:pt idx="1089" formatCode="0.00">
                  <c:v>21.8</c:v>
                </c:pt>
                <c:pt idx="1090" formatCode="0.00">
                  <c:v>21.82</c:v>
                </c:pt>
                <c:pt idx="1091" formatCode="0.00">
                  <c:v>21.84</c:v>
                </c:pt>
                <c:pt idx="1092" formatCode="0.00">
                  <c:v>21.86</c:v>
                </c:pt>
                <c:pt idx="1093" formatCode="0.00">
                  <c:v>21.88</c:v>
                </c:pt>
                <c:pt idx="1094" formatCode="0.00">
                  <c:v>21.9</c:v>
                </c:pt>
                <c:pt idx="1095" formatCode="0.00">
                  <c:v>21.92</c:v>
                </c:pt>
                <c:pt idx="1096" formatCode="0.00">
                  <c:v>21.94</c:v>
                </c:pt>
                <c:pt idx="1097" formatCode="0.00">
                  <c:v>21.96</c:v>
                </c:pt>
                <c:pt idx="1098" formatCode="0.00">
                  <c:v>21.98</c:v>
                </c:pt>
                <c:pt idx="1099" formatCode="0.00">
                  <c:v>22</c:v>
                </c:pt>
                <c:pt idx="1100" formatCode="0.00">
                  <c:v>22.02</c:v>
                </c:pt>
                <c:pt idx="1101" formatCode="0.00">
                  <c:v>22.04</c:v>
                </c:pt>
                <c:pt idx="1102" formatCode="0.00">
                  <c:v>22.06</c:v>
                </c:pt>
                <c:pt idx="1103" formatCode="0.00">
                  <c:v>22.08</c:v>
                </c:pt>
                <c:pt idx="1104" formatCode="0.00">
                  <c:v>22.1</c:v>
                </c:pt>
                <c:pt idx="1105" formatCode="0.00">
                  <c:v>22.12</c:v>
                </c:pt>
                <c:pt idx="1106" formatCode="0.00">
                  <c:v>22.14</c:v>
                </c:pt>
                <c:pt idx="1107" formatCode="0.00">
                  <c:v>22.16</c:v>
                </c:pt>
                <c:pt idx="1108" formatCode="0.00">
                  <c:v>22.18</c:v>
                </c:pt>
                <c:pt idx="1109" formatCode="0.00">
                  <c:v>22.2</c:v>
                </c:pt>
                <c:pt idx="1110" formatCode="0.00">
                  <c:v>22.22</c:v>
                </c:pt>
                <c:pt idx="1111" formatCode="0.00">
                  <c:v>22.24</c:v>
                </c:pt>
                <c:pt idx="1112" formatCode="0.00">
                  <c:v>22.26</c:v>
                </c:pt>
                <c:pt idx="1113" formatCode="0.00">
                  <c:v>22.28</c:v>
                </c:pt>
                <c:pt idx="1114" formatCode="0.00">
                  <c:v>22.3</c:v>
                </c:pt>
                <c:pt idx="1115" formatCode="0.00">
                  <c:v>22.32</c:v>
                </c:pt>
                <c:pt idx="1116" formatCode="0.00">
                  <c:v>22.34</c:v>
                </c:pt>
                <c:pt idx="1117" formatCode="0.00">
                  <c:v>22.36</c:v>
                </c:pt>
                <c:pt idx="1118" formatCode="0.00">
                  <c:v>22.38</c:v>
                </c:pt>
                <c:pt idx="1119" formatCode="0.00">
                  <c:v>22.4</c:v>
                </c:pt>
                <c:pt idx="1120" formatCode="0.00">
                  <c:v>22.42</c:v>
                </c:pt>
                <c:pt idx="1121" formatCode="0.00">
                  <c:v>22.44</c:v>
                </c:pt>
                <c:pt idx="1122" formatCode="0.00">
                  <c:v>22.46</c:v>
                </c:pt>
                <c:pt idx="1123" formatCode="0.00">
                  <c:v>22.48</c:v>
                </c:pt>
                <c:pt idx="1124" formatCode="0.00">
                  <c:v>22.5</c:v>
                </c:pt>
                <c:pt idx="1125" formatCode="0.00">
                  <c:v>22.52</c:v>
                </c:pt>
                <c:pt idx="1126" formatCode="0.00">
                  <c:v>22.54</c:v>
                </c:pt>
                <c:pt idx="1127" formatCode="0.00">
                  <c:v>22.56</c:v>
                </c:pt>
                <c:pt idx="1128" formatCode="0.00">
                  <c:v>22.58</c:v>
                </c:pt>
                <c:pt idx="1129" formatCode="0.00">
                  <c:v>22.6</c:v>
                </c:pt>
                <c:pt idx="1130" formatCode="0.00">
                  <c:v>22.62</c:v>
                </c:pt>
                <c:pt idx="1131" formatCode="0.00">
                  <c:v>22.64</c:v>
                </c:pt>
                <c:pt idx="1132" formatCode="0.00">
                  <c:v>22.66</c:v>
                </c:pt>
                <c:pt idx="1133" formatCode="0.00">
                  <c:v>22.68</c:v>
                </c:pt>
                <c:pt idx="1134" formatCode="0.00">
                  <c:v>22.7</c:v>
                </c:pt>
                <c:pt idx="1135" formatCode="0.00">
                  <c:v>22.72</c:v>
                </c:pt>
                <c:pt idx="1136" formatCode="0.00">
                  <c:v>22.74</c:v>
                </c:pt>
                <c:pt idx="1137" formatCode="0.00">
                  <c:v>22.76</c:v>
                </c:pt>
                <c:pt idx="1138" formatCode="0.00">
                  <c:v>22.78</c:v>
                </c:pt>
                <c:pt idx="1139" formatCode="0.00">
                  <c:v>22.8</c:v>
                </c:pt>
                <c:pt idx="1140" formatCode="0.00">
                  <c:v>22.82</c:v>
                </c:pt>
                <c:pt idx="1141" formatCode="0.00">
                  <c:v>22.84</c:v>
                </c:pt>
                <c:pt idx="1142" formatCode="0.00">
                  <c:v>22.86</c:v>
                </c:pt>
                <c:pt idx="1143" formatCode="0.00">
                  <c:v>22.88</c:v>
                </c:pt>
                <c:pt idx="1144" formatCode="0.00">
                  <c:v>22.9</c:v>
                </c:pt>
                <c:pt idx="1145" formatCode="0.00">
                  <c:v>22.92</c:v>
                </c:pt>
                <c:pt idx="1146" formatCode="0.00">
                  <c:v>22.94</c:v>
                </c:pt>
                <c:pt idx="1147" formatCode="0.00">
                  <c:v>22.96</c:v>
                </c:pt>
                <c:pt idx="1148" formatCode="0.00">
                  <c:v>22.98</c:v>
                </c:pt>
                <c:pt idx="1149" formatCode="0.00">
                  <c:v>23</c:v>
                </c:pt>
                <c:pt idx="1150" formatCode="0.00">
                  <c:v>23.02</c:v>
                </c:pt>
                <c:pt idx="1151" formatCode="0.00">
                  <c:v>23.04</c:v>
                </c:pt>
                <c:pt idx="1152" formatCode="0.00">
                  <c:v>23.06</c:v>
                </c:pt>
                <c:pt idx="1153" formatCode="0.00">
                  <c:v>23.08</c:v>
                </c:pt>
                <c:pt idx="1154" formatCode="0.00">
                  <c:v>23.1</c:v>
                </c:pt>
                <c:pt idx="1155" formatCode="0.00">
                  <c:v>23.12</c:v>
                </c:pt>
                <c:pt idx="1156" formatCode="0.00">
                  <c:v>23.14</c:v>
                </c:pt>
                <c:pt idx="1157" formatCode="0.00">
                  <c:v>23.16</c:v>
                </c:pt>
                <c:pt idx="1158" formatCode="0.00">
                  <c:v>23.18</c:v>
                </c:pt>
                <c:pt idx="1159" formatCode="0.00">
                  <c:v>23.2</c:v>
                </c:pt>
                <c:pt idx="1160" formatCode="0.00">
                  <c:v>23.22</c:v>
                </c:pt>
                <c:pt idx="1161" formatCode="0.00">
                  <c:v>23.24</c:v>
                </c:pt>
                <c:pt idx="1162" formatCode="0.00">
                  <c:v>23.26</c:v>
                </c:pt>
                <c:pt idx="1163" formatCode="0.00">
                  <c:v>23.28</c:v>
                </c:pt>
                <c:pt idx="1164" formatCode="0.00">
                  <c:v>23.3</c:v>
                </c:pt>
                <c:pt idx="1165" formatCode="0.00">
                  <c:v>23.32</c:v>
                </c:pt>
                <c:pt idx="1166" formatCode="0.00">
                  <c:v>23.34</c:v>
                </c:pt>
                <c:pt idx="1167" formatCode="0.00">
                  <c:v>23.36</c:v>
                </c:pt>
                <c:pt idx="1168" formatCode="0.00">
                  <c:v>23.38</c:v>
                </c:pt>
                <c:pt idx="1169" formatCode="0.00">
                  <c:v>23.4</c:v>
                </c:pt>
                <c:pt idx="1170" formatCode="0.00">
                  <c:v>23.42</c:v>
                </c:pt>
                <c:pt idx="1171" formatCode="0.00">
                  <c:v>23.44</c:v>
                </c:pt>
                <c:pt idx="1172" formatCode="0.00">
                  <c:v>23.46</c:v>
                </c:pt>
                <c:pt idx="1173" formatCode="0.00">
                  <c:v>23.48</c:v>
                </c:pt>
                <c:pt idx="1174" formatCode="0.00">
                  <c:v>23.5</c:v>
                </c:pt>
                <c:pt idx="1175" formatCode="0.00">
                  <c:v>23.52</c:v>
                </c:pt>
                <c:pt idx="1176" formatCode="0.00">
                  <c:v>23.54</c:v>
                </c:pt>
                <c:pt idx="1177" formatCode="0.00">
                  <c:v>23.56</c:v>
                </c:pt>
                <c:pt idx="1178" formatCode="0.00">
                  <c:v>23.58</c:v>
                </c:pt>
                <c:pt idx="1179" formatCode="0.00">
                  <c:v>23.6</c:v>
                </c:pt>
                <c:pt idx="1180" formatCode="0.00">
                  <c:v>23.62</c:v>
                </c:pt>
                <c:pt idx="1181" formatCode="0.00">
                  <c:v>23.64</c:v>
                </c:pt>
                <c:pt idx="1182" formatCode="0.00">
                  <c:v>23.66</c:v>
                </c:pt>
                <c:pt idx="1183" formatCode="0.00">
                  <c:v>23.68</c:v>
                </c:pt>
                <c:pt idx="1184" formatCode="0.00">
                  <c:v>23.7</c:v>
                </c:pt>
                <c:pt idx="1185" formatCode="0.00">
                  <c:v>23.72</c:v>
                </c:pt>
                <c:pt idx="1186" formatCode="0.00">
                  <c:v>23.74</c:v>
                </c:pt>
                <c:pt idx="1187" formatCode="0.00">
                  <c:v>23.76</c:v>
                </c:pt>
                <c:pt idx="1188" formatCode="0.00">
                  <c:v>23.78</c:v>
                </c:pt>
                <c:pt idx="1189" formatCode="0.00">
                  <c:v>23.8</c:v>
                </c:pt>
                <c:pt idx="1190" formatCode="0.00">
                  <c:v>23.82</c:v>
                </c:pt>
                <c:pt idx="1191" formatCode="0.00">
                  <c:v>23.84</c:v>
                </c:pt>
                <c:pt idx="1192" formatCode="0.00">
                  <c:v>23.86</c:v>
                </c:pt>
                <c:pt idx="1193" formatCode="0.00">
                  <c:v>23.88</c:v>
                </c:pt>
                <c:pt idx="1194" formatCode="0.00">
                  <c:v>23.9</c:v>
                </c:pt>
                <c:pt idx="1195" formatCode="0.00">
                  <c:v>23.92</c:v>
                </c:pt>
                <c:pt idx="1196" formatCode="0.00">
                  <c:v>23.94</c:v>
                </c:pt>
                <c:pt idx="1197" formatCode="0.00">
                  <c:v>23.96</c:v>
                </c:pt>
                <c:pt idx="1198" formatCode="0.00">
                  <c:v>23.98</c:v>
                </c:pt>
                <c:pt idx="1199" formatCode="0.00">
                  <c:v>24</c:v>
                </c:pt>
                <c:pt idx="1200" formatCode="0.00">
                  <c:v>24.02</c:v>
                </c:pt>
                <c:pt idx="1201" formatCode="0.00">
                  <c:v>24.04</c:v>
                </c:pt>
                <c:pt idx="1202" formatCode="0.00">
                  <c:v>24.06</c:v>
                </c:pt>
                <c:pt idx="1203" formatCode="0.00">
                  <c:v>24.08</c:v>
                </c:pt>
                <c:pt idx="1204" formatCode="0.00">
                  <c:v>24.1</c:v>
                </c:pt>
                <c:pt idx="1205" formatCode="0.00">
                  <c:v>24.12</c:v>
                </c:pt>
                <c:pt idx="1206" formatCode="0.00">
                  <c:v>24.14</c:v>
                </c:pt>
                <c:pt idx="1207" formatCode="0.00">
                  <c:v>24.16</c:v>
                </c:pt>
                <c:pt idx="1208" formatCode="0.00">
                  <c:v>24.18</c:v>
                </c:pt>
                <c:pt idx="1209" formatCode="0.00">
                  <c:v>24.2</c:v>
                </c:pt>
                <c:pt idx="1210" formatCode="0.00">
                  <c:v>24.22</c:v>
                </c:pt>
                <c:pt idx="1211" formatCode="0.00">
                  <c:v>24.24</c:v>
                </c:pt>
                <c:pt idx="1212" formatCode="0.00">
                  <c:v>24.26</c:v>
                </c:pt>
                <c:pt idx="1213" formatCode="0.00">
                  <c:v>24.28</c:v>
                </c:pt>
                <c:pt idx="1214" formatCode="0.00">
                  <c:v>24.3</c:v>
                </c:pt>
                <c:pt idx="1215" formatCode="0.00">
                  <c:v>24.32</c:v>
                </c:pt>
                <c:pt idx="1216" formatCode="0.00">
                  <c:v>24.34</c:v>
                </c:pt>
                <c:pt idx="1217" formatCode="0.00">
                  <c:v>24.36</c:v>
                </c:pt>
                <c:pt idx="1218" formatCode="0.00">
                  <c:v>24.38</c:v>
                </c:pt>
                <c:pt idx="1219" formatCode="0.00">
                  <c:v>24.4</c:v>
                </c:pt>
                <c:pt idx="1220" formatCode="0.00">
                  <c:v>24.42</c:v>
                </c:pt>
                <c:pt idx="1221" formatCode="0.00">
                  <c:v>24.44</c:v>
                </c:pt>
                <c:pt idx="1222" formatCode="0.00">
                  <c:v>24.46</c:v>
                </c:pt>
                <c:pt idx="1223" formatCode="0.00">
                  <c:v>24.48</c:v>
                </c:pt>
                <c:pt idx="1224" formatCode="0.00">
                  <c:v>24.5</c:v>
                </c:pt>
                <c:pt idx="1225" formatCode="0.00">
                  <c:v>24.52</c:v>
                </c:pt>
                <c:pt idx="1226" formatCode="0.00">
                  <c:v>24.54</c:v>
                </c:pt>
                <c:pt idx="1227" formatCode="0.00">
                  <c:v>24.56</c:v>
                </c:pt>
                <c:pt idx="1228" formatCode="0.00">
                  <c:v>24.58</c:v>
                </c:pt>
                <c:pt idx="1229" formatCode="0.00">
                  <c:v>24.6</c:v>
                </c:pt>
                <c:pt idx="1230" formatCode="0.00">
                  <c:v>24.62</c:v>
                </c:pt>
                <c:pt idx="1231" formatCode="0.00">
                  <c:v>24.64</c:v>
                </c:pt>
                <c:pt idx="1232" formatCode="0.00">
                  <c:v>24.66</c:v>
                </c:pt>
                <c:pt idx="1233" formatCode="0.00">
                  <c:v>24.68</c:v>
                </c:pt>
                <c:pt idx="1234" formatCode="0.00">
                  <c:v>24.7</c:v>
                </c:pt>
                <c:pt idx="1235" formatCode="0.00">
                  <c:v>24.72</c:v>
                </c:pt>
                <c:pt idx="1236" formatCode="0.00">
                  <c:v>24.74</c:v>
                </c:pt>
                <c:pt idx="1237" formatCode="0.00">
                  <c:v>24.76</c:v>
                </c:pt>
                <c:pt idx="1238" formatCode="0.00">
                  <c:v>24.78</c:v>
                </c:pt>
                <c:pt idx="1239" formatCode="0.00">
                  <c:v>24.8</c:v>
                </c:pt>
                <c:pt idx="1240" formatCode="0.00">
                  <c:v>24.82</c:v>
                </c:pt>
                <c:pt idx="1241" formatCode="0.00">
                  <c:v>24.84</c:v>
                </c:pt>
                <c:pt idx="1242" formatCode="0.00">
                  <c:v>24.86</c:v>
                </c:pt>
                <c:pt idx="1243" formatCode="0.00">
                  <c:v>24.88</c:v>
                </c:pt>
                <c:pt idx="1244" formatCode="0.00">
                  <c:v>24.9</c:v>
                </c:pt>
                <c:pt idx="1245" formatCode="0.00">
                  <c:v>24.92</c:v>
                </c:pt>
                <c:pt idx="1246" formatCode="0.00">
                  <c:v>24.94</c:v>
                </c:pt>
                <c:pt idx="1247" formatCode="0.00">
                  <c:v>24.96</c:v>
                </c:pt>
                <c:pt idx="1248" formatCode="0.00">
                  <c:v>24.98</c:v>
                </c:pt>
                <c:pt idx="1249" formatCode="0.0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04-4EEF-AC91-C54C4A61F4D5}"/>
            </c:ext>
          </c:extLst>
        </c:ser>
        <c:ser>
          <c:idx val="4"/>
          <c:order val="4"/>
          <c:tx>
            <c:v>CPT8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xVal>
            <c:numRef>
              <c:f>Vs!$T$2:$T$2068</c:f>
              <c:numCache>
                <c:formatCode>0.0</c:formatCode>
                <c:ptCount val="2067"/>
                <c:pt idx="474" formatCode="General">
                  <c:v>81.964936184475775</c:v>
                </c:pt>
                <c:pt idx="624" formatCode="General">
                  <c:v>98.036492299078901</c:v>
                </c:pt>
                <c:pt idx="774" formatCode="General">
                  <c:v>105.6308684630928</c:v>
                </c:pt>
                <c:pt idx="924" formatCode="General">
                  <c:v>104.8921910612523</c:v>
                </c:pt>
                <c:pt idx="1074" formatCode="General">
                  <c:v>121.94783188422019</c:v>
                </c:pt>
                <c:pt idx="1224" formatCode="General">
                  <c:v>132.73967541379719</c:v>
                </c:pt>
                <c:pt idx="1374" formatCode="General">
                  <c:v>131.57529229613121</c:v>
                </c:pt>
                <c:pt idx="1524" formatCode="General">
                  <c:v>140.18302169868221</c:v>
                </c:pt>
                <c:pt idx="1674" formatCode="General">
                  <c:v>189.86814331340801</c:v>
                </c:pt>
                <c:pt idx="1824" formatCode="General">
                  <c:v>180.7178713464952</c:v>
                </c:pt>
                <c:pt idx="1974" formatCode="General">
                  <c:v>164.83058595339421</c:v>
                </c:pt>
              </c:numCache>
            </c:numRef>
          </c:xVal>
          <c:yVal>
            <c:numRef>
              <c:f>Vs!$S$2:$S$2068</c:f>
              <c:numCache>
                <c:formatCode>0.00</c:formatCode>
                <c:ptCount val="206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04-4EEF-AC91-C54C4A61F4D5}"/>
            </c:ext>
          </c:extLst>
        </c:ser>
        <c:ser>
          <c:idx val="5"/>
          <c:order val="5"/>
          <c:tx>
            <c:v>CPT7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Vs!$R$2:$R$2067</c:f>
              <c:numCache>
                <c:formatCode>0.0</c:formatCode>
                <c:ptCount val="2066"/>
                <c:pt idx="324">
                  <c:v>55.145526918231361</c:v>
                </c:pt>
                <c:pt idx="474">
                  <c:v>92.021983569074052</c:v>
                </c:pt>
                <c:pt idx="624">
                  <c:v>88.754930897983016</c:v>
                </c:pt>
                <c:pt idx="774">
                  <c:v>102.7368720668432</c:v>
                </c:pt>
                <c:pt idx="924">
                  <c:v>111.9371889683505</c:v>
                </c:pt>
                <c:pt idx="1074">
                  <c:v>121.94783188422019</c:v>
                </c:pt>
                <c:pt idx="1224">
                  <c:v>130.4311593196457</c:v>
                </c:pt>
                <c:pt idx="1374">
                  <c:v>132.73967541379719</c:v>
                </c:pt>
                <c:pt idx="1524">
                  <c:v>147.05473844861999</c:v>
                </c:pt>
                <c:pt idx="1674">
                  <c:v>141.50550303546351</c:v>
                </c:pt>
                <c:pt idx="1824">
                  <c:v>144.22676270922059</c:v>
                </c:pt>
                <c:pt idx="1974">
                  <c:v>178.56646811617759</c:v>
                </c:pt>
              </c:numCache>
            </c:numRef>
          </c:xVal>
          <c:yVal>
            <c:numRef>
              <c:f>Vs!$Q$2:$Q$2067</c:f>
              <c:numCache>
                <c:formatCode>0.00</c:formatCode>
                <c:ptCount val="20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04-4EEF-AC91-C54C4A61F4D5}"/>
            </c:ext>
          </c:extLst>
        </c:ser>
        <c:ser>
          <c:idx val="6"/>
          <c:order val="6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Vs!$N$2:$N$3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Vs!$M$2:$M$3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1-479C-96DF-41EF073E3632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Vs!$N$4:$N$5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Vs!$M$4:$M$5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61-479C-96DF-41EF073E3632}"/>
            </c:ext>
          </c:extLst>
        </c:ser>
        <c:ser>
          <c:idx val="8"/>
          <c:order val="8"/>
          <c:tx>
            <c:strRef>
              <c:f>Vs!$N$6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Vs!$N$6:$N$7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Vs!$M$6:$M$7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61-479C-96DF-41EF073E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866511"/>
        <c:axId val="1718868175"/>
      </c:scatterChart>
      <c:valAx>
        <c:axId val="17188665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s</a:t>
                </a:r>
                <a:r>
                  <a:rPr lang="en-US"/>
                  <a:t>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68175"/>
        <c:crosses val="autoZero"/>
        <c:crossBetween val="midCat"/>
        <c:majorUnit val="50"/>
      </c:valAx>
      <c:valAx>
        <c:axId val="1718868175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'sigma_p&amp;OCR'!$AF$6:$AF$11</c:f>
              <c:numCache>
                <c:formatCode>General</c:formatCode>
                <c:ptCount val="6"/>
                <c:pt idx="0">
                  <c:v>1.7054405685938858</c:v>
                </c:pt>
                <c:pt idx="1">
                  <c:v>1.5677112952061847</c:v>
                </c:pt>
                <c:pt idx="2">
                  <c:v>1.6803898504453034</c:v>
                </c:pt>
                <c:pt idx="3">
                  <c:v>1.3681578091531998</c:v>
                </c:pt>
                <c:pt idx="4">
                  <c:v>1.2203904149877136</c:v>
                </c:pt>
                <c:pt idx="5">
                  <c:v>1.4996839951581629</c:v>
                </c:pt>
              </c:numCache>
            </c:numRef>
          </c:xVal>
          <c:yVal>
            <c:numRef>
              <c:f>'sigma_p&amp;OCR'!$C$6:$C$11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52E-B769-A2CC14F58731}"/>
            </c:ext>
          </c:extLst>
        </c:ser>
        <c:ser>
          <c:idx val="1"/>
          <c:order val="2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('sigma_p&amp;OCR'!$AH$18:$AH$19,'sigma_p&amp;OCR'!$AI$25:$AI$41,'sigma_p&amp;OCR'!$W$58:$W$78)</c:f>
              <c:numCache>
                <c:formatCode>General</c:formatCode>
                <c:ptCount val="40"/>
                <c:pt idx="0">
                  <c:v>1.8484739626747768</c:v>
                </c:pt>
                <c:pt idx="1">
                  <c:v>1.1342398659534703</c:v>
                </c:pt>
                <c:pt idx="2">
                  <c:v>0.97807402553262257</c:v>
                </c:pt>
                <c:pt idx="3">
                  <c:v>1.1543046139204427</c:v>
                </c:pt>
                <c:pt idx="4">
                  <c:v>1.6589211943310977</c:v>
                </c:pt>
                <c:pt idx="5">
                  <c:v>1.5631501152823211</c:v>
                </c:pt>
                <c:pt idx="6">
                  <c:v>1.2755479731314932</c:v>
                </c:pt>
                <c:pt idx="7">
                  <c:v>1.3165959185526526</c:v>
                </c:pt>
                <c:pt idx="8">
                  <c:v>1.207305294582492</c:v>
                </c:pt>
                <c:pt idx="9">
                  <c:v>1.4620485153000289</c:v>
                </c:pt>
                <c:pt idx="10">
                  <c:v>1.0835631645768891</c:v>
                </c:pt>
                <c:pt idx="11">
                  <c:v>0.99599331111860545</c:v>
                </c:pt>
                <c:pt idx="12">
                  <c:v>1.3869577428649693</c:v>
                </c:pt>
                <c:pt idx="13">
                  <c:v>1.2578081842519018</c:v>
                </c:pt>
                <c:pt idx="14">
                  <c:v>1.1563386354212954</c:v>
                </c:pt>
                <c:pt idx="15">
                  <c:v>1.4818156522540886</c:v>
                </c:pt>
                <c:pt idx="16">
                  <c:v>1.3613133951636538</c:v>
                </c:pt>
                <c:pt idx="17">
                  <c:v>1.1279432268575815</c:v>
                </c:pt>
                <c:pt idx="18">
                  <c:v>1.2917022482795244</c:v>
                </c:pt>
                <c:pt idx="19">
                  <c:v>1.6120000000000001</c:v>
                </c:pt>
                <c:pt idx="20">
                  <c:v>1.577</c:v>
                </c:pt>
                <c:pt idx="21">
                  <c:v>1.1519999999999999</c:v>
                </c:pt>
                <c:pt idx="22">
                  <c:v>1.3160000000000001</c:v>
                </c:pt>
                <c:pt idx="23">
                  <c:v>1.3340000000000001</c:v>
                </c:pt>
                <c:pt idx="24">
                  <c:v>1.958</c:v>
                </c:pt>
                <c:pt idx="25">
                  <c:v>1.423</c:v>
                </c:pt>
                <c:pt idx="26">
                  <c:v>1.4770000000000001</c:v>
                </c:pt>
                <c:pt idx="27">
                  <c:v>1.7769999999999999</c:v>
                </c:pt>
                <c:pt idx="28">
                  <c:v>1.5109999999999999</c:v>
                </c:pt>
                <c:pt idx="29">
                  <c:v>1.516</c:v>
                </c:pt>
                <c:pt idx="30">
                  <c:v>1.7370000000000001</c:v>
                </c:pt>
                <c:pt idx="31">
                  <c:v>0.877</c:v>
                </c:pt>
                <c:pt idx="32">
                  <c:v>0.92400000000000004</c:v>
                </c:pt>
                <c:pt idx="33">
                  <c:v>1.4319999999999999</c:v>
                </c:pt>
                <c:pt idx="34">
                  <c:v>1.234</c:v>
                </c:pt>
                <c:pt idx="35">
                  <c:v>1.645</c:v>
                </c:pt>
                <c:pt idx="36">
                  <c:v>1.462</c:v>
                </c:pt>
                <c:pt idx="37">
                  <c:v>1.5369999999999999</c:v>
                </c:pt>
                <c:pt idx="38">
                  <c:v>1.0329999999999999</c:v>
                </c:pt>
                <c:pt idx="39">
                  <c:v>1.135</c:v>
                </c:pt>
              </c:numCache>
            </c:numRef>
          </c:xVal>
          <c:yVal>
            <c:numRef>
              <c:f>('sigma_p&amp;OCR'!$AF$18:$AF$19,'sigma_p&amp;OCR'!$AF$25:$AF$41,'sigma_p&amp;OCR'!$C$58:$C$78)</c:f>
              <c:numCache>
                <c:formatCode>General</c:formatCode>
                <c:ptCount val="40"/>
                <c:pt idx="0">
                  <c:v>3.23</c:v>
                </c:pt>
                <c:pt idx="1">
                  <c:v>5.25</c:v>
                </c:pt>
                <c:pt idx="2">
                  <c:v>5.67</c:v>
                </c:pt>
                <c:pt idx="3">
                  <c:v>5.98</c:v>
                </c:pt>
                <c:pt idx="4">
                  <c:v>6.17</c:v>
                </c:pt>
                <c:pt idx="5">
                  <c:v>6.19</c:v>
                </c:pt>
                <c:pt idx="6">
                  <c:v>6.27</c:v>
                </c:pt>
                <c:pt idx="7">
                  <c:v>6.3</c:v>
                </c:pt>
                <c:pt idx="8">
                  <c:v>6.6</c:v>
                </c:pt>
                <c:pt idx="9">
                  <c:v>7.2</c:v>
                </c:pt>
                <c:pt idx="10">
                  <c:v>7.27</c:v>
                </c:pt>
                <c:pt idx="11">
                  <c:v>8.93</c:v>
                </c:pt>
                <c:pt idx="12">
                  <c:v>9.02</c:v>
                </c:pt>
                <c:pt idx="13">
                  <c:v>9.25</c:v>
                </c:pt>
                <c:pt idx="14">
                  <c:v>9.59</c:v>
                </c:pt>
                <c:pt idx="15">
                  <c:v>9.6300000000000008</c:v>
                </c:pt>
                <c:pt idx="16">
                  <c:v>9.9700000000000006</c:v>
                </c:pt>
                <c:pt idx="17">
                  <c:v>10.02</c:v>
                </c:pt>
                <c:pt idx="18">
                  <c:v>10.97</c:v>
                </c:pt>
                <c:pt idx="19">
                  <c:v>5.7</c:v>
                </c:pt>
                <c:pt idx="20">
                  <c:v>6.9</c:v>
                </c:pt>
                <c:pt idx="21">
                  <c:v>8.91</c:v>
                </c:pt>
                <c:pt idx="22">
                  <c:v>11.83</c:v>
                </c:pt>
                <c:pt idx="23">
                  <c:v>12.83</c:v>
                </c:pt>
                <c:pt idx="24">
                  <c:v>13.83</c:v>
                </c:pt>
                <c:pt idx="25">
                  <c:v>7.65</c:v>
                </c:pt>
                <c:pt idx="26">
                  <c:v>13.7</c:v>
                </c:pt>
                <c:pt idx="27">
                  <c:v>14.45</c:v>
                </c:pt>
                <c:pt idx="28">
                  <c:v>15.35</c:v>
                </c:pt>
                <c:pt idx="29">
                  <c:v>10.16</c:v>
                </c:pt>
                <c:pt idx="30">
                  <c:v>10.66</c:v>
                </c:pt>
                <c:pt idx="31">
                  <c:v>8.6999999999999993</c:v>
                </c:pt>
                <c:pt idx="32">
                  <c:v>10.1</c:v>
                </c:pt>
                <c:pt idx="33">
                  <c:v>10.76</c:v>
                </c:pt>
                <c:pt idx="34">
                  <c:v>8.6999999999999993</c:v>
                </c:pt>
                <c:pt idx="35">
                  <c:v>9.65</c:v>
                </c:pt>
                <c:pt idx="36">
                  <c:v>10.65</c:v>
                </c:pt>
                <c:pt idx="37">
                  <c:v>8.6</c:v>
                </c:pt>
                <c:pt idx="38">
                  <c:v>9.5</c:v>
                </c:pt>
                <c:pt idx="39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6-452E-B769-A2CC14F58731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'sigma_p&amp;OCR'!$AI$1:$AI$2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'sigma_p&amp;OCR'!$AH$1:$AH$2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C6-452E-B769-A2CC14F58731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'sigma_p&amp;OCR'!$AI$3:$AI$4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'sigma_p&amp;OCR'!$AH$3:$AH$4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6-452E-B769-A2CC14F58731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'sigma_p&amp;OCR'!$AI$5:$AI$6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'sigma_p&amp;OCR'!$AH$5:$AH$6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C6-452E-B769-A2CC14F5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Best estimate</c:v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'sigma_p&amp;OCR'!$AM$4:$AM$21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27.52</c:v>
                      </c:pt>
                      <c:pt idx="1">
                        <c:v>32.53</c:v>
                      </c:pt>
                      <c:pt idx="2">
                        <c:v>37.54</c:v>
                      </c:pt>
                      <c:pt idx="3">
                        <c:v>42.55</c:v>
                      </c:pt>
                      <c:pt idx="4">
                        <c:v>47.56</c:v>
                      </c:pt>
                      <c:pt idx="5">
                        <c:v>52.57</c:v>
                      </c:pt>
                      <c:pt idx="6">
                        <c:v>57.58</c:v>
                      </c:pt>
                      <c:pt idx="7">
                        <c:v>63.71</c:v>
                      </c:pt>
                      <c:pt idx="8">
                        <c:v>1.5398081878041798</c:v>
                      </c:pt>
                      <c:pt idx="9">
                        <c:v>1.5059992106301803</c:v>
                      </c:pt>
                      <c:pt idx="10">
                        <c:v>1.4772517039922104</c:v>
                      </c:pt>
                      <c:pt idx="11">
                        <c:v>1.4525082097157742</c:v>
                      </c:pt>
                      <c:pt idx="12">
                        <c:v>1.4473819466752329</c:v>
                      </c:pt>
                      <c:pt idx="13">
                        <c:v>1.4279927630917679</c:v>
                      </c:pt>
                      <c:pt idx="14">
                        <c:v>1.4108438299081352</c:v>
                      </c:pt>
                      <c:pt idx="15">
                        <c:v>1.3955680902497987</c:v>
                      </c:pt>
                      <c:pt idx="16">
                        <c:v>1.3818745224552169</c:v>
                      </c:pt>
                      <c:pt idx="17">
                        <c:v>1.369529421260796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'sigma_p&amp;OCR'!$AK$4:$AK$21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52.371000000000002</c:v>
                      </c:pt>
                      <c:pt idx="1">
                        <c:v>59.271000000000001</c:v>
                      </c:pt>
                      <c:pt idx="2">
                        <c:v>66.171000000000006</c:v>
                      </c:pt>
                      <c:pt idx="3">
                        <c:v>73.070999999999998</c:v>
                      </c:pt>
                      <c:pt idx="4">
                        <c:v>79.971000000000004</c:v>
                      </c:pt>
                      <c:pt idx="5">
                        <c:v>86.871000000000009</c:v>
                      </c:pt>
                      <c:pt idx="6">
                        <c:v>93.771000000000001</c:v>
                      </c:pt>
                      <c:pt idx="7">
                        <c:v>100.67100000000001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CC6-452E-B769-A2CC14F58731}"/>
                  </c:ext>
                </c:extLst>
              </c15:ser>
            </c15:filteredScatterSeries>
          </c:ext>
        </c:extLst>
      </c:scatterChart>
      <c:valAx>
        <c:axId val="1426768783"/>
        <c:scaling>
          <c:orientation val="minMax"/>
          <c:max val="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OCR</a:t>
                </a:r>
                <a:r>
                  <a:rPr lang="en-US" baseline="0"/>
                  <a:t>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'M&amp;k'!$C$2:$C$7</c:f>
              <c:numCache>
                <c:formatCode>General</c:formatCode>
                <c:ptCount val="6"/>
                <c:pt idx="0">
                  <c:v>1.3</c:v>
                </c:pt>
                <c:pt idx="1">
                  <c:v>3</c:v>
                </c:pt>
                <c:pt idx="2">
                  <c:v>3.7</c:v>
                </c:pt>
                <c:pt idx="3">
                  <c:v>2.9</c:v>
                </c:pt>
                <c:pt idx="4">
                  <c:v>2.2999999999999998</c:v>
                </c:pt>
                <c:pt idx="5">
                  <c:v>3.8</c:v>
                </c:pt>
              </c:numCache>
            </c:numRef>
          </c:xVal>
          <c:yVal>
            <c:numRef>
              <c:f>'M&amp;k'!$B$2:$B$7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49FA-8171-02E726433A72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('M&amp;k'!$C$9:$C$10,'M&amp;k'!$C$12:$C$37,'M&amp;k'!$C$39:$C$59)</c:f>
              <c:numCache>
                <c:formatCode>General</c:formatCode>
                <c:ptCount val="49"/>
                <c:pt idx="0">
                  <c:v>1.3</c:v>
                </c:pt>
                <c:pt idx="1">
                  <c:v>0.7</c:v>
                </c:pt>
                <c:pt idx="2">
                  <c:v>0.7</c:v>
                </c:pt>
                <c:pt idx="3">
                  <c:v>1.3</c:v>
                </c:pt>
                <c:pt idx="4">
                  <c:v>1.6</c:v>
                </c:pt>
                <c:pt idx="5">
                  <c:v>1</c:v>
                </c:pt>
                <c:pt idx="6">
                  <c:v>1.6</c:v>
                </c:pt>
                <c:pt idx="7">
                  <c:v>1.8</c:v>
                </c:pt>
                <c:pt idx="8">
                  <c:v>0.5</c:v>
                </c:pt>
                <c:pt idx="9">
                  <c:v>1.3</c:v>
                </c:pt>
                <c:pt idx="10">
                  <c:v>1.6</c:v>
                </c:pt>
                <c:pt idx="11">
                  <c:v>0.9</c:v>
                </c:pt>
                <c:pt idx="12">
                  <c:v>0.5</c:v>
                </c:pt>
                <c:pt idx="13">
                  <c:v>1.2</c:v>
                </c:pt>
                <c:pt idx="14">
                  <c:v>1.2</c:v>
                </c:pt>
                <c:pt idx="15">
                  <c:v>1</c:v>
                </c:pt>
                <c:pt idx="16">
                  <c:v>0.6</c:v>
                </c:pt>
                <c:pt idx="17">
                  <c:v>1.3</c:v>
                </c:pt>
                <c:pt idx="18">
                  <c:v>1.1000000000000001</c:v>
                </c:pt>
                <c:pt idx="19">
                  <c:v>2</c:v>
                </c:pt>
                <c:pt idx="20">
                  <c:v>1</c:v>
                </c:pt>
                <c:pt idx="21">
                  <c:v>0.6</c:v>
                </c:pt>
                <c:pt idx="22">
                  <c:v>1</c:v>
                </c:pt>
                <c:pt idx="23">
                  <c:v>1.6</c:v>
                </c:pt>
                <c:pt idx="24">
                  <c:v>1.3</c:v>
                </c:pt>
                <c:pt idx="25">
                  <c:v>0.7</c:v>
                </c:pt>
                <c:pt idx="26">
                  <c:v>1.7</c:v>
                </c:pt>
                <c:pt idx="27">
                  <c:v>0.9</c:v>
                </c:pt>
                <c:pt idx="28">
                  <c:v>1</c:v>
                </c:pt>
                <c:pt idx="29">
                  <c:v>1.2</c:v>
                </c:pt>
                <c:pt idx="30">
                  <c:v>0.9</c:v>
                </c:pt>
                <c:pt idx="31">
                  <c:v>1.5</c:v>
                </c:pt>
                <c:pt idx="32">
                  <c:v>2.7</c:v>
                </c:pt>
                <c:pt idx="33">
                  <c:v>4.3</c:v>
                </c:pt>
                <c:pt idx="34">
                  <c:v>1.4</c:v>
                </c:pt>
                <c:pt idx="35">
                  <c:v>2.9</c:v>
                </c:pt>
                <c:pt idx="36">
                  <c:v>3.5</c:v>
                </c:pt>
                <c:pt idx="37">
                  <c:v>3</c:v>
                </c:pt>
                <c:pt idx="38">
                  <c:v>1.3</c:v>
                </c:pt>
                <c:pt idx="39">
                  <c:v>3</c:v>
                </c:pt>
                <c:pt idx="40">
                  <c:v>0.8</c:v>
                </c:pt>
                <c:pt idx="41">
                  <c:v>1.1000000000000001</c:v>
                </c:pt>
                <c:pt idx="42">
                  <c:v>1.5</c:v>
                </c:pt>
                <c:pt idx="43">
                  <c:v>0.8</c:v>
                </c:pt>
                <c:pt idx="44">
                  <c:v>2.2000000000000002</c:v>
                </c:pt>
                <c:pt idx="45">
                  <c:v>1.5</c:v>
                </c:pt>
                <c:pt idx="46">
                  <c:v>1.2</c:v>
                </c:pt>
                <c:pt idx="47">
                  <c:v>1</c:v>
                </c:pt>
                <c:pt idx="48">
                  <c:v>1.7</c:v>
                </c:pt>
              </c:numCache>
            </c:numRef>
          </c:xVal>
          <c:yVal>
            <c:numRef>
              <c:f>('M&amp;k'!$B$9:$B$10,'M&amp;k'!$B$12:$B$37,'M&amp;k'!$B$39:$B$59)</c:f>
              <c:numCache>
                <c:formatCode>General</c:formatCode>
                <c:ptCount val="49"/>
                <c:pt idx="0">
                  <c:v>3.23</c:v>
                </c:pt>
                <c:pt idx="1">
                  <c:v>5.25</c:v>
                </c:pt>
                <c:pt idx="2">
                  <c:v>8.42</c:v>
                </c:pt>
                <c:pt idx="3">
                  <c:v>9.02</c:v>
                </c:pt>
                <c:pt idx="4">
                  <c:v>10.02</c:v>
                </c:pt>
                <c:pt idx="5">
                  <c:v>8.9700000000000006</c:v>
                </c:pt>
                <c:pt idx="6">
                  <c:v>9.9700000000000006</c:v>
                </c:pt>
                <c:pt idx="7">
                  <c:v>10.97</c:v>
                </c:pt>
                <c:pt idx="8">
                  <c:v>5.67</c:v>
                </c:pt>
                <c:pt idx="9">
                  <c:v>6.3</c:v>
                </c:pt>
                <c:pt idx="10">
                  <c:v>7.2</c:v>
                </c:pt>
                <c:pt idx="11">
                  <c:v>8.67</c:v>
                </c:pt>
                <c:pt idx="12">
                  <c:v>5.65</c:v>
                </c:pt>
                <c:pt idx="13">
                  <c:v>6.27</c:v>
                </c:pt>
                <c:pt idx="14">
                  <c:v>7.27</c:v>
                </c:pt>
                <c:pt idx="15">
                  <c:v>8.67</c:v>
                </c:pt>
                <c:pt idx="16">
                  <c:v>6.6</c:v>
                </c:pt>
                <c:pt idx="17">
                  <c:v>9.59</c:v>
                </c:pt>
                <c:pt idx="18">
                  <c:v>8.67</c:v>
                </c:pt>
                <c:pt idx="19">
                  <c:v>9.6300000000000008</c:v>
                </c:pt>
                <c:pt idx="20">
                  <c:v>10.57</c:v>
                </c:pt>
                <c:pt idx="21">
                  <c:v>5.67</c:v>
                </c:pt>
                <c:pt idx="22">
                  <c:v>8.67</c:v>
                </c:pt>
                <c:pt idx="23">
                  <c:v>6.19</c:v>
                </c:pt>
                <c:pt idx="24">
                  <c:v>8.93</c:v>
                </c:pt>
                <c:pt idx="25">
                  <c:v>6.17</c:v>
                </c:pt>
                <c:pt idx="26">
                  <c:v>9.25</c:v>
                </c:pt>
                <c:pt idx="27">
                  <c:v>5.98</c:v>
                </c:pt>
                <c:pt idx="28">
                  <c:v>5.7</c:v>
                </c:pt>
                <c:pt idx="29">
                  <c:v>6.9</c:v>
                </c:pt>
                <c:pt idx="30">
                  <c:v>8.91</c:v>
                </c:pt>
                <c:pt idx="31">
                  <c:v>11.83</c:v>
                </c:pt>
                <c:pt idx="32">
                  <c:v>12.83</c:v>
                </c:pt>
                <c:pt idx="33">
                  <c:v>13.83</c:v>
                </c:pt>
                <c:pt idx="34">
                  <c:v>7.65</c:v>
                </c:pt>
                <c:pt idx="35">
                  <c:v>13.7</c:v>
                </c:pt>
                <c:pt idx="36">
                  <c:v>14.45</c:v>
                </c:pt>
                <c:pt idx="37">
                  <c:v>15.35</c:v>
                </c:pt>
                <c:pt idx="38">
                  <c:v>10.16</c:v>
                </c:pt>
                <c:pt idx="39">
                  <c:v>10.66</c:v>
                </c:pt>
                <c:pt idx="40">
                  <c:v>8.6999999999999993</c:v>
                </c:pt>
                <c:pt idx="41">
                  <c:v>10.1</c:v>
                </c:pt>
                <c:pt idx="42">
                  <c:v>10.76</c:v>
                </c:pt>
                <c:pt idx="43">
                  <c:v>8.6999999999999993</c:v>
                </c:pt>
                <c:pt idx="44">
                  <c:v>9.65</c:v>
                </c:pt>
                <c:pt idx="45">
                  <c:v>10.65</c:v>
                </c:pt>
                <c:pt idx="46">
                  <c:v>8.6</c:v>
                </c:pt>
                <c:pt idx="47">
                  <c:v>9.5</c:v>
                </c:pt>
                <c:pt idx="48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6-49FA-8171-02E726433A72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'M&amp;k'!$AD$2:$AD$3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'M&amp;k'!$AC$2:$AC$3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8-4D32-B7DA-D5BB414F2248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'M&amp;k'!$AD$4:$AD$5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'M&amp;k'!$AC$4:$AC$5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8-4D32-B7DA-D5BB414F2248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'M&amp;k'!$AD$6:$AD$7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'M&amp;k'!$AC$6:$AC$7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8-4D32-B7DA-D5BB414F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Constrained modulus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1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'M&amp;k'!$D$2:$D$7</c:f>
              <c:numCache>
                <c:formatCode>General</c:formatCode>
                <c:ptCount val="6"/>
                <c:pt idx="0">
                  <c:v>9.5000000000000003E-10</c:v>
                </c:pt>
                <c:pt idx="1">
                  <c:v>8.0000000000000003E-10</c:v>
                </c:pt>
                <c:pt idx="2">
                  <c:v>8.0000000000000003E-10</c:v>
                </c:pt>
                <c:pt idx="3">
                  <c:v>1.2E-9</c:v>
                </c:pt>
                <c:pt idx="4">
                  <c:v>1.6000000000000001E-9</c:v>
                </c:pt>
                <c:pt idx="5">
                  <c:v>1.2E-9</c:v>
                </c:pt>
              </c:numCache>
            </c:numRef>
          </c:xVal>
          <c:yVal>
            <c:numRef>
              <c:f>'M&amp;k'!$B$2:$B$7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B-455A-8544-E6E1FC6A6E31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('M&amp;k'!$D$9:$D$10,'M&amp;k'!$D$12:$D$37,'M&amp;k'!$D$39:$D$59)</c:f>
              <c:numCache>
                <c:formatCode>General</c:formatCode>
                <c:ptCount val="49"/>
                <c:pt idx="0">
                  <c:v>8.9999999999999999E-10</c:v>
                </c:pt>
                <c:pt idx="1">
                  <c:v>8.9999999999999999E-10</c:v>
                </c:pt>
                <c:pt idx="2">
                  <c:v>1.2E-9</c:v>
                </c:pt>
                <c:pt idx="3">
                  <c:v>8.0000000000000003E-10</c:v>
                </c:pt>
                <c:pt idx="4">
                  <c:v>1.3000000000000001E-9</c:v>
                </c:pt>
                <c:pt idx="5">
                  <c:v>8.0000000000000003E-10</c:v>
                </c:pt>
                <c:pt idx="6">
                  <c:v>8.0000000000000003E-10</c:v>
                </c:pt>
                <c:pt idx="7">
                  <c:v>8.0000000000000003E-10</c:v>
                </c:pt>
                <c:pt idx="8">
                  <c:v>1.0000000000000001E-9</c:v>
                </c:pt>
                <c:pt idx="9">
                  <c:v>1.1000000000000001E-9</c:v>
                </c:pt>
                <c:pt idx="10">
                  <c:v>1.0000000000000001E-9</c:v>
                </c:pt>
                <c:pt idx="11">
                  <c:v>8.0000000000000003E-10</c:v>
                </c:pt>
                <c:pt idx="12">
                  <c:v>5.0000000000000001E-9</c:v>
                </c:pt>
                <c:pt idx="13">
                  <c:v>1.3000000000000001E-9</c:v>
                </c:pt>
                <c:pt idx="14">
                  <c:v>8.9999999999999999E-10</c:v>
                </c:pt>
                <c:pt idx="15">
                  <c:v>8.9999999999999999E-10</c:v>
                </c:pt>
                <c:pt idx="16">
                  <c:v>1.2E-9</c:v>
                </c:pt>
                <c:pt idx="17">
                  <c:v>1.0000000000000001E-9</c:v>
                </c:pt>
                <c:pt idx="18">
                  <c:v>7.0000000000000006E-10</c:v>
                </c:pt>
                <c:pt idx="19">
                  <c:v>8.9999999999999999E-10</c:v>
                </c:pt>
                <c:pt idx="20">
                  <c:v>8.0000000000000003E-10</c:v>
                </c:pt>
                <c:pt idx="21">
                  <c:v>8.9999999999999999E-10</c:v>
                </c:pt>
                <c:pt idx="22">
                  <c:v>8.9999999999999999E-10</c:v>
                </c:pt>
                <c:pt idx="23">
                  <c:v>1.3000000000000001E-9</c:v>
                </c:pt>
                <c:pt idx="24">
                  <c:v>8.9999999999999999E-10</c:v>
                </c:pt>
                <c:pt idx="25">
                  <c:v>1.2E-9</c:v>
                </c:pt>
                <c:pt idx="26">
                  <c:v>1.3000000000000001E-9</c:v>
                </c:pt>
                <c:pt idx="27">
                  <c:v>8.0000000000000003E-10</c:v>
                </c:pt>
                <c:pt idx="28">
                  <c:v>1.0500000000000001E-9</c:v>
                </c:pt>
                <c:pt idx="29">
                  <c:v>8.0000000000000003E-10</c:v>
                </c:pt>
                <c:pt idx="30">
                  <c:v>1.0000000000000001E-9</c:v>
                </c:pt>
                <c:pt idx="31">
                  <c:v>1.1000000000000001E-9</c:v>
                </c:pt>
                <c:pt idx="32">
                  <c:v>8.0000000000000003E-10</c:v>
                </c:pt>
                <c:pt idx="33">
                  <c:v>7.1000000000000003E-10</c:v>
                </c:pt>
                <c:pt idx="34">
                  <c:v>1.0000000000000001E-9</c:v>
                </c:pt>
                <c:pt idx="35">
                  <c:v>9.8000000000000013E-10</c:v>
                </c:pt>
                <c:pt idx="36">
                  <c:v>6.0999999999999996E-10</c:v>
                </c:pt>
                <c:pt idx="37">
                  <c:v>1.0000000000000001E-9</c:v>
                </c:pt>
                <c:pt idx="38">
                  <c:v>8.9999999999999999E-10</c:v>
                </c:pt>
                <c:pt idx="39">
                  <c:v>8.0000000000000003E-10</c:v>
                </c:pt>
                <c:pt idx="40">
                  <c:v>1.0500000000000001E-9</c:v>
                </c:pt>
                <c:pt idx="41">
                  <c:v>1.0000000000000001E-9</c:v>
                </c:pt>
                <c:pt idx="42">
                  <c:v>1.0000000000000001E-9</c:v>
                </c:pt>
                <c:pt idx="43">
                  <c:v>1.0000000000000001E-9</c:v>
                </c:pt>
                <c:pt idx="44">
                  <c:v>8.3000000000000013E-10</c:v>
                </c:pt>
                <c:pt idx="45">
                  <c:v>7.7999999999999999E-10</c:v>
                </c:pt>
                <c:pt idx="46">
                  <c:v>7.7999999999999999E-10</c:v>
                </c:pt>
                <c:pt idx="48">
                  <c:v>8.0000000000000003E-10</c:v>
                </c:pt>
              </c:numCache>
            </c:numRef>
          </c:xVal>
          <c:yVal>
            <c:numRef>
              <c:f>('M&amp;k'!$B$9:$B$10,'M&amp;k'!$B$12:$B$37,'M&amp;k'!$B$39:$B$59)</c:f>
              <c:numCache>
                <c:formatCode>General</c:formatCode>
                <c:ptCount val="49"/>
                <c:pt idx="0">
                  <c:v>3.23</c:v>
                </c:pt>
                <c:pt idx="1">
                  <c:v>5.25</c:v>
                </c:pt>
                <c:pt idx="2">
                  <c:v>8.42</c:v>
                </c:pt>
                <c:pt idx="3">
                  <c:v>9.02</c:v>
                </c:pt>
                <c:pt idx="4">
                  <c:v>10.02</c:v>
                </c:pt>
                <c:pt idx="5">
                  <c:v>8.9700000000000006</c:v>
                </c:pt>
                <c:pt idx="6">
                  <c:v>9.9700000000000006</c:v>
                </c:pt>
                <c:pt idx="7">
                  <c:v>10.97</c:v>
                </c:pt>
                <c:pt idx="8">
                  <c:v>5.67</c:v>
                </c:pt>
                <c:pt idx="9">
                  <c:v>6.3</c:v>
                </c:pt>
                <c:pt idx="10">
                  <c:v>7.2</c:v>
                </c:pt>
                <c:pt idx="11">
                  <c:v>8.67</c:v>
                </c:pt>
                <c:pt idx="12">
                  <c:v>5.65</c:v>
                </c:pt>
                <c:pt idx="13">
                  <c:v>6.27</c:v>
                </c:pt>
                <c:pt idx="14">
                  <c:v>7.27</c:v>
                </c:pt>
                <c:pt idx="15">
                  <c:v>8.67</c:v>
                </c:pt>
                <c:pt idx="16">
                  <c:v>6.6</c:v>
                </c:pt>
                <c:pt idx="17">
                  <c:v>9.59</c:v>
                </c:pt>
                <c:pt idx="18">
                  <c:v>8.67</c:v>
                </c:pt>
                <c:pt idx="19">
                  <c:v>9.6300000000000008</c:v>
                </c:pt>
                <c:pt idx="20">
                  <c:v>10.57</c:v>
                </c:pt>
                <c:pt idx="21">
                  <c:v>5.67</c:v>
                </c:pt>
                <c:pt idx="22">
                  <c:v>8.67</c:v>
                </c:pt>
                <c:pt idx="23">
                  <c:v>6.19</c:v>
                </c:pt>
                <c:pt idx="24">
                  <c:v>8.93</c:v>
                </c:pt>
                <c:pt idx="25">
                  <c:v>6.17</c:v>
                </c:pt>
                <c:pt idx="26">
                  <c:v>9.25</c:v>
                </c:pt>
                <c:pt idx="27">
                  <c:v>5.98</c:v>
                </c:pt>
                <c:pt idx="28">
                  <c:v>5.7</c:v>
                </c:pt>
                <c:pt idx="29">
                  <c:v>6.9</c:v>
                </c:pt>
                <c:pt idx="30">
                  <c:v>8.91</c:v>
                </c:pt>
                <c:pt idx="31">
                  <c:v>11.83</c:v>
                </c:pt>
                <c:pt idx="32">
                  <c:v>12.83</c:v>
                </c:pt>
                <c:pt idx="33">
                  <c:v>13.83</c:v>
                </c:pt>
                <c:pt idx="34">
                  <c:v>7.65</c:v>
                </c:pt>
                <c:pt idx="35">
                  <c:v>13.7</c:v>
                </c:pt>
                <c:pt idx="36">
                  <c:v>14.45</c:v>
                </c:pt>
                <c:pt idx="37">
                  <c:v>15.35</c:v>
                </c:pt>
                <c:pt idx="38">
                  <c:v>10.16</c:v>
                </c:pt>
                <c:pt idx="39">
                  <c:v>10.66</c:v>
                </c:pt>
                <c:pt idx="40">
                  <c:v>8.6999999999999993</c:v>
                </c:pt>
                <c:pt idx="41">
                  <c:v>10.1</c:v>
                </c:pt>
                <c:pt idx="42">
                  <c:v>10.76</c:v>
                </c:pt>
                <c:pt idx="43">
                  <c:v>8.6999999999999993</c:v>
                </c:pt>
                <c:pt idx="44">
                  <c:v>9.65</c:v>
                </c:pt>
                <c:pt idx="45">
                  <c:v>10.65</c:v>
                </c:pt>
                <c:pt idx="46">
                  <c:v>8.6</c:v>
                </c:pt>
                <c:pt idx="47">
                  <c:v>9.5</c:v>
                </c:pt>
                <c:pt idx="48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B-455A-8544-E6E1FC6A6E31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'M&amp;k'!$AD$2:$AD$3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'M&amp;k'!$AC$2:$AC$3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0-4316-914B-2A74A00E76E7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'M&amp;k'!$AD$4:$AD$5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'M&amp;k'!$AC$4:$AC$5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0-4316-914B-2A74A00E76E7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'M&amp;k'!$AD$6:$AD$7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'M&amp;k'!$AC$6:$AC$7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0-4316-914B-2A74A00E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6.0000000000000024E-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'M&amp;k_high quality'!$C$2:$C$6</c:f>
              <c:numCache>
                <c:formatCode>General</c:formatCode>
                <c:ptCount val="5"/>
                <c:pt idx="0">
                  <c:v>1.3</c:v>
                </c:pt>
                <c:pt idx="1">
                  <c:v>3</c:v>
                </c:pt>
                <c:pt idx="2">
                  <c:v>2.9</c:v>
                </c:pt>
                <c:pt idx="3">
                  <c:v>2.2999999999999998</c:v>
                </c:pt>
                <c:pt idx="4">
                  <c:v>3.8</c:v>
                </c:pt>
              </c:numCache>
            </c:numRef>
          </c:xVal>
          <c:yVal>
            <c:numRef>
              <c:f>'M&amp;k_high quality'!$B$2:$B$6</c:f>
              <c:numCache>
                <c:formatCode>General</c:formatCode>
                <c:ptCount val="5"/>
                <c:pt idx="0">
                  <c:v>6.87</c:v>
                </c:pt>
                <c:pt idx="1">
                  <c:v>10.220000000000001</c:v>
                </c:pt>
                <c:pt idx="2">
                  <c:v>14.14</c:v>
                </c:pt>
                <c:pt idx="3">
                  <c:v>14.43</c:v>
                </c:pt>
                <c:pt idx="4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4-4218-A729-3F263D8FBA8D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('M&amp;k_high quality'!$C$8:$C$9,'M&amp;k_high quality'!$C$11:$C$19,'M&amp;k_high quality'!$C$21:$C$32)</c:f>
              <c:numCache>
                <c:formatCode>General</c:formatCode>
                <c:ptCount val="23"/>
                <c:pt idx="0">
                  <c:v>1.3</c:v>
                </c:pt>
                <c:pt idx="1">
                  <c:v>0.7</c:v>
                </c:pt>
                <c:pt idx="2">
                  <c:v>1.3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2</c:v>
                </c:pt>
                <c:pt idx="7">
                  <c:v>1.6</c:v>
                </c:pt>
                <c:pt idx="8">
                  <c:v>1.3</c:v>
                </c:pt>
                <c:pt idx="9">
                  <c:v>0.7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0.9</c:v>
                </c:pt>
                <c:pt idx="14">
                  <c:v>2.7</c:v>
                </c:pt>
                <c:pt idx="15">
                  <c:v>4.3</c:v>
                </c:pt>
                <c:pt idx="16">
                  <c:v>1.4</c:v>
                </c:pt>
                <c:pt idx="17">
                  <c:v>2.9</c:v>
                </c:pt>
                <c:pt idx="18">
                  <c:v>3.5</c:v>
                </c:pt>
                <c:pt idx="19">
                  <c:v>3</c:v>
                </c:pt>
                <c:pt idx="20">
                  <c:v>1.3</c:v>
                </c:pt>
                <c:pt idx="21">
                  <c:v>3</c:v>
                </c:pt>
                <c:pt idx="22">
                  <c:v>2.2000000000000002</c:v>
                </c:pt>
              </c:numCache>
            </c:numRef>
          </c:xVal>
          <c:yVal>
            <c:numRef>
              <c:f>('M&amp;k_high quality'!$B$8:$B$9,'M&amp;k_high quality'!$B$11:$B$19,'M&amp;k_high quality'!$B$21:$B$32)</c:f>
              <c:numCache>
                <c:formatCode>General</c:formatCode>
                <c:ptCount val="23"/>
                <c:pt idx="0">
                  <c:v>3.23</c:v>
                </c:pt>
                <c:pt idx="1">
                  <c:v>5.25</c:v>
                </c:pt>
                <c:pt idx="2">
                  <c:v>6.3</c:v>
                </c:pt>
                <c:pt idx="3">
                  <c:v>7.2</c:v>
                </c:pt>
                <c:pt idx="4">
                  <c:v>6.27</c:v>
                </c:pt>
                <c:pt idx="5">
                  <c:v>7.27</c:v>
                </c:pt>
                <c:pt idx="6">
                  <c:v>9.6300000000000008</c:v>
                </c:pt>
                <c:pt idx="7">
                  <c:v>6.19</c:v>
                </c:pt>
                <c:pt idx="8">
                  <c:v>8.93</c:v>
                </c:pt>
                <c:pt idx="9">
                  <c:v>6.17</c:v>
                </c:pt>
                <c:pt idx="10">
                  <c:v>5.98</c:v>
                </c:pt>
                <c:pt idx="11">
                  <c:v>5.7</c:v>
                </c:pt>
                <c:pt idx="12">
                  <c:v>6.9</c:v>
                </c:pt>
                <c:pt idx="13">
                  <c:v>8.91</c:v>
                </c:pt>
                <c:pt idx="14">
                  <c:v>12.83</c:v>
                </c:pt>
                <c:pt idx="15">
                  <c:v>13.83</c:v>
                </c:pt>
                <c:pt idx="16">
                  <c:v>7.65</c:v>
                </c:pt>
                <c:pt idx="17">
                  <c:v>13.7</c:v>
                </c:pt>
                <c:pt idx="18">
                  <c:v>14.45</c:v>
                </c:pt>
                <c:pt idx="19">
                  <c:v>15.35</c:v>
                </c:pt>
                <c:pt idx="20">
                  <c:v>10.16</c:v>
                </c:pt>
                <c:pt idx="21">
                  <c:v>10.66</c:v>
                </c:pt>
                <c:pt idx="22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4-4218-A729-3F263D8FBA8D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'M&amp;k'!$AD$2:$AD$3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'M&amp;k'!$AC$2:$AC$3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4-4218-A729-3F263D8FBA8D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'M&amp;k'!$AD$4:$AD$5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'M&amp;k'!$AC$4:$AC$5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4-4218-A729-3F263D8FBA8D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'M&amp;k'!$AD$6:$AD$7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'M&amp;k'!$AC$6:$AC$7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54-4218-A729-3F263D8F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Constrained modulus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1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'M&amp;k_high quality'!$D$2:$D$6</c:f>
              <c:numCache>
                <c:formatCode>General</c:formatCode>
                <c:ptCount val="5"/>
                <c:pt idx="0">
                  <c:v>9.5000000000000003E-10</c:v>
                </c:pt>
                <c:pt idx="1">
                  <c:v>8.0000000000000003E-10</c:v>
                </c:pt>
                <c:pt idx="2">
                  <c:v>1.2E-9</c:v>
                </c:pt>
                <c:pt idx="3">
                  <c:v>1.6000000000000001E-9</c:v>
                </c:pt>
                <c:pt idx="4">
                  <c:v>1.2E-9</c:v>
                </c:pt>
              </c:numCache>
            </c:numRef>
          </c:xVal>
          <c:yVal>
            <c:numRef>
              <c:f>'M&amp;k_high quality'!$B$2:$B$6</c:f>
              <c:numCache>
                <c:formatCode>General</c:formatCode>
                <c:ptCount val="5"/>
                <c:pt idx="0">
                  <c:v>6.87</c:v>
                </c:pt>
                <c:pt idx="1">
                  <c:v>10.220000000000001</c:v>
                </c:pt>
                <c:pt idx="2">
                  <c:v>14.14</c:v>
                </c:pt>
                <c:pt idx="3">
                  <c:v>14.43</c:v>
                </c:pt>
                <c:pt idx="4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4-4415-9074-89155B62AFC0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('M&amp;k_high quality'!$D$8:$D$9,'M&amp;k_high quality'!$D$11:$D$19,'M&amp;k_high quality'!$D$21:$D$32)</c:f>
              <c:numCache>
                <c:formatCode>General</c:formatCode>
                <c:ptCount val="23"/>
                <c:pt idx="0">
                  <c:v>8.9999999999999999E-10</c:v>
                </c:pt>
                <c:pt idx="1">
                  <c:v>8.9999999999999999E-10</c:v>
                </c:pt>
                <c:pt idx="2">
                  <c:v>1.1000000000000001E-9</c:v>
                </c:pt>
                <c:pt idx="3">
                  <c:v>1.0000000000000001E-9</c:v>
                </c:pt>
                <c:pt idx="4">
                  <c:v>1.3000000000000001E-9</c:v>
                </c:pt>
                <c:pt idx="5">
                  <c:v>8.9999999999999999E-10</c:v>
                </c:pt>
                <c:pt idx="6">
                  <c:v>8.9999999999999999E-10</c:v>
                </c:pt>
                <c:pt idx="7">
                  <c:v>1.3000000000000001E-9</c:v>
                </c:pt>
                <c:pt idx="8">
                  <c:v>8.9999999999999999E-10</c:v>
                </c:pt>
                <c:pt idx="9">
                  <c:v>1.2E-9</c:v>
                </c:pt>
                <c:pt idx="10">
                  <c:v>8.0000000000000003E-10</c:v>
                </c:pt>
                <c:pt idx="11">
                  <c:v>1.0500000000000001E-9</c:v>
                </c:pt>
                <c:pt idx="12">
                  <c:v>8.0000000000000003E-10</c:v>
                </c:pt>
                <c:pt idx="13">
                  <c:v>1.0000000000000001E-9</c:v>
                </c:pt>
                <c:pt idx="14">
                  <c:v>8.0000000000000003E-10</c:v>
                </c:pt>
                <c:pt idx="15">
                  <c:v>7.1000000000000003E-10</c:v>
                </c:pt>
                <c:pt idx="16">
                  <c:v>1.0000000000000001E-9</c:v>
                </c:pt>
                <c:pt idx="17">
                  <c:v>9.8000000000000013E-10</c:v>
                </c:pt>
                <c:pt idx="18">
                  <c:v>6.0999999999999996E-10</c:v>
                </c:pt>
                <c:pt idx="19">
                  <c:v>1.0000000000000001E-9</c:v>
                </c:pt>
                <c:pt idx="20">
                  <c:v>8.9999999999999999E-10</c:v>
                </c:pt>
                <c:pt idx="21">
                  <c:v>8.0000000000000003E-10</c:v>
                </c:pt>
                <c:pt idx="22">
                  <c:v>8.3000000000000013E-10</c:v>
                </c:pt>
              </c:numCache>
            </c:numRef>
          </c:xVal>
          <c:yVal>
            <c:numRef>
              <c:f>('M&amp;k_high quality'!$B$8:$B$9,'M&amp;k_high quality'!$B$11:$B$19,'M&amp;k_high quality'!$B$21:$B$32)</c:f>
              <c:numCache>
                <c:formatCode>General</c:formatCode>
                <c:ptCount val="23"/>
                <c:pt idx="0">
                  <c:v>3.23</c:v>
                </c:pt>
                <c:pt idx="1">
                  <c:v>5.25</c:v>
                </c:pt>
                <c:pt idx="2">
                  <c:v>6.3</c:v>
                </c:pt>
                <c:pt idx="3">
                  <c:v>7.2</c:v>
                </c:pt>
                <c:pt idx="4">
                  <c:v>6.27</c:v>
                </c:pt>
                <c:pt idx="5">
                  <c:v>7.27</c:v>
                </c:pt>
                <c:pt idx="6">
                  <c:v>9.6300000000000008</c:v>
                </c:pt>
                <c:pt idx="7">
                  <c:v>6.19</c:v>
                </c:pt>
                <c:pt idx="8">
                  <c:v>8.93</c:v>
                </c:pt>
                <c:pt idx="9">
                  <c:v>6.17</c:v>
                </c:pt>
                <c:pt idx="10">
                  <c:v>5.98</c:v>
                </c:pt>
                <c:pt idx="11">
                  <c:v>5.7</c:v>
                </c:pt>
                <c:pt idx="12">
                  <c:v>6.9</c:v>
                </c:pt>
                <c:pt idx="13">
                  <c:v>8.91</c:v>
                </c:pt>
                <c:pt idx="14">
                  <c:v>12.83</c:v>
                </c:pt>
                <c:pt idx="15">
                  <c:v>13.83</c:v>
                </c:pt>
                <c:pt idx="16">
                  <c:v>7.65</c:v>
                </c:pt>
                <c:pt idx="17">
                  <c:v>13.7</c:v>
                </c:pt>
                <c:pt idx="18">
                  <c:v>14.45</c:v>
                </c:pt>
                <c:pt idx="19">
                  <c:v>15.35</c:v>
                </c:pt>
                <c:pt idx="20">
                  <c:v>10.16</c:v>
                </c:pt>
                <c:pt idx="21">
                  <c:v>10.66</c:v>
                </c:pt>
                <c:pt idx="22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4-4415-9074-89155B62AFC0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'M&amp;k'!$AD$2:$AD$3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'M&amp;k'!$AC$2:$AC$3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4-4415-9074-89155B62AFC0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'M&amp;k'!$AD$4:$AD$5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'M&amp;k'!$AC$4:$AC$5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4-4415-9074-89155B62AFC0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'M&amp;k'!$AD$6:$AD$7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'M&amp;k'!$AC$6:$AC$7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4-4415-9074-89155B62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6.0000000000000024E-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SDMT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G0!$E$2:$E$37</c:f>
              <c:numCache>
                <c:formatCode>General</c:formatCode>
                <c:ptCount val="36"/>
                <c:pt idx="0">
                  <c:v>9.6844162036096666</c:v>
                </c:pt>
                <c:pt idx="1">
                  <c:v>10.371863950260018</c:v>
                </c:pt>
                <c:pt idx="2">
                  <c:v>9.5028889594983159</c:v>
                </c:pt>
                <c:pt idx="3">
                  <c:v>9.0829009365555216</c:v>
                </c:pt>
                <c:pt idx="4">
                  <c:v>8.3562454054450903</c:v>
                </c:pt>
                <c:pt idx="5">
                  <c:v>7.7965946666870574</c:v>
                </c:pt>
                <c:pt idx="6">
                  <c:v>9.5058961631691634</c:v>
                </c:pt>
                <c:pt idx="7">
                  <c:v>10.696626754359132</c:v>
                </c:pt>
                <c:pt idx="8">
                  <c:v>12.439362169960233</c:v>
                </c:pt>
                <c:pt idx="9">
                  <c:v>13.181173005078007</c:v>
                </c:pt>
                <c:pt idx="10">
                  <c:v>14.614662416641174</c:v>
                </c:pt>
                <c:pt idx="11">
                  <c:v>14.540177106148665</c:v>
                </c:pt>
                <c:pt idx="12">
                  <c:v>15.573972671030894</c:v>
                </c:pt>
                <c:pt idx="13">
                  <c:v>16.442254710798409</c:v>
                </c:pt>
                <c:pt idx="14">
                  <c:v>19.227248497277454</c:v>
                </c:pt>
                <c:pt idx="15">
                  <c:v>19.914010032099515</c:v>
                </c:pt>
                <c:pt idx="16">
                  <c:v>21.227395762720505</c:v>
                </c:pt>
                <c:pt idx="17">
                  <c:v>21.900015055062706</c:v>
                </c:pt>
                <c:pt idx="18">
                  <c:v>22.978009029958194</c:v>
                </c:pt>
                <c:pt idx="19">
                  <c:v>24.335957531579485</c:v>
                </c:pt>
                <c:pt idx="20">
                  <c:v>25.680614856510651</c:v>
                </c:pt>
                <c:pt idx="21">
                  <c:v>26.739705832181091</c:v>
                </c:pt>
                <c:pt idx="22">
                  <c:v>27.984025898419496</c:v>
                </c:pt>
                <c:pt idx="23">
                  <c:v>30.499180382359533</c:v>
                </c:pt>
                <c:pt idx="24">
                  <c:v>28.481127658223716</c:v>
                </c:pt>
                <c:pt idx="25">
                  <c:v>31.847611222208627</c:v>
                </c:pt>
                <c:pt idx="26">
                  <c:v>29.288275232487003</c:v>
                </c:pt>
                <c:pt idx="27">
                  <c:v>33.142668187947386</c:v>
                </c:pt>
                <c:pt idx="28">
                  <c:v>32.578849347935147</c:v>
                </c:pt>
                <c:pt idx="29">
                  <c:v>34.637453452126039</c:v>
                </c:pt>
                <c:pt idx="30">
                  <c:v>38.085262195594986</c:v>
                </c:pt>
                <c:pt idx="31">
                  <c:v>35.281477373814624</c:v>
                </c:pt>
                <c:pt idx="32">
                  <c:v>36.881445106638118</c:v>
                </c:pt>
                <c:pt idx="33">
                  <c:v>30.211333530926883</c:v>
                </c:pt>
                <c:pt idx="34">
                  <c:v>30.647625004588562</c:v>
                </c:pt>
                <c:pt idx="35">
                  <c:v>29.836306679412672</c:v>
                </c:pt>
              </c:numCache>
            </c:numRef>
          </c:xVal>
          <c:yVal>
            <c:numRef>
              <c:f>G0!$B$2:$B$37</c:f>
              <c:numCache>
                <c:formatCode>General</c:formatCode>
                <c:ptCount val="36"/>
                <c:pt idx="0">
                  <c:v>1.9724999999999999</c:v>
                </c:pt>
                <c:pt idx="1">
                  <c:v>2.4683999999999999</c:v>
                </c:pt>
                <c:pt idx="2">
                  <c:v>2.9965000000000002</c:v>
                </c:pt>
                <c:pt idx="3">
                  <c:v>3.4653999999999998</c:v>
                </c:pt>
                <c:pt idx="4">
                  <c:v>3.9935</c:v>
                </c:pt>
                <c:pt idx="5">
                  <c:v>4.4755000000000003</c:v>
                </c:pt>
                <c:pt idx="6">
                  <c:v>4.9720000000000004</c:v>
                </c:pt>
                <c:pt idx="7">
                  <c:v>5.5077999999999996</c:v>
                </c:pt>
                <c:pt idx="8">
                  <c:v>5.9843999999999999</c:v>
                </c:pt>
                <c:pt idx="9">
                  <c:v>6.4736000000000002</c:v>
                </c:pt>
                <c:pt idx="10">
                  <c:v>6.9433999999999996</c:v>
                </c:pt>
                <c:pt idx="11">
                  <c:v>7.4520999999999997</c:v>
                </c:pt>
                <c:pt idx="12">
                  <c:v>7.9612999999999996</c:v>
                </c:pt>
                <c:pt idx="13">
                  <c:v>8.4307999999999996</c:v>
                </c:pt>
                <c:pt idx="14">
                  <c:v>8.9928000000000008</c:v>
                </c:pt>
                <c:pt idx="15">
                  <c:v>9.4885999999999999</c:v>
                </c:pt>
                <c:pt idx="16">
                  <c:v>9.9712999999999994</c:v>
                </c:pt>
                <c:pt idx="17">
                  <c:v>10.4671</c:v>
                </c:pt>
                <c:pt idx="18">
                  <c:v>10.996</c:v>
                </c:pt>
                <c:pt idx="19">
                  <c:v>11.5052</c:v>
                </c:pt>
                <c:pt idx="20">
                  <c:v>12.0144</c:v>
                </c:pt>
                <c:pt idx="21">
                  <c:v>12.490399999999999</c:v>
                </c:pt>
                <c:pt idx="22">
                  <c:v>12.9665</c:v>
                </c:pt>
                <c:pt idx="23">
                  <c:v>13.443</c:v>
                </c:pt>
                <c:pt idx="24">
                  <c:v>13.977600000000001</c:v>
                </c:pt>
                <c:pt idx="25">
                  <c:v>14.4617</c:v>
                </c:pt>
                <c:pt idx="26">
                  <c:v>14.9895</c:v>
                </c:pt>
                <c:pt idx="27">
                  <c:v>15.4796</c:v>
                </c:pt>
                <c:pt idx="28">
                  <c:v>15.9816</c:v>
                </c:pt>
                <c:pt idx="29">
                  <c:v>16.497499999999999</c:v>
                </c:pt>
                <c:pt idx="30">
                  <c:v>16.994</c:v>
                </c:pt>
                <c:pt idx="31">
                  <c:v>17.4954</c:v>
                </c:pt>
                <c:pt idx="32">
                  <c:v>17.958300000000001</c:v>
                </c:pt>
                <c:pt idx="33">
                  <c:v>18.465199999999999</c:v>
                </c:pt>
                <c:pt idx="34">
                  <c:v>18.9542</c:v>
                </c:pt>
                <c:pt idx="35">
                  <c:v>19.4694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7-4A2F-AA29-931146828850}"/>
            </c:ext>
          </c:extLst>
        </c:ser>
        <c:ser>
          <c:idx val="1"/>
          <c:order val="1"/>
          <c:tx>
            <c:v>Bender element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(G0!$H$2:$H$5,G0!$K$2:$K$9)</c:f>
              <c:numCache>
                <c:formatCode>General</c:formatCode>
                <c:ptCount val="12"/>
                <c:pt idx="0">
                  <c:v>4.2</c:v>
                </c:pt>
                <c:pt idx="1">
                  <c:v>15.9</c:v>
                </c:pt>
                <c:pt idx="2">
                  <c:v>12.2</c:v>
                </c:pt>
                <c:pt idx="3">
                  <c:v>17.600000000000001</c:v>
                </c:pt>
                <c:pt idx="4">
                  <c:v>4.0999999999999996</c:v>
                </c:pt>
                <c:pt idx="5">
                  <c:v>7.4</c:v>
                </c:pt>
                <c:pt idx="6">
                  <c:v>8.8000000000000007</c:v>
                </c:pt>
                <c:pt idx="7">
                  <c:v>9.3000000000000007</c:v>
                </c:pt>
                <c:pt idx="8">
                  <c:v>22.5</c:v>
                </c:pt>
                <c:pt idx="9">
                  <c:v>12</c:v>
                </c:pt>
                <c:pt idx="10">
                  <c:v>22.8</c:v>
                </c:pt>
                <c:pt idx="11">
                  <c:v>4.3</c:v>
                </c:pt>
              </c:numCache>
            </c:numRef>
          </c:xVal>
          <c:yVal>
            <c:numRef>
              <c:f>(G0!$F$2:$F$5,G0!$I$2:$I$9)</c:f>
              <c:numCache>
                <c:formatCode>General</c:formatCode>
                <c:ptCount val="12"/>
                <c:pt idx="0">
                  <c:v>6.87</c:v>
                </c:pt>
                <c:pt idx="1">
                  <c:v>14.14</c:v>
                </c:pt>
                <c:pt idx="2">
                  <c:v>14.43</c:v>
                </c:pt>
                <c:pt idx="3">
                  <c:v>14.82</c:v>
                </c:pt>
                <c:pt idx="4">
                  <c:v>3.12</c:v>
                </c:pt>
                <c:pt idx="5">
                  <c:v>5.22</c:v>
                </c:pt>
                <c:pt idx="6">
                  <c:v>6.62</c:v>
                </c:pt>
                <c:pt idx="7">
                  <c:v>8.7200000000000006</c:v>
                </c:pt>
                <c:pt idx="8">
                  <c:v>11.12</c:v>
                </c:pt>
                <c:pt idx="9">
                  <c:v>14.12</c:v>
                </c:pt>
                <c:pt idx="10">
                  <c:v>16.22</c:v>
                </c:pt>
                <c:pt idx="11">
                  <c:v>19.22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7-4A2F-AA29-931146828850}"/>
            </c:ext>
          </c:extLst>
        </c:ser>
        <c:ser>
          <c:idx val="2"/>
          <c:order val="2"/>
          <c:tx>
            <c:v>CPT18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G0!$AE$2:$AE$33</c:f>
              <c:numCache>
                <c:formatCode>0.0</c:formatCode>
                <c:ptCount val="32"/>
                <c:pt idx="0">
                  <c:v>25.449499807582097</c:v>
                </c:pt>
                <c:pt idx="1">
                  <c:v>24.594115872653592</c:v>
                </c:pt>
                <c:pt idx="2">
                  <c:v>42.27758881615096</c:v>
                </c:pt>
                <c:pt idx="3">
                  <c:v>44.221134996233282</c:v>
                </c:pt>
                <c:pt idx="4">
                  <c:v>22.271622620371339</c:v>
                </c:pt>
                <c:pt idx="5">
                  <c:v>15.219931973814669</c:v>
                </c:pt>
                <c:pt idx="6">
                  <c:v>15.634060875220381</c:v>
                </c:pt>
                <c:pt idx="7">
                  <c:v>14.071682668097642</c:v>
                </c:pt>
                <c:pt idx="8">
                  <c:v>16.98316154586519</c:v>
                </c:pt>
                <c:pt idx="9">
                  <c:v>16.065325080260102</c:v>
                </c:pt>
                <c:pt idx="10">
                  <c:v>15.634060875220381</c:v>
                </c:pt>
                <c:pt idx="11">
                  <c:v>16.514683131309265</c:v>
                </c:pt>
                <c:pt idx="12">
                  <c:v>20.955142596555497</c:v>
                </c:pt>
                <c:pt idx="13">
                  <c:v>20.955142596555497</c:v>
                </c:pt>
                <c:pt idx="14">
                  <c:v>20.955142596555497</c:v>
                </c:pt>
                <c:pt idx="15">
                  <c:v>21.594957556459317</c:v>
                </c:pt>
                <c:pt idx="16">
                  <c:v>22.965731229476894</c:v>
                </c:pt>
                <c:pt idx="17">
                  <c:v>22.264529021523291</c:v>
                </c:pt>
                <c:pt idx="18">
                  <c:v>26.129898643315531</c:v>
                </c:pt>
                <c:pt idx="19">
                  <c:v>24.471289052012953</c:v>
                </c:pt>
                <c:pt idx="20">
                  <c:v>26.129898643315531</c:v>
                </c:pt>
                <c:pt idx="21">
                  <c:v>28.952796280682669</c:v>
                </c:pt>
                <c:pt idx="22">
                  <c:v>29.996057116051343</c:v>
                </c:pt>
                <c:pt idx="23">
                  <c:v>29.359436677883114</c:v>
                </c:pt>
                <c:pt idx="24">
                  <c:v>26.350297738598833</c:v>
                </c:pt>
                <c:pt idx="25">
                  <c:v>28.301526397588656</c:v>
                </c:pt>
                <c:pt idx="26">
                  <c:v>32.915077798041807</c:v>
                </c:pt>
                <c:pt idx="27">
                  <c:v>31.661286003219384</c:v>
                </c:pt>
                <c:pt idx="28">
                  <c:v>34.244846941082287</c:v>
                </c:pt>
                <c:pt idx="29">
                  <c:v>27.29978231910291</c:v>
                </c:pt>
                <c:pt idx="30">
                  <c:v>56.286730672391741</c:v>
                </c:pt>
                <c:pt idx="31">
                  <c:v>30.477791866395943</c:v>
                </c:pt>
              </c:numCache>
              <c:extLst xmlns:c15="http://schemas.microsoft.com/office/drawing/2012/chart"/>
            </c:numRef>
          </c:xVal>
          <c:yVal>
            <c:numRef>
              <c:f>G0!$AB$2:$AB$33</c:f>
              <c:numCache>
                <c:formatCode>0.00</c:formatCode>
                <c:ptCount val="32"/>
                <c:pt idx="0">
                  <c:v>2.13</c:v>
                </c:pt>
                <c:pt idx="1">
                  <c:v>2.63</c:v>
                </c:pt>
                <c:pt idx="2">
                  <c:v>3.13</c:v>
                </c:pt>
                <c:pt idx="3">
                  <c:v>4.13</c:v>
                </c:pt>
                <c:pt idx="4">
                  <c:v>4.63</c:v>
                </c:pt>
                <c:pt idx="5">
                  <c:v>5.13</c:v>
                </c:pt>
                <c:pt idx="6">
                  <c:v>5.63</c:v>
                </c:pt>
                <c:pt idx="7">
                  <c:v>6.13</c:v>
                </c:pt>
                <c:pt idx="8">
                  <c:v>6.63</c:v>
                </c:pt>
                <c:pt idx="9">
                  <c:v>7.13</c:v>
                </c:pt>
                <c:pt idx="10">
                  <c:v>7.63</c:v>
                </c:pt>
                <c:pt idx="11">
                  <c:v>8.1300000000000008</c:v>
                </c:pt>
                <c:pt idx="12">
                  <c:v>8.6300000000000008</c:v>
                </c:pt>
                <c:pt idx="13">
                  <c:v>9.1300000000000008</c:v>
                </c:pt>
                <c:pt idx="14">
                  <c:v>9.6300000000000008</c:v>
                </c:pt>
                <c:pt idx="15">
                  <c:v>10.130000000000001</c:v>
                </c:pt>
                <c:pt idx="16">
                  <c:v>10.63</c:v>
                </c:pt>
                <c:pt idx="17">
                  <c:v>11.13</c:v>
                </c:pt>
                <c:pt idx="18">
                  <c:v>11.63</c:v>
                </c:pt>
                <c:pt idx="19">
                  <c:v>12.13</c:v>
                </c:pt>
                <c:pt idx="20">
                  <c:v>12.63</c:v>
                </c:pt>
                <c:pt idx="21">
                  <c:v>13.13</c:v>
                </c:pt>
                <c:pt idx="22">
                  <c:v>13.63</c:v>
                </c:pt>
                <c:pt idx="23">
                  <c:v>14.13</c:v>
                </c:pt>
                <c:pt idx="24">
                  <c:v>14.63</c:v>
                </c:pt>
                <c:pt idx="25">
                  <c:v>15.13</c:v>
                </c:pt>
                <c:pt idx="26">
                  <c:v>15.63</c:v>
                </c:pt>
                <c:pt idx="27">
                  <c:v>16.13</c:v>
                </c:pt>
                <c:pt idx="28">
                  <c:v>16.63</c:v>
                </c:pt>
                <c:pt idx="29">
                  <c:v>17.13</c:v>
                </c:pt>
                <c:pt idx="30">
                  <c:v>17.63</c:v>
                </c:pt>
                <c:pt idx="31">
                  <c:v>18.13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37-4A2F-AA29-931146828850}"/>
            </c:ext>
          </c:extLst>
        </c:ser>
        <c:ser>
          <c:idx val="3"/>
          <c:order val="3"/>
          <c:tx>
            <c:v>CPT23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G0!$AI$2:$AI$19</c:f>
              <c:numCache>
                <c:formatCode>0.0</c:formatCode>
                <c:ptCount val="18"/>
                <c:pt idx="0">
                  <c:v>12.70645303385818</c:v>
                </c:pt>
                <c:pt idx="1">
                  <c:v>11.094669687450988</c:v>
                </c:pt>
                <c:pt idx="2">
                  <c:v>13.16430673055021</c:v>
                </c:pt>
                <c:pt idx="3">
                  <c:v>14.696783875758397</c:v>
                </c:pt>
                <c:pt idx="4">
                  <c:v>15.267479995194371</c:v>
                </c:pt>
                <c:pt idx="5">
                  <c:v>18.144250201103517</c:v>
                </c:pt>
                <c:pt idx="6">
                  <c:v>21.43696857408267</c:v>
                </c:pt>
                <c:pt idx="7">
                  <c:v>23.430075156383484</c:v>
                </c:pt>
                <c:pt idx="8">
                  <c:v>26.984310233646283</c:v>
                </c:pt>
                <c:pt idx="9">
                  <c:v>24.532517848977136</c:v>
                </c:pt>
                <c:pt idx="10">
                  <c:v>26.984310233646283</c:v>
                </c:pt>
                <c:pt idx="11">
                  <c:v>25.802041191878089</c:v>
                </c:pt>
                <c:pt idx="12">
                  <c:v>30.15578225493406</c:v>
                </c:pt>
                <c:pt idx="13">
                  <c:v>30.15578225493406</c:v>
                </c:pt>
                <c:pt idx="14">
                  <c:v>25.802041191878089</c:v>
                </c:pt>
                <c:pt idx="15">
                  <c:v>27.142186658123151</c:v>
                </c:pt>
                <c:pt idx="16">
                  <c:v>30.15578225493406</c:v>
                </c:pt>
                <c:pt idx="17">
                  <c:v>30.15578225493406</c:v>
                </c:pt>
              </c:numCache>
            </c:numRef>
          </c:xVal>
          <c:yVal>
            <c:numRef>
              <c:f>G0!$AF$2:$AF$19</c:f>
              <c:numCache>
                <c:formatCode>0.00</c:formatCode>
                <c:ptCount val="18"/>
                <c:pt idx="0" formatCode="General">
                  <c:v>3.84</c:v>
                </c:pt>
                <c:pt idx="1">
                  <c:v>4.84</c:v>
                </c:pt>
                <c:pt idx="2">
                  <c:v>5.82</c:v>
                </c:pt>
                <c:pt idx="3">
                  <c:v>6.84</c:v>
                </c:pt>
                <c:pt idx="4">
                  <c:v>7.82</c:v>
                </c:pt>
                <c:pt idx="5">
                  <c:v>8.82</c:v>
                </c:pt>
                <c:pt idx="6">
                  <c:v>9.82</c:v>
                </c:pt>
                <c:pt idx="7">
                  <c:v>10.82</c:v>
                </c:pt>
                <c:pt idx="8">
                  <c:v>11.82</c:v>
                </c:pt>
                <c:pt idx="9">
                  <c:v>12.82</c:v>
                </c:pt>
                <c:pt idx="10">
                  <c:v>13.82</c:v>
                </c:pt>
                <c:pt idx="11">
                  <c:v>14.82</c:v>
                </c:pt>
                <c:pt idx="12">
                  <c:v>15.82</c:v>
                </c:pt>
                <c:pt idx="13">
                  <c:v>16.82</c:v>
                </c:pt>
                <c:pt idx="14">
                  <c:v>17.84</c:v>
                </c:pt>
                <c:pt idx="15">
                  <c:v>18.84</c:v>
                </c:pt>
                <c:pt idx="16">
                  <c:v>19.82</c:v>
                </c:pt>
                <c:pt idx="17">
                  <c:v>20.84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37-4A2F-AA29-931146828850}"/>
            </c:ext>
          </c:extLst>
        </c:ser>
        <c:ser>
          <c:idx val="4"/>
          <c:order val="4"/>
          <c:tx>
            <c:v>CPT8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5"/>
                </a:solidFill>
              </a:ln>
              <a:effectLst/>
            </c:spPr>
          </c:marker>
          <c:xVal>
            <c:numRef>
              <c:f>G0!$AA$2:$AA$11</c:f>
              <c:numCache>
                <c:formatCode>0.0</c:formatCode>
                <c:ptCount val="10"/>
                <c:pt idx="0">
                  <c:v>11.097752867579079</c:v>
                </c:pt>
                <c:pt idx="1">
                  <c:v>15.876485359577767</c:v>
                </c:pt>
                <c:pt idx="2">
                  <c:v>18.431494038006406</c:v>
                </c:pt>
                <c:pt idx="3">
                  <c:v>19.969635675764103</c:v>
                </c:pt>
                <c:pt idx="4">
                  <c:v>26.991809103952701</c:v>
                </c:pt>
                <c:pt idx="5">
                  <c:v>31.421905196498432</c:v>
                </c:pt>
                <c:pt idx="6">
                  <c:v>32.461581429151217</c:v>
                </c:pt>
                <c:pt idx="7">
                  <c:v>59.550175578010574</c:v>
                </c:pt>
                <c:pt idx="8">
                  <c:v>53.948707473124898</c:v>
                </c:pt>
                <c:pt idx="9">
                  <c:v>44.880164929639669</c:v>
                </c:pt>
              </c:numCache>
            </c:numRef>
          </c:xVal>
          <c:yVal>
            <c:numRef>
              <c:f>G0!$X$2:$X$11</c:f>
              <c:numCache>
                <c:formatCode>0.00</c:formatCode>
                <c:ptCount val="10"/>
                <c:pt idx="0">
                  <c:v>4.75</c:v>
                </c:pt>
                <c:pt idx="1">
                  <c:v>6.25</c:v>
                </c:pt>
                <c:pt idx="2">
                  <c:v>7.75</c:v>
                </c:pt>
                <c:pt idx="3">
                  <c:v>9.25</c:v>
                </c:pt>
                <c:pt idx="4">
                  <c:v>10.75</c:v>
                </c:pt>
                <c:pt idx="5">
                  <c:v>13.75</c:v>
                </c:pt>
                <c:pt idx="6">
                  <c:v>15.25</c:v>
                </c:pt>
                <c:pt idx="7">
                  <c:v>16.75</c:v>
                </c:pt>
                <c:pt idx="8">
                  <c:v>18.25</c:v>
                </c:pt>
                <c:pt idx="9">
                  <c:v>19.75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37-4A2F-AA29-931146828850}"/>
            </c:ext>
          </c:extLst>
        </c:ser>
        <c:ser>
          <c:idx val="5"/>
          <c:order val="5"/>
          <c:tx>
            <c:v>CPT7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G0!$W$2:$W$13</c:f>
              <c:numCache>
                <c:formatCode>0.0</c:formatCode>
                <c:ptCount val="12"/>
                <c:pt idx="0">
                  <c:v>5.0234191958038092</c:v>
                </c:pt>
                <c:pt idx="1">
                  <c:v>13.988206021391695</c:v>
                </c:pt>
                <c:pt idx="2">
                  <c:v>13.012592198535025</c:v>
                </c:pt>
                <c:pt idx="3">
                  <c:v>17.435384020564729</c:v>
                </c:pt>
                <c:pt idx="4">
                  <c:v>22.742207614930614</c:v>
                </c:pt>
                <c:pt idx="5">
                  <c:v>26.991809103952701</c:v>
                </c:pt>
                <c:pt idx="6">
                  <c:v>30.877813227501683</c:v>
                </c:pt>
                <c:pt idx="7">
                  <c:v>31.98050590756522</c:v>
                </c:pt>
                <c:pt idx="8">
                  <c:v>35.722092059050773</c:v>
                </c:pt>
                <c:pt idx="9">
                  <c:v>33.076953166817276</c:v>
                </c:pt>
                <c:pt idx="10">
                  <c:v>34.361376274255683</c:v>
                </c:pt>
                <c:pt idx="11">
                  <c:v>52.671860229924647</c:v>
                </c:pt>
              </c:numCache>
            </c:numRef>
          </c:xVal>
          <c:yVal>
            <c:numRef>
              <c:f>G0!$T$2:$T$13</c:f>
              <c:numCache>
                <c:formatCode>0.00</c:formatCode>
                <c:ptCount val="12"/>
                <c:pt idx="0">
                  <c:v>3.25</c:v>
                </c:pt>
                <c:pt idx="1">
                  <c:v>4.75</c:v>
                </c:pt>
                <c:pt idx="2">
                  <c:v>6.25</c:v>
                </c:pt>
                <c:pt idx="3">
                  <c:v>7.75</c:v>
                </c:pt>
                <c:pt idx="4">
                  <c:v>9.25</c:v>
                </c:pt>
                <c:pt idx="5">
                  <c:v>10.75</c:v>
                </c:pt>
                <c:pt idx="6">
                  <c:v>12.25</c:v>
                </c:pt>
                <c:pt idx="7">
                  <c:v>13.75</c:v>
                </c:pt>
                <c:pt idx="8">
                  <c:v>15.25</c:v>
                </c:pt>
                <c:pt idx="9">
                  <c:v>16.75</c:v>
                </c:pt>
                <c:pt idx="10">
                  <c:v>18.25</c:v>
                </c:pt>
                <c:pt idx="11">
                  <c:v>19.75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37-4A2F-AA29-931146828850}"/>
            </c:ext>
          </c:extLst>
        </c:ser>
        <c:ser>
          <c:idx val="6"/>
          <c:order val="6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G0!$Q$1:$Q$2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G0!$P$1:$P$2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7B-4B19-BF54-24E5704E063C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G0!$Q$3:$Q$4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G0!$P$3:$P$4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7B-4B19-BF54-24E5704E063C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G0!$Q$5:$Q$6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G0!$P$5:$P$6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7B-4B19-BF54-24E5704E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866511"/>
        <c:axId val="1718868175"/>
        <c:extLst/>
      </c:scatterChart>
      <c:valAx>
        <c:axId val="1718866511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modulus</a:t>
                </a:r>
                <a:r>
                  <a:rPr lang="en-US" baseline="0"/>
                  <a:t> [MPa]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68175"/>
        <c:crosses val="autoZero"/>
        <c:crossBetween val="midCat"/>
        <c:majorUnit val="10"/>
      </c:valAx>
      <c:valAx>
        <c:axId val="1718868175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su_i!$D$2:$D$15</c:f>
              <c:numCache>
                <c:formatCode>General</c:formatCode>
                <c:ptCount val="14"/>
                <c:pt idx="0">
                  <c:v>19.5</c:v>
                </c:pt>
                <c:pt idx="1">
                  <c:v>9</c:v>
                </c:pt>
                <c:pt idx="2">
                  <c:v>28.5</c:v>
                </c:pt>
                <c:pt idx="3">
                  <c:v>11.6</c:v>
                </c:pt>
                <c:pt idx="4">
                  <c:v>32.700000000000003</c:v>
                </c:pt>
                <c:pt idx="5">
                  <c:v>15.2</c:v>
                </c:pt>
                <c:pt idx="6">
                  <c:v>43.4</c:v>
                </c:pt>
                <c:pt idx="7">
                  <c:v>32.299999999999997</c:v>
                </c:pt>
                <c:pt idx="8">
                  <c:v>18.7</c:v>
                </c:pt>
                <c:pt idx="9">
                  <c:v>43.7</c:v>
                </c:pt>
                <c:pt idx="10">
                  <c:v>47.2</c:v>
                </c:pt>
                <c:pt idx="11">
                  <c:v>20.9</c:v>
                </c:pt>
                <c:pt idx="12">
                  <c:v>28.5</c:v>
                </c:pt>
                <c:pt idx="13">
                  <c:v>11.6</c:v>
                </c:pt>
              </c:numCache>
            </c:numRef>
          </c:xVal>
          <c:yVal>
            <c:numRef>
              <c:f>su_i!$C$2:$C$15</c:f>
              <c:numCache>
                <c:formatCode>General</c:formatCode>
                <c:ptCount val="14"/>
                <c:pt idx="0">
                  <c:v>6.96</c:v>
                </c:pt>
                <c:pt idx="1">
                  <c:v>6.96</c:v>
                </c:pt>
                <c:pt idx="2">
                  <c:v>10.24</c:v>
                </c:pt>
                <c:pt idx="3">
                  <c:v>10.24</c:v>
                </c:pt>
                <c:pt idx="4">
                  <c:v>12.1</c:v>
                </c:pt>
                <c:pt idx="5">
                  <c:v>12.1</c:v>
                </c:pt>
                <c:pt idx="6">
                  <c:v>14.1</c:v>
                </c:pt>
                <c:pt idx="7">
                  <c:v>14.52</c:v>
                </c:pt>
                <c:pt idx="8">
                  <c:v>14.52</c:v>
                </c:pt>
                <c:pt idx="9">
                  <c:v>14.52</c:v>
                </c:pt>
                <c:pt idx="10">
                  <c:v>14.89</c:v>
                </c:pt>
                <c:pt idx="11">
                  <c:v>14.89</c:v>
                </c:pt>
                <c:pt idx="12">
                  <c:v>10.24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4-4BCB-88F2-235802BC7D74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su_i!$D$17:$D$68</c:f>
              <c:numCache>
                <c:formatCode>General</c:formatCode>
                <c:ptCount val="52"/>
                <c:pt idx="0">
                  <c:v>26.1</c:v>
                </c:pt>
                <c:pt idx="1">
                  <c:v>16</c:v>
                </c:pt>
                <c:pt idx="2">
                  <c:v>24.1</c:v>
                </c:pt>
                <c:pt idx="3">
                  <c:v>25.3</c:v>
                </c:pt>
                <c:pt idx="4">
                  <c:v>24.9</c:v>
                </c:pt>
                <c:pt idx="5">
                  <c:v>26.4</c:v>
                </c:pt>
                <c:pt idx="6">
                  <c:v>25.9</c:v>
                </c:pt>
                <c:pt idx="7">
                  <c:v>14.8</c:v>
                </c:pt>
                <c:pt idx="8">
                  <c:v>17.2</c:v>
                </c:pt>
                <c:pt idx="9">
                  <c:v>22.6</c:v>
                </c:pt>
                <c:pt idx="10">
                  <c:v>13.5</c:v>
                </c:pt>
                <c:pt idx="11">
                  <c:v>16.100000000000001</c:v>
                </c:pt>
                <c:pt idx="12">
                  <c:v>17.100000000000001</c:v>
                </c:pt>
                <c:pt idx="13">
                  <c:v>21.4</c:v>
                </c:pt>
                <c:pt idx="14">
                  <c:v>16</c:v>
                </c:pt>
                <c:pt idx="15">
                  <c:v>22.8</c:v>
                </c:pt>
                <c:pt idx="16">
                  <c:v>21.4</c:v>
                </c:pt>
                <c:pt idx="17">
                  <c:v>24.7</c:v>
                </c:pt>
                <c:pt idx="18">
                  <c:v>25.6</c:v>
                </c:pt>
                <c:pt idx="19">
                  <c:v>12.5</c:v>
                </c:pt>
                <c:pt idx="20">
                  <c:v>19.8</c:v>
                </c:pt>
                <c:pt idx="21">
                  <c:v>12.7</c:v>
                </c:pt>
                <c:pt idx="22">
                  <c:v>15.4</c:v>
                </c:pt>
                <c:pt idx="23">
                  <c:v>21.6</c:v>
                </c:pt>
                <c:pt idx="24">
                  <c:v>16.3</c:v>
                </c:pt>
                <c:pt idx="25">
                  <c:v>21.2</c:v>
                </c:pt>
                <c:pt idx="26">
                  <c:v>13.8</c:v>
                </c:pt>
                <c:pt idx="27">
                  <c:v>16.3</c:v>
                </c:pt>
                <c:pt idx="28">
                  <c:v>26.3</c:v>
                </c:pt>
                <c:pt idx="29">
                  <c:v>33.5</c:v>
                </c:pt>
                <c:pt idx="30">
                  <c:v>36.299999999999997</c:v>
                </c:pt>
                <c:pt idx="31">
                  <c:v>18.899999999999999</c:v>
                </c:pt>
                <c:pt idx="32">
                  <c:v>22.7</c:v>
                </c:pt>
                <c:pt idx="33">
                  <c:v>24.9</c:v>
                </c:pt>
                <c:pt idx="34">
                  <c:v>32.200000000000003</c:v>
                </c:pt>
                <c:pt idx="35">
                  <c:v>42</c:v>
                </c:pt>
                <c:pt idx="36">
                  <c:v>38.6</c:v>
                </c:pt>
                <c:pt idx="37">
                  <c:v>19.3</c:v>
                </c:pt>
                <c:pt idx="38">
                  <c:v>22.5</c:v>
                </c:pt>
                <c:pt idx="39">
                  <c:v>24.7</c:v>
                </c:pt>
                <c:pt idx="40">
                  <c:v>26.7</c:v>
                </c:pt>
                <c:pt idx="41">
                  <c:v>28.4</c:v>
                </c:pt>
                <c:pt idx="42">
                  <c:v>28.2</c:v>
                </c:pt>
                <c:pt idx="43">
                  <c:v>30.4</c:v>
                </c:pt>
                <c:pt idx="44">
                  <c:v>32.1</c:v>
                </c:pt>
                <c:pt idx="45">
                  <c:v>12.9</c:v>
                </c:pt>
                <c:pt idx="46">
                  <c:v>16</c:v>
                </c:pt>
                <c:pt idx="47">
                  <c:v>17</c:v>
                </c:pt>
                <c:pt idx="48">
                  <c:v>21.5</c:v>
                </c:pt>
                <c:pt idx="49">
                  <c:v>21.1</c:v>
                </c:pt>
                <c:pt idx="50">
                  <c:v>22.8</c:v>
                </c:pt>
                <c:pt idx="51">
                  <c:v>26.2</c:v>
                </c:pt>
              </c:numCache>
            </c:numRef>
          </c:xVal>
          <c:yVal>
            <c:numRef>
              <c:f>su_i!$C$17:$C$68</c:f>
              <c:numCache>
                <c:formatCode>General</c:formatCode>
                <c:ptCount val="52"/>
                <c:pt idx="0">
                  <c:v>10.6</c:v>
                </c:pt>
                <c:pt idx="1">
                  <c:v>10.48</c:v>
                </c:pt>
                <c:pt idx="2">
                  <c:v>9.08</c:v>
                </c:pt>
                <c:pt idx="3">
                  <c:v>10.130000000000001</c:v>
                </c:pt>
                <c:pt idx="4">
                  <c:v>9.07</c:v>
                </c:pt>
                <c:pt idx="5">
                  <c:v>10.07</c:v>
                </c:pt>
                <c:pt idx="6">
                  <c:v>11.07</c:v>
                </c:pt>
                <c:pt idx="7">
                  <c:v>6.4</c:v>
                </c:pt>
                <c:pt idx="8">
                  <c:v>7.3</c:v>
                </c:pt>
                <c:pt idx="9">
                  <c:v>8.7799999999999994</c:v>
                </c:pt>
                <c:pt idx="10">
                  <c:v>5.78</c:v>
                </c:pt>
                <c:pt idx="11">
                  <c:v>6.37</c:v>
                </c:pt>
                <c:pt idx="12">
                  <c:v>7.37</c:v>
                </c:pt>
                <c:pt idx="13">
                  <c:v>8.7799999999999994</c:v>
                </c:pt>
                <c:pt idx="14">
                  <c:v>6.73</c:v>
                </c:pt>
                <c:pt idx="15">
                  <c:v>9.6999999999999993</c:v>
                </c:pt>
                <c:pt idx="16">
                  <c:v>8.7799999999999994</c:v>
                </c:pt>
                <c:pt idx="17">
                  <c:v>9.73</c:v>
                </c:pt>
                <c:pt idx="18">
                  <c:v>10.68</c:v>
                </c:pt>
                <c:pt idx="19">
                  <c:v>5.78</c:v>
                </c:pt>
                <c:pt idx="20">
                  <c:v>8.7799999999999994</c:v>
                </c:pt>
                <c:pt idx="21">
                  <c:v>5.87</c:v>
                </c:pt>
                <c:pt idx="22">
                  <c:v>6.3</c:v>
                </c:pt>
                <c:pt idx="23">
                  <c:v>9.06</c:v>
                </c:pt>
                <c:pt idx="24">
                  <c:v>6.28</c:v>
                </c:pt>
                <c:pt idx="25">
                  <c:v>9.3699999999999992</c:v>
                </c:pt>
                <c:pt idx="26">
                  <c:v>6.1</c:v>
                </c:pt>
                <c:pt idx="27">
                  <c:v>7.04</c:v>
                </c:pt>
                <c:pt idx="28">
                  <c:v>11.7</c:v>
                </c:pt>
                <c:pt idx="29">
                  <c:v>12.9</c:v>
                </c:pt>
                <c:pt idx="30">
                  <c:v>13.75</c:v>
                </c:pt>
                <c:pt idx="31">
                  <c:v>8.7799999999999994</c:v>
                </c:pt>
                <c:pt idx="32">
                  <c:v>10.18</c:v>
                </c:pt>
                <c:pt idx="33">
                  <c:v>10.65</c:v>
                </c:pt>
                <c:pt idx="34">
                  <c:v>13.78</c:v>
                </c:pt>
                <c:pt idx="35">
                  <c:v>14.58</c:v>
                </c:pt>
                <c:pt idx="36">
                  <c:v>15.28</c:v>
                </c:pt>
                <c:pt idx="37">
                  <c:v>8.5399999999999991</c:v>
                </c:pt>
                <c:pt idx="38">
                  <c:v>9.73</c:v>
                </c:pt>
                <c:pt idx="39">
                  <c:v>10.67</c:v>
                </c:pt>
                <c:pt idx="40">
                  <c:v>11.55</c:v>
                </c:pt>
                <c:pt idx="41">
                  <c:v>11.71</c:v>
                </c:pt>
                <c:pt idx="42">
                  <c:v>11.87</c:v>
                </c:pt>
                <c:pt idx="43">
                  <c:v>12.73</c:v>
                </c:pt>
                <c:pt idx="44">
                  <c:v>13.57</c:v>
                </c:pt>
                <c:pt idx="45">
                  <c:v>5.78</c:v>
                </c:pt>
                <c:pt idx="46">
                  <c:v>6.98</c:v>
                </c:pt>
                <c:pt idx="47">
                  <c:v>7.53</c:v>
                </c:pt>
                <c:pt idx="48">
                  <c:v>8.98</c:v>
                </c:pt>
                <c:pt idx="49">
                  <c:v>9.18</c:v>
                </c:pt>
                <c:pt idx="50">
                  <c:v>10.14</c:v>
                </c:pt>
                <c:pt idx="51">
                  <c:v>10.79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BCB-88F2-235802BC7D74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su_i!$U$1:$U$2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su_i!$T$1:$T$2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B-4808-AB96-8BACE8F56D5A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su_i!$U$3:$U$4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su_i!$T$3:$T$4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B-4808-AB96-8BACE8F56D5A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su_i!$U$5:$U$6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su_i!$T$5:$T$6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B-4808-AB96-8BACE8F5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Undrained</a:t>
                </a:r>
                <a:r>
                  <a:rPr lang="en-US" baseline="0"/>
                  <a:t> shear strength [kPa]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10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'su_high quality'!$D$2:$D$8</c:f>
              <c:numCache>
                <c:formatCode>General</c:formatCode>
                <c:ptCount val="7"/>
                <c:pt idx="0">
                  <c:v>19.5</c:v>
                </c:pt>
                <c:pt idx="1">
                  <c:v>28.5</c:v>
                </c:pt>
                <c:pt idx="2">
                  <c:v>32.700000000000003</c:v>
                </c:pt>
                <c:pt idx="3">
                  <c:v>43.4</c:v>
                </c:pt>
                <c:pt idx="4">
                  <c:v>43.7</c:v>
                </c:pt>
                <c:pt idx="5">
                  <c:v>47.2</c:v>
                </c:pt>
                <c:pt idx="6">
                  <c:v>28.5</c:v>
                </c:pt>
              </c:numCache>
            </c:numRef>
          </c:xVal>
          <c:yVal>
            <c:numRef>
              <c:f>'su_high quality'!$C$2:$C$8</c:f>
              <c:numCache>
                <c:formatCode>General</c:formatCode>
                <c:ptCount val="7"/>
                <c:pt idx="0">
                  <c:v>6.96</c:v>
                </c:pt>
                <c:pt idx="1">
                  <c:v>10.24</c:v>
                </c:pt>
                <c:pt idx="2">
                  <c:v>12.1</c:v>
                </c:pt>
                <c:pt idx="3">
                  <c:v>14.1</c:v>
                </c:pt>
                <c:pt idx="4">
                  <c:v>14.52</c:v>
                </c:pt>
                <c:pt idx="5">
                  <c:v>14.89</c:v>
                </c:pt>
                <c:pt idx="6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5-4795-BC0F-098F187E5343}"/>
            </c:ext>
          </c:extLst>
        </c:ser>
        <c:ser>
          <c:idx val="5"/>
          <c:order val="1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'su_high quality'!$D$10:$D$38</c:f>
              <c:numCache>
                <c:formatCode>General</c:formatCode>
                <c:ptCount val="29"/>
                <c:pt idx="0">
                  <c:v>26.1</c:v>
                </c:pt>
                <c:pt idx="1">
                  <c:v>26.4</c:v>
                </c:pt>
                <c:pt idx="2">
                  <c:v>14.8</c:v>
                </c:pt>
                <c:pt idx="3">
                  <c:v>17.2</c:v>
                </c:pt>
                <c:pt idx="4">
                  <c:v>16.100000000000001</c:v>
                </c:pt>
                <c:pt idx="5">
                  <c:v>17.100000000000001</c:v>
                </c:pt>
                <c:pt idx="6">
                  <c:v>24.7</c:v>
                </c:pt>
                <c:pt idx="7">
                  <c:v>15.4</c:v>
                </c:pt>
                <c:pt idx="8">
                  <c:v>21.6</c:v>
                </c:pt>
                <c:pt idx="9">
                  <c:v>16.3</c:v>
                </c:pt>
                <c:pt idx="10">
                  <c:v>21.2</c:v>
                </c:pt>
                <c:pt idx="11">
                  <c:v>13.8</c:v>
                </c:pt>
                <c:pt idx="12">
                  <c:v>16.3</c:v>
                </c:pt>
                <c:pt idx="13">
                  <c:v>33.5</c:v>
                </c:pt>
                <c:pt idx="14">
                  <c:v>36.299999999999997</c:v>
                </c:pt>
                <c:pt idx="15">
                  <c:v>24.9</c:v>
                </c:pt>
                <c:pt idx="16">
                  <c:v>32.200000000000003</c:v>
                </c:pt>
                <c:pt idx="17">
                  <c:v>42</c:v>
                </c:pt>
                <c:pt idx="18">
                  <c:v>38.6</c:v>
                </c:pt>
                <c:pt idx="19">
                  <c:v>22.5</c:v>
                </c:pt>
                <c:pt idx="20">
                  <c:v>24.7</c:v>
                </c:pt>
                <c:pt idx="21">
                  <c:v>30.4</c:v>
                </c:pt>
                <c:pt idx="22">
                  <c:v>32.1</c:v>
                </c:pt>
                <c:pt idx="23">
                  <c:v>12.9</c:v>
                </c:pt>
                <c:pt idx="24">
                  <c:v>16</c:v>
                </c:pt>
                <c:pt idx="25">
                  <c:v>17</c:v>
                </c:pt>
                <c:pt idx="26">
                  <c:v>21.5</c:v>
                </c:pt>
                <c:pt idx="27">
                  <c:v>21.1</c:v>
                </c:pt>
                <c:pt idx="28">
                  <c:v>26.2</c:v>
                </c:pt>
              </c:numCache>
            </c:numRef>
          </c:xVal>
          <c:yVal>
            <c:numRef>
              <c:f>'su_high quality'!$C$10:$C$38</c:f>
              <c:numCache>
                <c:formatCode>General</c:formatCode>
                <c:ptCount val="29"/>
                <c:pt idx="0">
                  <c:v>10.6</c:v>
                </c:pt>
                <c:pt idx="1">
                  <c:v>10.07</c:v>
                </c:pt>
                <c:pt idx="2">
                  <c:v>6.4</c:v>
                </c:pt>
                <c:pt idx="3">
                  <c:v>7.3</c:v>
                </c:pt>
                <c:pt idx="4">
                  <c:v>6.37</c:v>
                </c:pt>
                <c:pt idx="5">
                  <c:v>7.37</c:v>
                </c:pt>
                <c:pt idx="6">
                  <c:v>9.73</c:v>
                </c:pt>
                <c:pt idx="7">
                  <c:v>6.3</c:v>
                </c:pt>
                <c:pt idx="8">
                  <c:v>9.06</c:v>
                </c:pt>
                <c:pt idx="9">
                  <c:v>6.28</c:v>
                </c:pt>
                <c:pt idx="10">
                  <c:v>9.3699999999999992</c:v>
                </c:pt>
                <c:pt idx="11">
                  <c:v>6.1</c:v>
                </c:pt>
                <c:pt idx="12">
                  <c:v>7.04</c:v>
                </c:pt>
                <c:pt idx="13">
                  <c:v>12.9</c:v>
                </c:pt>
                <c:pt idx="14">
                  <c:v>13.75</c:v>
                </c:pt>
                <c:pt idx="15">
                  <c:v>10.65</c:v>
                </c:pt>
                <c:pt idx="16">
                  <c:v>13.78</c:v>
                </c:pt>
                <c:pt idx="17">
                  <c:v>14.58</c:v>
                </c:pt>
                <c:pt idx="18">
                  <c:v>15.28</c:v>
                </c:pt>
                <c:pt idx="19">
                  <c:v>9.73</c:v>
                </c:pt>
                <c:pt idx="20">
                  <c:v>10.67</c:v>
                </c:pt>
                <c:pt idx="21">
                  <c:v>12.73</c:v>
                </c:pt>
                <c:pt idx="22">
                  <c:v>13.57</c:v>
                </c:pt>
                <c:pt idx="23">
                  <c:v>5.78</c:v>
                </c:pt>
                <c:pt idx="24">
                  <c:v>6.98</c:v>
                </c:pt>
                <c:pt idx="25">
                  <c:v>7.53</c:v>
                </c:pt>
                <c:pt idx="26">
                  <c:v>8.98</c:v>
                </c:pt>
                <c:pt idx="27">
                  <c:v>9.18</c:v>
                </c:pt>
                <c:pt idx="28">
                  <c:v>10.79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5-4795-BC0F-098F187E5343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su_i!$U$1:$U$2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su_i!$T$1:$T$2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5-4795-BC0F-098F187E5343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su_i!$U$3:$U$4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su_i!$T$3:$T$4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5-4795-BC0F-098F187E5343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su_i!$U$5:$U$6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su_i!$T$5:$T$6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5-4795-BC0F-098F187E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Undrained</a:t>
                </a:r>
                <a:r>
                  <a:rPr lang="en-US" baseline="0"/>
                  <a:t> shear strength [kPa]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10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SBPMT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K0!$B$2:$B$11</c:f>
              <c:numCache>
                <c:formatCode>General</c:formatCode>
                <c:ptCount val="10"/>
                <c:pt idx="0">
                  <c:v>0.97804999999999997</c:v>
                </c:pt>
                <c:pt idx="1">
                  <c:v>0.93752999999999997</c:v>
                </c:pt>
                <c:pt idx="2">
                  <c:v>0.99563000000000001</c:v>
                </c:pt>
                <c:pt idx="3">
                  <c:v>0.63066</c:v>
                </c:pt>
                <c:pt idx="4">
                  <c:v>0.60751999999999995</c:v>
                </c:pt>
                <c:pt idx="5">
                  <c:v>0.61706000000000005</c:v>
                </c:pt>
                <c:pt idx="6">
                  <c:v>0.61777000000000004</c:v>
                </c:pt>
                <c:pt idx="7">
                  <c:v>0.58816999999999997</c:v>
                </c:pt>
                <c:pt idx="8">
                  <c:v>0.60453999999999997</c:v>
                </c:pt>
                <c:pt idx="9">
                  <c:v>0.71716999999999997</c:v>
                </c:pt>
              </c:numCache>
            </c:numRef>
          </c:xVal>
          <c:yVal>
            <c:numRef>
              <c:f>K0!$A$2:$A$11</c:f>
              <c:numCache>
                <c:formatCode>General</c:formatCode>
                <c:ptCount val="10"/>
                <c:pt idx="0">
                  <c:v>4.9848999999999997</c:v>
                </c:pt>
                <c:pt idx="1">
                  <c:v>6.0952000000000002</c:v>
                </c:pt>
                <c:pt idx="2">
                  <c:v>7.0883000000000003</c:v>
                </c:pt>
                <c:pt idx="3">
                  <c:v>7.9892000000000003</c:v>
                </c:pt>
                <c:pt idx="4">
                  <c:v>9.0827000000000009</c:v>
                </c:pt>
                <c:pt idx="5">
                  <c:v>10.176</c:v>
                </c:pt>
                <c:pt idx="6">
                  <c:v>12.096500000000001</c:v>
                </c:pt>
                <c:pt idx="7">
                  <c:v>13.990399999999999</c:v>
                </c:pt>
                <c:pt idx="8">
                  <c:v>16.317299999999999</c:v>
                </c:pt>
                <c:pt idx="9">
                  <c:v>18.0061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6-42A4-944D-CCA683FF4AFE}"/>
            </c:ext>
          </c:extLst>
        </c:ser>
        <c:ser>
          <c:idx val="5"/>
          <c:order val="1"/>
          <c:tx>
            <c:strRef>
              <c:f>K0!$E$1</c:f>
              <c:strCache>
                <c:ptCount val="1"/>
                <c:pt idx="0">
                  <c:v>Field vane and CAUC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K0!$E$2:$E$11</c:f>
              <c:numCache>
                <c:formatCode>General</c:formatCode>
                <c:ptCount val="10"/>
                <c:pt idx="0">
                  <c:v>0.60136999999999996</c:v>
                </c:pt>
                <c:pt idx="1">
                  <c:v>0.60741000000000001</c:v>
                </c:pt>
                <c:pt idx="2">
                  <c:v>0.58682999999999996</c:v>
                </c:pt>
                <c:pt idx="3">
                  <c:v>0.67262999999999995</c:v>
                </c:pt>
                <c:pt idx="4">
                  <c:v>0.66300999999999999</c:v>
                </c:pt>
                <c:pt idx="5">
                  <c:v>0.65808</c:v>
                </c:pt>
                <c:pt idx="6">
                  <c:v>0.70765</c:v>
                </c:pt>
                <c:pt idx="7">
                  <c:v>0.68859999999999999</c:v>
                </c:pt>
                <c:pt idx="8">
                  <c:v>0.63388999999999995</c:v>
                </c:pt>
                <c:pt idx="9">
                  <c:v>0.65390000000000004</c:v>
                </c:pt>
              </c:numCache>
            </c:numRef>
          </c:xVal>
          <c:yVal>
            <c:numRef>
              <c:f>K0!$D$2:$D$11</c:f>
              <c:numCache>
                <c:formatCode>General</c:formatCode>
                <c:ptCount val="10"/>
                <c:pt idx="0">
                  <c:v>3.327</c:v>
                </c:pt>
                <c:pt idx="1">
                  <c:v>6.0742000000000003</c:v>
                </c:pt>
                <c:pt idx="2">
                  <c:v>6.9476000000000004</c:v>
                </c:pt>
                <c:pt idx="3">
                  <c:v>7.6021999999999998</c:v>
                </c:pt>
                <c:pt idx="4">
                  <c:v>8.8765000000000001</c:v>
                </c:pt>
                <c:pt idx="5">
                  <c:v>10.256</c:v>
                </c:pt>
                <c:pt idx="6">
                  <c:v>12.102399999999999</c:v>
                </c:pt>
                <c:pt idx="7">
                  <c:v>12.7089</c:v>
                </c:pt>
                <c:pt idx="8">
                  <c:v>14.106299999999999</c:v>
                </c:pt>
                <c:pt idx="9">
                  <c:v>14.905200000000001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6-42A4-944D-CCA683FF4AFE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CB6-4B27-823B-FBE7476A40AE}"/>
              </c:ext>
            </c:extLst>
          </c:dPt>
          <c:xVal>
            <c:numRef>
              <c:f>K0!$W$1:$W$2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K0!$V$1:$V$2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6-4B27-823B-FBE7476A40AE}"/>
            </c:ext>
          </c:extLst>
        </c:ser>
        <c:ser>
          <c:idx val="1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K0!$W$3:$W$4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K0!$V$3:$V$4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6-4B27-823B-FBE7476A40AE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K0!$W$5:$W$6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K0!$V$5:$V$6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6-4B27-823B-FBE7476A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0</a:t>
                </a:r>
                <a:r>
                  <a:rPr lang="en-US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0.5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based on water content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parameters'!$P$5:$P$306</c:f>
              <c:numCache>
                <c:formatCode>0.00</c:formatCode>
                <c:ptCount val="302"/>
                <c:pt idx="1">
                  <c:v>16.144051049518897</c:v>
                </c:pt>
                <c:pt idx="2">
                  <c:v>16.222820648119509</c:v>
                </c:pt>
                <c:pt idx="3">
                  <c:v>16.162051134213797</c:v>
                </c:pt>
                <c:pt idx="4">
                  <c:v>17.927052573510665</c:v>
                </c:pt>
                <c:pt idx="5">
                  <c:v>17.838427547259759</c:v>
                </c:pt>
                <c:pt idx="6">
                  <c:v>18.038131768953068</c:v>
                </c:pt>
                <c:pt idx="7">
                  <c:v>17.780436978460472</c:v>
                </c:pt>
                <c:pt idx="8">
                  <c:v>18.007529887754103</c:v>
                </c:pt>
                <c:pt idx="9">
                  <c:v>17.848176790508759</c:v>
                </c:pt>
                <c:pt idx="10">
                  <c:v>17.977160130993369</c:v>
                </c:pt>
                <c:pt idx="11">
                  <c:v>17.65768791563109</c:v>
                </c:pt>
                <c:pt idx="12">
                  <c:v>17.611501824979968</c:v>
                </c:pt>
                <c:pt idx="13">
                  <c:v>17.676319676068285</c:v>
                </c:pt>
                <c:pt idx="14">
                  <c:v>17.584056627622822</c:v>
                </c:pt>
                <c:pt idx="15">
                  <c:v>15.880653681082867</c:v>
                </c:pt>
                <c:pt idx="16">
                  <c:v>15.826354201448751</c:v>
                </c:pt>
                <c:pt idx="17">
                  <c:v>15.741530403250179</c:v>
                </c:pt>
                <c:pt idx="18">
                  <c:v>16.009467547118096</c:v>
                </c:pt>
                <c:pt idx="19">
                  <c:v>15.891635256096635</c:v>
                </c:pt>
                <c:pt idx="20">
                  <c:v>16.044004594857292</c:v>
                </c:pt>
                <c:pt idx="21">
                  <c:v>16.009467547118096</c:v>
                </c:pt>
                <c:pt idx="22">
                  <c:v>16.038220878825971</c:v>
                </c:pt>
                <c:pt idx="23">
                  <c:v>16.335280845593275</c:v>
                </c:pt>
                <c:pt idx="24">
                  <c:v>16.303636202778023</c:v>
                </c:pt>
                <c:pt idx="27">
                  <c:v>15.762503959615294</c:v>
                </c:pt>
                <c:pt idx="28">
                  <c:v>15.869712967603304</c:v>
                </c:pt>
                <c:pt idx="30">
                  <c:v>15.810259355027236</c:v>
                </c:pt>
                <c:pt idx="33">
                  <c:v>15.886139346604109</c:v>
                </c:pt>
                <c:pt idx="34">
                  <c:v>15.941564194952798</c:v>
                </c:pt>
                <c:pt idx="38">
                  <c:v>16.055605330349209</c:v>
                </c:pt>
                <c:pt idx="40">
                  <c:v>16.009467547118096</c:v>
                </c:pt>
                <c:pt idx="41">
                  <c:v>15.842538463378217</c:v>
                </c:pt>
                <c:pt idx="42">
                  <c:v>16.01519628535247</c:v>
                </c:pt>
                <c:pt idx="43">
                  <c:v>16.247465392329868</c:v>
                </c:pt>
                <c:pt idx="44">
                  <c:v>16.186215953201817</c:v>
                </c:pt>
                <c:pt idx="45">
                  <c:v>16.032448221486099</c:v>
                </c:pt>
                <c:pt idx="46">
                  <c:v>16.126155819310647</c:v>
                </c:pt>
                <c:pt idx="47">
                  <c:v>16.367244807530476</c:v>
                </c:pt>
                <c:pt idx="48">
                  <c:v>16.272306117882678</c:v>
                </c:pt>
                <c:pt idx="49">
                  <c:v>16.373676343969795</c:v>
                </c:pt>
                <c:pt idx="51">
                  <c:v>16.038220878825971</c:v>
                </c:pt>
                <c:pt idx="52">
                  <c:v>16.198369575067332</c:v>
                </c:pt>
                <c:pt idx="53">
                  <c:v>16.210571045664036</c:v>
                </c:pt>
                <c:pt idx="54">
                  <c:v>17.026656092439563</c:v>
                </c:pt>
                <c:pt idx="55">
                  <c:v>17.026656092439563</c:v>
                </c:pt>
                <c:pt idx="60">
                  <c:v>17.809324607592856</c:v>
                </c:pt>
                <c:pt idx="61">
                  <c:v>17.809324607592856</c:v>
                </c:pt>
                <c:pt idx="64">
                  <c:v>17.770855203064716</c:v>
                </c:pt>
                <c:pt idx="65">
                  <c:v>17.907185365695767</c:v>
                </c:pt>
                <c:pt idx="66">
                  <c:v>17.897289059252756</c:v>
                </c:pt>
                <c:pt idx="67">
                  <c:v>18.226770198885777</c:v>
                </c:pt>
                <c:pt idx="68">
                  <c:v>18.089658010890286</c:v>
                </c:pt>
                <c:pt idx="69">
                  <c:v>17.907185365695767</c:v>
                </c:pt>
                <c:pt idx="71">
                  <c:v>17.529755745291698</c:v>
                </c:pt>
                <c:pt idx="73">
                  <c:v>17.639146381233612</c:v>
                </c:pt>
                <c:pt idx="74">
                  <c:v>17.927052573510665</c:v>
                </c:pt>
                <c:pt idx="75">
                  <c:v>17.819001545510247</c:v>
                </c:pt>
                <c:pt idx="76">
                  <c:v>17.819001545510247</c:v>
                </c:pt>
                <c:pt idx="77">
                  <c:v>18.12089206337145</c:v>
                </c:pt>
                <c:pt idx="79">
                  <c:v>17.59318300903189</c:v>
                </c:pt>
                <c:pt idx="80">
                  <c:v>16.491706939293049</c:v>
                </c:pt>
                <c:pt idx="81">
                  <c:v>16.491706939293049</c:v>
                </c:pt>
                <c:pt idx="85">
                  <c:v>16.067250683896237</c:v>
                </c:pt>
                <c:pt idx="86">
                  <c:v>16.067250683896237</c:v>
                </c:pt>
                <c:pt idx="89">
                  <c:v>16.078940913405312</c:v>
                </c:pt>
                <c:pt idx="91">
                  <c:v>16.11428346676297</c:v>
                </c:pt>
                <c:pt idx="93">
                  <c:v>16.47173253199912</c:v>
                </c:pt>
                <c:pt idx="94">
                  <c:v>16.559188041564539</c:v>
                </c:pt>
                <c:pt idx="98">
                  <c:v>16.607265673902461</c:v>
                </c:pt>
                <c:pt idx="99">
                  <c:v>17.097791798107256</c:v>
                </c:pt>
                <c:pt idx="103">
                  <c:v>16.806837089698984</c:v>
                </c:pt>
                <c:pt idx="104">
                  <c:v>17.648405911189034</c:v>
                </c:pt>
                <c:pt idx="105">
                  <c:v>17.967088006038217</c:v>
                </c:pt>
                <c:pt idx="106">
                  <c:v>18.058663298679509</c:v>
                </c:pt>
                <c:pt idx="107">
                  <c:v>17.957041283549863</c:v>
                </c:pt>
                <c:pt idx="108">
                  <c:v>18.089658010890286</c:v>
                </c:pt>
                <c:pt idx="109">
                  <c:v>17.897289059252756</c:v>
                </c:pt>
                <c:pt idx="110">
                  <c:v>17.761296998965157</c:v>
                </c:pt>
                <c:pt idx="111">
                  <c:v>17.666992476483404</c:v>
                </c:pt>
                <c:pt idx="112">
                  <c:v>17.685669597109108</c:v>
                </c:pt>
                <c:pt idx="113">
                  <c:v>17.676319676068285</c:v>
                </c:pt>
                <c:pt idx="114">
                  <c:v>16.266077435525361</c:v>
                </c:pt>
                <c:pt idx="116">
                  <c:v>17.751762279290105</c:v>
                </c:pt>
                <c:pt idx="117">
                  <c:v>17.87757057566153</c:v>
                </c:pt>
                <c:pt idx="118">
                  <c:v>17.927052573510665</c:v>
                </c:pt>
                <c:pt idx="119">
                  <c:v>17.987257754879934</c:v>
                </c:pt>
                <c:pt idx="120">
                  <c:v>17.011041365144056</c:v>
                </c:pt>
                <c:pt idx="121">
                  <c:v>17.565869521934385</c:v>
                </c:pt>
                <c:pt idx="122">
                  <c:v>17.770855203064716</c:v>
                </c:pt>
                <c:pt idx="123">
                  <c:v>18.007529887754103</c:v>
                </c:pt>
                <c:pt idx="124">
                  <c:v>18.226770198885777</c:v>
                </c:pt>
                <c:pt idx="125">
                  <c:v>18.291632724310482</c:v>
                </c:pt>
                <c:pt idx="126">
                  <c:v>15.941564194952798</c:v>
                </c:pt>
                <c:pt idx="127">
                  <c:v>15.930395879935494</c:v>
                </c:pt>
                <c:pt idx="128">
                  <c:v>16.108364530048867</c:v>
                </c:pt>
                <c:pt idx="129">
                  <c:v>16.4321502189188</c:v>
                </c:pt>
                <c:pt idx="130">
                  <c:v>16.525273031161039</c:v>
                </c:pt>
                <c:pt idx="131">
                  <c:v>17.648405911189034</c:v>
                </c:pt>
                <c:pt idx="132">
                  <c:v>17.685669597109108</c:v>
                </c:pt>
                <c:pt idx="133">
                  <c:v>15.95839576291857</c:v>
                </c:pt>
                <c:pt idx="134">
                  <c:v>15.986661298510338</c:v>
                </c:pt>
                <c:pt idx="135">
                  <c:v>16.044004594857292</c:v>
                </c:pt>
                <c:pt idx="136">
                  <c:v>16.067250683896237</c:v>
                </c:pt>
                <c:pt idx="137">
                  <c:v>16.552376865128323</c:v>
                </c:pt>
                <c:pt idx="138">
                  <c:v>16.525273031161039</c:v>
                </c:pt>
                <c:pt idx="139">
                  <c:v>17.146021212399809</c:v>
                </c:pt>
                <c:pt idx="140">
                  <c:v>17.178539943747115</c:v>
                </c:pt>
                <c:pt idx="141">
                  <c:v>15.941564194952798</c:v>
                </c:pt>
                <c:pt idx="142">
                  <c:v>16.003749710345406</c:v>
                </c:pt>
                <c:pt idx="143">
                  <c:v>18.027905186214536</c:v>
                </c:pt>
                <c:pt idx="144">
                  <c:v>18.027905186214536</c:v>
                </c:pt>
                <c:pt idx="145">
                  <c:v>17.639146381233612</c:v>
                </c:pt>
                <c:pt idx="146">
                  <c:v>17.639146381233612</c:v>
                </c:pt>
                <c:pt idx="147">
                  <c:v>17.967088006038217</c:v>
                </c:pt>
                <c:pt idx="148">
                  <c:v>18.027905186214536</c:v>
                </c:pt>
                <c:pt idx="149">
                  <c:v>17.907185365695767</c:v>
                </c:pt>
                <c:pt idx="150">
                  <c:v>17.957041283549863</c:v>
                </c:pt>
                <c:pt idx="151">
                  <c:v>16.044004594857292</c:v>
                </c:pt>
                <c:pt idx="152">
                  <c:v>16.009467547118096</c:v>
                </c:pt>
                <c:pt idx="153">
                  <c:v>17.87757057566153</c:v>
                </c:pt>
                <c:pt idx="154">
                  <c:v>17.848176790508759</c:v>
                </c:pt>
                <c:pt idx="155">
                  <c:v>16.174109899156207</c:v>
                </c:pt>
                <c:pt idx="156">
                  <c:v>16.192286800651818</c:v>
                </c:pt>
                <c:pt idx="157">
                  <c:v>17.713856522268689</c:v>
                </c:pt>
                <c:pt idx="158">
                  <c:v>17.838427547259759</c:v>
                </c:pt>
                <c:pt idx="159">
                  <c:v>16.150039381831132</c:v>
                </c:pt>
                <c:pt idx="160">
                  <c:v>16.210571045664036</c:v>
                </c:pt>
                <c:pt idx="161">
                  <c:v>17.761296998965157</c:v>
                </c:pt>
                <c:pt idx="162">
                  <c:v>17.897289059252756</c:v>
                </c:pt>
                <c:pt idx="163">
                  <c:v>16.204464311631011</c:v>
                </c:pt>
                <c:pt idx="164">
                  <c:v>16.073090172958764</c:v>
                </c:pt>
                <c:pt idx="165">
                  <c:v>17.742250957594194</c:v>
                </c:pt>
                <c:pt idx="167">
                  <c:v>17.476226910044815</c:v>
                </c:pt>
                <c:pt idx="172">
                  <c:v>17.458552691839646</c:v>
                </c:pt>
                <c:pt idx="174">
                  <c:v>17.602331381623699</c:v>
                </c:pt>
                <c:pt idx="178">
                  <c:v>17.723298164474638</c:v>
                </c:pt>
                <c:pt idx="183">
                  <c:v>17.666992476483404</c:v>
                </c:pt>
                <c:pt idx="184">
                  <c:v>18.368610370225365</c:v>
                </c:pt>
                <c:pt idx="186">
                  <c:v>16.386578474616154</c:v>
                </c:pt>
                <c:pt idx="189">
                  <c:v>16.380120886501011</c:v>
                </c:pt>
                <c:pt idx="190">
                  <c:v>15.767771312926891</c:v>
                </c:pt>
                <c:pt idx="193">
                  <c:v>15.941564194952798</c:v>
                </c:pt>
                <c:pt idx="197">
                  <c:v>15.869712967603304</c:v>
                </c:pt>
                <c:pt idx="198">
                  <c:v>15.886139346604109</c:v>
                </c:pt>
                <c:pt idx="203">
                  <c:v>16.078940913405312</c:v>
                </c:pt>
                <c:pt idx="205">
                  <c:v>16.186215953201817</c:v>
                </c:pt>
                <c:pt idx="206">
                  <c:v>16.216689812626793</c:v>
                </c:pt>
                <c:pt idx="209">
                  <c:v>16.235118667799437</c:v>
                </c:pt>
                <c:pt idx="211">
                  <c:v>17.611501824979968</c:v>
                </c:pt>
                <c:pt idx="217">
                  <c:v>17.770855203064716</c:v>
                </c:pt>
                <c:pt idx="218">
                  <c:v>18.089658010890286</c:v>
                </c:pt>
                <c:pt idx="219">
                  <c:v>16.505091851136108</c:v>
                </c:pt>
                <c:pt idx="222">
                  <c:v>16.445290414986239</c:v>
                </c:pt>
                <c:pt idx="223">
                  <c:v>16.505091851136108</c:v>
                </c:pt>
                <c:pt idx="226">
                  <c:v>16.266077435525361</c:v>
                </c:pt>
                <c:pt idx="227">
                  <c:v>15.91372190982093</c:v>
                </c:pt>
                <c:pt idx="230">
                  <c:v>16.552376865128323</c:v>
                </c:pt>
                <c:pt idx="232">
                  <c:v>16.792183031458531</c:v>
                </c:pt>
                <c:pt idx="233">
                  <c:v>16.987748964096863</c:v>
                </c:pt>
                <c:pt idx="234">
                  <c:v>17.137937511740031</c:v>
                </c:pt>
                <c:pt idx="235">
                  <c:v>17.203123881093696</c:v>
                </c:pt>
                <c:pt idx="240">
                  <c:v>17.520781105686765</c:v>
                </c:pt>
                <c:pt idx="242">
                  <c:v>17.751762279290105</c:v>
                </c:pt>
                <c:pt idx="243">
                  <c:v>17.838427547259759</c:v>
                </c:pt>
                <c:pt idx="244">
                  <c:v>17.967088006038217</c:v>
                </c:pt>
                <c:pt idx="245">
                  <c:v>16.663081850700205</c:v>
                </c:pt>
                <c:pt idx="247">
                  <c:v>16.705566796856619</c:v>
                </c:pt>
                <c:pt idx="252">
                  <c:v>16.995495882475669</c:v>
                </c:pt>
                <c:pt idx="253">
                  <c:v>17.269511837401001</c:v>
                </c:pt>
                <c:pt idx="258">
                  <c:v>17.695042322732778</c:v>
                </c:pt>
                <c:pt idx="260">
                  <c:v>17.62990924423741</c:v>
                </c:pt>
                <c:pt idx="261">
                  <c:v>17.967088006038217</c:v>
                </c:pt>
                <c:pt idx="263">
                  <c:v>17.997380974651573</c:v>
                </c:pt>
                <c:pt idx="265">
                  <c:v>18.131357080700152</c:v>
                </c:pt>
                <c:pt idx="266">
                  <c:v>18.048384439790084</c:v>
                </c:pt>
                <c:pt idx="267">
                  <c:v>18.141849104396602</c:v>
                </c:pt>
                <c:pt idx="268">
                  <c:v>18.368610370225365</c:v>
                </c:pt>
                <c:pt idx="269">
                  <c:v>17.897289059252756</c:v>
                </c:pt>
                <c:pt idx="270">
                  <c:v>17.799671592775038</c:v>
                </c:pt>
                <c:pt idx="271">
                  <c:v>17.493985090913871</c:v>
                </c:pt>
                <c:pt idx="272">
                  <c:v>17.648405911189034</c:v>
                </c:pt>
                <c:pt idx="277">
                  <c:v>17.639146381233612</c:v>
                </c:pt>
                <c:pt idx="278">
                  <c:v>17.819001545510247</c:v>
                </c:pt>
                <c:pt idx="281">
                  <c:v>16.216689812626793</c:v>
                </c:pt>
                <c:pt idx="282">
                  <c:v>16.532027946383892</c:v>
                </c:pt>
                <c:pt idx="284">
                  <c:v>16.511805026656511</c:v>
                </c:pt>
                <c:pt idx="285">
                  <c:v>16.518532072321399</c:v>
                </c:pt>
                <c:pt idx="289">
                  <c:v>16.933997266950783</c:v>
                </c:pt>
                <c:pt idx="290">
                  <c:v>16.896106724308979</c:v>
                </c:pt>
                <c:pt idx="293">
                  <c:v>17.22787677949481</c:v>
                </c:pt>
                <c:pt idx="294">
                  <c:v>17.62069441906689</c:v>
                </c:pt>
                <c:pt idx="298">
                  <c:v>17.848176790508759</c:v>
                </c:pt>
                <c:pt idx="300">
                  <c:v>17.897289059252756</c:v>
                </c:pt>
                <c:pt idx="301">
                  <c:v>18.027905186214536</c:v>
                </c:pt>
              </c:numCache>
            </c:numRef>
          </c:xVal>
          <c:yVal>
            <c:numRef>
              <c:f>'Index parameters'!$B$5:$B$306</c:f>
              <c:numCache>
                <c:formatCode>General</c:formatCode>
                <c:ptCount val="302"/>
                <c:pt idx="0">
                  <c:v>6.85</c:v>
                </c:pt>
                <c:pt idx="1">
                  <c:v>6.87</c:v>
                </c:pt>
                <c:pt idx="2">
                  <c:v>6.96</c:v>
                </c:pt>
                <c:pt idx="3">
                  <c:v>6.96</c:v>
                </c:pt>
                <c:pt idx="4">
                  <c:v>10.220000000000001</c:v>
                </c:pt>
                <c:pt idx="5">
                  <c:v>10.24</c:v>
                </c:pt>
                <c:pt idx="6">
                  <c:v>10.24</c:v>
                </c:pt>
                <c:pt idx="7">
                  <c:v>10.24</c:v>
                </c:pt>
                <c:pt idx="8">
                  <c:v>10.24</c:v>
                </c:pt>
                <c:pt idx="9">
                  <c:v>10.24</c:v>
                </c:pt>
                <c:pt idx="10">
                  <c:v>10.24</c:v>
                </c:pt>
                <c:pt idx="11">
                  <c:v>10.24</c:v>
                </c:pt>
                <c:pt idx="12">
                  <c:v>12.22</c:v>
                </c:pt>
                <c:pt idx="13">
                  <c:v>12.27</c:v>
                </c:pt>
                <c:pt idx="14">
                  <c:v>12.32</c:v>
                </c:pt>
                <c:pt idx="15">
                  <c:v>14.1</c:v>
                </c:pt>
                <c:pt idx="16">
                  <c:v>14.14</c:v>
                </c:pt>
                <c:pt idx="17">
                  <c:v>14.14</c:v>
                </c:pt>
                <c:pt idx="18">
                  <c:v>14.43</c:v>
                </c:pt>
                <c:pt idx="19">
                  <c:v>14.52</c:v>
                </c:pt>
                <c:pt idx="20">
                  <c:v>14.52</c:v>
                </c:pt>
                <c:pt idx="21">
                  <c:v>14.52</c:v>
                </c:pt>
                <c:pt idx="22">
                  <c:v>14.82</c:v>
                </c:pt>
                <c:pt idx="23">
                  <c:v>14.89</c:v>
                </c:pt>
                <c:pt idx="24">
                  <c:v>14.89</c:v>
                </c:pt>
                <c:pt idx="25">
                  <c:v>3.03</c:v>
                </c:pt>
                <c:pt idx="26">
                  <c:v>3.08</c:v>
                </c:pt>
                <c:pt idx="27">
                  <c:v>3.09</c:v>
                </c:pt>
                <c:pt idx="28">
                  <c:v>3.13</c:v>
                </c:pt>
                <c:pt idx="29">
                  <c:v>3.15</c:v>
                </c:pt>
                <c:pt idx="30">
                  <c:v>3.23</c:v>
                </c:pt>
                <c:pt idx="31">
                  <c:v>4.03</c:v>
                </c:pt>
                <c:pt idx="32">
                  <c:v>4.08</c:v>
                </c:pt>
                <c:pt idx="33">
                  <c:v>4.09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5.04</c:v>
                </c:pt>
                <c:pt idx="37">
                  <c:v>5.0999999999999996</c:v>
                </c:pt>
                <c:pt idx="38">
                  <c:v>5.1100000000000003</c:v>
                </c:pt>
                <c:pt idx="39">
                  <c:v>5.13</c:v>
                </c:pt>
                <c:pt idx="40">
                  <c:v>5.2</c:v>
                </c:pt>
                <c:pt idx="41">
                  <c:v>5.25</c:v>
                </c:pt>
                <c:pt idx="42">
                  <c:v>5.3</c:v>
                </c:pt>
                <c:pt idx="43">
                  <c:v>5.35</c:v>
                </c:pt>
                <c:pt idx="44">
                  <c:v>5.4</c:v>
                </c:pt>
                <c:pt idx="45">
                  <c:v>5.45</c:v>
                </c:pt>
                <c:pt idx="46">
                  <c:v>5.6</c:v>
                </c:pt>
                <c:pt idx="47">
                  <c:v>5.63</c:v>
                </c:pt>
                <c:pt idx="48">
                  <c:v>5.68</c:v>
                </c:pt>
                <c:pt idx="49">
                  <c:v>5.72</c:v>
                </c:pt>
                <c:pt idx="50">
                  <c:v>6.05</c:v>
                </c:pt>
                <c:pt idx="51">
                  <c:v>6.15</c:v>
                </c:pt>
                <c:pt idx="52">
                  <c:v>6.3</c:v>
                </c:pt>
                <c:pt idx="53">
                  <c:v>6.4</c:v>
                </c:pt>
                <c:pt idx="54">
                  <c:v>8.1</c:v>
                </c:pt>
                <c:pt idx="55">
                  <c:v>8.11</c:v>
                </c:pt>
                <c:pt idx="56">
                  <c:v>8.15</c:v>
                </c:pt>
                <c:pt idx="57">
                  <c:v>8.1999999999999993</c:v>
                </c:pt>
                <c:pt idx="58">
                  <c:v>8.6</c:v>
                </c:pt>
                <c:pt idx="59">
                  <c:v>8.65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9.0399999999999991</c:v>
                </c:pt>
                <c:pt idx="63">
                  <c:v>9.08</c:v>
                </c:pt>
                <c:pt idx="64">
                  <c:v>9.09</c:v>
                </c:pt>
                <c:pt idx="65">
                  <c:v>9.1</c:v>
                </c:pt>
                <c:pt idx="66">
                  <c:v>9.25</c:v>
                </c:pt>
                <c:pt idx="67">
                  <c:v>9.4</c:v>
                </c:pt>
                <c:pt idx="68">
                  <c:v>9.5</c:v>
                </c:pt>
                <c:pt idx="69">
                  <c:v>10.1</c:v>
                </c:pt>
                <c:pt idx="70">
                  <c:v>11.05</c:v>
                </c:pt>
                <c:pt idx="71">
                  <c:v>11.1</c:v>
                </c:pt>
                <c:pt idx="72">
                  <c:v>11.13</c:v>
                </c:pt>
                <c:pt idx="73">
                  <c:v>11.2</c:v>
                </c:pt>
                <c:pt idx="74">
                  <c:v>11.4</c:v>
                </c:pt>
                <c:pt idx="75">
                  <c:v>11.5</c:v>
                </c:pt>
                <c:pt idx="76">
                  <c:v>11.53</c:v>
                </c:pt>
                <c:pt idx="77">
                  <c:v>11.75</c:v>
                </c:pt>
                <c:pt idx="78">
                  <c:v>12.05</c:v>
                </c:pt>
                <c:pt idx="79">
                  <c:v>12.77</c:v>
                </c:pt>
                <c:pt idx="80">
                  <c:v>13.1</c:v>
                </c:pt>
                <c:pt idx="81">
                  <c:v>13.11</c:v>
                </c:pt>
                <c:pt idx="82">
                  <c:v>13.15</c:v>
                </c:pt>
                <c:pt idx="83">
                  <c:v>13.2</c:v>
                </c:pt>
                <c:pt idx="84">
                  <c:v>13.65</c:v>
                </c:pt>
                <c:pt idx="85">
                  <c:v>13.68</c:v>
                </c:pt>
                <c:pt idx="86">
                  <c:v>13.7</c:v>
                </c:pt>
                <c:pt idx="87">
                  <c:v>14.05</c:v>
                </c:pt>
                <c:pt idx="88">
                  <c:v>14.14</c:v>
                </c:pt>
                <c:pt idx="89">
                  <c:v>14.77</c:v>
                </c:pt>
                <c:pt idx="90">
                  <c:v>15.05</c:v>
                </c:pt>
                <c:pt idx="91">
                  <c:v>15.77</c:v>
                </c:pt>
                <c:pt idx="92">
                  <c:v>17.05</c:v>
                </c:pt>
                <c:pt idx="93">
                  <c:v>17.75</c:v>
                </c:pt>
                <c:pt idx="94">
                  <c:v>18.11</c:v>
                </c:pt>
                <c:pt idx="95">
                  <c:v>18.16</c:v>
                </c:pt>
                <c:pt idx="96">
                  <c:v>18.48</c:v>
                </c:pt>
                <c:pt idx="97">
                  <c:v>18.63</c:v>
                </c:pt>
                <c:pt idx="98">
                  <c:v>18.690000000000001</c:v>
                </c:pt>
                <c:pt idx="99">
                  <c:v>19.11</c:v>
                </c:pt>
                <c:pt idx="100">
                  <c:v>19.2</c:v>
                </c:pt>
                <c:pt idx="101">
                  <c:v>19.399999999999999</c:v>
                </c:pt>
                <c:pt idx="102">
                  <c:v>19.63</c:v>
                </c:pt>
                <c:pt idx="103">
                  <c:v>19.670000000000002</c:v>
                </c:pt>
                <c:pt idx="104">
                  <c:v>10.11</c:v>
                </c:pt>
                <c:pt idx="105">
                  <c:v>10.23</c:v>
                </c:pt>
                <c:pt idx="106">
                  <c:v>10.34</c:v>
                </c:pt>
                <c:pt idx="107">
                  <c:v>10.48</c:v>
                </c:pt>
                <c:pt idx="108">
                  <c:v>10.6</c:v>
                </c:pt>
                <c:pt idx="109">
                  <c:v>12.13</c:v>
                </c:pt>
                <c:pt idx="110">
                  <c:v>12.25</c:v>
                </c:pt>
                <c:pt idx="111">
                  <c:v>12.34</c:v>
                </c:pt>
                <c:pt idx="112">
                  <c:v>12.38</c:v>
                </c:pt>
                <c:pt idx="113">
                  <c:v>12.44</c:v>
                </c:pt>
                <c:pt idx="114">
                  <c:v>8.42</c:v>
                </c:pt>
                <c:pt idx="115">
                  <c:v>8.52</c:v>
                </c:pt>
                <c:pt idx="116">
                  <c:v>9.02</c:v>
                </c:pt>
                <c:pt idx="117">
                  <c:v>9.08</c:v>
                </c:pt>
                <c:pt idx="118">
                  <c:v>10.02</c:v>
                </c:pt>
                <c:pt idx="119">
                  <c:v>10.130000000000001</c:v>
                </c:pt>
                <c:pt idx="120">
                  <c:v>8.9700000000000006</c:v>
                </c:pt>
                <c:pt idx="121">
                  <c:v>9.07</c:v>
                </c:pt>
                <c:pt idx="122">
                  <c:v>9.9700000000000006</c:v>
                </c:pt>
                <c:pt idx="123">
                  <c:v>10.07</c:v>
                </c:pt>
                <c:pt idx="124">
                  <c:v>10.97</c:v>
                </c:pt>
                <c:pt idx="125">
                  <c:v>11.07</c:v>
                </c:pt>
                <c:pt idx="126">
                  <c:v>5.67</c:v>
                </c:pt>
                <c:pt idx="127">
                  <c:v>6.3</c:v>
                </c:pt>
                <c:pt idx="128">
                  <c:v>6.4</c:v>
                </c:pt>
                <c:pt idx="129">
                  <c:v>7.2</c:v>
                </c:pt>
                <c:pt idx="130">
                  <c:v>7.3</c:v>
                </c:pt>
                <c:pt idx="131">
                  <c:v>8.67</c:v>
                </c:pt>
                <c:pt idx="132">
                  <c:v>8.7799999999999994</c:v>
                </c:pt>
                <c:pt idx="133">
                  <c:v>5.65</c:v>
                </c:pt>
                <c:pt idx="134">
                  <c:v>5.78</c:v>
                </c:pt>
                <c:pt idx="135">
                  <c:v>6.27</c:v>
                </c:pt>
                <c:pt idx="136">
                  <c:v>6.37</c:v>
                </c:pt>
                <c:pt idx="137">
                  <c:v>7.27</c:v>
                </c:pt>
                <c:pt idx="138">
                  <c:v>7.37</c:v>
                </c:pt>
                <c:pt idx="139">
                  <c:v>8.67</c:v>
                </c:pt>
                <c:pt idx="140">
                  <c:v>8.7799999999999994</c:v>
                </c:pt>
                <c:pt idx="141">
                  <c:v>6.6</c:v>
                </c:pt>
                <c:pt idx="142">
                  <c:v>6.73</c:v>
                </c:pt>
                <c:pt idx="143">
                  <c:v>9.59</c:v>
                </c:pt>
                <c:pt idx="144">
                  <c:v>9.6999999999999993</c:v>
                </c:pt>
                <c:pt idx="145">
                  <c:v>8.67</c:v>
                </c:pt>
                <c:pt idx="146">
                  <c:v>8.7799999999999994</c:v>
                </c:pt>
                <c:pt idx="147">
                  <c:v>9.6300000000000008</c:v>
                </c:pt>
                <c:pt idx="148">
                  <c:v>9.73</c:v>
                </c:pt>
                <c:pt idx="149">
                  <c:v>10.57</c:v>
                </c:pt>
                <c:pt idx="150">
                  <c:v>10.73</c:v>
                </c:pt>
                <c:pt idx="151">
                  <c:v>5.67</c:v>
                </c:pt>
                <c:pt idx="152">
                  <c:v>5.78</c:v>
                </c:pt>
                <c:pt idx="153">
                  <c:v>8.67</c:v>
                </c:pt>
                <c:pt idx="154">
                  <c:v>8.7799999999999994</c:v>
                </c:pt>
                <c:pt idx="155">
                  <c:v>6.19</c:v>
                </c:pt>
                <c:pt idx="156">
                  <c:v>6.3</c:v>
                </c:pt>
                <c:pt idx="157">
                  <c:v>8.93</c:v>
                </c:pt>
                <c:pt idx="158">
                  <c:v>9.06</c:v>
                </c:pt>
                <c:pt idx="159">
                  <c:v>6.17</c:v>
                </c:pt>
                <c:pt idx="160">
                  <c:v>6.28</c:v>
                </c:pt>
                <c:pt idx="161">
                  <c:v>9.25</c:v>
                </c:pt>
                <c:pt idx="162">
                  <c:v>9.3699999999999992</c:v>
                </c:pt>
                <c:pt idx="163">
                  <c:v>5.98</c:v>
                </c:pt>
                <c:pt idx="164">
                  <c:v>6.1</c:v>
                </c:pt>
                <c:pt idx="165">
                  <c:v>11.55</c:v>
                </c:pt>
                <c:pt idx="166">
                  <c:v>11.58</c:v>
                </c:pt>
                <c:pt idx="167">
                  <c:v>11.7</c:v>
                </c:pt>
                <c:pt idx="168">
                  <c:v>11.81</c:v>
                </c:pt>
                <c:pt idx="169">
                  <c:v>11.96</c:v>
                </c:pt>
                <c:pt idx="170">
                  <c:v>12.04</c:v>
                </c:pt>
                <c:pt idx="171">
                  <c:v>12.14</c:v>
                </c:pt>
                <c:pt idx="172">
                  <c:v>12.3</c:v>
                </c:pt>
                <c:pt idx="173">
                  <c:v>12.32</c:v>
                </c:pt>
                <c:pt idx="174">
                  <c:v>12.51</c:v>
                </c:pt>
                <c:pt idx="175">
                  <c:v>12.58</c:v>
                </c:pt>
                <c:pt idx="176">
                  <c:v>12.65</c:v>
                </c:pt>
                <c:pt idx="177">
                  <c:v>12.8</c:v>
                </c:pt>
                <c:pt idx="178">
                  <c:v>12.9</c:v>
                </c:pt>
                <c:pt idx="179">
                  <c:v>13.02</c:v>
                </c:pt>
                <c:pt idx="180">
                  <c:v>13.13</c:v>
                </c:pt>
                <c:pt idx="181">
                  <c:v>13.18</c:v>
                </c:pt>
                <c:pt idx="182">
                  <c:v>13.26</c:v>
                </c:pt>
                <c:pt idx="183">
                  <c:v>13.29</c:v>
                </c:pt>
                <c:pt idx="184">
                  <c:v>13.51</c:v>
                </c:pt>
                <c:pt idx="185">
                  <c:v>13.55</c:v>
                </c:pt>
                <c:pt idx="186">
                  <c:v>13.75</c:v>
                </c:pt>
                <c:pt idx="187">
                  <c:v>13.88</c:v>
                </c:pt>
                <c:pt idx="188">
                  <c:v>13.98</c:v>
                </c:pt>
                <c:pt idx="189">
                  <c:v>14.01</c:v>
                </c:pt>
                <c:pt idx="190">
                  <c:v>5.42</c:v>
                </c:pt>
                <c:pt idx="191">
                  <c:v>5.48</c:v>
                </c:pt>
                <c:pt idx="192">
                  <c:v>5.58</c:v>
                </c:pt>
                <c:pt idx="193">
                  <c:v>5.78</c:v>
                </c:pt>
                <c:pt idx="194">
                  <c:v>5.92</c:v>
                </c:pt>
                <c:pt idx="195">
                  <c:v>6.02</c:v>
                </c:pt>
                <c:pt idx="196">
                  <c:v>6.12</c:v>
                </c:pt>
                <c:pt idx="197">
                  <c:v>6.18</c:v>
                </c:pt>
                <c:pt idx="198">
                  <c:v>6.42</c:v>
                </c:pt>
                <c:pt idx="199">
                  <c:v>6.48</c:v>
                </c:pt>
                <c:pt idx="200">
                  <c:v>6.58</c:v>
                </c:pt>
                <c:pt idx="201">
                  <c:v>6.68</c:v>
                </c:pt>
                <c:pt idx="202">
                  <c:v>6.78</c:v>
                </c:pt>
                <c:pt idx="203">
                  <c:v>6.98</c:v>
                </c:pt>
                <c:pt idx="204">
                  <c:v>7.12</c:v>
                </c:pt>
                <c:pt idx="205">
                  <c:v>7.42</c:v>
                </c:pt>
                <c:pt idx="206">
                  <c:v>7.53</c:v>
                </c:pt>
                <c:pt idx="207">
                  <c:v>7.68</c:v>
                </c:pt>
                <c:pt idx="208">
                  <c:v>7.78</c:v>
                </c:pt>
                <c:pt idx="209">
                  <c:v>7.88</c:v>
                </c:pt>
                <c:pt idx="210">
                  <c:v>7.88</c:v>
                </c:pt>
                <c:pt idx="211">
                  <c:v>13.11</c:v>
                </c:pt>
                <c:pt idx="212">
                  <c:v>13.22</c:v>
                </c:pt>
                <c:pt idx="213">
                  <c:v>13.28</c:v>
                </c:pt>
                <c:pt idx="214">
                  <c:v>13.38</c:v>
                </c:pt>
                <c:pt idx="215">
                  <c:v>13.47</c:v>
                </c:pt>
                <c:pt idx="216">
                  <c:v>13.58</c:v>
                </c:pt>
                <c:pt idx="217">
                  <c:v>13.78</c:v>
                </c:pt>
                <c:pt idx="218">
                  <c:v>13.86</c:v>
                </c:pt>
                <c:pt idx="219">
                  <c:v>14.11</c:v>
                </c:pt>
                <c:pt idx="220">
                  <c:v>14.22</c:v>
                </c:pt>
                <c:pt idx="221">
                  <c:v>14.38</c:v>
                </c:pt>
                <c:pt idx="222">
                  <c:v>14.58</c:v>
                </c:pt>
                <c:pt idx="223">
                  <c:v>14.66</c:v>
                </c:pt>
                <c:pt idx="224">
                  <c:v>14.72</c:v>
                </c:pt>
                <c:pt idx="225">
                  <c:v>14.82</c:v>
                </c:pt>
                <c:pt idx="226">
                  <c:v>15.11</c:v>
                </c:pt>
                <c:pt idx="227">
                  <c:v>15.28</c:v>
                </c:pt>
                <c:pt idx="228">
                  <c:v>15.48</c:v>
                </c:pt>
                <c:pt idx="229">
                  <c:v>15.58</c:v>
                </c:pt>
                <c:pt idx="230">
                  <c:v>15.61</c:v>
                </c:pt>
                <c:pt idx="231">
                  <c:v>8.58</c:v>
                </c:pt>
                <c:pt idx="232">
                  <c:v>8.98</c:v>
                </c:pt>
                <c:pt idx="233">
                  <c:v>9.18</c:v>
                </c:pt>
                <c:pt idx="234">
                  <c:v>9.2799999999999994</c:v>
                </c:pt>
                <c:pt idx="235">
                  <c:v>9.57</c:v>
                </c:pt>
                <c:pt idx="236">
                  <c:v>9.64</c:v>
                </c:pt>
                <c:pt idx="237">
                  <c:v>9.74</c:v>
                </c:pt>
                <c:pt idx="238">
                  <c:v>9.84</c:v>
                </c:pt>
                <c:pt idx="239">
                  <c:v>9.94</c:v>
                </c:pt>
                <c:pt idx="240">
                  <c:v>10.14</c:v>
                </c:pt>
                <c:pt idx="241">
                  <c:v>10.28</c:v>
                </c:pt>
                <c:pt idx="242">
                  <c:v>10.32</c:v>
                </c:pt>
                <c:pt idx="243">
                  <c:v>10.57</c:v>
                </c:pt>
                <c:pt idx="244">
                  <c:v>10.79</c:v>
                </c:pt>
                <c:pt idx="245">
                  <c:v>8.52</c:v>
                </c:pt>
                <c:pt idx="246">
                  <c:v>8.59</c:v>
                </c:pt>
                <c:pt idx="247">
                  <c:v>8.7799999999999994</c:v>
                </c:pt>
                <c:pt idx="248">
                  <c:v>8.93</c:v>
                </c:pt>
                <c:pt idx="249">
                  <c:v>9.0399999999999991</c:v>
                </c:pt>
                <c:pt idx="250">
                  <c:v>9.1300000000000008</c:v>
                </c:pt>
                <c:pt idx="251">
                  <c:v>9.23</c:v>
                </c:pt>
                <c:pt idx="252">
                  <c:v>9.2799999999999994</c:v>
                </c:pt>
                <c:pt idx="253">
                  <c:v>9.5299999999999994</c:v>
                </c:pt>
                <c:pt idx="254">
                  <c:v>9.59</c:v>
                </c:pt>
                <c:pt idx="255">
                  <c:v>9.6300000000000008</c:v>
                </c:pt>
                <c:pt idx="256">
                  <c:v>9.7899999999999991</c:v>
                </c:pt>
                <c:pt idx="257">
                  <c:v>9.99</c:v>
                </c:pt>
                <c:pt idx="258">
                  <c:v>10.18</c:v>
                </c:pt>
                <c:pt idx="259">
                  <c:v>10.29</c:v>
                </c:pt>
                <c:pt idx="260">
                  <c:v>10.53</c:v>
                </c:pt>
                <c:pt idx="261">
                  <c:v>10.65</c:v>
                </c:pt>
                <c:pt idx="262">
                  <c:v>10.83</c:v>
                </c:pt>
                <c:pt idx="263">
                  <c:v>10.89</c:v>
                </c:pt>
                <c:pt idx="264">
                  <c:v>10.93</c:v>
                </c:pt>
                <c:pt idx="265">
                  <c:v>11.55</c:v>
                </c:pt>
                <c:pt idx="266">
                  <c:v>11.71</c:v>
                </c:pt>
                <c:pt idx="267">
                  <c:v>11.87</c:v>
                </c:pt>
                <c:pt idx="268">
                  <c:v>11.96</c:v>
                </c:pt>
                <c:pt idx="269">
                  <c:v>12.1</c:v>
                </c:pt>
                <c:pt idx="270">
                  <c:v>12.25</c:v>
                </c:pt>
                <c:pt idx="271">
                  <c:v>12.57</c:v>
                </c:pt>
                <c:pt idx="272">
                  <c:v>12.73</c:v>
                </c:pt>
                <c:pt idx="273">
                  <c:v>12.87</c:v>
                </c:pt>
                <c:pt idx="274">
                  <c:v>12.97</c:v>
                </c:pt>
                <c:pt idx="275">
                  <c:v>13.07</c:v>
                </c:pt>
                <c:pt idx="276">
                  <c:v>13.17</c:v>
                </c:pt>
                <c:pt idx="277">
                  <c:v>13.32</c:v>
                </c:pt>
                <c:pt idx="278">
                  <c:v>13.57</c:v>
                </c:pt>
                <c:pt idx="279">
                  <c:v>13.77</c:v>
                </c:pt>
                <c:pt idx="280">
                  <c:v>13.97</c:v>
                </c:pt>
                <c:pt idx="281">
                  <c:v>14.02</c:v>
                </c:pt>
                <c:pt idx="282">
                  <c:v>8.4</c:v>
                </c:pt>
                <c:pt idx="283">
                  <c:v>8.42</c:v>
                </c:pt>
                <c:pt idx="284">
                  <c:v>8.5399999999999991</c:v>
                </c:pt>
                <c:pt idx="285">
                  <c:v>8.6300000000000008</c:v>
                </c:pt>
                <c:pt idx="286">
                  <c:v>8.7200000000000006</c:v>
                </c:pt>
                <c:pt idx="287">
                  <c:v>8.82</c:v>
                </c:pt>
                <c:pt idx="288">
                  <c:v>8.9600000000000009</c:v>
                </c:pt>
                <c:pt idx="289">
                  <c:v>9.09</c:v>
                </c:pt>
                <c:pt idx="290">
                  <c:v>9.42</c:v>
                </c:pt>
                <c:pt idx="291">
                  <c:v>9.48</c:v>
                </c:pt>
                <c:pt idx="292">
                  <c:v>9.58</c:v>
                </c:pt>
                <c:pt idx="293">
                  <c:v>9.73</c:v>
                </c:pt>
                <c:pt idx="294">
                  <c:v>9.82</c:v>
                </c:pt>
                <c:pt idx="295">
                  <c:v>9.92</c:v>
                </c:pt>
                <c:pt idx="296">
                  <c:v>10.02</c:v>
                </c:pt>
                <c:pt idx="297">
                  <c:v>10.119999999999999</c:v>
                </c:pt>
                <c:pt idx="298">
                  <c:v>10.43</c:v>
                </c:pt>
                <c:pt idx="299">
                  <c:v>10.48</c:v>
                </c:pt>
                <c:pt idx="300">
                  <c:v>10.67</c:v>
                </c:pt>
                <c:pt idx="301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AD9-8C33-08CEA4974A4F}"/>
            </c:ext>
          </c:extLst>
        </c:ser>
        <c:ser>
          <c:idx val="1"/>
          <c:order val="1"/>
          <c:tx>
            <c:v>direct measurement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 parameters'!$D$5:$D$306</c:f>
              <c:numCache>
                <c:formatCode>General</c:formatCode>
                <c:ptCount val="302"/>
                <c:pt idx="1">
                  <c:v>15.92</c:v>
                </c:pt>
                <c:pt idx="2">
                  <c:v>16.11</c:v>
                </c:pt>
                <c:pt idx="3">
                  <c:v>16.04</c:v>
                </c:pt>
                <c:pt idx="4">
                  <c:v>17.95</c:v>
                </c:pt>
                <c:pt idx="5">
                  <c:v>17.579999999999998</c:v>
                </c:pt>
                <c:pt idx="6">
                  <c:v>17.63</c:v>
                </c:pt>
                <c:pt idx="7">
                  <c:v>17.55</c:v>
                </c:pt>
                <c:pt idx="8">
                  <c:v>17.739999999999998</c:v>
                </c:pt>
                <c:pt idx="9">
                  <c:v>17.62</c:v>
                </c:pt>
                <c:pt idx="10">
                  <c:v>17.79</c:v>
                </c:pt>
                <c:pt idx="11">
                  <c:v>17.579999999999998</c:v>
                </c:pt>
                <c:pt idx="12">
                  <c:v>17.32</c:v>
                </c:pt>
                <c:pt idx="13">
                  <c:v>17.2</c:v>
                </c:pt>
                <c:pt idx="14">
                  <c:v>17.3</c:v>
                </c:pt>
                <c:pt idx="15">
                  <c:v>15.59</c:v>
                </c:pt>
                <c:pt idx="16">
                  <c:v>15.78</c:v>
                </c:pt>
                <c:pt idx="17">
                  <c:v>15.78</c:v>
                </c:pt>
                <c:pt idx="18">
                  <c:v>15.47</c:v>
                </c:pt>
                <c:pt idx="19">
                  <c:v>15.66</c:v>
                </c:pt>
                <c:pt idx="20">
                  <c:v>15.87</c:v>
                </c:pt>
                <c:pt idx="21">
                  <c:v>15.85</c:v>
                </c:pt>
                <c:pt idx="22">
                  <c:v>15.44</c:v>
                </c:pt>
                <c:pt idx="23">
                  <c:v>16.16</c:v>
                </c:pt>
                <c:pt idx="24">
                  <c:v>15.91</c:v>
                </c:pt>
                <c:pt idx="27">
                  <c:v>15.49</c:v>
                </c:pt>
                <c:pt idx="28">
                  <c:v>15.28</c:v>
                </c:pt>
                <c:pt idx="30">
                  <c:v>15.48</c:v>
                </c:pt>
                <c:pt idx="33">
                  <c:v>15.63</c:v>
                </c:pt>
                <c:pt idx="34">
                  <c:v>15.03</c:v>
                </c:pt>
                <c:pt idx="38">
                  <c:v>15.7</c:v>
                </c:pt>
                <c:pt idx="40">
                  <c:v>15.32</c:v>
                </c:pt>
                <c:pt idx="41">
                  <c:v>16.010000000000002</c:v>
                </c:pt>
                <c:pt idx="53">
                  <c:v>16.010000000000002</c:v>
                </c:pt>
                <c:pt idx="54">
                  <c:v>17.3</c:v>
                </c:pt>
                <c:pt idx="64">
                  <c:v>16.84</c:v>
                </c:pt>
                <c:pt idx="66">
                  <c:v>17.59</c:v>
                </c:pt>
                <c:pt idx="70">
                  <c:v>16.98</c:v>
                </c:pt>
                <c:pt idx="71">
                  <c:v>16.88</c:v>
                </c:pt>
                <c:pt idx="76">
                  <c:v>17.41</c:v>
                </c:pt>
                <c:pt idx="78">
                  <c:v>17.73</c:v>
                </c:pt>
                <c:pt idx="80">
                  <c:v>16.100000000000001</c:v>
                </c:pt>
                <c:pt idx="84">
                  <c:v>16.27</c:v>
                </c:pt>
                <c:pt idx="87">
                  <c:v>15.91</c:v>
                </c:pt>
                <c:pt idx="90">
                  <c:v>15.09</c:v>
                </c:pt>
                <c:pt idx="92">
                  <c:v>16.12</c:v>
                </c:pt>
                <c:pt idx="104">
                  <c:v>17.45</c:v>
                </c:pt>
                <c:pt idx="105">
                  <c:v>17.78</c:v>
                </c:pt>
                <c:pt idx="106">
                  <c:v>17.89</c:v>
                </c:pt>
                <c:pt idx="107">
                  <c:v>17.86</c:v>
                </c:pt>
                <c:pt idx="108">
                  <c:v>17.96</c:v>
                </c:pt>
                <c:pt idx="109">
                  <c:v>17.78</c:v>
                </c:pt>
                <c:pt idx="110">
                  <c:v>17.63</c:v>
                </c:pt>
                <c:pt idx="111">
                  <c:v>17.29</c:v>
                </c:pt>
                <c:pt idx="112">
                  <c:v>17.309999999999999</c:v>
                </c:pt>
                <c:pt idx="113">
                  <c:v>17.52</c:v>
                </c:pt>
                <c:pt idx="114">
                  <c:v>16.55</c:v>
                </c:pt>
                <c:pt idx="115">
                  <c:v>17.940000000000001</c:v>
                </c:pt>
                <c:pt idx="116">
                  <c:v>17.899999999999999</c:v>
                </c:pt>
                <c:pt idx="117">
                  <c:v>17.75</c:v>
                </c:pt>
                <c:pt idx="118">
                  <c:v>17.93</c:v>
                </c:pt>
                <c:pt idx="119">
                  <c:v>17.920000000000002</c:v>
                </c:pt>
                <c:pt idx="120">
                  <c:v>17.09</c:v>
                </c:pt>
                <c:pt idx="121">
                  <c:v>17.47</c:v>
                </c:pt>
                <c:pt idx="122">
                  <c:v>17.600000000000001</c:v>
                </c:pt>
                <c:pt idx="123">
                  <c:v>17.82</c:v>
                </c:pt>
                <c:pt idx="124">
                  <c:v>18.27</c:v>
                </c:pt>
                <c:pt idx="125">
                  <c:v>18.13</c:v>
                </c:pt>
                <c:pt idx="126">
                  <c:v>16.29</c:v>
                </c:pt>
                <c:pt idx="127">
                  <c:v>16.03</c:v>
                </c:pt>
                <c:pt idx="128">
                  <c:v>16.22</c:v>
                </c:pt>
                <c:pt idx="129">
                  <c:v>16.48</c:v>
                </c:pt>
                <c:pt idx="130">
                  <c:v>16.39</c:v>
                </c:pt>
                <c:pt idx="131">
                  <c:v>17.399999999999999</c:v>
                </c:pt>
                <c:pt idx="132">
                  <c:v>17.579999999999998</c:v>
                </c:pt>
                <c:pt idx="133">
                  <c:v>15.99</c:v>
                </c:pt>
                <c:pt idx="134">
                  <c:v>15.84</c:v>
                </c:pt>
                <c:pt idx="135">
                  <c:v>15.99</c:v>
                </c:pt>
                <c:pt idx="136">
                  <c:v>16</c:v>
                </c:pt>
                <c:pt idx="137">
                  <c:v>16.21</c:v>
                </c:pt>
                <c:pt idx="138">
                  <c:v>16.329999999999998</c:v>
                </c:pt>
                <c:pt idx="139">
                  <c:v>17.190000000000001</c:v>
                </c:pt>
                <c:pt idx="140">
                  <c:v>17.25</c:v>
                </c:pt>
                <c:pt idx="141">
                  <c:v>15.71</c:v>
                </c:pt>
                <c:pt idx="142">
                  <c:v>16.690000000000001</c:v>
                </c:pt>
                <c:pt idx="143">
                  <c:v>17.649999999999999</c:v>
                </c:pt>
                <c:pt idx="144">
                  <c:v>17.84</c:v>
                </c:pt>
                <c:pt idx="145">
                  <c:v>17.48</c:v>
                </c:pt>
                <c:pt idx="146">
                  <c:v>17.420000000000002</c:v>
                </c:pt>
                <c:pt idx="147">
                  <c:v>17.920000000000002</c:v>
                </c:pt>
                <c:pt idx="148">
                  <c:v>17.850000000000001</c:v>
                </c:pt>
                <c:pt idx="149">
                  <c:v>17.920000000000002</c:v>
                </c:pt>
                <c:pt idx="150">
                  <c:v>17.84</c:v>
                </c:pt>
                <c:pt idx="151">
                  <c:v>16.100000000000001</c:v>
                </c:pt>
                <c:pt idx="152">
                  <c:v>16</c:v>
                </c:pt>
                <c:pt idx="153">
                  <c:v>17.86</c:v>
                </c:pt>
                <c:pt idx="154">
                  <c:v>17.62</c:v>
                </c:pt>
                <c:pt idx="155">
                  <c:v>16.22</c:v>
                </c:pt>
                <c:pt idx="156">
                  <c:v>16.14</c:v>
                </c:pt>
                <c:pt idx="157">
                  <c:v>17.34</c:v>
                </c:pt>
                <c:pt idx="158">
                  <c:v>17.600000000000001</c:v>
                </c:pt>
                <c:pt idx="159">
                  <c:v>16.2</c:v>
                </c:pt>
                <c:pt idx="160">
                  <c:v>16.14</c:v>
                </c:pt>
                <c:pt idx="161">
                  <c:v>17.55</c:v>
                </c:pt>
                <c:pt idx="162">
                  <c:v>17.72</c:v>
                </c:pt>
                <c:pt idx="163">
                  <c:v>16.2</c:v>
                </c:pt>
                <c:pt idx="164">
                  <c:v>16.03</c:v>
                </c:pt>
                <c:pt idx="167">
                  <c:v>16.93</c:v>
                </c:pt>
                <c:pt idx="178">
                  <c:v>17.41</c:v>
                </c:pt>
                <c:pt idx="186">
                  <c:v>15.86</c:v>
                </c:pt>
                <c:pt idx="193">
                  <c:v>15.75</c:v>
                </c:pt>
                <c:pt idx="203">
                  <c:v>15.93</c:v>
                </c:pt>
                <c:pt idx="206">
                  <c:v>15.99</c:v>
                </c:pt>
                <c:pt idx="217">
                  <c:v>17.54</c:v>
                </c:pt>
                <c:pt idx="222">
                  <c:v>16.16</c:v>
                </c:pt>
                <c:pt idx="227">
                  <c:v>15.8</c:v>
                </c:pt>
                <c:pt idx="232">
                  <c:v>16.53</c:v>
                </c:pt>
                <c:pt idx="233">
                  <c:v>16.670000000000002</c:v>
                </c:pt>
                <c:pt idx="240">
                  <c:v>17.309999999999999</c:v>
                </c:pt>
                <c:pt idx="244">
                  <c:v>17.670000000000002</c:v>
                </c:pt>
                <c:pt idx="247">
                  <c:v>16.510000000000002</c:v>
                </c:pt>
                <c:pt idx="258">
                  <c:v>17.46</c:v>
                </c:pt>
                <c:pt idx="261">
                  <c:v>17.77</c:v>
                </c:pt>
                <c:pt idx="265">
                  <c:v>17.86</c:v>
                </c:pt>
                <c:pt idx="266">
                  <c:v>17.73</c:v>
                </c:pt>
                <c:pt idx="267">
                  <c:v>17.88</c:v>
                </c:pt>
                <c:pt idx="272">
                  <c:v>17.440000000000001</c:v>
                </c:pt>
                <c:pt idx="278">
                  <c:v>17.68</c:v>
                </c:pt>
                <c:pt idx="284">
                  <c:v>16.34</c:v>
                </c:pt>
                <c:pt idx="293">
                  <c:v>17.07</c:v>
                </c:pt>
                <c:pt idx="300">
                  <c:v>17.63</c:v>
                </c:pt>
              </c:numCache>
            </c:numRef>
          </c:xVal>
          <c:yVal>
            <c:numRef>
              <c:f>'Index parameters'!$B$5:$B$306</c:f>
              <c:numCache>
                <c:formatCode>General</c:formatCode>
                <c:ptCount val="302"/>
                <c:pt idx="0">
                  <c:v>6.85</c:v>
                </c:pt>
                <c:pt idx="1">
                  <c:v>6.87</c:v>
                </c:pt>
                <c:pt idx="2">
                  <c:v>6.96</c:v>
                </c:pt>
                <c:pt idx="3">
                  <c:v>6.96</c:v>
                </c:pt>
                <c:pt idx="4">
                  <c:v>10.220000000000001</c:v>
                </c:pt>
                <c:pt idx="5">
                  <c:v>10.24</c:v>
                </c:pt>
                <c:pt idx="6">
                  <c:v>10.24</c:v>
                </c:pt>
                <c:pt idx="7">
                  <c:v>10.24</c:v>
                </c:pt>
                <c:pt idx="8">
                  <c:v>10.24</c:v>
                </c:pt>
                <c:pt idx="9">
                  <c:v>10.24</c:v>
                </c:pt>
                <c:pt idx="10">
                  <c:v>10.24</c:v>
                </c:pt>
                <c:pt idx="11">
                  <c:v>10.24</c:v>
                </c:pt>
                <c:pt idx="12">
                  <c:v>12.22</c:v>
                </c:pt>
                <c:pt idx="13">
                  <c:v>12.27</c:v>
                </c:pt>
                <c:pt idx="14">
                  <c:v>12.32</c:v>
                </c:pt>
                <c:pt idx="15">
                  <c:v>14.1</c:v>
                </c:pt>
                <c:pt idx="16">
                  <c:v>14.14</c:v>
                </c:pt>
                <c:pt idx="17">
                  <c:v>14.14</c:v>
                </c:pt>
                <c:pt idx="18">
                  <c:v>14.43</c:v>
                </c:pt>
                <c:pt idx="19">
                  <c:v>14.52</c:v>
                </c:pt>
                <c:pt idx="20">
                  <c:v>14.52</c:v>
                </c:pt>
                <c:pt idx="21">
                  <c:v>14.52</c:v>
                </c:pt>
                <c:pt idx="22">
                  <c:v>14.82</c:v>
                </c:pt>
                <c:pt idx="23">
                  <c:v>14.89</c:v>
                </c:pt>
                <c:pt idx="24">
                  <c:v>14.89</c:v>
                </c:pt>
                <c:pt idx="25">
                  <c:v>3.03</c:v>
                </c:pt>
                <c:pt idx="26">
                  <c:v>3.08</c:v>
                </c:pt>
                <c:pt idx="27">
                  <c:v>3.09</c:v>
                </c:pt>
                <c:pt idx="28">
                  <c:v>3.13</c:v>
                </c:pt>
                <c:pt idx="29">
                  <c:v>3.15</c:v>
                </c:pt>
                <c:pt idx="30">
                  <c:v>3.23</c:v>
                </c:pt>
                <c:pt idx="31">
                  <c:v>4.03</c:v>
                </c:pt>
                <c:pt idx="32">
                  <c:v>4.08</c:v>
                </c:pt>
                <c:pt idx="33">
                  <c:v>4.09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5.04</c:v>
                </c:pt>
                <c:pt idx="37">
                  <c:v>5.0999999999999996</c:v>
                </c:pt>
                <c:pt idx="38">
                  <c:v>5.1100000000000003</c:v>
                </c:pt>
                <c:pt idx="39">
                  <c:v>5.13</c:v>
                </c:pt>
                <c:pt idx="40">
                  <c:v>5.2</c:v>
                </c:pt>
                <c:pt idx="41">
                  <c:v>5.25</c:v>
                </c:pt>
                <c:pt idx="42">
                  <c:v>5.3</c:v>
                </c:pt>
                <c:pt idx="43">
                  <c:v>5.35</c:v>
                </c:pt>
                <c:pt idx="44">
                  <c:v>5.4</c:v>
                </c:pt>
                <c:pt idx="45">
                  <c:v>5.45</c:v>
                </c:pt>
                <c:pt idx="46">
                  <c:v>5.6</c:v>
                </c:pt>
                <c:pt idx="47">
                  <c:v>5.63</c:v>
                </c:pt>
                <c:pt idx="48">
                  <c:v>5.68</c:v>
                </c:pt>
                <c:pt idx="49">
                  <c:v>5.72</c:v>
                </c:pt>
                <c:pt idx="50">
                  <c:v>6.05</c:v>
                </c:pt>
                <c:pt idx="51">
                  <c:v>6.15</c:v>
                </c:pt>
                <c:pt idx="52">
                  <c:v>6.3</c:v>
                </c:pt>
                <c:pt idx="53">
                  <c:v>6.4</c:v>
                </c:pt>
                <c:pt idx="54">
                  <c:v>8.1</c:v>
                </c:pt>
                <c:pt idx="55">
                  <c:v>8.11</c:v>
                </c:pt>
                <c:pt idx="56">
                  <c:v>8.15</c:v>
                </c:pt>
                <c:pt idx="57">
                  <c:v>8.1999999999999993</c:v>
                </c:pt>
                <c:pt idx="58">
                  <c:v>8.6</c:v>
                </c:pt>
                <c:pt idx="59">
                  <c:v>8.65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9.0399999999999991</c:v>
                </c:pt>
                <c:pt idx="63">
                  <c:v>9.08</c:v>
                </c:pt>
                <c:pt idx="64">
                  <c:v>9.09</c:v>
                </c:pt>
                <c:pt idx="65">
                  <c:v>9.1</c:v>
                </c:pt>
                <c:pt idx="66">
                  <c:v>9.25</c:v>
                </c:pt>
                <c:pt idx="67">
                  <c:v>9.4</c:v>
                </c:pt>
                <c:pt idx="68">
                  <c:v>9.5</c:v>
                </c:pt>
                <c:pt idx="69">
                  <c:v>10.1</c:v>
                </c:pt>
                <c:pt idx="70">
                  <c:v>11.05</c:v>
                </c:pt>
                <c:pt idx="71">
                  <c:v>11.1</c:v>
                </c:pt>
                <c:pt idx="72">
                  <c:v>11.13</c:v>
                </c:pt>
                <c:pt idx="73">
                  <c:v>11.2</c:v>
                </c:pt>
                <c:pt idx="74">
                  <c:v>11.4</c:v>
                </c:pt>
                <c:pt idx="75">
                  <c:v>11.5</c:v>
                </c:pt>
                <c:pt idx="76">
                  <c:v>11.53</c:v>
                </c:pt>
                <c:pt idx="77">
                  <c:v>11.75</c:v>
                </c:pt>
                <c:pt idx="78">
                  <c:v>12.05</c:v>
                </c:pt>
                <c:pt idx="79">
                  <c:v>12.77</c:v>
                </c:pt>
                <c:pt idx="80">
                  <c:v>13.1</c:v>
                </c:pt>
                <c:pt idx="81">
                  <c:v>13.11</c:v>
                </c:pt>
                <c:pt idx="82">
                  <c:v>13.15</c:v>
                </c:pt>
                <c:pt idx="83">
                  <c:v>13.2</c:v>
                </c:pt>
                <c:pt idx="84">
                  <c:v>13.65</c:v>
                </c:pt>
                <c:pt idx="85">
                  <c:v>13.68</c:v>
                </c:pt>
                <c:pt idx="86">
                  <c:v>13.7</c:v>
                </c:pt>
                <c:pt idx="87">
                  <c:v>14.05</c:v>
                </c:pt>
                <c:pt idx="88">
                  <c:v>14.14</c:v>
                </c:pt>
                <c:pt idx="89">
                  <c:v>14.77</c:v>
                </c:pt>
                <c:pt idx="90">
                  <c:v>15.05</c:v>
                </c:pt>
                <c:pt idx="91">
                  <c:v>15.77</c:v>
                </c:pt>
                <c:pt idx="92">
                  <c:v>17.05</c:v>
                </c:pt>
                <c:pt idx="93">
                  <c:v>17.75</c:v>
                </c:pt>
                <c:pt idx="94">
                  <c:v>18.11</c:v>
                </c:pt>
                <c:pt idx="95">
                  <c:v>18.16</c:v>
                </c:pt>
                <c:pt idx="96">
                  <c:v>18.48</c:v>
                </c:pt>
                <c:pt idx="97">
                  <c:v>18.63</c:v>
                </c:pt>
                <c:pt idx="98">
                  <c:v>18.690000000000001</c:v>
                </c:pt>
                <c:pt idx="99">
                  <c:v>19.11</c:v>
                </c:pt>
                <c:pt idx="100">
                  <c:v>19.2</c:v>
                </c:pt>
                <c:pt idx="101">
                  <c:v>19.399999999999999</c:v>
                </c:pt>
                <c:pt idx="102">
                  <c:v>19.63</c:v>
                </c:pt>
                <c:pt idx="103">
                  <c:v>19.670000000000002</c:v>
                </c:pt>
                <c:pt idx="104">
                  <c:v>10.11</c:v>
                </c:pt>
                <c:pt idx="105">
                  <c:v>10.23</c:v>
                </c:pt>
                <c:pt idx="106">
                  <c:v>10.34</c:v>
                </c:pt>
                <c:pt idx="107">
                  <c:v>10.48</c:v>
                </c:pt>
                <c:pt idx="108">
                  <c:v>10.6</c:v>
                </c:pt>
                <c:pt idx="109">
                  <c:v>12.13</c:v>
                </c:pt>
                <c:pt idx="110">
                  <c:v>12.25</c:v>
                </c:pt>
                <c:pt idx="111">
                  <c:v>12.34</c:v>
                </c:pt>
                <c:pt idx="112">
                  <c:v>12.38</c:v>
                </c:pt>
                <c:pt idx="113">
                  <c:v>12.44</c:v>
                </c:pt>
                <c:pt idx="114">
                  <c:v>8.42</c:v>
                </c:pt>
                <c:pt idx="115">
                  <c:v>8.52</c:v>
                </c:pt>
                <c:pt idx="116">
                  <c:v>9.02</c:v>
                </c:pt>
                <c:pt idx="117">
                  <c:v>9.08</c:v>
                </c:pt>
                <c:pt idx="118">
                  <c:v>10.02</c:v>
                </c:pt>
                <c:pt idx="119">
                  <c:v>10.130000000000001</c:v>
                </c:pt>
                <c:pt idx="120">
                  <c:v>8.9700000000000006</c:v>
                </c:pt>
                <c:pt idx="121">
                  <c:v>9.07</c:v>
                </c:pt>
                <c:pt idx="122">
                  <c:v>9.9700000000000006</c:v>
                </c:pt>
                <c:pt idx="123">
                  <c:v>10.07</c:v>
                </c:pt>
                <c:pt idx="124">
                  <c:v>10.97</c:v>
                </c:pt>
                <c:pt idx="125">
                  <c:v>11.07</c:v>
                </c:pt>
                <c:pt idx="126">
                  <c:v>5.67</c:v>
                </c:pt>
                <c:pt idx="127">
                  <c:v>6.3</c:v>
                </c:pt>
                <c:pt idx="128">
                  <c:v>6.4</c:v>
                </c:pt>
                <c:pt idx="129">
                  <c:v>7.2</c:v>
                </c:pt>
                <c:pt idx="130">
                  <c:v>7.3</c:v>
                </c:pt>
                <c:pt idx="131">
                  <c:v>8.67</c:v>
                </c:pt>
                <c:pt idx="132">
                  <c:v>8.7799999999999994</c:v>
                </c:pt>
                <c:pt idx="133">
                  <c:v>5.65</c:v>
                </c:pt>
                <c:pt idx="134">
                  <c:v>5.78</c:v>
                </c:pt>
                <c:pt idx="135">
                  <c:v>6.27</c:v>
                </c:pt>
                <c:pt idx="136">
                  <c:v>6.37</c:v>
                </c:pt>
                <c:pt idx="137">
                  <c:v>7.27</c:v>
                </c:pt>
                <c:pt idx="138">
                  <c:v>7.37</c:v>
                </c:pt>
                <c:pt idx="139">
                  <c:v>8.67</c:v>
                </c:pt>
                <c:pt idx="140">
                  <c:v>8.7799999999999994</c:v>
                </c:pt>
                <c:pt idx="141">
                  <c:v>6.6</c:v>
                </c:pt>
                <c:pt idx="142">
                  <c:v>6.73</c:v>
                </c:pt>
                <c:pt idx="143">
                  <c:v>9.59</c:v>
                </c:pt>
                <c:pt idx="144">
                  <c:v>9.6999999999999993</c:v>
                </c:pt>
                <c:pt idx="145">
                  <c:v>8.67</c:v>
                </c:pt>
                <c:pt idx="146">
                  <c:v>8.7799999999999994</c:v>
                </c:pt>
                <c:pt idx="147">
                  <c:v>9.6300000000000008</c:v>
                </c:pt>
                <c:pt idx="148">
                  <c:v>9.73</c:v>
                </c:pt>
                <c:pt idx="149">
                  <c:v>10.57</c:v>
                </c:pt>
                <c:pt idx="150">
                  <c:v>10.73</c:v>
                </c:pt>
                <c:pt idx="151">
                  <c:v>5.67</c:v>
                </c:pt>
                <c:pt idx="152">
                  <c:v>5.78</c:v>
                </c:pt>
                <c:pt idx="153">
                  <c:v>8.67</c:v>
                </c:pt>
                <c:pt idx="154">
                  <c:v>8.7799999999999994</c:v>
                </c:pt>
                <c:pt idx="155">
                  <c:v>6.19</c:v>
                </c:pt>
                <c:pt idx="156">
                  <c:v>6.3</c:v>
                </c:pt>
                <c:pt idx="157">
                  <c:v>8.93</c:v>
                </c:pt>
                <c:pt idx="158">
                  <c:v>9.06</c:v>
                </c:pt>
                <c:pt idx="159">
                  <c:v>6.17</c:v>
                </c:pt>
                <c:pt idx="160">
                  <c:v>6.28</c:v>
                </c:pt>
                <c:pt idx="161">
                  <c:v>9.25</c:v>
                </c:pt>
                <c:pt idx="162">
                  <c:v>9.3699999999999992</c:v>
                </c:pt>
                <c:pt idx="163">
                  <c:v>5.98</c:v>
                </c:pt>
                <c:pt idx="164">
                  <c:v>6.1</c:v>
                </c:pt>
                <c:pt idx="165">
                  <c:v>11.55</c:v>
                </c:pt>
                <c:pt idx="166">
                  <c:v>11.58</c:v>
                </c:pt>
                <c:pt idx="167">
                  <c:v>11.7</c:v>
                </c:pt>
                <c:pt idx="168">
                  <c:v>11.81</c:v>
                </c:pt>
                <c:pt idx="169">
                  <c:v>11.96</c:v>
                </c:pt>
                <c:pt idx="170">
                  <c:v>12.04</c:v>
                </c:pt>
                <c:pt idx="171">
                  <c:v>12.14</c:v>
                </c:pt>
                <c:pt idx="172">
                  <c:v>12.3</c:v>
                </c:pt>
                <c:pt idx="173">
                  <c:v>12.32</c:v>
                </c:pt>
                <c:pt idx="174">
                  <c:v>12.51</c:v>
                </c:pt>
                <c:pt idx="175">
                  <c:v>12.58</c:v>
                </c:pt>
                <c:pt idx="176">
                  <c:v>12.65</c:v>
                </c:pt>
                <c:pt idx="177">
                  <c:v>12.8</c:v>
                </c:pt>
                <c:pt idx="178">
                  <c:v>12.9</c:v>
                </c:pt>
                <c:pt idx="179">
                  <c:v>13.02</c:v>
                </c:pt>
                <c:pt idx="180">
                  <c:v>13.13</c:v>
                </c:pt>
                <c:pt idx="181">
                  <c:v>13.18</c:v>
                </c:pt>
                <c:pt idx="182">
                  <c:v>13.26</c:v>
                </c:pt>
                <c:pt idx="183">
                  <c:v>13.29</c:v>
                </c:pt>
                <c:pt idx="184">
                  <c:v>13.51</c:v>
                </c:pt>
                <c:pt idx="185">
                  <c:v>13.55</c:v>
                </c:pt>
                <c:pt idx="186">
                  <c:v>13.75</c:v>
                </c:pt>
                <c:pt idx="187">
                  <c:v>13.88</c:v>
                </c:pt>
                <c:pt idx="188">
                  <c:v>13.98</c:v>
                </c:pt>
                <c:pt idx="189">
                  <c:v>14.01</c:v>
                </c:pt>
                <c:pt idx="190">
                  <c:v>5.42</c:v>
                </c:pt>
                <c:pt idx="191">
                  <c:v>5.48</c:v>
                </c:pt>
                <c:pt idx="192">
                  <c:v>5.58</c:v>
                </c:pt>
                <c:pt idx="193">
                  <c:v>5.78</c:v>
                </c:pt>
                <c:pt idx="194">
                  <c:v>5.92</c:v>
                </c:pt>
                <c:pt idx="195">
                  <c:v>6.02</c:v>
                </c:pt>
                <c:pt idx="196">
                  <c:v>6.12</c:v>
                </c:pt>
                <c:pt idx="197">
                  <c:v>6.18</c:v>
                </c:pt>
                <c:pt idx="198">
                  <c:v>6.42</c:v>
                </c:pt>
                <c:pt idx="199">
                  <c:v>6.48</c:v>
                </c:pt>
                <c:pt idx="200">
                  <c:v>6.58</c:v>
                </c:pt>
                <c:pt idx="201">
                  <c:v>6.68</c:v>
                </c:pt>
                <c:pt idx="202">
                  <c:v>6.78</c:v>
                </c:pt>
                <c:pt idx="203">
                  <c:v>6.98</c:v>
                </c:pt>
                <c:pt idx="204">
                  <c:v>7.12</c:v>
                </c:pt>
                <c:pt idx="205">
                  <c:v>7.42</c:v>
                </c:pt>
                <c:pt idx="206">
                  <c:v>7.53</c:v>
                </c:pt>
                <c:pt idx="207">
                  <c:v>7.68</c:v>
                </c:pt>
                <c:pt idx="208">
                  <c:v>7.78</c:v>
                </c:pt>
                <c:pt idx="209">
                  <c:v>7.88</c:v>
                </c:pt>
                <c:pt idx="210">
                  <c:v>7.88</c:v>
                </c:pt>
                <c:pt idx="211">
                  <c:v>13.11</c:v>
                </c:pt>
                <c:pt idx="212">
                  <c:v>13.22</c:v>
                </c:pt>
                <c:pt idx="213">
                  <c:v>13.28</c:v>
                </c:pt>
                <c:pt idx="214">
                  <c:v>13.38</c:v>
                </c:pt>
                <c:pt idx="215">
                  <c:v>13.47</c:v>
                </c:pt>
                <c:pt idx="216">
                  <c:v>13.58</c:v>
                </c:pt>
                <c:pt idx="217">
                  <c:v>13.78</c:v>
                </c:pt>
                <c:pt idx="218">
                  <c:v>13.86</c:v>
                </c:pt>
                <c:pt idx="219">
                  <c:v>14.11</c:v>
                </c:pt>
                <c:pt idx="220">
                  <c:v>14.22</c:v>
                </c:pt>
                <c:pt idx="221">
                  <c:v>14.38</c:v>
                </c:pt>
                <c:pt idx="222">
                  <c:v>14.58</c:v>
                </c:pt>
                <c:pt idx="223">
                  <c:v>14.66</c:v>
                </c:pt>
                <c:pt idx="224">
                  <c:v>14.72</c:v>
                </c:pt>
                <c:pt idx="225">
                  <c:v>14.82</c:v>
                </c:pt>
                <c:pt idx="226">
                  <c:v>15.11</c:v>
                </c:pt>
                <c:pt idx="227">
                  <c:v>15.28</c:v>
                </c:pt>
                <c:pt idx="228">
                  <c:v>15.48</c:v>
                </c:pt>
                <c:pt idx="229">
                  <c:v>15.58</c:v>
                </c:pt>
                <c:pt idx="230">
                  <c:v>15.61</c:v>
                </c:pt>
                <c:pt idx="231">
                  <c:v>8.58</c:v>
                </c:pt>
                <c:pt idx="232">
                  <c:v>8.98</c:v>
                </c:pt>
                <c:pt idx="233">
                  <c:v>9.18</c:v>
                </c:pt>
                <c:pt idx="234">
                  <c:v>9.2799999999999994</c:v>
                </c:pt>
                <c:pt idx="235">
                  <c:v>9.57</c:v>
                </c:pt>
                <c:pt idx="236">
                  <c:v>9.64</c:v>
                </c:pt>
                <c:pt idx="237">
                  <c:v>9.74</c:v>
                </c:pt>
                <c:pt idx="238">
                  <c:v>9.84</c:v>
                </c:pt>
                <c:pt idx="239">
                  <c:v>9.94</c:v>
                </c:pt>
                <c:pt idx="240">
                  <c:v>10.14</c:v>
                </c:pt>
                <c:pt idx="241">
                  <c:v>10.28</c:v>
                </c:pt>
                <c:pt idx="242">
                  <c:v>10.32</c:v>
                </c:pt>
                <c:pt idx="243">
                  <c:v>10.57</c:v>
                </c:pt>
                <c:pt idx="244">
                  <c:v>10.79</c:v>
                </c:pt>
                <c:pt idx="245">
                  <c:v>8.52</c:v>
                </c:pt>
                <c:pt idx="246">
                  <c:v>8.59</c:v>
                </c:pt>
                <c:pt idx="247">
                  <c:v>8.7799999999999994</c:v>
                </c:pt>
                <c:pt idx="248">
                  <c:v>8.93</c:v>
                </c:pt>
                <c:pt idx="249">
                  <c:v>9.0399999999999991</c:v>
                </c:pt>
                <c:pt idx="250">
                  <c:v>9.1300000000000008</c:v>
                </c:pt>
                <c:pt idx="251">
                  <c:v>9.23</c:v>
                </c:pt>
                <c:pt idx="252">
                  <c:v>9.2799999999999994</c:v>
                </c:pt>
                <c:pt idx="253">
                  <c:v>9.5299999999999994</c:v>
                </c:pt>
                <c:pt idx="254">
                  <c:v>9.59</c:v>
                </c:pt>
                <c:pt idx="255">
                  <c:v>9.6300000000000008</c:v>
                </c:pt>
                <c:pt idx="256">
                  <c:v>9.7899999999999991</c:v>
                </c:pt>
                <c:pt idx="257">
                  <c:v>9.99</c:v>
                </c:pt>
                <c:pt idx="258">
                  <c:v>10.18</c:v>
                </c:pt>
                <c:pt idx="259">
                  <c:v>10.29</c:v>
                </c:pt>
                <c:pt idx="260">
                  <c:v>10.53</c:v>
                </c:pt>
                <c:pt idx="261">
                  <c:v>10.65</c:v>
                </c:pt>
                <c:pt idx="262">
                  <c:v>10.83</c:v>
                </c:pt>
                <c:pt idx="263">
                  <c:v>10.89</c:v>
                </c:pt>
                <c:pt idx="264">
                  <c:v>10.93</c:v>
                </c:pt>
                <c:pt idx="265">
                  <c:v>11.55</c:v>
                </c:pt>
                <c:pt idx="266">
                  <c:v>11.71</c:v>
                </c:pt>
                <c:pt idx="267">
                  <c:v>11.87</c:v>
                </c:pt>
                <c:pt idx="268">
                  <c:v>11.96</c:v>
                </c:pt>
                <c:pt idx="269">
                  <c:v>12.1</c:v>
                </c:pt>
                <c:pt idx="270">
                  <c:v>12.25</c:v>
                </c:pt>
                <c:pt idx="271">
                  <c:v>12.57</c:v>
                </c:pt>
                <c:pt idx="272">
                  <c:v>12.73</c:v>
                </c:pt>
                <c:pt idx="273">
                  <c:v>12.87</c:v>
                </c:pt>
                <c:pt idx="274">
                  <c:v>12.97</c:v>
                </c:pt>
                <c:pt idx="275">
                  <c:v>13.07</c:v>
                </c:pt>
                <c:pt idx="276">
                  <c:v>13.17</c:v>
                </c:pt>
                <c:pt idx="277">
                  <c:v>13.32</c:v>
                </c:pt>
                <c:pt idx="278">
                  <c:v>13.57</c:v>
                </c:pt>
                <c:pt idx="279">
                  <c:v>13.77</c:v>
                </c:pt>
                <c:pt idx="280">
                  <c:v>13.97</c:v>
                </c:pt>
                <c:pt idx="281">
                  <c:v>14.02</c:v>
                </c:pt>
                <c:pt idx="282">
                  <c:v>8.4</c:v>
                </c:pt>
                <c:pt idx="283">
                  <c:v>8.42</c:v>
                </c:pt>
                <c:pt idx="284">
                  <c:v>8.5399999999999991</c:v>
                </c:pt>
                <c:pt idx="285">
                  <c:v>8.6300000000000008</c:v>
                </c:pt>
                <c:pt idx="286">
                  <c:v>8.7200000000000006</c:v>
                </c:pt>
                <c:pt idx="287">
                  <c:v>8.82</c:v>
                </c:pt>
                <c:pt idx="288">
                  <c:v>8.9600000000000009</c:v>
                </c:pt>
                <c:pt idx="289">
                  <c:v>9.09</c:v>
                </c:pt>
                <c:pt idx="290">
                  <c:v>9.42</c:v>
                </c:pt>
                <c:pt idx="291">
                  <c:v>9.48</c:v>
                </c:pt>
                <c:pt idx="292">
                  <c:v>9.58</c:v>
                </c:pt>
                <c:pt idx="293">
                  <c:v>9.73</c:v>
                </c:pt>
                <c:pt idx="294">
                  <c:v>9.82</c:v>
                </c:pt>
                <c:pt idx="295">
                  <c:v>9.92</c:v>
                </c:pt>
                <c:pt idx="296">
                  <c:v>10.02</c:v>
                </c:pt>
                <c:pt idx="297">
                  <c:v>10.119999999999999</c:v>
                </c:pt>
                <c:pt idx="298">
                  <c:v>10.43</c:v>
                </c:pt>
                <c:pt idx="299">
                  <c:v>10.48</c:v>
                </c:pt>
                <c:pt idx="300">
                  <c:v>10.67</c:v>
                </c:pt>
                <c:pt idx="301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F-4AD9-8C33-08CEA4974A4F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parameters'!$W$5:$W$6</c:f>
              <c:numCache>
                <c:formatCode>General</c:formatCode>
                <c:ptCount val="2"/>
                <c:pt idx="0">
                  <c:v>10</c:v>
                </c:pt>
                <c:pt idx="1">
                  <c:v>19</c:v>
                </c:pt>
              </c:numCache>
            </c:numRef>
          </c:xVal>
          <c:yVal>
            <c:numRef>
              <c:f>'Index parameters'!$V$5:$V$6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F-4AD9-8C33-08CEA4974A4F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parameters'!$W$7:$W$8</c:f>
              <c:numCache>
                <c:formatCode>General</c:formatCode>
                <c:ptCount val="2"/>
                <c:pt idx="0">
                  <c:v>10</c:v>
                </c:pt>
                <c:pt idx="1">
                  <c:v>19</c:v>
                </c:pt>
              </c:numCache>
            </c:numRef>
          </c:xVal>
          <c:yVal>
            <c:numRef>
              <c:f>'Index parameters'!$V$7:$V$8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F-4AD9-8C33-08CEA4974A4F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parameters'!$W$9:$W$10</c:f>
              <c:numCache>
                <c:formatCode>General</c:formatCode>
                <c:ptCount val="2"/>
                <c:pt idx="0">
                  <c:v>10</c:v>
                </c:pt>
                <c:pt idx="1">
                  <c:v>19</c:v>
                </c:pt>
              </c:numCache>
            </c:numRef>
          </c:xVal>
          <c:yVal>
            <c:numRef>
              <c:f>'Index parameters'!$V$9:$V$10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F-4AD9-8C33-08CEA4974A4F}"/>
            </c:ext>
          </c:extLst>
        </c:ser>
        <c:ser>
          <c:idx val="7"/>
          <c:order val="5"/>
          <c:tx>
            <c:v>Project report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'Index parameters'!$AI$25:$AI$27</c:f>
              <c:numCache>
                <c:formatCode>General</c:formatCode>
                <c:ptCount val="3"/>
                <c:pt idx="0">
                  <c:v>16.2</c:v>
                </c:pt>
                <c:pt idx="1">
                  <c:v>17.8</c:v>
                </c:pt>
                <c:pt idx="2">
                  <c:v>16.2</c:v>
                </c:pt>
              </c:numCache>
            </c:numRef>
          </c:xVal>
          <c:yVal>
            <c:numRef>
              <c:f>'Index parameters'!$AH$25:$AH$27</c:f>
              <c:numCache>
                <c:formatCode>General</c:formatCode>
                <c:ptCount val="3"/>
                <c:pt idx="0">
                  <c:v>4.95</c:v>
                </c:pt>
                <c:pt idx="1">
                  <c:v>11.25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8F-4AD9-8C33-08CEA497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83839"/>
        <c:axId val="1419007967"/>
      </c:scatterChart>
      <c:valAx>
        <c:axId val="1418983839"/>
        <c:scaling>
          <c:orientation val="minMax"/>
          <c:max val="19"/>
          <c:min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weight [KN/m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7967"/>
        <c:crosses val="autoZero"/>
        <c:crossBetween val="midCat"/>
      </c:valAx>
      <c:valAx>
        <c:axId val="14190079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content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5-4CB1-A33C-1C5DEAA943F2}"/>
              </c:ext>
            </c:extLst>
          </c:dPt>
          <c:xVal>
            <c:numRef>
              <c:f>'Index parameters'!$C$5:$C$306</c:f>
              <c:numCache>
                <c:formatCode>General</c:formatCode>
                <c:ptCount val="302"/>
                <c:pt idx="1">
                  <c:v>65.8</c:v>
                </c:pt>
                <c:pt idx="2">
                  <c:v>64.5</c:v>
                </c:pt>
                <c:pt idx="3">
                  <c:v>65.5</c:v>
                </c:pt>
                <c:pt idx="4">
                  <c:v>42.7</c:v>
                </c:pt>
                <c:pt idx="5">
                  <c:v>43.6</c:v>
                </c:pt>
                <c:pt idx="6">
                  <c:v>41.6</c:v>
                </c:pt>
                <c:pt idx="7">
                  <c:v>44.2</c:v>
                </c:pt>
                <c:pt idx="8">
                  <c:v>41.9</c:v>
                </c:pt>
                <c:pt idx="9">
                  <c:v>43.5</c:v>
                </c:pt>
                <c:pt idx="10">
                  <c:v>42.2</c:v>
                </c:pt>
                <c:pt idx="11">
                  <c:v>45.5</c:v>
                </c:pt>
                <c:pt idx="12">
                  <c:v>46</c:v>
                </c:pt>
                <c:pt idx="13">
                  <c:v>45.3</c:v>
                </c:pt>
                <c:pt idx="14">
                  <c:v>46.3</c:v>
                </c:pt>
                <c:pt idx="15">
                  <c:v>70.400000000000006</c:v>
                </c:pt>
                <c:pt idx="16">
                  <c:v>71.400000000000006</c:v>
                </c:pt>
                <c:pt idx="17">
                  <c:v>73</c:v>
                </c:pt>
                <c:pt idx="18">
                  <c:v>68.099999999999994</c:v>
                </c:pt>
                <c:pt idx="19">
                  <c:v>70.2</c:v>
                </c:pt>
                <c:pt idx="20">
                  <c:v>67.5</c:v>
                </c:pt>
                <c:pt idx="21">
                  <c:v>68.099999999999994</c:v>
                </c:pt>
                <c:pt idx="22">
                  <c:v>67.599999999999994</c:v>
                </c:pt>
                <c:pt idx="23">
                  <c:v>62.7</c:v>
                </c:pt>
                <c:pt idx="24">
                  <c:v>63.2</c:v>
                </c:pt>
                <c:pt idx="27">
                  <c:v>72.599999999999994</c:v>
                </c:pt>
                <c:pt idx="28">
                  <c:v>70.599999999999994</c:v>
                </c:pt>
                <c:pt idx="30">
                  <c:v>71.7</c:v>
                </c:pt>
                <c:pt idx="33">
                  <c:v>70.3</c:v>
                </c:pt>
                <c:pt idx="34">
                  <c:v>69.3</c:v>
                </c:pt>
                <c:pt idx="38">
                  <c:v>67.3</c:v>
                </c:pt>
                <c:pt idx="40">
                  <c:v>68.099999999999994</c:v>
                </c:pt>
                <c:pt idx="41">
                  <c:v>71.099999999999994</c:v>
                </c:pt>
                <c:pt idx="42">
                  <c:v>68</c:v>
                </c:pt>
                <c:pt idx="43">
                  <c:v>64.099999999999994</c:v>
                </c:pt>
                <c:pt idx="44">
                  <c:v>65.099999999999994</c:v>
                </c:pt>
                <c:pt idx="45">
                  <c:v>67.7</c:v>
                </c:pt>
                <c:pt idx="46">
                  <c:v>66.099999999999994</c:v>
                </c:pt>
                <c:pt idx="47">
                  <c:v>62.2</c:v>
                </c:pt>
                <c:pt idx="48">
                  <c:v>63.7</c:v>
                </c:pt>
                <c:pt idx="49">
                  <c:v>62.1</c:v>
                </c:pt>
                <c:pt idx="51">
                  <c:v>67.599999999999994</c:v>
                </c:pt>
                <c:pt idx="52">
                  <c:v>64.900000000000006</c:v>
                </c:pt>
                <c:pt idx="53">
                  <c:v>64.7</c:v>
                </c:pt>
                <c:pt idx="54">
                  <c:v>52.9</c:v>
                </c:pt>
                <c:pt idx="55">
                  <c:v>52.9</c:v>
                </c:pt>
                <c:pt idx="60">
                  <c:v>43.9</c:v>
                </c:pt>
                <c:pt idx="61">
                  <c:v>43.9</c:v>
                </c:pt>
                <c:pt idx="64">
                  <c:v>44.3</c:v>
                </c:pt>
                <c:pt idx="65">
                  <c:v>42.9</c:v>
                </c:pt>
                <c:pt idx="66">
                  <c:v>43</c:v>
                </c:pt>
                <c:pt idx="67">
                  <c:v>39.799999999999997</c:v>
                </c:pt>
                <c:pt idx="68">
                  <c:v>41.1</c:v>
                </c:pt>
                <c:pt idx="69">
                  <c:v>42.9</c:v>
                </c:pt>
                <c:pt idx="71">
                  <c:v>46.9</c:v>
                </c:pt>
                <c:pt idx="73">
                  <c:v>45.7</c:v>
                </c:pt>
                <c:pt idx="74">
                  <c:v>42.7</c:v>
                </c:pt>
                <c:pt idx="75">
                  <c:v>43.8</c:v>
                </c:pt>
                <c:pt idx="76">
                  <c:v>43.8</c:v>
                </c:pt>
                <c:pt idx="77">
                  <c:v>40.799999999999997</c:v>
                </c:pt>
                <c:pt idx="79">
                  <c:v>46.2</c:v>
                </c:pt>
                <c:pt idx="80">
                  <c:v>60.3</c:v>
                </c:pt>
                <c:pt idx="81">
                  <c:v>60.3</c:v>
                </c:pt>
                <c:pt idx="85">
                  <c:v>67.099999999999994</c:v>
                </c:pt>
                <c:pt idx="86">
                  <c:v>67.099999999999994</c:v>
                </c:pt>
                <c:pt idx="89">
                  <c:v>66.900000000000006</c:v>
                </c:pt>
                <c:pt idx="91">
                  <c:v>66.3</c:v>
                </c:pt>
                <c:pt idx="93">
                  <c:v>60.6</c:v>
                </c:pt>
                <c:pt idx="94">
                  <c:v>59.3</c:v>
                </c:pt>
                <c:pt idx="98">
                  <c:v>58.6</c:v>
                </c:pt>
                <c:pt idx="99">
                  <c:v>52</c:v>
                </c:pt>
                <c:pt idx="103">
                  <c:v>55.8</c:v>
                </c:pt>
                <c:pt idx="104">
                  <c:v>45.6</c:v>
                </c:pt>
                <c:pt idx="105">
                  <c:v>42.3</c:v>
                </c:pt>
                <c:pt idx="106">
                  <c:v>41.4</c:v>
                </c:pt>
                <c:pt idx="107">
                  <c:v>42.4</c:v>
                </c:pt>
                <c:pt idx="108">
                  <c:v>41.1</c:v>
                </c:pt>
                <c:pt idx="109">
                  <c:v>43</c:v>
                </c:pt>
                <c:pt idx="110">
                  <c:v>44.4</c:v>
                </c:pt>
                <c:pt idx="111">
                  <c:v>45.4</c:v>
                </c:pt>
                <c:pt idx="112">
                  <c:v>45.2</c:v>
                </c:pt>
                <c:pt idx="113">
                  <c:v>45.3</c:v>
                </c:pt>
                <c:pt idx="114">
                  <c:v>63.8</c:v>
                </c:pt>
                <c:pt idx="116">
                  <c:v>44.5</c:v>
                </c:pt>
                <c:pt idx="117">
                  <c:v>43.2</c:v>
                </c:pt>
                <c:pt idx="118">
                  <c:v>42.7</c:v>
                </c:pt>
                <c:pt idx="119">
                  <c:v>42.1</c:v>
                </c:pt>
                <c:pt idx="120">
                  <c:v>53.1</c:v>
                </c:pt>
                <c:pt idx="121">
                  <c:v>46.5</c:v>
                </c:pt>
                <c:pt idx="122">
                  <c:v>44.3</c:v>
                </c:pt>
                <c:pt idx="123">
                  <c:v>41.9</c:v>
                </c:pt>
                <c:pt idx="124">
                  <c:v>39.799999999999997</c:v>
                </c:pt>
                <c:pt idx="125">
                  <c:v>39.200000000000003</c:v>
                </c:pt>
                <c:pt idx="126">
                  <c:v>69.3</c:v>
                </c:pt>
                <c:pt idx="127">
                  <c:v>69.5</c:v>
                </c:pt>
                <c:pt idx="128">
                  <c:v>66.400000000000006</c:v>
                </c:pt>
                <c:pt idx="129">
                  <c:v>61.2</c:v>
                </c:pt>
                <c:pt idx="130">
                  <c:v>59.8</c:v>
                </c:pt>
                <c:pt idx="131">
                  <c:v>45.6</c:v>
                </c:pt>
                <c:pt idx="132">
                  <c:v>45.2</c:v>
                </c:pt>
                <c:pt idx="133">
                  <c:v>69</c:v>
                </c:pt>
                <c:pt idx="134">
                  <c:v>68.5</c:v>
                </c:pt>
                <c:pt idx="135">
                  <c:v>67.5</c:v>
                </c:pt>
                <c:pt idx="136">
                  <c:v>67.099999999999994</c:v>
                </c:pt>
                <c:pt idx="137">
                  <c:v>59.4</c:v>
                </c:pt>
                <c:pt idx="138">
                  <c:v>59.8</c:v>
                </c:pt>
                <c:pt idx="139">
                  <c:v>51.4</c:v>
                </c:pt>
                <c:pt idx="140">
                  <c:v>51</c:v>
                </c:pt>
                <c:pt idx="141">
                  <c:v>69.3</c:v>
                </c:pt>
                <c:pt idx="142">
                  <c:v>68.2</c:v>
                </c:pt>
                <c:pt idx="143">
                  <c:v>41.7</c:v>
                </c:pt>
                <c:pt idx="144">
                  <c:v>41.7</c:v>
                </c:pt>
                <c:pt idx="145">
                  <c:v>45.7</c:v>
                </c:pt>
                <c:pt idx="146">
                  <c:v>45.7</c:v>
                </c:pt>
                <c:pt idx="147">
                  <c:v>42.3</c:v>
                </c:pt>
                <c:pt idx="148">
                  <c:v>41.7</c:v>
                </c:pt>
                <c:pt idx="149">
                  <c:v>42.9</c:v>
                </c:pt>
                <c:pt idx="150">
                  <c:v>42.4</c:v>
                </c:pt>
                <c:pt idx="151">
                  <c:v>67.5</c:v>
                </c:pt>
                <c:pt idx="152">
                  <c:v>68.099999999999994</c:v>
                </c:pt>
                <c:pt idx="153">
                  <c:v>43.2</c:v>
                </c:pt>
                <c:pt idx="154">
                  <c:v>43.5</c:v>
                </c:pt>
                <c:pt idx="155">
                  <c:v>65.3</c:v>
                </c:pt>
                <c:pt idx="156">
                  <c:v>65</c:v>
                </c:pt>
                <c:pt idx="157">
                  <c:v>44.9</c:v>
                </c:pt>
                <c:pt idx="158">
                  <c:v>43.6</c:v>
                </c:pt>
                <c:pt idx="159">
                  <c:v>65.7</c:v>
                </c:pt>
                <c:pt idx="160">
                  <c:v>64.7</c:v>
                </c:pt>
                <c:pt idx="161">
                  <c:v>44.4</c:v>
                </c:pt>
                <c:pt idx="162">
                  <c:v>43</c:v>
                </c:pt>
                <c:pt idx="163">
                  <c:v>64.8</c:v>
                </c:pt>
                <c:pt idx="164">
                  <c:v>67</c:v>
                </c:pt>
                <c:pt idx="165">
                  <c:v>44.6</c:v>
                </c:pt>
                <c:pt idx="167">
                  <c:v>47.5</c:v>
                </c:pt>
                <c:pt idx="172">
                  <c:v>47.7</c:v>
                </c:pt>
                <c:pt idx="174">
                  <c:v>46.1</c:v>
                </c:pt>
                <c:pt idx="178">
                  <c:v>44.8</c:v>
                </c:pt>
                <c:pt idx="183">
                  <c:v>45.4</c:v>
                </c:pt>
                <c:pt idx="184">
                  <c:v>38.5</c:v>
                </c:pt>
                <c:pt idx="186">
                  <c:v>61.9</c:v>
                </c:pt>
                <c:pt idx="189">
                  <c:v>62</c:v>
                </c:pt>
                <c:pt idx="190">
                  <c:v>72.5</c:v>
                </c:pt>
                <c:pt idx="193">
                  <c:v>69.3</c:v>
                </c:pt>
                <c:pt idx="197">
                  <c:v>70.599999999999994</c:v>
                </c:pt>
                <c:pt idx="198">
                  <c:v>70.3</c:v>
                </c:pt>
                <c:pt idx="203">
                  <c:v>66.900000000000006</c:v>
                </c:pt>
                <c:pt idx="205">
                  <c:v>65.099999999999994</c:v>
                </c:pt>
                <c:pt idx="206">
                  <c:v>64.599999999999994</c:v>
                </c:pt>
                <c:pt idx="209">
                  <c:v>64.3</c:v>
                </c:pt>
                <c:pt idx="211">
                  <c:v>46</c:v>
                </c:pt>
                <c:pt idx="217">
                  <c:v>44.3</c:v>
                </c:pt>
                <c:pt idx="218">
                  <c:v>41.1</c:v>
                </c:pt>
                <c:pt idx="219">
                  <c:v>60.1</c:v>
                </c:pt>
                <c:pt idx="222">
                  <c:v>61</c:v>
                </c:pt>
                <c:pt idx="223">
                  <c:v>60.1</c:v>
                </c:pt>
                <c:pt idx="226">
                  <c:v>63.8</c:v>
                </c:pt>
                <c:pt idx="227">
                  <c:v>69.8</c:v>
                </c:pt>
                <c:pt idx="230">
                  <c:v>59.4</c:v>
                </c:pt>
                <c:pt idx="232">
                  <c:v>56</c:v>
                </c:pt>
                <c:pt idx="233">
                  <c:v>53.4</c:v>
                </c:pt>
                <c:pt idx="234">
                  <c:v>51.5</c:v>
                </c:pt>
                <c:pt idx="235">
                  <c:v>50.7</c:v>
                </c:pt>
                <c:pt idx="240">
                  <c:v>47</c:v>
                </c:pt>
                <c:pt idx="242">
                  <c:v>44.5</c:v>
                </c:pt>
                <c:pt idx="243">
                  <c:v>43.6</c:v>
                </c:pt>
                <c:pt idx="244">
                  <c:v>42.3</c:v>
                </c:pt>
                <c:pt idx="245">
                  <c:v>57.8</c:v>
                </c:pt>
                <c:pt idx="247">
                  <c:v>57.2</c:v>
                </c:pt>
                <c:pt idx="252">
                  <c:v>53.3</c:v>
                </c:pt>
                <c:pt idx="253">
                  <c:v>49.9</c:v>
                </c:pt>
                <c:pt idx="258">
                  <c:v>45.1</c:v>
                </c:pt>
                <c:pt idx="260">
                  <c:v>45.8</c:v>
                </c:pt>
                <c:pt idx="261">
                  <c:v>42.3</c:v>
                </c:pt>
                <c:pt idx="263">
                  <c:v>42</c:v>
                </c:pt>
                <c:pt idx="265">
                  <c:v>40.700000000000003</c:v>
                </c:pt>
                <c:pt idx="266">
                  <c:v>41.5</c:v>
                </c:pt>
                <c:pt idx="267">
                  <c:v>40.6</c:v>
                </c:pt>
                <c:pt idx="268">
                  <c:v>38.5</c:v>
                </c:pt>
                <c:pt idx="269">
                  <c:v>43</c:v>
                </c:pt>
                <c:pt idx="270">
                  <c:v>44</c:v>
                </c:pt>
                <c:pt idx="271">
                  <c:v>47.3</c:v>
                </c:pt>
                <c:pt idx="272">
                  <c:v>45.6</c:v>
                </c:pt>
                <c:pt idx="277">
                  <c:v>45.7</c:v>
                </c:pt>
                <c:pt idx="278">
                  <c:v>43.8</c:v>
                </c:pt>
                <c:pt idx="281">
                  <c:v>64.599999999999994</c:v>
                </c:pt>
                <c:pt idx="282">
                  <c:v>59.7</c:v>
                </c:pt>
                <c:pt idx="284">
                  <c:v>60</c:v>
                </c:pt>
                <c:pt idx="285">
                  <c:v>59.9</c:v>
                </c:pt>
                <c:pt idx="289">
                  <c:v>54.1</c:v>
                </c:pt>
                <c:pt idx="290">
                  <c:v>54.6</c:v>
                </c:pt>
                <c:pt idx="293">
                  <c:v>50.4</c:v>
                </c:pt>
                <c:pt idx="294">
                  <c:v>45.9</c:v>
                </c:pt>
                <c:pt idx="298">
                  <c:v>43.5</c:v>
                </c:pt>
                <c:pt idx="300">
                  <c:v>43</c:v>
                </c:pt>
                <c:pt idx="301">
                  <c:v>41.7</c:v>
                </c:pt>
              </c:numCache>
            </c:numRef>
          </c:xVal>
          <c:yVal>
            <c:numRef>
              <c:f>'Index parameters'!$B$5:$B$306</c:f>
              <c:numCache>
                <c:formatCode>General</c:formatCode>
                <c:ptCount val="302"/>
                <c:pt idx="0">
                  <c:v>6.85</c:v>
                </c:pt>
                <c:pt idx="1">
                  <c:v>6.87</c:v>
                </c:pt>
                <c:pt idx="2">
                  <c:v>6.96</c:v>
                </c:pt>
                <c:pt idx="3">
                  <c:v>6.96</c:v>
                </c:pt>
                <c:pt idx="4">
                  <c:v>10.220000000000001</c:v>
                </c:pt>
                <c:pt idx="5">
                  <c:v>10.24</c:v>
                </c:pt>
                <c:pt idx="6">
                  <c:v>10.24</c:v>
                </c:pt>
                <c:pt idx="7">
                  <c:v>10.24</c:v>
                </c:pt>
                <c:pt idx="8">
                  <c:v>10.24</c:v>
                </c:pt>
                <c:pt idx="9">
                  <c:v>10.24</c:v>
                </c:pt>
                <c:pt idx="10">
                  <c:v>10.24</c:v>
                </c:pt>
                <c:pt idx="11">
                  <c:v>10.24</c:v>
                </c:pt>
                <c:pt idx="12">
                  <c:v>12.22</c:v>
                </c:pt>
                <c:pt idx="13">
                  <c:v>12.27</c:v>
                </c:pt>
                <c:pt idx="14">
                  <c:v>12.32</c:v>
                </c:pt>
                <c:pt idx="15">
                  <c:v>14.1</c:v>
                </c:pt>
                <c:pt idx="16">
                  <c:v>14.14</c:v>
                </c:pt>
                <c:pt idx="17">
                  <c:v>14.14</c:v>
                </c:pt>
                <c:pt idx="18">
                  <c:v>14.43</c:v>
                </c:pt>
                <c:pt idx="19">
                  <c:v>14.52</c:v>
                </c:pt>
                <c:pt idx="20">
                  <c:v>14.52</c:v>
                </c:pt>
                <c:pt idx="21">
                  <c:v>14.52</c:v>
                </c:pt>
                <c:pt idx="22">
                  <c:v>14.82</c:v>
                </c:pt>
                <c:pt idx="23">
                  <c:v>14.89</c:v>
                </c:pt>
                <c:pt idx="24">
                  <c:v>14.89</c:v>
                </c:pt>
                <c:pt idx="25">
                  <c:v>3.03</c:v>
                </c:pt>
                <c:pt idx="26">
                  <c:v>3.08</c:v>
                </c:pt>
                <c:pt idx="27">
                  <c:v>3.09</c:v>
                </c:pt>
                <c:pt idx="28">
                  <c:v>3.13</c:v>
                </c:pt>
                <c:pt idx="29">
                  <c:v>3.15</c:v>
                </c:pt>
                <c:pt idx="30">
                  <c:v>3.23</c:v>
                </c:pt>
                <c:pt idx="31">
                  <c:v>4.03</c:v>
                </c:pt>
                <c:pt idx="32">
                  <c:v>4.08</c:v>
                </c:pt>
                <c:pt idx="33">
                  <c:v>4.09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5.04</c:v>
                </c:pt>
                <c:pt idx="37">
                  <c:v>5.0999999999999996</c:v>
                </c:pt>
                <c:pt idx="38">
                  <c:v>5.1100000000000003</c:v>
                </c:pt>
                <c:pt idx="39">
                  <c:v>5.13</c:v>
                </c:pt>
                <c:pt idx="40">
                  <c:v>5.2</c:v>
                </c:pt>
                <c:pt idx="41">
                  <c:v>5.25</c:v>
                </c:pt>
                <c:pt idx="42">
                  <c:v>5.3</c:v>
                </c:pt>
                <c:pt idx="43">
                  <c:v>5.35</c:v>
                </c:pt>
                <c:pt idx="44">
                  <c:v>5.4</c:v>
                </c:pt>
                <c:pt idx="45">
                  <c:v>5.45</c:v>
                </c:pt>
                <c:pt idx="46">
                  <c:v>5.6</c:v>
                </c:pt>
                <c:pt idx="47">
                  <c:v>5.63</c:v>
                </c:pt>
                <c:pt idx="48">
                  <c:v>5.68</c:v>
                </c:pt>
                <c:pt idx="49">
                  <c:v>5.72</c:v>
                </c:pt>
                <c:pt idx="50">
                  <c:v>6.05</c:v>
                </c:pt>
                <c:pt idx="51">
                  <c:v>6.15</c:v>
                </c:pt>
                <c:pt idx="52">
                  <c:v>6.3</c:v>
                </c:pt>
                <c:pt idx="53">
                  <c:v>6.4</c:v>
                </c:pt>
                <c:pt idx="54">
                  <c:v>8.1</c:v>
                </c:pt>
                <c:pt idx="55">
                  <c:v>8.11</c:v>
                </c:pt>
                <c:pt idx="56">
                  <c:v>8.15</c:v>
                </c:pt>
                <c:pt idx="57">
                  <c:v>8.1999999999999993</c:v>
                </c:pt>
                <c:pt idx="58">
                  <c:v>8.6</c:v>
                </c:pt>
                <c:pt idx="59">
                  <c:v>8.65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9.0399999999999991</c:v>
                </c:pt>
                <c:pt idx="63">
                  <c:v>9.08</c:v>
                </c:pt>
                <c:pt idx="64">
                  <c:v>9.09</c:v>
                </c:pt>
                <c:pt idx="65">
                  <c:v>9.1</c:v>
                </c:pt>
                <c:pt idx="66">
                  <c:v>9.25</c:v>
                </c:pt>
                <c:pt idx="67">
                  <c:v>9.4</c:v>
                </c:pt>
                <c:pt idx="68">
                  <c:v>9.5</c:v>
                </c:pt>
                <c:pt idx="69">
                  <c:v>10.1</c:v>
                </c:pt>
                <c:pt idx="70">
                  <c:v>11.05</c:v>
                </c:pt>
                <c:pt idx="71">
                  <c:v>11.1</c:v>
                </c:pt>
                <c:pt idx="72">
                  <c:v>11.13</c:v>
                </c:pt>
                <c:pt idx="73">
                  <c:v>11.2</c:v>
                </c:pt>
                <c:pt idx="74">
                  <c:v>11.4</c:v>
                </c:pt>
                <c:pt idx="75">
                  <c:v>11.5</c:v>
                </c:pt>
                <c:pt idx="76">
                  <c:v>11.53</c:v>
                </c:pt>
                <c:pt idx="77">
                  <c:v>11.75</c:v>
                </c:pt>
                <c:pt idx="78">
                  <c:v>12.05</c:v>
                </c:pt>
                <c:pt idx="79">
                  <c:v>12.77</c:v>
                </c:pt>
                <c:pt idx="80">
                  <c:v>13.1</c:v>
                </c:pt>
                <c:pt idx="81">
                  <c:v>13.11</c:v>
                </c:pt>
                <c:pt idx="82">
                  <c:v>13.15</c:v>
                </c:pt>
                <c:pt idx="83">
                  <c:v>13.2</c:v>
                </c:pt>
                <c:pt idx="84">
                  <c:v>13.65</c:v>
                </c:pt>
                <c:pt idx="85">
                  <c:v>13.68</c:v>
                </c:pt>
                <c:pt idx="86">
                  <c:v>13.7</c:v>
                </c:pt>
                <c:pt idx="87">
                  <c:v>14.05</c:v>
                </c:pt>
                <c:pt idx="88">
                  <c:v>14.14</c:v>
                </c:pt>
                <c:pt idx="89">
                  <c:v>14.77</c:v>
                </c:pt>
                <c:pt idx="90">
                  <c:v>15.05</c:v>
                </c:pt>
                <c:pt idx="91">
                  <c:v>15.77</c:v>
                </c:pt>
                <c:pt idx="92">
                  <c:v>17.05</c:v>
                </c:pt>
                <c:pt idx="93">
                  <c:v>17.75</c:v>
                </c:pt>
                <c:pt idx="94">
                  <c:v>18.11</c:v>
                </c:pt>
                <c:pt idx="95">
                  <c:v>18.16</c:v>
                </c:pt>
                <c:pt idx="96">
                  <c:v>18.48</c:v>
                </c:pt>
                <c:pt idx="97">
                  <c:v>18.63</c:v>
                </c:pt>
                <c:pt idx="98">
                  <c:v>18.690000000000001</c:v>
                </c:pt>
                <c:pt idx="99">
                  <c:v>19.11</c:v>
                </c:pt>
                <c:pt idx="100">
                  <c:v>19.2</c:v>
                </c:pt>
                <c:pt idx="101">
                  <c:v>19.399999999999999</c:v>
                </c:pt>
                <c:pt idx="102">
                  <c:v>19.63</c:v>
                </c:pt>
                <c:pt idx="103">
                  <c:v>19.670000000000002</c:v>
                </c:pt>
                <c:pt idx="104">
                  <c:v>10.11</c:v>
                </c:pt>
                <c:pt idx="105">
                  <c:v>10.23</c:v>
                </c:pt>
                <c:pt idx="106">
                  <c:v>10.34</c:v>
                </c:pt>
                <c:pt idx="107">
                  <c:v>10.48</c:v>
                </c:pt>
                <c:pt idx="108">
                  <c:v>10.6</c:v>
                </c:pt>
                <c:pt idx="109">
                  <c:v>12.13</c:v>
                </c:pt>
                <c:pt idx="110">
                  <c:v>12.25</c:v>
                </c:pt>
                <c:pt idx="111">
                  <c:v>12.34</c:v>
                </c:pt>
                <c:pt idx="112">
                  <c:v>12.38</c:v>
                </c:pt>
                <c:pt idx="113">
                  <c:v>12.44</c:v>
                </c:pt>
                <c:pt idx="114">
                  <c:v>8.42</c:v>
                </c:pt>
                <c:pt idx="115">
                  <c:v>8.52</c:v>
                </c:pt>
                <c:pt idx="116">
                  <c:v>9.02</c:v>
                </c:pt>
                <c:pt idx="117">
                  <c:v>9.08</c:v>
                </c:pt>
                <c:pt idx="118">
                  <c:v>10.02</c:v>
                </c:pt>
                <c:pt idx="119">
                  <c:v>10.130000000000001</c:v>
                </c:pt>
                <c:pt idx="120">
                  <c:v>8.9700000000000006</c:v>
                </c:pt>
                <c:pt idx="121">
                  <c:v>9.07</c:v>
                </c:pt>
                <c:pt idx="122">
                  <c:v>9.9700000000000006</c:v>
                </c:pt>
                <c:pt idx="123">
                  <c:v>10.07</c:v>
                </c:pt>
                <c:pt idx="124">
                  <c:v>10.97</c:v>
                </c:pt>
                <c:pt idx="125">
                  <c:v>11.07</c:v>
                </c:pt>
                <c:pt idx="126">
                  <c:v>5.67</c:v>
                </c:pt>
                <c:pt idx="127">
                  <c:v>6.3</c:v>
                </c:pt>
                <c:pt idx="128">
                  <c:v>6.4</c:v>
                </c:pt>
                <c:pt idx="129">
                  <c:v>7.2</c:v>
                </c:pt>
                <c:pt idx="130">
                  <c:v>7.3</c:v>
                </c:pt>
                <c:pt idx="131">
                  <c:v>8.67</c:v>
                </c:pt>
                <c:pt idx="132">
                  <c:v>8.7799999999999994</c:v>
                </c:pt>
                <c:pt idx="133">
                  <c:v>5.65</c:v>
                </c:pt>
                <c:pt idx="134">
                  <c:v>5.78</c:v>
                </c:pt>
                <c:pt idx="135">
                  <c:v>6.27</c:v>
                </c:pt>
                <c:pt idx="136">
                  <c:v>6.37</c:v>
                </c:pt>
                <c:pt idx="137">
                  <c:v>7.27</c:v>
                </c:pt>
                <c:pt idx="138">
                  <c:v>7.37</c:v>
                </c:pt>
                <c:pt idx="139">
                  <c:v>8.67</c:v>
                </c:pt>
                <c:pt idx="140">
                  <c:v>8.7799999999999994</c:v>
                </c:pt>
                <c:pt idx="141">
                  <c:v>6.6</c:v>
                </c:pt>
                <c:pt idx="142">
                  <c:v>6.73</c:v>
                </c:pt>
                <c:pt idx="143">
                  <c:v>9.59</c:v>
                </c:pt>
                <c:pt idx="144">
                  <c:v>9.6999999999999993</c:v>
                </c:pt>
                <c:pt idx="145">
                  <c:v>8.67</c:v>
                </c:pt>
                <c:pt idx="146">
                  <c:v>8.7799999999999994</c:v>
                </c:pt>
                <c:pt idx="147">
                  <c:v>9.6300000000000008</c:v>
                </c:pt>
                <c:pt idx="148">
                  <c:v>9.73</c:v>
                </c:pt>
                <c:pt idx="149">
                  <c:v>10.57</c:v>
                </c:pt>
                <c:pt idx="150">
                  <c:v>10.73</c:v>
                </c:pt>
                <c:pt idx="151">
                  <c:v>5.67</c:v>
                </c:pt>
                <c:pt idx="152">
                  <c:v>5.78</c:v>
                </c:pt>
                <c:pt idx="153">
                  <c:v>8.67</c:v>
                </c:pt>
                <c:pt idx="154">
                  <c:v>8.7799999999999994</c:v>
                </c:pt>
                <c:pt idx="155">
                  <c:v>6.19</c:v>
                </c:pt>
                <c:pt idx="156">
                  <c:v>6.3</c:v>
                </c:pt>
                <c:pt idx="157">
                  <c:v>8.93</c:v>
                </c:pt>
                <c:pt idx="158">
                  <c:v>9.06</c:v>
                </c:pt>
                <c:pt idx="159">
                  <c:v>6.17</c:v>
                </c:pt>
                <c:pt idx="160">
                  <c:v>6.28</c:v>
                </c:pt>
                <c:pt idx="161">
                  <c:v>9.25</c:v>
                </c:pt>
                <c:pt idx="162">
                  <c:v>9.3699999999999992</c:v>
                </c:pt>
                <c:pt idx="163">
                  <c:v>5.98</c:v>
                </c:pt>
                <c:pt idx="164">
                  <c:v>6.1</c:v>
                </c:pt>
                <c:pt idx="165">
                  <c:v>11.55</c:v>
                </c:pt>
                <c:pt idx="166">
                  <c:v>11.58</c:v>
                </c:pt>
                <c:pt idx="167">
                  <c:v>11.7</c:v>
                </c:pt>
                <c:pt idx="168">
                  <c:v>11.81</c:v>
                </c:pt>
                <c:pt idx="169">
                  <c:v>11.96</c:v>
                </c:pt>
                <c:pt idx="170">
                  <c:v>12.04</c:v>
                </c:pt>
                <c:pt idx="171">
                  <c:v>12.14</c:v>
                </c:pt>
                <c:pt idx="172">
                  <c:v>12.3</c:v>
                </c:pt>
                <c:pt idx="173">
                  <c:v>12.32</c:v>
                </c:pt>
                <c:pt idx="174">
                  <c:v>12.51</c:v>
                </c:pt>
                <c:pt idx="175">
                  <c:v>12.58</c:v>
                </c:pt>
                <c:pt idx="176">
                  <c:v>12.65</c:v>
                </c:pt>
                <c:pt idx="177">
                  <c:v>12.8</c:v>
                </c:pt>
                <c:pt idx="178">
                  <c:v>12.9</c:v>
                </c:pt>
                <c:pt idx="179">
                  <c:v>13.02</c:v>
                </c:pt>
                <c:pt idx="180">
                  <c:v>13.13</c:v>
                </c:pt>
                <c:pt idx="181">
                  <c:v>13.18</c:v>
                </c:pt>
                <c:pt idx="182">
                  <c:v>13.26</c:v>
                </c:pt>
                <c:pt idx="183">
                  <c:v>13.29</c:v>
                </c:pt>
                <c:pt idx="184">
                  <c:v>13.51</c:v>
                </c:pt>
                <c:pt idx="185">
                  <c:v>13.55</c:v>
                </c:pt>
                <c:pt idx="186">
                  <c:v>13.75</c:v>
                </c:pt>
                <c:pt idx="187">
                  <c:v>13.88</c:v>
                </c:pt>
                <c:pt idx="188">
                  <c:v>13.98</c:v>
                </c:pt>
                <c:pt idx="189">
                  <c:v>14.01</c:v>
                </c:pt>
                <c:pt idx="190">
                  <c:v>5.42</c:v>
                </c:pt>
                <c:pt idx="191">
                  <c:v>5.48</c:v>
                </c:pt>
                <c:pt idx="192">
                  <c:v>5.58</c:v>
                </c:pt>
                <c:pt idx="193">
                  <c:v>5.78</c:v>
                </c:pt>
                <c:pt idx="194">
                  <c:v>5.92</c:v>
                </c:pt>
                <c:pt idx="195">
                  <c:v>6.02</c:v>
                </c:pt>
                <c:pt idx="196">
                  <c:v>6.12</c:v>
                </c:pt>
                <c:pt idx="197">
                  <c:v>6.18</c:v>
                </c:pt>
                <c:pt idx="198">
                  <c:v>6.42</c:v>
                </c:pt>
                <c:pt idx="199">
                  <c:v>6.48</c:v>
                </c:pt>
                <c:pt idx="200">
                  <c:v>6.58</c:v>
                </c:pt>
                <c:pt idx="201">
                  <c:v>6.68</c:v>
                </c:pt>
                <c:pt idx="202">
                  <c:v>6.78</c:v>
                </c:pt>
                <c:pt idx="203">
                  <c:v>6.98</c:v>
                </c:pt>
                <c:pt idx="204">
                  <c:v>7.12</c:v>
                </c:pt>
                <c:pt idx="205">
                  <c:v>7.42</c:v>
                </c:pt>
                <c:pt idx="206">
                  <c:v>7.53</c:v>
                </c:pt>
                <c:pt idx="207">
                  <c:v>7.68</c:v>
                </c:pt>
                <c:pt idx="208">
                  <c:v>7.78</c:v>
                </c:pt>
                <c:pt idx="209">
                  <c:v>7.88</c:v>
                </c:pt>
                <c:pt idx="210">
                  <c:v>7.88</c:v>
                </c:pt>
                <c:pt idx="211">
                  <c:v>13.11</c:v>
                </c:pt>
                <c:pt idx="212">
                  <c:v>13.22</c:v>
                </c:pt>
                <c:pt idx="213">
                  <c:v>13.28</c:v>
                </c:pt>
                <c:pt idx="214">
                  <c:v>13.38</c:v>
                </c:pt>
                <c:pt idx="215">
                  <c:v>13.47</c:v>
                </c:pt>
                <c:pt idx="216">
                  <c:v>13.58</c:v>
                </c:pt>
                <c:pt idx="217">
                  <c:v>13.78</c:v>
                </c:pt>
                <c:pt idx="218">
                  <c:v>13.86</c:v>
                </c:pt>
                <c:pt idx="219">
                  <c:v>14.11</c:v>
                </c:pt>
                <c:pt idx="220">
                  <c:v>14.22</c:v>
                </c:pt>
                <c:pt idx="221">
                  <c:v>14.38</c:v>
                </c:pt>
                <c:pt idx="222">
                  <c:v>14.58</c:v>
                </c:pt>
                <c:pt idx="223">
                  <c:v>14.66</c:v>
                </c:pt>
                <c:pt idx="224">
                  <c:v>14.72</c:v>
                </c:pt>
                <c:pt idx="225">
                  <c:v>14.82</c:v>
                </c:pt>
                <c:pt idx="226">
                  <c:v>15.11</c:v>
                </c:pt>
                <c:pt idx="227">
                  <c:v>15.28</c:v>
                </c:pt>
                <c:pt idx="228">
                  <c:v>15.48</c:v>
                </c:pt>
                <c:pt idx="229">
                  <c:v>15.58</c:v>
                </c:pt>
                <c:pt idx="230">
                  <c:v>15.61</c:v>
                </c:pt>
                <c:pt idx="231">
                  <c:v>8.58</c:v>
                </c:pt>
                <c:pt idx="232">
                  <c:v>8.98</c:v>
                </c:pt>
                <c:pt idx="233">
                  <c:v>9.18</c:v>
                </c:pt>
                <c:pt idx="234">
                  <c:v>9.2799999999999994</c:v>
                </c:pt>
                <c:pt idx="235">
                  <c:v>9.57</c:v>
                </c:pt>
                <c:pt idx="236">
                  <c:v>9.64</c:v>
                </c:pt>
                <c:pt idx="237">
                  <c:v>9.74</c:v>
                </c:pt>
                <c:pt idx="238">
                  <c:v>9.84</c:v>
                </c:pt>
                <c:pt idx="239">
                  <c:v>9.94</c:v>
                </c:pt>
                <c:pt idx="240">
                  <c:v>10.14</c:v>
                </c:pt>
                <c:pt idx="241">
                  <c:v>10.28</c:v>
                </c:pt>
                <c:pt idx="242">
                  <c:v>10.32</c:v>
                </c:pt>
                <c:pt idx="243">
                  <c:v>10.57</c:v>
                </c:pt>
                <c:pt idx="244">
                  <c:v>10.79</c:v>
                </c:pt>
                <c:pt idx="245">
                  <c:v>8.52</c:v>
                </c:pt>
                <c:pt idx="246">
                  <c:v>8.59</c:v>
                </c:pt>
                <c:pt idx="247">
                  <c:v>8.7799999999999994</c:v>
                </c:pt>
                <c:pt idx="248">
                  <c:v>8.93</c:v>
                </c:pt>
                <c:pt idx="249">
                  <c:v>9.0399999999999991</c:v>
                </c:pt>
                <c:pt idx="250">
                  <c:v>9.1300000000000008</c:v>
                </c:pt>
                <c:pt idx="251">
                  <c:v>9.23</c:v>
                </c:pt>
                <c:pt idx="252">
                  <c:v>9.2799999999999994</c:v>
                </c:pt>
                <c:pt idx="253">
                  <c:v>9.5299999999999994</c:v>
                </c:pt>
                <c:pt idx="254">
                  <c:v>9.59</c:v>
                </c:pt>
                <c:pt idx="255">
                  <c:v>9.6300000000000008</c:v>
                </c:pt>
                <c:pt idx="256">
                  <c:v>9.7899999999999991</c:v>
                </c:pt>
                <c:pt idx="257">
                  <c:v>9.99</c:v>
                </c:pt>
                <c:pt idx="258">
                  <c:v>10.18</c:v>
                </c:pt>
                <c:pt idx="259">
                  <c:v>10.29</c:v>
                </c:pt>
                <c:pt idx="260">
                  <c:v>10.53</c:v>
                </c:pt>
                <c:pt idx="261">
                  <c:v>10.65</c:v>
                </c:pt>
                <c:pt idx="262">
                  <c:v>10.83</c:v>
                </c:pt>
                <c:pt idx="263">
                  <c:v>10.89</c:v>
                </c:pt>
                <c:pt idx="264">
                  <c:v>10.93</c:v>
                </c:pt>
                <c:pt idx="265">
                  <c:v>11.55</c:v>
                </c:pt>
                <c:pt idx="266">
                  <c:v>11.71</c:v>
                </c:pt>
                <c:pt idx="267">
                  <c:v>11.87</c:v>
                </c:pt>
                <c:pt idx="268">
                  <c:v>11.96</c:v>
                </c:pt>
                <c:pt idx="269">
                  <c:v>12.1</c:v>
                </c:pt>
                <c:pt idx="270">
                  <c:v>12.25</c:v>
                </c:pt>
                <c:pt idx="271">
                  <c:v>12.57</c:v>
                </c:pt>
                <c:pt idx="272">
                  <c:v>12.73</c:v>
                </c:pt>
                <c:pt idx="273">
                  <c:v>12.87</c:v>
                </c:pt>
                <c:pt idx="274">
                  <c:v>12.97</c:v>
                </c:pt>
                <c:pt idx="275">
                  <c:v>13.07</c:v>
                </c:pt>
                <c:pt idx="276">
                  <c:v>13.17</c:v>
                </c:pt>
                <c:pt idx="277">
                  <c:v>13.32</c:v>
                </c:pt>
                <c:pt idx="278">
                  <c:v>13.57</c:v>
                </c:pt>
                <c:pt idx="279">
                  <c:v>13.77</c:v>
                </c:pt>
                <c:pt idx="280">
                  <c:v>13.97</c:v>
                </c:pt>
                <c:pt idx="281">
                  <c:v>14.02</c:v>
                </c:pt>
                <c:pt idx="282">
                  <c:v>8.4</c:v>
                </c:pt>
                <c:pt idx="283">
                  <c:v>8.42</c:v>
                </c:pt>
                <c:pt idx="284">
                  <c:v>8.5399999999999991</c:v>
                </c:pt>
                <c:pt idx="285">
                  <c:v>8.6300000000000008</c:v>
                </c:pt>
                <c:pt idx="286">
                  <c:v>8.7200000000000006</c:v>
                </c:pt>
                <c:pt idx="287">
                  <c:v>8.82</c:v>
                </c:pt>
                <c:pt idx="288">
                  <c:v>8.9600000000000009</c:v>
                </c:pt>
                <c:pt idx="289">
                  <c:v>9.09</c:v>
                </c:pt>
                <c:pt idx="290">
                  <c:v>9.42</c:v>
                </c:pt>
                <c:pt idx="291">
                  <c:v>9.48</c:v>
                </c:pt>
                <c:pt idx="292">
                  <c:v>9.58</c:v>
                </c:pt>
                <c:pt idx="293">
                  <c:v>9.73</c:v>
                </c:pt>
                <c:pt idx="294">
                  <c:v>9.82</c:v>
                </c:pt>
                <c:pt idx="295">
                  <c:v>9.92</c:v>
                </c:pt>
                <c:pt idx="296">
                  <c:v>10.02</c:v>
                </c:pt>
                <c:pt idx="297">
                  <c:v>10.119999999999999</c:v>
                </c:pt>
                <c:pt idx="298">
                  <c:v>10.43</c:v>
                </c:pt>
                <c:pt idx="299">
                  <c:v>10.48</c:v>
                </c:pt>
                <c:pt idx="300">
                  <c:v>10.67</c:v>
                </c:pt>
                <c:pt idx="301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5-4CB1-A33C-1C5DEAA943F2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parameters'!$T$5:$T$6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parameters'!$S$5:$S$6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5-4CB1-A33C-1C5DEAA943F2}"/>
            </c:ext>
          </c:extLst>
        </c:ser>
        <c:ser>
          <c:idx val="2"/>
          <c:order val="2"/>
          <c:tx>
            <c:strRef>
              <c:f>'Index parameters'!$T$7:$T$8</c:f>
              <c:strCache>
                <c:ptCount val="2"/>
                <c:pt idx="0">
                  <c:v>0</c:v>
                </c:pt>
                <c:pt idx="1">
                  <c:v>700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parameters'!$T$7:$T$8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parameters'!$S$7:$S$8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25-4CB1-A33C-1C5DEAA943F2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parameters'!$T$9:$T$10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parameters'!$S$9:$S$10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25-4CB1-A33C-1C5DEAA9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</c:scatterChart>
      <c:valAx>
        <c:axId val="1426768783"/>
        <c:scaling>
          <c:orientation val="minMax"/>
          <c:max val="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content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parameters'!$T$5:$T$6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parameters'!$S$5:$S$6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F-43A9-8472-E21906030C9C}"/>
            </c:ext>
          </c:extLst>
        </c:ser>
        <c:ser>
          <c:idx val="2"/>
          <c:order val="1"/>
          <c:tx>
            <c:strRef>
              <c:f>'Index parameters'!$T$7:$T$8</c:f>
              <c:strCache>
                <c:ptCount val="2"/>
                <c:pt idx="0">
                  <c:v>0</c:v>
                </c:pt>
                <c:pt idx="1">
                  <c:v>700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parameters'!$T$7:$T$8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parameters'!$S$7:$S$8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F-43A9-8472-E21906030C9C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parameters'!$T$9:$T$10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parameters'!$S$9:$S$10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F-43A9-8472-E21906030C9C}"/>
            </c:ext>
          </c:extLst>
        </c:ser>
        <c:ser>
          <c:idx val="5"/>
          <c:order val="3"/>
          <c:tx>
            <c:strRef>
              <c:f>'Index parameters'!$AG$1</c:f>
              <c:strCache>
                <c:ptCount val="1"/>
                <c:pt idx="0">
                  <c:v>Liquid limit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'Index parameters'!$AG$2:$AG$19</c:f>
              <c:numCache>
                <c:formatCode>General</c:formatCode>
                <c:ptCount val="18"/>
                <c:pt idx="0">
                  <c:v>71.599999999999994</c:v>
                </c:pt>
                <c:pt idx="1">
                  <c:v>42.1</c:v>
                </c:pt>
                <c:pt idx="2">
                  <c:v>46.8</c:v>
                </c:pt>
                <c:pt idx="3">
                  <c:v>63.7</c:v>
                </c:pt>
                <c:pt idx="4">
                  <c:v>55.3</c:v>
                </c:pt>
                <c:pt idx="5">
                  <c:v>74.900000000000006</c:v>
                </c:pt>
                <c:pt idx="6">
                  <c:v>76.400000000000006</c:v>
                </c:pt>
                <c:pt idx="7">
                  <c:v>73.599999999999994</c:v>
                </c:pt>
                <c:pt idx="8">
                  <c:v>73.5</c:v>
                </c:pt>
                <c:pt idx="9">
                  <c:v>47</c:v>
                </c:pt>
                <c:pt idx="10">
                  <c:v>49.7</c:v>
                </c:pt>
                <c:pt idx="11">
                  <c:v>49.4</c:v>
                </c:pt>
                <c:pt idx="12">
                  <c:v>44.7</c:v>
                </c:pt>
                <c:pt idx="13">
                  <c:v>68.3</c:v>
                </c:pt>
                <c:pt idx="14">
                  <c:v>70.7</c:v>
                </c:pt>
                <c:pt idx="15">
                  <c:v>65.5</c:v>
                </c:pt>
                <c:pt idx="16">
                  <c:v>52.3</c:v>
                </c:pt>
                <c:pt idx="17">
                  <c:v>47</c:v>
                </c:pt>
              </c:numCache>
            </c:numRef>
          </c:xVal>
          <c:yVal>
            <c:numRef>
              <c:f>'Index parameters'!$AE$2:$AE$19</c:f>
              <c:numCache>
                <c:formatCode>General</c:formatCode>
                <c:ptCount val="18"/>
                <c:pt idx="0">
                  <c:v>6.85</c:v>
                </c:pt>
                <c:pt idx="1">
                  <c:v>10.220000000000001</c:v>
                </c:pt>
                <c:pt idx="2">
                  <c:v>10.24</c:v>
                </c:pt>
                <c:pt idx="3">
                  <c:v>14.43</c:v>
                </c:pt>
                <c:pt idx="4">
                  <c:v>14.82</c:v>
                </c:pt>
                <c:pt idx="5">
                  <c:v>3.03</c:v>
                </c:pt>
                <c:pt idx="6">
                  <c:v>4.03</c:v>
                </c:pt>
                <c:pt idx="7">
                  <c:v>5.04</c:v>
                </c:pt>
                <c:pt idx="8">
                  <c:v>6.05</c:v>
                </c:pt>
                <c:pt idx="9">
                  <c:v>9.0399999999999991</c:v>
                </c:pt>
                <c:pt idx="10">
                  <c:v>11.05</c:v>
                </c:pt>
                <c:pt idx="11">
                  <c:v>11.13</c:v>
                </c:pt>
                <c:pt idx="12">
                  <c:v>12.05</c:v>
                </c:pt>
                <c:pt idx="13">
                  <c:v>14.05</c:v>
                </c:pt>
                <c:pt idx="14">
                  <c:v>14.14</c:v>
                </c:pt>
                <c:pt idx="15">
                  <c:v>15.05</c:v>
                </c:pt>
                <c:pt idx="16">
                  <c:v>17.05</c:v>
                </c:pt>
                <c:pt idx="17">
                  <c:v>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F-43A9-8472-E219060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</c:scatterChart>
      <c:valAx>
        <c:axId val="1426768783"/>
        <c:scaling>
          <c:orientation val="minMax"/>
          <c:max val="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parameters'!$T$5:$T$6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parameters'!$S$5:$S$6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E-4953-91EB-435C205F8C86}"/>
            </c:ext>
          </c:extLst>
        </c:ser>
        <c:ser>
          <c:idx val="2"/>
          <c:order val="1"/>
          <c:tx>
            <c:strRef>
              <c:f>'Index parameters'!$T$7:$T$8</c:f>
              <c:strCache>
                <c:ptCount val="2"/>
                <c:pt idx="0">
                  <c:v>0</c:v>
                </c:pt>
                <c:pt idx="1">
                  <c:v>700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parameters'!$T$7:$T$8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parameters'!$S$7:$S$8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E-4953-91EB-435C205F8C86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parameters'!$T$9:$T$10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parameters'!$S$9:$S$10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E-4953-91EB-435C205F8C86}"/>
            </c:ext>
          </c:extLst>
        </c:ser>
        <c:ser>
          <c:idx val="6"/>
          <c:order val="3"/>
          <c:tx>
            <c:strRef>
              <c:f>'Index parameters'!$AH$1</c:f>
              <c:strCache>
                <c:ptCount val="1"/>
                <c:pt idx="0">
                  <c:v>Plasticity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'Index parameters'!$AH$2:$AH$19</c:f>
              <c:numCache>
                <c:formatCode>General</c:formatCode>
                <c:ptCount val="18"/>
                <c:pt idx="0">
                  <c:v>44.9</c:v>
                </c:pt>
                <c:pt idx="1">
                  <c:v>13.3</c:v>
                </c:pt>
                <c:pt idx="2">
                  <c:v>26.6</c:v>
                </c:pt>
                <c:pt idx="3">
                  <c:v>36.299999999999997</c:v>
                </c:pt>
                <c:pt idx="4">
                  <c:v>28.6</c:v>
                </c:pt>
                <c:pt idx="5">
                  <c:v>44.6</c:v>
                </c:pt>
                <c:pt idx="6">
                  <c:v>46.9</c:v>
                </c:pt>
                <c:pt idx="7">
                  <c:v>45.1</c:v>
                </c:pt>
                <c:pt idx="8">
                  <c:v>45.9</c:v>
                </c:pt>
                <c:pt idx="9">
                  <c:v>26.3</c:v>
                </c:pt>
                <c:pt idx="10">
                  <c:v>27.4</c:v>
                </c:pt>
                <c:pt idx="11">
                  <c:v>28.6</c:v>
                </c:pt>
                <c:pt idx="12">
                  <c:v>24.7</c:v>
                </c:pt>
                <c:pt idx="13">
                  <c:v>40</c:v>
                </c:pt>
                <c:pt idx="14">
                  <c:v>41.6</c:v>
                </c:pt>
                <c:pt idx="15">
                  <c:v>38.299999999999997</c:v>
                </c:pt>
                <c:pt idx="16">
                  <c:v>26.5</c:v>
                </c:pt>
                <c:pt idx="17">
                  <c:v>25</c:v>
                </c:pt>
              </c:numCache>
            </c:numRef>
          </c:xVal>
          <c:yVal>
            <c:numRef>
              <c:f>'Index parameters'!$AE$2:$AE$19</c:f>
              <c:numCache>
                <c:formatCode>General</c:formatCode>
                <c:ptCount val="18"/>
                <c:pt idx="0">
                  <c:v>6.85</c:v>
                </c:pt>
                <c:pt idx="1">
                  <c:v>10.220000000000001</c:v>
                </c:pt>
                <c:pt idx="2">
                  <c:v>10.24</c:v>
                </c:pt>
                <c:pt idx="3">
                  <c:v>14.43</c:v>
                </c:pt>
                <c:pt idx="4">
                  <c:v>14.82</c:v>
                </c:pt>
                <c:pt idx="5">
                  <c:v>3.03</c:v>
                </c:pt>
                <c:pt idx="6">
                  <c:v>4.03</c:v>
                </c:pt>
                <c:pt idx="7">
                  <c:v>5.04</c:v>
                </c:pt>
                <c:pt idx="8">
                  <c:v>6.05</c:v>
                </c:pt>
                <c:pt idx="9">
                  <c:v>9.0399999999999991</c:v>
                </c:pt>
                <c:pt idx="10">
                  <c:v>11.05</c:v>
                </c:pt>
                <c:pt idx="11">
                  <c:v>11.13</c:v>
                </c:pt>
                <c:pt idx="12">
                  <c:v>12.05</c:v>
                </c:pt>
                <c:pt idx="13">
                  <c:v>14.05</c:v>
                </c:pt>
                <c:pt idx="14">
                  <c:v>14.14</c:v>
                </c:pt>
                <c:pt idx="15">
                  <c:v>15.05</c:v>
                </c:pt>
                <c:pt idx="16">
                  <c:v>17.05</c:v>
                </c:pt>
                <c:pt idx="17">
                  <c:v>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EE-4953-91EB-435C205F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</c:scatterChart>
      <c:valAx>
        <c:axId val="1426768783"/>
        <c:scaling>
          <c:orientation val="minMax"/>
          <c:max val="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Plasticity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A-4473-9E1B-F7E27D705671}"/>
              </c:ext>
            </c:extLst>
          </c:dPt>
          <c:xVal>
            <c:numRef>
              <c:f>'Index parameters'!$Q$5:$Q$306</c:f>
              <c:numCache>
                <c:formatCode>General</c:formatCode>
                <c:ptCount val="302"/>
                <c:pt idx="1">
                  <c:v>1.8094999999999999</c:v>
                </c:pt>
                <c:pt idx="2">
                  <c:v>1.7737499999999999</c:v>
                </c:pt>
                <c:pt idx="3">
                  <c:v>1.80125</c:v>
                </c:pt>
                <c:pt idx="4">
                  <c:v>1.17425</c:v>
                </c:pt>
                <c:pt idx="5">
                  <c:v>1.1990000000000001</c:v>
                </c:pt>
                <c:pt idx="6">
                  <c:v>1.1440000000000001</c:v>
                </c:pt>
                <c:pt idx="7">
                  <c:v>1.2155</c:v>
                </c:pt>
                <c:pt idx="8">
                  <c:v>1.15225</c:v>
                </c:pt>
                <c:pt idx="9">
                  <c:v>1.19625</c:v>
                </c:pt>
                <c:pt idx="10">
                  <c:v>1.1605000000000001</c:v>
                </c:pt>
                <c:pt idx="11">
                  <c:v>1.25125</c:v>
                </c:pt>
                <c:pt idx="12">
                  <c:v>1.2649999999999999</c:v>
                </c:pt>
                <c:pt idx="13">
                  <c:v>1.2457499999999999</c:v>
                </c:pt>
                <c:pt idx="14">
                  <c:v>1.27325</c:v>
                </c:pt>
                <c:pt idx="15">
                  <c:v>1.9360000000000002</c:v>
                </c:pt>
                <c:pt idx="16">
                  <c:v>1.9635000000000002</c:v>
                </c:pt>
                <c:pt idx="17">
                  <c:v>2.0074999999999998</c:v>
                </c:pt>
                <c:pt idx="18">
                  <c:v>1.8727499999999997</c:v>
                </c:pt>
                <c:pt idx="19">
                  <c:v>1.9305000000000001</c:v>
                </c:pt>
                <c:pt idx="20">
                  <c:v>1.85625</c:v>
                </c:pt>
                <c:pt idx="21">
                  <c:v>1.8727499999999997</c:v>
                </c:pt>
                <c:pt idx="22">
                  <c:v>1.8589999999999998</c:v>
                </c:pt>
                <c:pt idx="23">
                  <c:v>1.7242500000000001</c:v>
                </c:pt>
                <c:pt idx="24">
                  <c:v>1.7380000000000002</c:v>
                </c:pt>
                <c:pt idx="27">
                  <c:v>1.9964999999999997</c:v>
                </c:pt>
                <c:pt idx="28">
                  <c:v>1.9414999999999998</c:v>
                </c:pt>
                <c:pt idx="30">
                  <c:v>1.9717500000000001</c:v>
                </c:pt>
                <c:pt idx="33">
                  <c:v>1.9332499999999999</c:v>
                </c:pt>
                <c:pt idx="34">
                  <c:v>1.9057499999999998</c:v>
                </c:pt>
                <c:pt idx="38">
                  <c:v>1.8507499999999999</c:v>
                </c:pt>
                <c:pt idx="40">
                  <c:v>1.8727499999999997</c:v>
                </c:pt>
                <c:pt idx="41">
                  <c:v>1.9552499999999997</c:v>
                </c:pt>
                <c:pt idx="42">
                  <c:v>1.87</c:v>
                </c:pt>
                <c:pt idx="43">
                  <c:v>1.7627499999999998</c:v>
                </c:pt>
                <c:pt idx="44">
                  <c:v>1.7902499999999997</c:v>
                </c:pt>
                <c:pt idx="45">
                  <c:v>1.86175</c:v>
                </c:pt>
                <c:pt idx="46">
                  <c:v>1.8177499999999998</c:v>
                </c:pt>
                <c:pt idx="47">
                  <c:v>1.7105000000000001</c:v>
                </c:pt>
                <c:pt idx="48">
                  <c:v>1.7517500000000001</c:v>
                </c:pt>
                <c:pt idx="49">
                  <c:v>1.7077500000000001</c:v>
                </c:pt>
                <c:pt idx="51">
                  <c:v>1.8589999999999998</c:v>
                </c:pt>
                <c:pt idx="52">
                  <c:v>1.7847500000000003</c:v>
                </c:pt>
                <c:pt idx="53">
                  <c:v>1.7792500000000002</c:v>
                </c:pt>
                <c:pt idx="54">
                  <c:v>1.45475</c:v>
                </c:pt>
                <c:pt idx="55">
                  <c:v>1.45475</c:v>
                </c:pt>
                <c:pt idx="60">
                  <c:v>1.2072499999999999</c:v>
                </c:pt>
                <c:pt idx="61">
                  <c:v>1.2072499999999999</c:v>
                </c:pt>
                <c:pt idx="64">
                  <c:v>1.2182499999999998</c:v>
                </c:pt>
                <c:pt idx="65">
                  <c:v>1.1797499999999999</c:v>
                </c:pt>
                <c:pt idx="66">
                  <c:v>1.1825000000000001</c:v>
                </c:pt>
                <c:pt idx="67">
                  <c:v>1.0944999999999998</c:v>
                </c:pt>
                <c:pt idx="68">
                  <c:v>1.13025</c:v>
                </c:pt>
                <c:pt idx="69">
                  <c:v>1.1797499999999999</c:v>
                </c:pt>
                <c:pt idx="71">
                  <c:v>1.28975</c:v>
                </c:pt>
                <c:pt idx="73">
                  <c:v>1.25675</c:v>
                </c:pt>
                <c:pt idx="74">
                  <c:v>1.17425</c:v>
                </c:pt>
                <c:pt idx="75">
                  <c:v>1.2044999999999999</c:v>
                </c:pt>
                <c:pt idx="76">
                  <c:v>1.2044999999999999</c:v>
                </c:pt>
                <c:pt idx="77">
                  <c:v>1.1219999999999999</c:v>
                </c:pt>
                <c:pt idx="79">
                  <c:v>1.2705000000000002</c:v>
                </c:pt>
                <c:pt idx="80">
                  <c:v>1.6582499999999998</c:v>
                </c:pt>
                <c:pt idx="81">
                  <c:v>1.6582499999999998</c:v>
                </c:pt>
                <c:pt idx="85">
                  <c:v>1.8452499999999998</c:v>
                </c:pt>
                <c:pt idx="86">
                  <c:v>1.8452499999999998</c:v>
                </c:pt>
                <c:pt idx="89">
                  <c:v>1.8397500000000002</c:v>
                </c:pt>
                <c:pt idx="91">
                  <c:v>1.8232499999999998</c:v>
                </c:pt>
                <c:pt idx="93">
                  <c:v>1.6665000000000001</c:v>
                </c:pt>
                <c:pt idx="94">
                  <c:v>1.6307499999999999</c:v>
                </c:pt>
                <c:pt idx="98">
                  <c:v>1.6115000000000002</c:v>
                </c:pt>
                <c:pt idx="99">
                  <c:v>1.43</c:v>
                </c:pt>
                <c:pt idx="103">
                  <c:v>1.5345</c:v>
                </c:pt>
                <c:pt idx="104">
                  <c:v>1.254</c:v>
                </c:pt>
                <c:pt idx="105">
                  <c:v>1.1632499999999999</c:v>
                </c:pt>
                <c:pt idx="106">
                  <c:v>1.1384999999999998</c:v>
                </c:pt>
                <c:pt idx="107">
                  <c:v>1.1659999999999999</c:v>
                </c:pt>
                <c:pt idx="108">
                  <c:v>1.13025</c:v>
                </c:pt>
                <c:pt idx="109">
                  <c:v>1.1825000000000001</c:v>
                </c:pt>
                <c:pt idx="110">
                  <c:v>1.2209999999999999</c:v>
                </c:pt>
                <c:pt idx="111">
                  <c:v>1.2484999999999999</c:v>
                </c:pt>
                <c:pt idx="112">
                  <c:v>1.2430000000000001</c:v>
                </c:pt>
                <c:pt idx="113">
                  <c:v>1.2457499999999999</c:v>
                </c:pt>
                <c:pt idx="114">
                  <c:v>1.7544999999999999</c:v>
                </c:pt>
                <c:pt idx="116">
                  <c:v>1.2237499999999999</c:v>
                </c:pt>
                <c:pt idx="117">
                  <c:v>1.1880000000000002</c:v>
                </c:pt>
                <c:pt idx="118">
                  <c:v>1.17425</c:v>
                </c:pt>
                <c:pt idx="119">
                  <c:v>1.1577500000000001</c:v>
                </c:pt>
                <c:pt idx="120">
                  <c:v>1.46025</c:v>
                </c:pt>
                <c:pt idx="121">
                  <c:v>1.2787500000000001</c:v>
                </c:pt>
                <c:pt idx="122">
                  <c:v>1.2182499999999998</c:v>
                </c:pt>
                <c:pt idx="123">
                  <c:v>1.15225</c:v>
                </c:pt>
                <c:pt idx="124">
                  <c:v>1.0944999999999998</c:v>
                </c:pt>
                <c:pt idx="125">
                  <c:v>1.0780000000000001</c:v>
                </c:pt>
                <c:pt idx="126">
                  <c:v>1.9057499999999998</c:v>
                </c:pt>
                <c:pt idx="127">
                  <c:v>1.9112499999999999</c:v>
                </c:pt>
                <c:pt idx="128">
                  <c:v>1.8260000000000003</c:v>
                </c:pt>
                <c:pt idx="129">
                  <c:v>1.6830000000000001</c:v>
                </c:pt>
                <c:pt idx="130">
                  <c:v>1.6444999999999999</c:v>
                </c:pt>
                <c:pt idx="131">
                  <c:v>1.254</c:v>
                </c:pt>
                <c:pt idx="132">
                  <c:v>1.2430000000000001</c:v>
                </c:pt>
                <c:pt idx="133">
                  <c:v>1.8975</c:v>
                </c:pt>
                <c:pt idx="134">
                  <c:v>1.88375</c:v>
                </c:pt>
                <c:pt idx="135">
                  <c:v>1.85625</c:v>
                </c:pt>
                <c:pt idx="136">
                  <c:v>1.8452499999999998</c:v>
                </c:pt>
                <c:pt idx="137">
                  <c:v>1.6335</c:v>
                </c:pt>
                <c:pt idx="138">
                  <c:v>1.6444999999999999</c:v>
                </c:pt>
                <c:pt idx="139">
                  <c:v>1.4135</c:v>
                </c:pt>
                <c:pt idx="140">
                  <c:v>1.4025000000000001</c:v>
                </c:pt>
                <c:pt idx="141">
                  <c:v>1.9057499999999998</c:v>
                </c:pt>
                <c:pt idx="142">
                  <c:v>1.8755000000000002</c:v>
                </c:pt>
                <c:pt idx="143">
                  <c:v>1.1467500000000002</c:v>
                </c:pt>
                <c:pt idx="144">
                  <c:v>1.1467500000000002</c:v>
                </c:pt>
                <c:pt idx="145">
                  <c:v>1.25675</c:v>
                </c:pt>
                <c:pt idx="146">
                  <c:v>1.25675</c:v>
                </c:pt>
                <c:pt idx="147">
                  <c:v>1.1632499999999999</c:v>
                </c:pt>
                <c:pt idx="148">
                  <c:v>1.1467500000000002</c:v>
                </c:pt>
                <c:pt idx="149">
                  <c:v>1.1797499999999999</c:v>
                </c:pt>
                <c:pt idx="150">
                  <c:v>1.1659999999999999</c:v>
                </c:pt>
                <c:pt idx="151">
                  <c:v>1.85625</c:v>
                </c:pt>
                <c:pt idx="152">
                  <c:v>1.8727499999999997</c:v>
                </c:pt>
                <c:pt idx="153">
                  <c:v>1.1880000000000002</c:v>
                </c:pt>
                <c:pt idx="154">
                  <c:v>1.19625</c:v>
                </c:pt>
                <c:pt idx="155">
                  <c:v>1.79575</c:v>
                </c:pt>
                <c:pt idx="156">
                  <c:v>1.7875000000000001</c:v>
                </c:pt>
                <c:pt idx="157">
                  <c:v>1.23475</c:v>
                </c:pt>
                <c:pt idx="158">
                  <c:v>1.1990000000000001</c:v>
                </c:pt>
                <c:pt idx="159">
                  <c:v>1.8067500000000001</c:v>
                </c:pt>
                <c:pt idx="160">
                  <c:v>1.7792500000000002</c:v>
                </c:pt>
                <c:pt idx="161">
                  <c:v>1.2209999999999999</c:v>
                </c:pt>
                <c:pt idx="162">
                  <c:v>1.1825000000000001</c:v>
                </c:pt>
                <c:pt idx="163">
                  <c:v>1.7819999999999998</c:v>
                </c:pt>
                <c:pt idx="164">
                  <c:v>1.8425</c:v>
                </c:pt>
                <c:pt idx="165">
                  <c:v>1.2265000000000001</c:v>
                </c:pt>
                <c:pt idx="167">
                  <c:v>1.3062499999999999</c:v>
                </c:pt>
                <c:pt idx="172">
                  <c:v>1.3117500000000002</c:v>
                </c:pt>
                <c:pt idx="174">
                  <c:v>1.2677500000000002</c:v>
                </c:pt>
                <c:pt idx="178">
                  <c:v>1.232</c:v>
                </c:pt>
                <c:pt idx="183">
                  <c:v>1.2484999999999999</c:v>
                </c:pt>
                <c:pt idx="184">
                  <c:v>1.0587500000000001</c:v>
                </c:pt>
                <c:pt idx="186">
                  <c:v>1.70225</c:v>
                </c:pt>
                <c:pt idx="189">
                  <c:v>1.7050000000000001</c:v>
                </c:pt>
                <c:pt idx="190">
                  <c:v>1.9937499999999999</c:v>
                </c:pt>
                <c:pt idx="193">
                  <c:v>1.9057499999999998</c:v>
                </c:pt>
                <c:pt idx="197">
                  <c:v>1.9414999999999998</c:v>
                </c:pt>
                <c:pt idx="198">
                  <c:v>1.9332499999999999</c:v>
                </c:pt>
                <c:pt idx="203">
                  <c:v>1.8397500000000002</c:v>
                </c:pt>
                <c:pt idx="205">
                  <c:v>1.7902499999999997</c:v>
                </c:pt>
                <c:pt idx="206">
                  <c:v>1.7764999999999997</c:v>
                </c:pt>
                <c:pt idx="209">
                  <c:v>1.7682499999999999</c:v>
                </c:pt>
                <c:pt idx="211">
                  <c:v>1.2649999999999999</c:v>
                </c:pt>
                <c:pt idx="217">
                  <c:v>1.2182499999999998</c:v>
                </c:pt>
                <c:pt idx="218">
                  <c:v>1.13025</c:v>
                </c:pt>
                <c:pt idx="219">
                  <c:v>1.6527500000000002</c:v>
                </c:pt>
                <c:pt idx="222">
                  <c:v>1.6775</c:v>
                </c:pt>
                <c:pt idx="223">
                  <c:v>1.6527500000000002</c:v>
                </c:pt>
                <c:pt idx="226">
                  <c:v>1.7544999999999999</c:v>
                </c:pt>
                <c:pt idx="227">
                  <c:v>1.9195</c:v>
                </c:pt>
                <c:pt idx="230">
                  <c:v>1.6335</c:v>
                </c:pt>
                <c:pt idx="232">
                  <c:v>1.54</c:v>
                </c:pt>
                <c:pt idx="233">
                  <c:v>1.4684999999999999</c:v>
                </c:pt>
                <c:pt idx="234">
                  <c:v>1.41625</c:v>
                </c:pt>
                <c:pt idx="235">
                  <c:v>1.3942500000000002</c:v>
                </c:pt>
                <c:pt idx="240">
                  <c:v>1.2925</c:v>
                </c:pt>
                <c:pt idx="242">
                  <c:v>1.2237499999999999</c:v>
                </c:pt>
                <c:pt idx="243">
                  <c:v>1.1990000000000001</c:v>
                </c:pt>
                <c:pt idx="244">
                  <c:v>1.1632499999999999</c:v>
                </c:pt>
                <c:pt idx="245">
                  <c:v>1.5894999999999999</c:v>
                </c:pt>
                <c:pt idx="247">
                  <c:v>1.5730000000000002</c:v>
                </c:pt>
                <c:pt idx="252">
                  <c:v>1.4657499999999999</c:v>
                </c:pt>
                <c:pt idx="253">
                  <c:v>1.37225</c:v>
                </c:pt>
                <c:pt idx="258">
                  <c:v>1.2402500000000001</c:v>
                </c:pt>
                <c:pt idx="260">
                  <c:v>1.2594999999999998</c:v>
                </c:pt>
                <c:pt idx="261">
                  <c:v>1.1632499999999999</c:v>
                </c:pt>
                <c:pt idx="263">
                  <c:v>1.155</c:v>
                </c:pt>
                <c:pt idx="265">
                  <c:v>1.1192500000000001</c:v>
                </c:pt>
                <c:pt idx="266">
                  <c:v>1.1412500000000001</c:v>
                </c:pt>
                <c:pt idx="267">
                  <c:v>1.1165</c:v>
                </c:pt>
                <c:pt idx="268">
                  <c:v>1.0587500000000001</c:v>
                </c:pt>
                <c:pt idx="269">
                  <c:v>1.1825000000000001</c:v>
                </c:pt>
                <c:pt idx="270">
                  <c:v>1.21</c:v>
                </c:pt>
                <c:pt idx="271">
                  <c:v>1.3007499999999999</c:v>
                </c:pt>
                <c:pt idx="272">
                  <c:v>1.254</c:v>
                </c:pt>
                <c:pt idx="277">
                  <c:v>1.25675</c:v>
                </c:pt>
                <c:pt idx="278">
                  <c:v>1.2044999999999999</c:v>
                </c:pt>
                <c:pt idx="281">
                  <c:v>1.7764999999999997</c:v>
                </c:pt>
                <c:pt idx="282">
                  <c:v>1.64175</c:v>
                </c:pt>
                <c:pt idx="284">
                  <c:v>1.65</c:v>
                </c:pt>
                <c:pt idx="285">
                  <c:v>1.6472499999999999</c:v>
                </c:pt>
                <c:pt idx="289">
                  <c:v>1.4877500000000001</c:v>
                </c:pt>
                <c:pt idx="290">
                  <c:v>1.5015000000000001</c:v>
                </c:pt>
                <c:pt idx="293">
                  <c:v>1.3859999999999999</c:v>
                </c:pt>
                <c:pt idx="294">
                  <c:v>1.2622499999999999</c:v>
                </c:pt>
                <c:pt idx="298">
                  <c:v>1.19625</c:v>
                </c:pt>
                <c:pt idx="300">
                  <c:v>1.1825000000000001</c:v>
                </c:pt>
                <c:pt idx="301">
                  <c:v>1.1467500000000002</c:v>
                </c:pt>
              </c:numCache>
            </c:numRef>
          </c:xVal>
          <c:yVal>
            <c:numRef>
              <c:f>'Index parameters'!$B$5:$B$306</c:f>
              <c:numCache>
                <c:formatCode>General</c:formatCode>
                <c:ptCount val="302"/>
                <c:pt idx="0">
                  <c:v>6.85</c:v>
                </c:pt>
                <c:pt idx="1">
                  <c:v>6.87</c:v>
                </c:pt>
                <c:pt idx="2">
                  <c:v>6.96</c:v>
                </c:pt>
                <c:pt idx="3">
                  <c:v>6.96</c:v>
                </c:pt>
                <c:pt idx="4">
                  <c:v>10.220000000000001</c:v>
                </c:pt>
                <c:pt idx="5">
                  <c:v>10.24</c:v>
                </c:pt>
                <c:pt idx="6">
                  <c:v>10.24</c:v>
                </c:pt>
                <c:pt idx="7">
                  <c:v>10.24</c:v>
                </c:pt>
                <c:pt idx="8">
                  <c:v>10.24</c:v>
                </c:pt>
                <c:pt idx="9">
                  <c:v>10.24</c:v>
                </c:pt>
                <c:pt idx="10">
                  <c:v>10.24</c:v>
                </c:pt>
                <c:pt idx="11">
                  <c:v>10.24</c:v>
                </c:pt>
                <c:pt idx="12">
                  <c:v>12.22</c:v>
                </c:pt>
                <c:pt idx="13">
                  <c:v>12.27</c:v>
                </c:pt>
                <c:pt idx="14">
                  <c:v>12.32</c:v>
                </c:pt>
                <c:pt idx="15">
                  <c:v>14.1</c:v>
                </c:pt>
                <c:pt idx="16">
                  <c:v>14.14</c:v>
                </c:pt>
                <c:pt idx="17">
                  <c:v>14.14</c:v>
                </c:pt>
                <c:pt idx="18">
                  <c:v>14.43</c:v>
                </c:pt>
                <c:pt idx="19">
                  <c:v>14.52</c:v>
                </c:pt>
                <c:pt idx="20">
                  <c:v>14.52</c:v>
                </c:pt>
                <c:pt idx="21">
                  <c:v>14.52</c:v>
                </c:pt>
                <c:pt idx="22">
                  <c:v>14.82</c:v>
                </c:pt>
                <c:pt idx="23">
                  <c:v>14.89</c:v>
                </c:pt>
                <c:pt idx="24">
                  <c:v>14.89</c:v>
                </c:pt>
                <c:pt idx="25">
                  <c:v>3.03</c:v>
                </c:pt>
                <c:pt idx="26">
                  <c:v>3.08</c:v>
                </c:pt>
                <c:pt idx="27">
                  <c:v>3.09</c:v>
                </c:pt>
                <c:pt idx="28">
                  <c:v>3.13</c:v>
                </c:pt>
                <c:pt idx="29">
                  <c:v>3.15</c:v>
                </c:pt>
                <c:pt idx="30">
                  <c:v>3.23</c:v>
                </c:pt>
                <c:pt idx="31">
                  <c:v>4.03</c:v>
                </c:pt>
                <c:pt idx="32">
                  <c:v>4.08</c:v>
                </c:pt>
                <c:pt idx="33">
                  <c:v>4.09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5.04</c:v>
                </c:pt>
                <c:pt idx="37">
                  <c:v>5.0999999999999996</c:v>
                </c:pt>
                <c:pt idx="38">
                  <c:v>5.1100000000000003</c:v>
                </c:pt>
                <c:pt idx="39">
                  <c:v>5.13</c:v>
                </c:pt>
                <c:pt idx="40">
                  <c:v>5.2</c:v>
                </c:pt>
                <c:pt idx="41">
                  <c:v>5.25</c:v>
                </c:pt>
                <c:pt idx="42">
                  <c:v>5.3</c:v>
                </c:pt>
                <c:pt idx="43">
                  <c:v>5.35</c:v>
                </c:pt>
                <c:pt idx="44">
                  <c:v>5.4</c:v>
                </c:pt>
                <c:pt idx="45">
                  <c:v>5.45</c:v>
                </c:pt>
                <c:pt idx="46">
                  <c:v>5.6</c:v>
                </c:pt>
                <c:pt idx="47">
                  <c:v>5.63</c:v>
                </c:pt>
                <c:pt idx="48">
                  <c:v>5.68</c:v>
                </c:pt>
                <c:pt idx="49">
                  <c:v>5.72</c:v>
                </c:pt>
                <c:pt idx="50">
                  <c:v>6.05</c:v>
                </c:pt>
                <c:pt idx="51">
                  <c:v>6.15</c:v>
                </c:pt>
                <c:pt idx="52">
                  <c:v>6.3</c:v>
                </c:pt>
                <c:pt idx="53">
                  <c:v>6.4</c:v>
                </c:pt>
                <c:pt idx="54">
                  <c:v>8.1</c:v>
                </c:pt>
                <c:pt idx="55">
                  <c:v>8.11</c:v>
                </c:pt>
                <c:pt idx="56">
                  <c:v>8.15</c:v>
                </c:pt>
                <c:pt idx="57">
                  <c:v>8.1999999999999993</c:v>
                </c:pt>
                <c:pt idx="58">
                  <c:v>8.6</c:v>
                </c:pt>
                <c:pt idx="59">
                  <c:v>8.65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9.0399999999999991</c:v>
                </c:pt>
                <c:pt idx="63">
                  <c:v>9.08</c:v>
                </c:pt>
                <c:pt idx="64">
                  <c:v>9.09</c:v>
                </c:pt>
                <c:pt idx="65">
                  <c:v>9.1</c:v>
                </c:pt>
                <c:pt idx="66">
                  <c:v>9.25</c:v>
                </c:pt>
                <c:pt idx="67">
                  <c:v>9.4</c:v>
                </c:pt>
                <c:pt idx="68">
                  <c:v>9.5</c:v>
                </c:pt>
                <c:pt idx="69">
                  <c:v>10.1</c:v>
                </c:pt>
                <c:pt idx="70">
                  <c:v>11.05</c:v>
                </c:pt>
                <c:pt idx="71">
                  <c:v>11.1</c:v>
                </c:pt>
                <c:pt idx="72">
                  <c:v>11.13</c:v>
                </c:pt>
                <c:pt idx="73">
                  <c:v>11.2</c:v>
                </c:pt>
                <c:pt idx="74">
                  <c:v>11.4</c:v>
                </c:pt>
                <c:pt idx="75">
                  <c:v>11.5</c:v>
                </c:pt>
                <c:pt idx="76">
                  <c:v>11.53</c:v>
                </c:pt>
                <c:pt idx="77">
                  <c:v>11.75</c:v>
                </c:pt>
                <c:pt idx="78">
                  <c:v>12.05</c:v>
                </c:pt>
                <c:pt idx="79">
                  <c:v>12.77</c:v>
                </c:pt>
                <c:pt idx="80">
                  <c:v>13.1</c:v>
                </c:pt>
                <c:pt idx="81">
                  <c:v>13.11</c:v>
                </c:pt>
                <c:pt idx="82">
                  <c:v>13.15</c:v>
                </c:pt>
                <c:pt idx="83">
                  <c:v>13.2</c:v>
                </c:pt>
                <c:pt idx="84">
                  <c:v>13.65</c:v>
                </c:pt>
                <c:pt idx="85">
                  <c:v>13.68</c:v>
                </c:pt>
                <c:pt idx="86">
                  <c:v>13.7</c:v>
                </c:pt>
                <c:pt idx="87">
                  <c:v>14.05</c:v>
                </c:pt>
                <c:pt idx="88">
                  <c:v>14.14</c:v>
                </c:pt>
                <c:pt idx="89">
                  <c:v>14.77</c:v>
                </c:pt>
                <c:pt idx="90">
                  <c:v>15.05</c:v>
                </c:pt>
                <c:pt idx="91">
                  <c:v>15.77</c:v>
                </c:pt>
                <c:pt idx="92">
                  <c:v>17.05</c:v>
                </c:pt>
                <c:pt idx="93">
                  <c:v>17.75</c:v>
                </c:pt>
                <c:pt idx="94">
                  <c:v>18.11</c:v>
                </c:pt>
                <c:pt idx="95">
                  <c:v>18.16</c:v>
                </c:pt>
                <c:pt idx="96">
                  <c:v>18.48</c:v>
                </c:pt>
                <c:pt idx="97">
                  <c:v>18.63</c:v>
                </c:pt>
                <c:pt idx="98">
                  <c:v>18.690000000000001</c:v>
                </c:pt>
                <c:pt idx="99">
                  <c:v>19.11</c:v>
                </c:pt>
                <c:pt idx="100">
                  <c:v>19.2</c:v>
                </c:pt>
                <c:pt idx="101">
                  <c:v>19.399999999999999</c:v>
                </c:pt>
                <c:pt idx="102">
                  <c:v>19.63</c:v>
                </c:pt>
                <c:pt idx="103">
                  <c:v>19.670000000000002</c:v>
                </c:pt>
                <c:pt idx="104">
                  <c:v>10.11</c:v>
                </c:pt>
                <c:pt idx="105">
                  <c:v>10.23</c:v>
                </c:pt>
                <c:pt idx="106">
                  <c:v>10.34</c:v>
                </c:pt>
                <c:pt idx="107">
                  <c:v>10.48</c:v>
                </c:pt>
                <c:pt idx="108">
                  <c:v>10.6</c:v>
                </c:pt>
                <c:pt idx="109">
                  <c:v>12.13</c:v>
                </c:pt>
                <c:pt idx="110">
                  <c:v>12.25</c:v>
                </c:pt>
                <c:pt idx="111">
                  <c:v>12.34</c:v>
                </c:pt>
                <c:pt idx="112">
                  <c:v>12.38</c:v>
                </c:pt>
                <c:pt idx="113">
                  <c:v>12.44</c:v>
                </c:pt>
                <c:pt idx="114">
                  <c:v>8.42</c:v>
                </c:pt>
                <c:pt idx="115">
                  <c:v>8.52</c:v>
                </c:pt>
                <c:pt idx="116">
                  <c:v>9.02</c:v>
                </c:pt>
                <c:pt idx="117">
                  <c:v>9.08</c:v>
                </c:pt>
                <c:pt idx="118">
                  <c:v>10.02</c:v>
                </c:pt>
                <c:pt idx="119">
                  <c:v>10.130000000000001</c:v>
                </c:pt>
                <c:pt idx="120">
                  <c:v>8.9700000000000006</c:v>
                </c:pt>
                <c:pt idx="121">
                  <c:v>9.07</c:v>
                </c:pt>
                <c:pt idx="122">
                  <c:v>9.9700000000000006</c:v>
                </c:pt>
                <c:pt idx="123">
                  <c:v>10.07</c:v>
                </c:pt>
                <c:pt idx="124">
                  <c:v>10.97</c:v>
                </c:pt>
                <c:pt idx="125">
                  <c:v>11.07</c:v>
                </c:pt>
                <c:pt idx="126">
                  <c:v>5.67</c:v>
                </c:pt>
                <c:pt idx="127">
                  <c:v>6.3</c:v>
                </c:pt>
                <c:pt idx="128">
                  <c:v>6.4</c:v>
                </c:pt>
                <c:pt idx="129">
                  <c:v>7.2</c:v>
                </c:pt>
                <c:pt idx="130">
                  <c:v>7.3</c:v>
                </c:pt>
                <c:pt idx="131">
                  <c:v>8.67</c:v>
                </c:pt>
                <c:pt idx="132">
                  <c:v>8.7799999999999994</c:v>
                </c:pt>
                <c:pt idx="133">
                  <c:v>5.65</c:v>
                </c:pt>
                <c:pt idx="134">
                  <c:v>5.78</c:v>
                </c:pt>
                <c:pt idx="135">
                  <c:v>6.27</c:v>
                </c:pt>
                <c:pt idx="136">
                  <c:v>6.37</c:v>
                </c:pt>
                <c:pt idx="137">
                  <c:v>7.27</c:v>
                </c:pt>
                <c:pt idx="138">
                  <c:v>7.37</c:v>
                </c:pt>
                <c:pt idx="139">
                  <c:v>8.67</c:v>
                </c:pt>
                <c:pt idx="140">
                  <c:v>8.7799999999999994</c:v>
                </c:pt>
                <c:pt idx="141">
                  <c:v>6.6</c:v>
                </c:pt>
                <c:pt idx="142">
                  <c:v>6.73</c:v>
                </c:pt>
                <c:pt idx="143">
                  <c:v>9.59</c:v>
                </c:pt>
                <c:pt idx="144">
                  <c:v>9.6999999999999993</c:v>
                </c:pt>
                <c:pt idx="145">
                  <c:v>8.67</c:v>
                </c:pt>
                <c:pt idx="146">
                  <c:v>8.7799999999999994</c:v>
                </c:pt>
                <c:pt idx="147">
                  <c:v>9.6300000000000008</c:v>
                </c:pt>
                <c:pt idx="148">
                  <c:v>9.73</c:v>
                </c:pt>
                <c:pt idx="149">
                  <c:v>10.57</c:v>
                </c:pt>
                <c:pt idx="150">
                  <c:v>10.73</c:v>
                </c:pt>
                <c:pt idx="151">
                  <c:v>5.67</c:v>
                </c:pt>
                <c:pt idx="152">
                  <c:v>5.78</c:v>
                </c:pt>
                <c:pt idx="153">
                  <c:v>8.67</c:v>
                </c:pt>
                <c:pt idx="154">
                  <c:v>8.7799999999999994</c:v>
                </c:pt>
                <c:pt idx="155">
                  <c:v>6.19</c:v>
                </c:pt>
                <c:pt idx="156">
                  <c:v>6.3</c:v>
                </c:pt>
                <c:pt idx="157">
                  <c:v>8.93</c:v>
                </c:pt>
                <c:pt idx="158">
                  <c:v>9.06</c:v>
                </c:pt>
                <c:pt idx="159">
                  <c:v>6.17</c:v>
                </c:pt>
                <c:pt idx="160">
                  <c:v>6.28</c:v>
                </c:pt>
                <c:pt idx="161">
                  <c:v>9.25</c:v>
                </c:pt>
                <c:pt idx="162">
                  <c:v>9.3699999999999992</c:v>
                </c:pt>
                <c:pt idx="163">
                  <c:v>5.98</c:v>
                </c:pt>
                <c:pt idx="164">
                  <c:v>6.1</c:v>
                </c:pt>
                <c:pt idx="165">
                  <c:v>11.55</c:v>
                </c:pt>
                <c:pt idx="166">
                  <c:v>11.58</c:v>
                </c:pt>
                <c:pt idx="167">
                  <c:v>11.7</c:v>
                </c:pt>
                <c:pt idx="168">
                  <c:v>11.81</c:v>
                </c:pt>
                <c:pt idx="169">
                  <c:v>11.96</c:v>
                </c:pt>
                <c:pt idx="170">
                  <c:v>12.04</c:v>
                </c:pt>
                <c:pt idx="171">
                  <c:v>12.14</c:v>
                </c:pt>
                <c:pt idx="172">
                  <c:v>12.3</c:v>
                </c:pt>
                <c:pt idx="173">
                  <c:v>12.32</c:v>
                </c:pt>
                <c:pt idx="174">
                  <c:v>12.51</c:v>
                </c:pt>
                <c:pt idx="175">
                  <c:v>12.58</c:v>
                </c:pt>
                <c:pt idx="176">
                  <c:v>12.65</c:v>
                </c:pt>
                <c:pt idx="177">
                  <c:v>12.8</c:v>
                </c:pt>
                <c:pt idx="178">
                  <c:v>12.9</c:v>
                </c:pt>
                <c:pt idx="179">
                  <c:v>13.02</c:v>
                </c:pt>
                <c:pt idx="180">
                  <c:v>13.13</c:v>
                </c:pt>
                <c:pt idx="181">
                  <c:v>13.18</c:v>
                </c:pt>
                <c:pt idx="182">
                  <c:v>13.26</c:v>
                </c:pt>
                <c:pt idx="183">
                  <c:v>13.29</c:v>
                </c:pt>
                <c:pt idx="184">
                  <c:v>13.51</c:v>
                </c:pt>
                <c:pt idx="185">
                  <c:v>13.55</c:v>
                </c:pt>
                <c:pt idx="186">
                  <c:v>13.75</c:v>
                </c:pt>
                <c:pt idx="187">
                  <c:v>13.88</c:v>
                </c:pt>
                <c:pt idx="188">
                  <c:v>13.98</c:v>
                </c:pt>
                <c:pt idx="189">
                  <c:v>14.01</c:v>
                </c:pt>
                <c:pt idx="190">
                  <c:v>5.42</c:v>
                </c:pt>
                <c:pt idx="191">
                  <c:v>5.48</c:v>
                </c:pt>
                <c:pt idx="192">
                  <c:v>5.58</c:v>
                </c:pt>
                <c:pt idx="193">
                  <c:v>5.78</c:v>
                </c:pt>
                <c:pt idx="194">
                  <c:v>5.92</c:v>
                </c:pt>
                <c:pt idx="195">
                  <c:v>6.02</c:v>
                </c:pt>
                <c:pt idx="196">
                  <c:v>6.12</c:v>
                </c:pt>
                <c:pt idx="197">
                  <c:v>6.18</c:v>
                </c:pt>
                <c:pt idx="198">
                  <c:v>6.42</c:v>
                </c:pt>
                <c:pt idx="199">
                  <c:v>6.48</c:v>
                </c:pt>
                <c:pt idx="200">
                  <c:v>6.58</c:v>
                </c:pt>
                <c:pt idx="201">
                  <c:v>6.68</c:v>
                </c:pt>
                <c:pt idx="202">
                  <c:v>6.78</c:v>
                </c:pt>
                <c:pt idx="203">
                  <c:v>6.98</c:v>
                </c:pt>
                <c:pt idx="204">
                  <c:v>7.12</c:v>
                </c:pt>
                <c:pt idx="205">
                  <c:v>7.42</c:v>
                </c:pt>
                <c:pt idx="206">
                  <c:v>7.53</c:v>
                </c:pt>
                <c:pt idx="207">
                  <c:v>7.68</c:v>
                </c:pt>
                <c:pt idx="208">
                  <c:v>7.78</c:v>
                </c:pt>
                <c:pt idx="209">
                  <c:v>7.88</c:v>
                </c:pt>
                <c:pt idx="210">
                  <c:v>7.88</c:v>
                </c:pt>
                <c:pt idx="211">
                  <c:v>13.11</c:v>
                </c:pt>
                <c:pt idx="212">
                  <c:v>13.22</c:v>
                </c:pt>
                <c:pt idx="213">
                  <c:v>13.28</c:v>
                </c:pt>
                <c:pt idx="214">
                  <c:v>13.38</c:v>
                </c:pt>
                <c:pt idx="215">
                  <c:v>13.47</c:v>
                </c:pt>
                <c:pt idx="216">
                  <c:v>13.58</c:v>
                </c:pt>
                <c:pt idx="217">
                  <c:v>13.78</c:v>
                </c:pt>
                <c:pt idx="218">
                  <c:v>13.86</c:v>
                </c:pt>
                <c:pt idx="219">
                  <c:v>14.11</c:v>
                </c:pt>
                <c:pt idx="220">
                  <c:v>14.22</c:v>
                </c:pt>
                <c:pt idx="221">
                  <c:v>14.38</c:v>
                </c:pt>
                <c:pt idx="222">
                  <c:v>14.58</c:v>
                </c:pt>
                <c:pt idx="223">
                  <c:v>14.66</c:v>
                </c:pt>
                <c:pt idx="224">
                  <c:v>14.72</c:v>
                </c:pt>
                <c:pt idx="225">
                  <c:v>14.82</c:v>
                </c:pt>
                <c:pt idx="226">
                  <c:v>15.11</c:v>
                </c:pt>
                <c:pt idx="227">
                  <c:v>15.28</c:v>
                </c:pt>
                <c:pt idx="228">
                  <c:v>15.48</c:v>
                </c:pt>
                <c:pt idx="229">
                  <c:v>15.58</c:v>
                </c:pt>
                <c:pt idx="230">
                  <c:v>15.61</c:v>
                </c:pt>
                <c:pt idx="231">
                  <c:v>8.58</c:v>
                </c:pt>
                <c:pt idx="232">
                  <c:v>8.98</c:v>
                </c:pt>
                <c:pt idx="233">
                  <c:v>9.18</c:v>
                </c:pt>
                <c:pt idx="234">
                  <c:v>9.2799999999999994</c:v>
                </c:pt>
                <c:pt idx="235">
                  <c:v>9.57</c:v>
                </c:pt>
                <c:pt idx="236">
                  <c:v>9.64</c:v>
                </c:pt>
                <c:pt idx="237">
                  <c:v>9.74</c:v>
                </c:pt>
                <c:pt idx="238">
                  <c:v>9.84</c:v>
                </c:pt>
                <c:pt idx="239">
                  <c:v>9.94</c:v>
                </c:pt>
                <c:pt idx="240">
                  <c:v>10.14</c:v>
                </c:pt>
                <c:pt idx="241">
                  <c:v>10.28</c:v>
                </c:pt>
                <c:pt idx="242">
                  <c:v>10.32</c:v>
                </c:pt>
                <c:pt idx="243">
                  <c:v>10.57</c:v>
                </c:pt>
                <c:pt idx="244">
                  <c:v>10.79</c:v>
                </c:pt>
                <c:pt idx="245">
                  <c:v>8.52</c:v>
                </c:pt>
                <c:pt idx="246">
                  <c:v>8.59</c:v>
                </c:pt>
                <c:pt idx="247">
                  <c:v>8.7799999999999994</c:v>
                </c:pt>
                <c:pt idx="248">
                  <c:v>8.93</c:v>
                </c:pt>
                <c:pt idx="249">
                  <c:v>9.0399999999999991</c:v>
                </c:pt>
                <c:pt idx="250">
                  <c:v>9.1300000000000008</c:v>
                </c:pt>
                <c:pt idx="251">
                  <c:v>9.23</c:v>
                </c:pt>
                <c:pt idx="252">
                  <c:v>9.2799999999999994</c:v>
                </c:pt>
                <c:pt idx="253">
                  <c:v>9.5299999999999994</c:v>
                </c:pt>
                <c:pt idx="254">
                  <c:v>9.59</c:v>
                </c:pt>
                <c:pt idx="255">
                  <c:v>9.6300000000000008</c:v>
                </c:pt>
                <c:pt idx="256">
                  <c:v>9.7899999999999991</c:v>
                </c:pt>
                <c:pt idx="257">
                  <c:v>9.99</c:v>
                </c:pt>
                <c:pt idx="258">
                  <c:v>10.18</c:v>
                </c:pt>
                <c:pt idx="259">
                  <c:v>10.29</c:v>
                </c:pt>
                <c:pt idx="260">
                  <c:v>10.53</c:v>
                </c:pt>
                <c:pt idx="261">
                  <c:v>10.65</c:v>
                </c:pt>
                <c:pt idx="262">
                  <c:v>10.83</c:v>
                </c:pt>
                <c:pt idx="263">
                  <c:v>10.89</c:v>
                </c:pt>
                <c:pt idx="264">
                  <c:v>10.93</c:v>
                </c:pt>
                <c:pt idx="265">
                  <c:v>11.55</c:v>
                </c:pt>
                <c:pt idx="266">
                  <c:v>11.71</c:v>
                </c:pt>
                <c:pt idx="267">
                  <c:v>11.87</c:v>
                </c:pt>
                <c:pt idx="268">
                  <c:v>11.96</c:v>
                </c:pt>
                <c:pt idx="269">
                  <c:v>12.1</c:v>
                </c:pt>
                <c:pt idx="270">
                  <c:v>12.25</c:v>
                </c:pt>
                <c:pt idx="271">
                  <c:v>12.57</c:v>
                </c:pt>
                <c:pt idx="272">
                  <c:v>12.73</c:v>
                </c:pt>
                <c:pt idx="273">
                  <c:v>12.87</c:v>
                </c:pt>
                <c:pt idx="274">
                  <c:v>12.97</c:v>
                </c:pt>
                <c:pt idx="275">
                  <c:v>13.07</c:v>
                </c:pt>
                <c:pt idx="276">
                  <c:v>13.17</c:v>
                </c:pt>
                <c:pt idx="277">
                  <c:v>13.32</c:v>
                </c:pt>
                <c:pt idx="278">
                  <c:v>13.57</c:v>
                </c:pt>
                <c:pt idx="279">
                  <c:v>13.77</c:v>
                </c:pt>
                <c:pt idx="280">
                  <c:v>13.97</c:v>
                </c:pt>
                <c:pt idx="281">
                  <c:v>14.02</c:v>
                </c:pt>
                <c:pt idx="282">
                  <c:v>8.4</c:v>
                </c:pt>
                <c:pt idx="283">
                  <c:v>8.42</c:v>
                </c:pt>
                <c:pt idx="284">
                  <c:v>8.5399999999999991</c:v>
                </c:pt>
                <c:pt idx="285">
                  <c:v>8.6300000000000008</c:v>
                </c:pt>
                <c:pt idx="286">
                  <c:v>8.7200000000000006</c:v>
                </c:pt>
                <c:pt idx="287">
                  <c:v>8.82</c:v>
                </c:pt>
                <c:pt idx="288">
                  <c:v>8.9600000000000009</c:v>
                </c:pt>
                <c:pt idx="289">
                  <c:v>9.09</c:v>
                </c:pt>
                <c:pt idx="290">
                  <c:v>9.42</c:v>
                </c:pt>
                <c:pt idx="291">
                  <c:v>9.48</c:v>
                </c:pt>
                <c:pt idx="292">
                  <c:v>9.58</c:v>
                </c:pt>
                <c:pt idx="293">
                  <c:v>9.73</c:v>
                </c:pt>
                <c:pt idx="294">
                  <c:v>9.82</c:v>
                </c:pt>
                <c:pt idx="295">
                  <c:v>9.92</c:v>
                </c:pt>
                <c:pt idx="296">
                  <c:v>10.02</c:v>
                </c:pt>
                <c:pt idx="297">
                  <c:v>10.119999999999999</c:v>
                </c:pt>
                <c:pt idx="298">
                  <c:v>10.43</c:v>
                </c:pt>
                <c:pt idx="299">
                  <c:v>10.48</c:v>
                </c:pt>
                <c:pt idx="300">
                  <c:v>10.67</c:v>
                </c:pt>
                <c:pt idx="301">
                  <c:v>10.78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A-4473-9E1B-F7E27D705671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parameters'!$T$5:$T$6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parameters'!$S$5:$S$6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A-4473-9E1B-F7E27D705671}"/>
            </c:ext>
          </c:extLst>
        </c:ser>
        <c:ser>
          <c:idx val="2"/>
          <c:order val="2"/>
          <c:tx>
            <c:strRef>
              <c:f>'Index parameters'!$T$7:$T$8</c:f>
              <c:strCache>
                <c:ptCount val="2"/>
                <c:pt idx="0">
                  <c:v>0</c:v>
                </c:pt>
                <c:pt idx="1">
                  <c:v>700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parameters'!$T$7:$T$8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parameters'!$S$7:$S$8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2A-4473-9E1B-F7E27D705671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'Index parameters'!$T$9:$T$10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'Index parameters'!$S$9:$S$10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2A-4473-9E1B-F7E27D70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</c:scatterChart>
      <c:valAx>
        <c:axId val="1426768783"/>
        <c:scaling>
          <c:orientation val="minMax"/>
          <c:max val="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Void ratio</a:t>
                </a:r>
                <a:r>
                  <a:rPr lang="en-US" baseline="0"/>
                  <a:t> </a:t>
                </a:r>
                <a:r>
                  <a:rPr lang="en-US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  <c:majorUnit val="0.5"/>
      </c:valAx>
      <c:valAx>
        <c:axId val="1426767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Block samples_Janbu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'sigma_p&amp;OCR'!$Y$6:$Y$11</c:f>
              <c:numCache>
                <c:formatCode>General</c:formatCode>
                <c:ptCount val="6"/>
                <c:pt idx="0">
                  <c:v>80</c:v>
                </c:pt>
                <c:pt idx="1">
                  <c:v>102</c:v>
                </c:pt>
                <c:pt idx="2">
                  <c:v>130</c:v>
                </c:pt>
                <c:pt idx="3">
                  <c:v>122</c:v>
                </c:pt>
                <c:pt idx="4">
                  <c:v>111</c:v>
                </c:pt>
                <c:pt idx="5">
                  <c:v>140</c:v>
                </c:pt>
              </c:numCache>
            </c:numRef>
          </c:xVal>
          <c:yVal>
            <c:numRef>
              <c:f>'sigma_p&amp;OCR'!$C$6:$C$11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AE-4450-B47B-6988B5FD2672}"/>
            </c:ext>
          </c:extLst>
        </c:ser>
        <c:ser>
          <c:idx val="3"/>
          <c:order val="3"/>
          <c:tx>
            <c:v>Best estimate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'sigma_p&amp;OCR'!$AJ$4:$AJ$21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107.571</c:v>
                </c:pt>
                <c:pt idx="9">
                  <c:v>114.471</c:v>
                </c:pt>
                <c:pt idx="10">
                  <c:v>121.37100000000001</c:v>
                </c:pt>
                <c:pt idx="11">
                  <c:v>128.27100000000002</c:v>
                </c:pt>
                <c:pt idx="12">
                  <c:v>135.17099999999999</c:v>
                </c:pt>
                <c:pt idx="13">
                  <c:v>142.071</c:v>
                </c:pt>
                <c:pt idx="14">
                  <c:v>148.971</c:v>
                </c:pt>
                <c:pt idx="15">
                  <c:v>155.87100000000001</c:v>
                </c:pt>
                <c:pt idx="16">
                  <c:v>162.77100000000002</c:v>
                </c:pt>
                <c:pt idx="17">
                  <c:v>169.67100000000002</c:v>
                </c:pt>
              </c:numCache>
            </c:numRef>
          </c:xVal>
          <c:yVal>
            <c:numRef>
              <c:f>'sigma_p&amp;OCR'!$AI$4:$AI$21</c:f>
              <c:numCache>
                <c:formatCode>General</c:formatCode>
                <c:ptCount val="18"/>
                <c:pt idx="0">
                  <c:v>250</c:v>
                </c:pt>
                <c:pt idx="1">
                  <c:v>0</c:v>
                </c:pt>
                <c:pt idx="2">
                  <c:v>250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AE-4450-B47B-6988B5FD2672}"/>
            </c:ext>
          </c:extLst>
        </c:ser>
        <c:ser>
          <c:idx val="4"/>
          <c:order val="4"/>
          <c:tx>
            <c:v>Best estimate effective stress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'sigma_p&amp;OCR'!$AL$1:$AL$21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69.86</c:v>
                </c:pt>
                <c:pt idx="12">
                  <c:v>76.010000000000005</c:v>
                </c:pt>
                <c:pt idx="13">
                  <c:v>82.16</c:v>
                </c:pt>
                <c:pt idx="14">
                  <c:v>88.31</c:v>
                </c:pt>
                <c:pt idx="15">
                  <c:v>93.39</c:v>
                </c:pt>
                <c:pt idx="16">
                  <c:v>99.490000000000009</c:v>
                </c:pt>
                <c:pt idx="17">
                  <c:v>105.59</c:v>
                </c:pt>
                <c:pt idx="18">
                  <c:v>111.69</c:v>
                </c:pt>
                <c:pt idx="19">
                  <c:v>117.79</c:v>
                </c:pt>
                <c:pt idx="20">
                  <c:v>123.89</c:v>
                </c:pt>
              </c:numCache>
            </c:numRef>
          </c:xVal>
          <c:yVal>
            <c:numRef>
              <c:f>'sigma_p&amp;OCR'!$AK$1:$AK$21</c:f>
              <c:numCache>
                <c:formatCode>General</c:formatCode>
                <c:ptCount val="21"/>
                <c:pt idx="3">
                  <c:v>52.371000000000002</c:v>
                </c:pt>
                <c:pt idx="4">
                  <c:v>59.271000000000001</c:v>
                </c:pt>
                <c:pt idx="5">
                  <c:v>66.171000000000006</c:v>
                </c:pt>
                <c:pt idx="6">
                  <c:v>73.070999999999998</c:v>
                </c:pt>
                <c:pt idx="7">
                  <c:v>79.971000000000004</c:v>
                </c:pt>
                <c:pt idx="8">
                  <c:v>86.871000000000009</c:v>
                </c:pt>
                <c:pt idx="9">
                  <c:v>93.771000000000001</c:v>
                </c:pt>
                <c:pt idx="10">
                  <c:v>100.67100000000001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AE-4450-B47B-6988B5FD2672}"/>
            </c:ext>
          </c:extLst>
        </c:ser>
        <c:ser>
          <c:idx val="5"/>
          <c:order val="5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('sigma_p&amp;OCR'!$Z$18:$Z$19,'sigma_p&amp;OCR'!$V$27:$V$51,'sigma_p&amp;OCR'!$V$58:$V$78)</c:f>
              <c:numCache>
                <c:formatCode>General</c:formatCode>
                <c:ptCount val="48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5">
                  <c:v>85</c:v>
                </c:pt>
                <c:pt idx="6">
                  <c:v>90</c:v>
                </c:pt>
                <c:pt idx="7">
                  <c:v>40</c:v>
                </c:pt>
                <c:pt idx="8">
                  <c:v>58</c:v>
                </c:pt>
                <c:pt idx="9">
                  <c:v>71</c:v>
                </c:pt>
                <c:pt idx="12">
                  <c:v>56</c:v>
                </c:pt>
                <c:pt idx="13">
                  <c:v>53</c:v>
                </c:pt>
                <c:pt idx="15">
                  <c:v>55</c:v>
                </c:pt>
                <c:pt idx="16">
                  <c:v>70</c:v>
                </c:pt>
                <c:pt idx="18">
                  <c:v>90</c:v>
                </c:pt>
                <c:pt idx="22">
                  <c:v>68</c:v>
                </c:pt>
                <c:pt idx="23">
                  <c:v>57</c:v>
                </c:pt>
                <c:pt idx="24">
                  <c:v>72</c:v>
                </c:pt>
                <c:pt idx="25">
                  <c:v>74</c:v>
                </c:pt>
                <c:pt idx="26">
                  <c:v>49</c:v>
                </c:pt>
                <c:pt idx="27">
                  <c:v>59</c:v>
                </c:pt>
                <c:pt idx="28">
                  <c:v>70</c:v>
                </c:pt>
                <c:pt idx="29">
                  <c:v>66</c:v>
                </c:pt>
                <c:pt idx="30">
                  <c:v>100</c:v>
                </c:pt>
                <c:pt idx="31">
                  <c:v>110</c:v>
                </c:pt>
                <c:pt idx="32">
                  <c:v>174</c:v>
                </c:pt>
                <c:pt idx="33">
                  <c:v>70</c:v>
                </c:pt>
                <c:pt idx="34">
                  <c:v>130</c:v>
                </c:pt>
                <c:pt idx="35">
                  <c:v>165</c:v>
                </c:pt>
                <c:pt idx="36">
                  <c:v>149</c:v>
                </c:pt>
                <c:pt idx="37">
                  <c:v>99</c:v>
                </c:pt>
                <c:pt idx="38">
                  <c:v>119</c:v>
                </c:pt>
                <c:pt idx="39">
                  <c:v>49</c:v>
                </c:pt>
                <c:pt idx="40">
                  <c:v>60</c:v>
                </c:pt>
                <c:pt idx="41">
                  <c:v>99</c:v>
                </c:pt>
                <c:pt idx="42">
                  <c:v>69</c:v>
                </c:pt>
                <c:pt idx="43">
                  <c:v>102</c:v>
                </c:pt>
                <c:pt idx="44">
                  <c:v>100</c:v>
                </c:pt>
                <c:pt idx="45">
                  <c:v>85</c:v>
                </c:pt>
                <c:pt idx="46">
                  <c:v>63</c:v>
                </c:pt>
                <c:pt idx="47">
                  <c:v>90</c:v>
                </c:pt>
              </c:numCache>
            </c:numRef>
          </c:xVal>
          <c:yVal>
            <c:numRef>
              <c:f>('sigma_p&amp;OCR'!$C$18:$C$19,'sigma_p&amp;OCR'!$C$26:$C$51,'sigma_p&amp;OCR'!$C$58:$C$78)</c:f>
              <c:numCache>
                <c:formatCode>General</c:formatCode>
                <c:ptCount val="49"/>
                <c:pt idx="0">
                  <c:v>3.23</c:v>
                </c:pt>
                <c:pt idx="1">
                  <c:v>5.25</c:v>
                </c:pt>
                <c:pt idx="2">
                  <c:v>8.42</c:v>
                </c:pt>
                <c:pt idx="3">
                  <c:v>9.02</c:v>
                </c:pt>
                <c:pt idx="4">
                  <c:v>10.02</c:v>
                </c:pt>
                <c:pt idx="5">
                  <c:v>8.9700000000000006</c:v>
                </c:pt>
                <c:pt idx="6">
                  <c:v>9.9700000000000006</c:v>
                </c:pt>
                <c:pt idx="7">
                  <c:v>10.97</c:v>
                </c:pt>
                <c:pt idx="8">
                  <c:v>5.67</c:v>
                </c:pt>
                <c:pt idx="9">
                  <c:v>6.3</c:v>
                </c:pt>
                <c:pt idx="10">
                  <c:v>7.2</c:v>
                </c:pt>
                <c:pt idx="11">
                  <c:v>8.67</c:v>
                </c:pt>
                <c:pt idx="12">
                  <c:v>5.65</c:v>
                </c:pt>
                <c:pt idx="13">
                  <c:v>6.27</c:v>
                </c:pt>
                <c:pt idx="14">
                  <c:v>7.27</c:v>
                </c:pt>
                <c:pt idx="15">
                  <c:v>8.67</c:v>
                </c:pt>
                <c:pt idx="16">
                  <c:v>6.6</c:v>
                </c:pt>
                <c:pt idx="17">
                  <c:v>9.59</c:v>
                </c:pt>
                <c:pt idx="18">
                  <c:v>8.67</c:v>
                </c:pt>
                <c:pt idx="19">
                  <c:v>9.6300000000000008</c:v>
                </c:pt>
                <c:pt idx="20">
                  <c:v>10.57</c:v>
                </c:pt>
                <c:pt idx="21">
                  <c:v>5.67</c:v>
                </c:pt>
                <c:pt idx="22">
                  <c:v>8.67</c:v>
                </c:pt>
                <c:pt idx="23">
                  <c:v>6.19</c:v>
                </c:pt>
                <c:pt idx="24">
                  <c:v>8.93</c:v>
                </c:pt>
                <c:pt idx="25">
                  <c:v>6.17</c:v>
                </c:pt>
                <c:pt idx="26">
                  <c:v>9.25</c:v>
                </c:pt>
                <c:pt idx="27">
                  <c:v>5.98</c:v>
                </c:pt>
                <c:pt idx="28">
                  <c:v>5.7</c:v>
                </c:pt>
                <c:pt idx="29">
                  <c:v>6.9</c:v>
                </c:pt>
                <c:pt idx="30">
                  <c:v>8.91</c:v>
                </c:pt>
                <c:pt idx="31">
                  <c:v>11.83</c:v>
                </c:pt>
                <c:pt idx="32">
                  <c:v>12.83</c:v>
                </c:pt>
                <c:pt idx="33">
                  <c:v>13.83</c:v>
                </c:pt>
                <c:pt idx="34">
                  <c:v>7.65</c:v>
                </c:pt>
                <c:pt idx="35">
                  <c:v>13.7</c:v>
                </c:pt>
                <c:pt idx="36">
                  <c:v>14.45</c:v>
                </c:pt>
                <c:pt idx="37">
                  <c:v>15.35</c:v>
                </c:pt>
                <c:pt idx="38">
                  <c:v>10.16</c:v>
                </c:pt>
                <c:pt idx="39">
                  <c:v>10.66</c:v>
                </c:pt>
                <c:pt idx="40">
                  <c:v>8.6999999999999993</c:v>
                </c:pt>
                <c:pt idx="41">
                  <c:v>10.1</c:v>
                </c:pt>
                <c:pt idx="42">
                  <c:v>10.76</c:v>
                </c:pt>
                <c:pt idx="43">
                  <c:v>8.6999999999999993</c:v>
                </c:pt>
                <c:pt idx="44">
                  <c:v>9.65</c:v>
                </c:pt>
                <c:pt idx="45">
                  <c:v>10.65</c:v>
                </c:pt>
                <c:pt idx="46">
                  <c:v>8.6</c:v>
                </c:pt>
                <c:pt idx="47">
                  <c:v>9.5</c:v>
                </c:pt>
                <c:pt idx="48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AE-4450-B47B-6988B5F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Block samples_Casagrande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10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'sigma_p&amp;OCR'!$V$6:$V$11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100</c:v>
                      </c:pt>
                      <c:pt idx="2">
                        <c:v>128</c:v>
                      </c:pt>
                      <c:pt idx="3">
                        <c:v>123</c:v>
                      </c:pt>
                      <c:pt idx="4">
                        <c:v>113</c:v>
                      </c:pt>
                      <c:pt idx="5">
                        <c:v>135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'sigma_p&amp;OCR'!$C$6:$C$11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6.87</c:v>
                      </c:pt>
                      <c:pt idx="1">
                        <c:v>10.220000000000001</c:v>
                      </c:pt>
                      <c:pt idx="2">
                        <c:v>12.22</c:v>
                      </c:pt>
                      <c:pt idx="3">
                        <c:v>14.14</c:v>
                      </c:pt>
                      <c:pt idx="4">
                        <c:v>14.43</c:v>
                      </c:pt>
                      <c:pt idx="5">
                        <c:v>14.82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0AE-4450-B47B-6988B5FD267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Block sample_empirical relationship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10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('sigma_p&amp;OCR'!$X$6:$X$7,'sigma_p&amp;OCR'!$X$9:$X$11)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</c:v>
                      </c:pt>
                      <c:pt idx="1">
                        <c:v>100</c:v>
                      </c:pt>
                      <c:pt idx="2">
                        <c:v>141</c:v>
                      </c:pt>
                      <c:pt idx="3">
                        <c:v>144</c:v>
                      </c:pt>
                      <c:pt idx="4">
                        <c:v>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('sigma_p&amp;OCR'!$C$6:$C$7,'sigma_p&amp;OCR'!$C$9:$C$11)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6.87</c:v>
                      </c:pt>
                      <c:pt idx="1">
                        <c:v>10.220000000000001</c:v>
                      </c:pt>
                      <c:pt idx="2">
                        <c:v>14.14</c:v>
                      </c:pt>
                      <c:pt idx="3">
                        <c:v>14.43</c:v>
                      </c:pt>
                      <c:pt idx="4">
                        <c:v>14.82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AE-4450-B47B-6988B5FD2672}"/>
                  </c:ext>
                </c:extLst>
              </c15:ser>
            </c15:filteredScatterSeries>
          </c:ext>
        </c:extLst>
      </c:scatterChart>
      <c:valAx>
        <c:axId val="1426768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Block samples_Janbu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'sigma_p&amp;OCR'!$AF$6:$AF$11</c:f>
              <c:numCache>
                <c:formatCode>General</c:formatCode>
                <c:ptCount val="6"/>
                <c:pt idx="0">
                  <c:v>1.7054405685938858</c:v>
                </c:pt>
                <c:pt idx="1">
                  <c:v>1.5677112952061847</c:v>
                </c:pt>
                <c:pt idx="2">
                  <c:v>1.6803898504453034</c:v>
                </c:pt>
                <c:pt idx="3">
                  <c:v>1.3681578091531998</c:v>
                </c:pt>
                <c:pt idx="4">
                  <c:v>1.2203904149877136</c:v>
                </c:pt>
                <c:pt idx="5">
                  <c:v>1.4996839951581629</c:v>
                </c:pt>
              </c:numCache>
            </c:numRef>
          </c:xVal>
          <c:yVal>
            <c:numRef>
              <c:f>'sigma_p&amp;OCR'!$C$6:$C$11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4560-89A0-B59591E51E7F}"/>
            </c:ext>
          </c:extLst>
        </c:ser>
        <c:ser>
          <c:idx val="0"/>
          <c:order val="1"/>
          <c:tx>
            <c:v>Best estimate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'sigma_p&amp;OCR'!$AM$4:$AM$21</c:f>
              <c:numCache>
                <c:formatCode>General</c:formatCode>
                <c:ptCount val="18"/>
                <c:pt idx="0">
                  <c:v>27.52</c:v>
                </c:pt>
                <c:pt idx="1">
                  <c:v>32.53</c:v>
                </c:pt>
                <c:pt idx="2">
                  <c:v>37.54</c:v>
                </c:pt>
                <c:pt idx="3">
                  <c:v>42.55</c:v>
                </c:pt>
                <c:pt idx="4">
                  <c:v>47.56</c:v>
                </c:pt>
                <c:pt idx="5">
                  <c:v>52.57</c:v>
                </c:pt>
                <c:pt idx="6">
                  <c:v>57.58</c:v>
                </c:pt>
                <c:pt idx="7">
                  <c:v>63.71</c:v>
                </c:pt>
                <c:pt idx="8">
                  <c:v>1.5398081878041798</c:v>
                </c:pt>
                <c:pt idx="9">
                  <c:v>1.5059992106301803</c:v>
                </c:pt>
                <c:pt idx="10">
                  <c:v>1.4772517039922104</c:v>
                </c:pt>
                <c:pt idx="11">
                  <c:v>1.4525082097157742</c:v>
                </c:pt>
                <c:pt idx="12">
                  <c:v>1.4473819466752329</c:v>
                </c:pt>
                <c:pt idx="13">
                  <c:v>1.4279927630917679</c:v>
                </c:pt>
                <c:pt idx="14">
                  <c:v>1.4108438299081352</c:v>
                </c:pt>
                <c:pt idx="15">
                  <c:v>1.3955680902497987</c:v>
                </c:pt>
                <c:pt idx="16">
                  <c:v>1.3818745224552169</c:v>
                </c:pt>
                <c:pt idx="17">
                  <c:v>1.369529421260796</c:v>
                </c:pt>
              </c:numCache>
            </c:numRef>
          </c:xVal>
          <c:yVal>
            <c:numRef>
              <c:f>'sigma_p&amp;OCR'!$AK$4:$AK$21</c:f>
              <c:numCache>
                <c:formatCode>General</c:formatCode>
                <c:ptCount val="18"/>
                <c:pt idx="0">
                  <c:v>52.371000000000002</c:v>
                </c:pt>
                <c:pt idx="1">
                  <c:v>59.271000000000001</c:v>
                </c:pt>
                <c:pt idx="2">
                  <c:v>66.171000000000006</c:v>
                </c:pt>
                <c:pt idx="3">
                  <c:v>73.070999999999998</c:v>
                </c:pt>
                <c:pt idx="4">
                  <c:v>79.971000000000004</c:v>
                </c:pt>
                <c:pt idx="5">
                  <c:v>86.871000000000009</c:v>
                </c:pt>
                <c:pt idx="6">
                  <c:v>93.771000000000001</c:v>
                </c:pt>
                <c:pt idx="7">
                  <c:v>100.67100000000001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E9-4560-89A0-B59591E51E7F}"/>
            </c:ext>
          </c:extLst>
        </c:ser>
        <c:ser>
          <c:idx val="1"/>
          <c:order val="2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('sigma_p&amp;OCR'!$AH$18:$AH$19,'sigma_p&amp;OCR'!$AI$25:$AI$41,'sigma_p&amp;OCR'!$W$58:$W$78)</c:f>
              <c:numCache>
                <c:formatCode>General</c:formatCode>
                <c:ptCount val="40"/>
                <c:pt idx="0">
                  <c:v>1.8484739626747768</c:v>
                </c:pt>
                <c:pt idx="1">
                  <c:v>1.1342398659534703</c:v>
                </c:pt>
                <c:pt idx="2">
                  <c:v>0.97807402553262257</c:v>
                </c:pt>
                <c:pt idx="3">
                  <c:v>1.1543046139204427</c:v>
                </c:pt>
                <c:pt idx="4">
                  <c:v>1.6589211943310977</c:v>
                </c:pt>
                <c:pt idx="5">
                  <c:v>1.5631501152823211</c:v>
                </c:pt>
                <c:pt idx="6">
                  <c:v>1.2755479731314932</c:v>
                </c:pt>
                <c:pt idx="7">
                  <c:v>1.3165959185526526</c:v>
                </c:pt>
                <c:pt idx="8">
                  <c:v>1.207305294582492</c:v>
                </c:pt>
                <c:pt idx="9">
                  <c:v>1.4620485153000289</c:v>
                </c:pt>
                <c:pt idx="10">
                  <c:v>1.0835631645768891</c:v>
                </c:pt>
                <c:pt idx="11">
                  <c:v>0.99599331111860545</c:v>
                </c:pt>
                <c:pt idx="12">
                  <c:v>1.3869577428649693</c:v>
                </c:pt>
                <c:pt idx="13">
                  <c:v>1.2578081842519018</c:v>
                </c:pt>
                <c:pt idx="14">
                  <c:v>1.1563386354212954</c:v>
                </c:pt>
                <c:pt idx="15">
                  <c:v>1.4818156522540886</c:v>
                </c:pt>
                <c:pt idx="16">
                  <c:v>1.3613133951636538</c:v>
                </c:pt>
                <c:pt idx="17">
                  <c:v>1.1279432268575815</c:v>
                </c:pt>
                <c:pt idx="18">
                  <c:v>1.2917022482795244</c:v>
                </c:pt>
                <c:pt idx="19">
                  <c:v>1.6120000000000001</c:v>
                </c:pt>
                <c:pt idx="20">
                  <c:v>1.577</c:v>
                </c:pt>
                <c:pt idx="21">
                  <c:v>1.1519999999999999</c:v>
                </c:pt>
                <c:pt idx="22">
                  <c:v>1.3160000000000001</c:v>
                </c:pt>
                <c:pt idx="23">
                  <c:v>1.3340000000000001</c:v>
                </c:pt>
                <c:pt idx="24">
                  <c:v>1.958</c:v>
                </c:pt>
                <c:pt idx="25">
                  <c:v>1.423</c:v>
                </c:pt>
                <c:pt idx="26">
                  <c:v>1.4770000000000001</c:v>
                </c:pt>
                <c:pt idx="27">
                  <c:v>1.7769999999999999</c:v>
                </c:pt>
                <c:pt idx="28">
                  <c:v>1.5109999999999999</c:v>
                </c:pt>
                <c:pt idx="29">
                  <c:v>1.516</c:v>
                </c:pt>
                <c:pt idx="30">
                  <c:v>1.7370000000000001</c:v>
                </c:pt>
                <c:pt idx="31">
                  <c:v>0.877</c:v>
                </c:pt>
                <c:pt idx="32">
                  <c:v>0.92400000000000004</c:v>
                </c:pt>
                <c:pt idx="33">
                  <c:v>1.4319999999999999</c:v>
                </c:pt>
                <c:pt idx="34">
                  <c:v>1.234</c:v>
                </c:pt>
                <c:pt idx="35">
                  <c:v>1.645</c:v>
                </c:pt>
                <c:pt idx="36">
                  <c:v>1.462</c:v>
                </c:pt>
                <c:pt idx="37">
                  <c:v>1.5369999999999999</c:v>
                </c:pt>
                <c:pt idx="38">
                  <c:v>1.0329999999999999</c:v>
                </c:pt>
                <c:pt idx="39">
                  <c:v>1.135</c:v>
                </c:pt>
              </c:numCache>
            </c:numRef>
          </c:xVal>
          <c:yVal>
            <c:numRef>
              <c:f>('sigma_p&amp;OCR'!$AF$18:$AF$19,'sigma_p&amp;OCR'!$AF$25:$AF$41,'sigma_p&amp;OCR'!$C$58:$C$78)</c:f>
              <c:numCache>
                <c:formatCode>General</c:formatCode>
                <c:ptCount val="40"/>
                <c:pt idx="0">
                  <c:v>3.23</c:v>
                </c:pt>
                <c:pt idx="1">
                  <c:v>5.25</c:v>
                </c:pt>
                <c:pt idx="2">
                  <c:v>5.67</c:v>
                </c:pt>
                <c:pt idx="3">
                  <c:v>5.98</c:v>
                </c:pt>
                <c:pt idx="4">
                  <c:v>6.17</c:v>
                </c:pt>
                <c:pt idx="5">
                  <c:v>6.19</c:v>
                </c:pt>
                <c:pt idx="6">
                  <c:v>6.27</c:v>
                </c:pt>
                <c:pt idx="7">
                  <c:v>6.3</c:v>
                </c:pt>
                <c:pt idx="8">
                  <c:v>6.6</c:v>
                </c:pt>
                <c:pt idx="9">
                  <c:v>7.2</c:v>
                </c:pt>
                <c:pt idx="10">
                  <c:v>7.27</c:v>
                </c:pt>
                <c:pt idx="11">
                  <c:v>8.93</c:v>
                </c:pt>
                <c:pt idx="12">
                  <c:v>9.02</c:v>
                </c:pt>
                <c:pt idx="13">
                  <c:v>9.25</c:v>
                </c:pt>
                <c:pt idx="14">
                  <c:v>9.59</c:v>
                </c:pt>
                <c:pt idx="15">
                  <c:v>9.6300000000000008</c:v>
                </c:pt>
                <c:pt idx="16">
                  <c:v>9.9700000000000006</c:v>
                </c:pt>
                <c:pt idx="17">
                  <c:v>10.02</c:v>
                </c:pt>
                <c:pt idx="18">
                  <c:v>10.97</c:v>
                </c:pt>
                <c:pt idx="19">
                  <c:v>5.7</c:v>
                </c:pt>
                <c:pt idx="20">
                  <c:v>6.9</c:v>
                </c:pt>
                <c:pt idx="21">
                  <c:v>8.91</c:v>
                </c:pt>
                <c:pt idx="22">
                  <c:v>11.83</c:v>
                </c:pt>
                <c:pt idx="23">
                  <c:v>12.83</c:v>
                </c:pt>
                <c:pt idx="24">
                  <c:v>13.83</c:v>
                </c:pt>
                <c:pt idx="25">
                  <c:v>7.65</c:v>
                </c:pt>
                <c:pt idx="26">
                  <c:v>13.7</c:v>
                </c:pt>
                <c:pt idx="27">
                  <c:v>14.45</c:v>
                </c:pt>
                <c:pt idx="28">
                  <c:v>15.35</c:v>
                </c:pt>
                <c:pt idx="29">
                  <c:v>10.16</c:v>
                </c:pt>
                <c:pt idx="30">
                  <c:v>10.66</c:v>
                </c:pt>
                <c:pt idx="31">
                  <c:v>8.6999999999999993</c:v>
                </c:pt>
                <c:pt idx="32">
                  <c:v>10.1</c:v>
                </c:pt>
                <c:pt idx="33">
                  <c:v>10.76</c:v>
                </c:pt>
                <c:pt idx="34">
                  <c:v>8.6999999999999993</c:v>
                </c:pt>
                <c:pt idx="35">
                  <c:v>9.65</c:v>
                </c:pt>
                <c:pt idx="36">
                  <c:v>10.65</c:v>
                </c:pt>
                <c:pt idx="37">
                  <c:v>8.6</c:v>
                </c:pt>
                <c:pt idx="38">
                  <c:v>9.5</c:v>
                </c:pt>
                <c:pt idx="39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E9-4560-89A0-B59591E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/>
      </c:scatterChart>
      <c:valAx>
        <c:axId val="1426768783"/>
        <c:scaling>
          <c:orientation val="minMax"/>
          <c:max val="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Block samples_Janbu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'sigma_p&amp;OCR'!$Y$6:$Y$11</c:f>
              <c:numCache>
                <c:formatCode>General</c:formatCode>
                <c:ptCount val="6"/>
                <c:pt idx="0">
                  <c:v>80</c:v>
                </c:pt>
                <c:pt idx="1">
                  <c:v>102</c:v>
                </c:pt>
                <c:pt idx="2">
                  <c:v>130</c:v>
                </c:pt>
                <c:pt idx="3">
                  <c:v>122</c:v>
                </c:pt>
                <c:pt idx="4">
                  <c:v>111</c:v>
                </c:pt>
                <c:pt idx="5">
                  <c:v>140</c:v>
                </c:pt>
              </c:numCache>
            </c:numRef>
          </c:xVal>
          <c:yVal>
            <c:numRef>
              <c:f>'sigma_p&amp;OCR'!$C$6:$C$11</c:f>
              <c:numCache>
                <c:formatCode>General</c:formatCode>
                <c:ptCount val="6"/>
                <c:pt idx="0">
                  <c:v>6.87</c:v>
                </c:pt>
                <c:pt idx="1">
                  <c:v>10.220000000000001</c:v>
                </c:pt>
                <c:pt idx="2">
                  <c:v>12.22</c:v>
                </c:pt>
                <c:pt idx="3">
                  <c:v>14.14</c:v>
                </c:pt>
                <c:pt idx="4">
                  <c:v>14.43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6-4EDB-8157-57BDAF033E12}"/>
            </c:ext>
          </c:extLst>
        </c:ser>
        <c:ser>
          <c:idx val="5"/>
          <c:order val="5"/>
          <c:tx>
            <c:v>Tube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('sigma_p&amp;OCR'!$Z$18:$Z$19,'sigma_p&amp;OCR'!$V$27:$V$51,'sigma_p&amp;OCR'!$V$58:$V$78)</c:f>
              <c:numCache>
                <c:formatCode>General</c:formatCode>
                <c:ptCount val="48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5">
                  <c:v>85</c:v>
                </c:pt>
                <c:pt idx="6">
                  <c:v>90</c:v>
                </c:pt>
                <c:pt idx="7">
                  <c:v>40</c:v>
                </c:pt>
                <c:pt idx="8">
                  <c:v>58</c:v>
                </c:pt>
                <c:pt idx="9">
                  <c:v>71</c:v>
                </c:pt>
                <c:pt idx="12">
                  <c:v>56</c:v>
                </c:pt>
                <c:pt idx="13">
                  <c:v>53</c:v>
                </c:pt>
                <c:pt idx="15">
                  <c:v>55</c:v>
                </c:pt>
                <c:pt idx="16">
                  <c:v>70</c:v>
                </c:pt>
                <c:pt idx="18">
                  <c:v>90</c:v>
                </c:pt>
                <c:pt idx="22">
                  <c:v>68</c:v>
                </c:pt>
                <c:pt idx="23">
                  <c:v>57</c:v>
                </c:pt>
                <c:pt idx="24">
                  <c:v>72</c:v>
                </c:pt>
                <c:pt idx="25">
                  <c:v>74</c:v>
                </c:pt>
                <c:pt idx="26">
                  <c:v>49</c:v>
                </c:pt>
                <c:pt idx="27">
                  <c:v>59</c:v>
                </c:pt>
                <c:pt idx="28">
                  <c:v>70</c:v>
                </c:pt>
                <c:pt idx="29">
                  <c:v>66</c:v>
                </c:pt>
                <c:pt idx="30">
                  <c:v>100</c:v>
                </c:pt>
                <c:pt idx="31">
                  <c:v>110</c:v>
                </c:pt>
                <c:pt idx="32">
                  <c:v>174</c:v>
                </c:pt>
                <c:pt idx="33">
                  <c:v>70</c:v>
                </c:pt>
                <c:pt idx="34">
                  <c:v>130</c:v>
                </c:pt>
                <c:pt idx="35">
                  <c:v>165</c:v>
                </c:pt>
                <c:pt idx="36">
                  <c:v>149</c:v>
                </c:pt>
                <c:pt idx="37">
                  <c:v>99</c:v>
                </c:pt>
                <c:pt idx="38">
                  <c:v>119</c:v>
                </c:pt>
                <c:pt idx="39">
                  <c:v>49</c:v>
                </c:pt>
                <c:pt idx="40">
                  <c:v>60</c:v>
                </c:pt>
                <c:pt idx="41">
                  <c:v>99</c:v>
                </c:pt>
                <c:pt idx="42">
                  <c:v>69</c:v>
                </c:pt>
                <c:pt idx="43">
                  <c:v>102</c:v>
                </c:pt>
                <c:pt idx="44">
                  <c:v>100</c:v>
                </c:pt>
                <c:pt idx="45">
                  <c:v>85</c:v>
                </c:pt>
                <c:pt idx="46">
                  <c:v>63</c:v>
                </c:pt>
                <c:pt idx="47">
                  <c:v>90</c:v>
                </c:pt>
              </c:numCache>
            </c:numRef>
          </c:xVal>
          <c:yVal>
            <c:numRef>
              <c:f>('sigma_p&amp;OCR'!$C$18:$C$19,'sigma_p&amp;OCR'!$C$26:$C$51,'sigma_p&amp;OCR'!$C$58:$C$78)</c:f>
              <c:numCache>
                <c:formatCode>General</c:formatCode>
                <c:ptCount val="49"/>
                <c:pt idx="0">
                  <c:v>3.23</c:v>
                </c:pt>
                <c:pt idx="1">
                  <c:v>5.25</c:v>
                </c:pt>
                <c:pt idx="2">
                  <c:v>8.42</c:v>
                </c:pt>
                <c:pt idx="3">
                  <c:v>9.02</c:v>
                </c:pt>
                <c:pt idx="4">
                  <c:v>10.02</c:v>
                </c:pt>
                <c:pt idx="5">
                  <c:v>8.9700000000000006</c:v>
                </c:pt>
                <c:pt idx="6">
                  <c:v>9.9700000000000006</c:v>
                </c:pt>
                <c:pt idx="7">
                  <c:v>10.97</c:v>
                </c:pt>
                <c:pt idx="8">
                  <c:v>5.67</c:v>
                </c:pt>
                <c:pt idx="9">
                  <c:v>6.3</c:v>
                </c:pt>
                <c:pt idx="10">
                  <c:v>7.2</c:v>
                </c:pt>
                <c:pt idx="11">
                  <c:v>8.67</c:v>
                </c:pt>
                <c:pt idx="12">
                  <c:v>5.65</c:v>
                </c:pt>
                <c:pt idx="13">
                  <c:v>6.27</c:v>
                </c:pt>
                <c:pt idx="14">
                  <c:v>7.27</c:v>
                </c:pt>
                <c:pt idx="15">
                  <c:v>8.67</c:v>
                </c:pt>
                <c:pt idx="16">
                  <c:v>6.6</c:v>
                </c:pt>
                <c:pt idx="17">
                  <c:v>9.59</c:v>
                </c:pt>
                <c:pt idx="18">
                  <c:v>8.67</c:v>
                </c:pt>
                <c:pt idx="19">
                  <c:v>9.6300000000000008</c:v>
                </c:pt>
                <c:pt idx="20">
                  <c:v>10.57</c:v>
                </c:pt>
                <c:pt idx="21">
                  <c:v>5.67</c:v>
                </c:pt>
                <c:pt idx="22">
                  <c:v>8.67</c:v>
                </c:pt>
                <c:pt idx="23">
                  <c:v>6.19</c:v>
                </c:pt>
                <c:pt idx="24">
                  <c:v>8.93</c:v>
                </c:pt>
                <c:pt idx="25">
                  <c:v>6.17</c:v>
                </c:pt>
                <c:pt idx="26">
                  <c:v>9.25</c:v>
                </c:pt>
                <c:pt idx="27">
                  <c:v>5.98</c:v>
                </c:pt>
                <c:pt idx="28">
                  <c:v>5.7</c:v>
                </c:pt>
                <c:pt idx="29">
                  <c:v>6.9</c:v>
                </c:pt>
                <c:pt idx="30">
                  <c:v>8.91</c:v>
                </c:pt>
                <c:pt idx="31">
                  <c:v>11.83</c:v>
                </c:pt>
                <c:pt idx="32">
                  <c:v>12.83</c:v>
                </c:pt>
                <c:pt idx="33">
                  <c:v>13.83</c:v>
                </c:pt>
                <c:pt idx="34">
                  <c:v>7.65</c:v>
                </c:pt>
                <c:pt idx="35">
                  <c:v>13.7</c:v>
                </c:pt>
                <c:pt idx="36">
                  <c:v>14.45</c:v>
                </c:pt>
                <c:pt idx="37">
                  <c:v>15.35</c:v>
                </c:pt>
                <c:pt idx="38">
                  <c:v>10.16</c:v>
                </c:pt>
                <c:pt idx="39">
                  <c:v>10.66</c:v>
                </c:pt>
                <c:pt idx="40">
                  <c:v>8.6999999999999993</c:v>
                </c:pt>
                <c:pt idx="41">
                  <c:v>10.1</c:v>
                </c:pt>
                <c:pt idx="42">
                  <c:v>10.76</c:v>
                </c:pt>
                <c:pt idx="43">
                  <c:v>8.6999999999999993</c:v>
                </c:pt>
                <c:pt idx="44">
                  <c:v>9.65</c:v>
                </c:pt>
                <c:pt idx="45">
                  <c:v>10.65</c:v>
                </c:pt>
                <c:pt idx="46">
                  <c:v>8.6</c:v>
                </c:pt>
                <c:pt idx="47">
                  <c:v>9.5</c:v>
                </c:pt>
                <c:pt idx="48">
                  <c:v>12.34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6-4EDB-8157-57BDAF033E12}"/>
            </c:ext>
          </c:extLst>
        </c:ser>
        <c:ser>
          <c:idx val="6"/>
          <c:order val="6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'sigma_p&amp;OCR'!$AI$1:$AI$2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'sigma_p&amp;OCR'!$AH$1:$AH$2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86-4EDB-8157-57BDAF033E12}"/>
            </c:ext>
          </c:extLst>
        </c:ser>
        <c:ser>
          <c:idx val="7"/>
          <c:order val="7"/>
          <c:tx>
            <c:strRef>
              <c:f>'sigma_p&amp;OCR'!$AI$3:$AI$4</c:f>
              <c:strCache>
                <c:ptCount val="2"/>
                <c:pt idx="0">
                  <c:v>0</c:v>
                </c:pt>
                <c:pt idx="1">
                  <c:v>250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'sigma_p&amp;OCR'!$AI$3:$AI$4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'sigma_p&amp;OCR'!$AH$3:$AH$4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86-4EDB-8157-57BDAF033E12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'sigma_p&amp;OCR'!$AI$5:$AI$6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'sigma_p&amp;OCR'!$AH$5:$AH$6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86-4EDB-8157-57BDAF03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68783"/>
        <c:axId val="1426767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Block samples_Casagrande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10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'sigma_p&amp;OCR'!$V$6:$V$11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100</c:v>
                      </c:pt>
                      <c:pt idx="2">
                        <c:v>128</c:v>
                      </c:pt>
                      <c:pt idx="3">
                        <c:v>123</c:v>
                      </c:pt>
                      <c:pt idx="4">
                        <c:v>113</c:v>
                      </c:pt>
                      <c:pt idx="5">
                        <c:v>135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'sigma_p&amp;OCR'!$C$6:$C$11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6.87</c:v>
                      </c:pt>
                      <c:pt idx="1">
                        <c:v>10.220000000000001</c:v>
                      </c:pt>
                      <c:pt idx="2">
                        <c:v>12.22</c:v>
                      </c:pt>
                      <c:pt idx="3">
                        <c:v>14.14</c:v>
                      </c:pt>
                      <c:pt idx="4">
                        <c:v>14.43</c:v>
                      </c:pt>
                      <c:pt idx="5">
                        <c:v>14.82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86-4EDB-8157-57BDAF033E1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Block sample_empirical relationship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10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('sigma_p&amp;OCR'!$X$6:$X$7,'sigma_p&amp;OCR'!$X$9:$X$11)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</c:v>
                      </c:pt>
                      <c:pt idx="1">
                        <c:v>100</c:v>
                      </c:pt>
                      <c:pt idx="2">
                        <c:v>141</c:v>
                      </c:pt>
                      <c:pt idx="3">
                        <c:v>144</c:v>
                      </c:pt>
                      <c:pt idx="4">
                        <c:v>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('sigma_p&amp;OCR'!$C$6:$C$7,'sigma_p&amp;OCR'!$C$9:$C$11)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6.87</c:v>
                      </c:pt>
                      <c:pt idx="1">
                        <c:v>10.220000000000001</c:v>
                      </c:pt>
                      <c:pt idx="2">
                        <c:v>14.14</c:v>
                      </c:pt>
                      <c:pt idx="3">
                        <c:v>14.43</c:v>
                      </c:pt>
                      <c:pt idx="4">
                        <c:v>14.82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86-4EDB-8157-57BDAF033E1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Best estimate</c:v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'sigma_p&amp;OCR'!$AJ$4:$AJ$21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107.571</c:v>
                      </c:pt>
                      <c:pt idx="9">
                        <c:v>114.471</c:v>
                      </c:pt>
                      <c:pt idx="10">
                        <c:v>121.37100000000001</c:v>
                      </c:pt>
                      <c:pt idx="11">
                        <c:v>128.27100000000002</c:v>
                      </c:pt>
                      <c:pt idx="12">
                        <c:v>135.17099999999999</c:v>
                      </c:pt>
                      <c:pt idx="13">
                        <c:v>142.071</c:v>
                      </c:pt>
                      <c:pt idx="14">
                        <c:v>148.971</c:v>
                      </c:pt>
                      <c:pt idx="15">
                        <c:v>155.87100000000001</c:v>
                      </c:pt>
                      <c:pt idx="16">
                        <c:v>162.77100000000002</c:v>
                      </c:pt>
                      <c:pt idx="17">
                        <c:v>169.67100000000002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'sigma_p&amp;OCR'!$AI$4:$AI$21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250</c:v>
                      </c:pt>
                      <c:pt idx="1">
                        <c:v>0</c:v>
                      </c:pt>
                      <c:pt idx="2">
                        <c:v>250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86-4EDB-8157-57BDAF033E1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Best estimate effective stress</c:v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'sigma_p&amp;OCR'!$AL$1:$AL$21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69.86</c:v>
                      </c:pt>
                      <c:pt idx="12">
                        <c:v>76.010000000000005</c:v>
                      </c:pt>
                      <c:pt idx="13">
                        <c:v>82.16</c:v>
                      </c:pt>
                      <c:pt idx="14">
                        <c:v>88.31</c:v>
                      </c:pt>
                      <c:pt idx="15">
                        <c:v>93.39</c:v>
                      </c:pt>
                      <c:pt idx="16">
                        <c:v>99.490000000000009</c:v>
                      </c:pt>
                      <c:pt idx="17">
                        <c:v>105.59</c:v>
                      </c:pt>
                      <c:pt idx="18">
                        <c:v>111.69</c:v>
                      </c:pt>
                      <c:pt idx="19">
                        <c:v>117.79</c:v>
                      </c:pt>
                      <c:pt idx="20">
                        <c:v>123.89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'sigma_p&amp;OCR'!$AK$1:$AK$21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3">
                        <c:v>52.371000000000002</c:v>
                      </c:pt>
                      <c:pt idx="4">
                        <c:v>59.271000000000001</c:v>
                      </c:pt>
                      <c:pt idx="5">
                        <c:v>66.171000000000006</c:v>
                      </c:pt>
                      <c:pt idx="6">
                        <c:v>73.070999999999998</c:v>
                      </c:pt>
                      <c:pt idx="7">
                        <c:v>79.971000000000004</c:v>
                      </c:pt>
                      <c:pt idx="8">
                        <c:v>86.871000000000009</c:v>
                      </c:pt>
                      <c:pt idx="9">
                        <c:v>93.771000000000001</c:v>
                      </c:pt>
                      <c:pt idx="10">
                        <c:v>100.67100000000001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86-4EDB-8157-57BDAF033E12}"/>
                  </c:ext>
                </c:extLst>
              </c15:ser>
            </c15:filteredScatterSeries>
          </c:ext>
        </c:extLst>
      </c:scatterChart>
      <c:valAx>
        <c:axId val="1426768783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Preconsolidation stress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7951"/>
        <c:crosses val="autoZero"/>
        <c:crossBetween val="midCat"/>
      </c:valAx>
      <c:valAx>
        <c:axId val="1426767951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130627</xdr:colOff>
      <xdr:row>2</xdr:row>
      <xdr:rowOff>678</xdr:rowOff>
    </xdr:from>
    <xdr:to>
      <xdr:col>14</xdr:col>
      <xdr:colOff>200024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AC3C1-FDEF-4DD9-943B-78F5BC03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13</xdr:row>
      <xdr:rowOff>109536</xdr:rowOff>
    </xdr:from>
    <xdr:to>
      <xdr:col>31</xdr:col>
      <xdr:colOff>9525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71DEE-1458-415C-91E9-2E853762D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4</xdr:row>
      <xdr:rowOff>42861</xdr:rowOff>
    </xdr:from>
    <xdr:to>
      <xdr:col>23</xdr:col>
      <xdr:colOff>276225</xdr:colOff>
      <xdr:row>32</xdr:row>
      <xdr:rowOff>75111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3C002-9F25-4E94-B3CF-FF95346B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44</xdr:row>
      <xdr:rowOff>76200</xdr:rowOff>
    </xdr:from>
    <xdr:to>
      <xdr:col>24</xdr:col>
      <xdr:colOff>285750</xdr:colOff>
      <xdr:row>72</xdr:row>
      <xdr:rowOff>117975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B6EBD-DB56-4954-B098-386F68C86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304800</xdr:colOff>
      <xdr:row>44</xdr:row>
      <xdr:rowOff>0</xdr:rowOff>
    </xdr:from>
    <xdr:to>
      <xdr:col>31</xdr:col>
      <xdr:colOff>0</xdr:colOff>
      <xdr:row>72</xdr:row>
      <xdr:rowOff>41775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114E32-D0D7-4F9C-8491-2296C1470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73</xdr:row>
      <xdr:rowOff>28575</xdr:rowOff>
    </xdr:from>
    <xdr:to>
      <xdr:col>23</xdr:col>
      <xdr:colOff>466725</xdr:colOff>
      <xdr:row>101</xdr:row>
      <xdr:rowOff>70350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63BB84-0E9D-4519-AE69-21D9CAFFD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575582</xdr:colOff>
      <xdr:row>21</xdr:row>
      <xdr:rowOff>304800</xdr:rowOff>
    </xdr:from>
    <xdr:to>
      <xdr:col>50</xdr:col>
      <xdr:colOff>118383</xdr:colOff>
      <xdr:row>53</xdr:row>
      <xdr:rowOff>386442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D080F-77D1-4D0A-BE17-09F251257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375557</xdr:colOff>
      <xdr:row>21</xdr:row>
      <xdr:rowOff>281668</xdr:rowOff>
    </xdr:from>
    <xdr:to>
      <xdr:col>58</xdr:col>
      <xdr:colOff>527957</xdr:colOff>
      <xdr:row>53</xdr:row>
      <xdr:rowOff>367392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D004E-3D1A-46EE-A052-870CA027A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429024</xdr:colOff>
      <xdr:row>47</xdr:row>
      <xdr:rowOff>313685</xdr:rowOff>
    </xdr:from>
    <xdr:to>
      <xdr:col>48</xdr:col>
      <xdr:colOff>584145</xdr:colOff>
      <xdr:row>78</xdr:row>
      <xdr:rowOff>45544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B93CE-A74F-4C1A-96E8-6793A6767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40498</xdr:colOff>
      <xdr:row>47</xdr:row>
      <xdr:rowOff>49426</xdr:rowOff>
    </xdr:from>
    <xdr:to>
      <xdr:col>61</xdr:col>
      <xdr:colOff>192899</xdr:colOff>
      <xdr:row>77</xdr:row>
      <xdr:rowOff>132349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BDE2C-3C34-44B0-AF01-7B6D148DA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152401</xdr:colOff>
      <xdr:row>32</xdr:row>
      <xdr:rowOff>186417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5227D-9768-42B1-96A7-3036C5FC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0</xdr:row>
      <xdr:rowOff>180975</xdr:rowOff>
    </xdr:from>
    <xdr:to>
      <xdr:col>27</xdr:col>
      <xdr:colOff>161926</xdr:colOff>
      <xdr:row>32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9B15F-A546-48F1-838E-CEF5C351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171450</xdr:rowOff>
    </xdr:from>
    <xdr:to>
      <xdr:col>15</xdr:col>
      <xdr:colOff>571501</xdr:colOff>
      <xdr:row>32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53F72-CBC0-4A5C-9975-89F09A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1</xdr:row>
      <xdr:rowOff>95250</xdr:rowOff>
    </xdr:from>
    <xdr:to>
      <xdr:col>27</xdr:col>
      <xdr:colOff>95251</xdr:colOff>
      <xdr:row>32</xdr:row>
      <xdr:rowOff>138792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D6A88-506F-4F4D-A5AF-5E8164CD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540202</xdr:colOff>
      <xdr:row>3</xdr:row>
      <xdr:rowOff>67353</xdr:rowOff>
    </xdr:from>
    <xdr:to>
      <xdr:col>17</xdr:col>
      <xdr:colOff>609599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159FB-3102-4605-8564-2E4A29F70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323850</xdr:rowOff>
    </xdr:from>
    <xdr:to>
      <xdr:col>18</xdr:col>
      <xdr:colOff>1</xdr:colOff>
      <xdr:row>15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21CE-084C-412C-94B1-EC333B02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17</xdr:col>
      <xdr:colOff>257176</xdr:colOff>
      <xdr:row>15</xdr:row>
      <xdr:rowOff>53067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A4F6A-379C-4788-9820-DFB11391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17</xdr:col>
      <xdr:colOff>390526</xdr:colOff>
      <xdr:row>25</xdr:row>
      <xdr:rowOff>110217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B436F-3740-4BDA-B484-3278D1224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89B5-8EF2-4AF5-94E0-5AD05C34A73F}">
  <dimension ref="A1:X2068"/>
  <sheetViews>
    <sheetView zoomScaleNormal="100" workbookViewId="0">
      <selection activeCell="G15" sqref="G15"/>
    </sheetView>
  </sheetViews>
  <sheetFormatPr defaultRowHeight="15" x14ac:dyDescent="0.25"/>
  <cols>
    <col min="17" max="17" width="7.85546875" style="5" customWidth="1"/>
    <col min="18" max="18" width="17.85546875" style="4" bestFit="1" customWidth="1"/>
    <col min="19" max="19" width="8.85546875" style="5" customWidth="1"/>
    <col min="20" max="20" width="17.85546875" bestFit="1" customWidth="1"/>
    <col min="21" max="21" width="8.7109375" style="5" customWidth="1"/>
    <col min="22" max="22" width="17.85546875" bestFit="1" customWidth="1"/>
    <col min="23" max="23" width="8.28515625" style="5" customWidth="1"/>
    <col min="24" max="24" width="17.85546875" bestFit="1" customWidth="1"/>
  </cols>
  <sheetData>
    <row r="1" spans="1:2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3</v>
      </c>
      <c r="Q1" s="1" t="s">
        <v>5</v>
      </c>
      <c r="R1" s="2" t="s">
        <v>6</v>
      </c>
      <c r="S1" s="1" t="s">
        <v>5</v>
      </c>
      <c r="T1" s="2" t="s">
        <v>7</v>
      </c>
      <c r="U1" s="1" t="s">
        <v>5</v>
      </c>
      <c r="V1" s="2" t="s">
        <v>8</v>
      </c>
      <c r="W1" s="1" t="s">
        <v>5</v>
      </c>
      <c r="X1" s="2" t="s">
        <v>9</v>
      </c>
    </row>
    <row r="2" spans="1:24" x14ac:dyDescent="0.25">
      <c r="A2">
        <v>76.567999999999998</v>
      </c>
      <c r="B2">
        <v>1.9724999999999999</v>
      </c>
      <c r="D2">
        <v>6.87</v>
      </c>
      <c r="E2">
        <v>50</v>
      </c>
      <c r="F2">
        <v>3.12</v>
      </c>
      <c r="G2">
        <v>50</v>
      </c>
      <c r="M2">
        <v>1.4</v>
      </c>
      <c r="N2">
        <v>0</v>
      </c>
      <c r="Q2" s="3">
        <v>0.01</v>
      </c>
      <c r="S2" s="5">
        <v>0.01</v>
      </c>
      <c r="T2" s="4"/>
      <c r="U2" s="6">
        <v>2</v>
      </c>
      <c r="V2" s="4"/>
      <c r="W2" s="6">
        <v>0.02</v>
      </c>
      <c r="X2" s="7"/>
    </row>
    <row r="3" spans="1:24" x14ac:dyDescent="0.25">
      <c r="A3">
        <v>79.239000000000004</v>
      </c>
      <c r="B3">
        <v>2.4683999999999999</v>
      </c>
      <c r="D3">
        <v>14.14</v>
      </c>
      <c r="E3">
        <v>97</v>
      </c>
      <c r="F3">
        <v>5.22</v>
      </c>
      <c r="G3">
        <v>68</v>
      </c>
      <c r="M3">
        <v>1.4</v>
      </c>
      <c r="N3">
        <v>200</v>
      </c>
      <c r="Q3" s="5">
        <v>0.02</v>
      </c>
      <c r="S3" s="5">
        <v>0.02</v>
      </c>
      <c r="T3" s="4"/>
      <c r="U3" s="3">
        <v>2.0099999999999998</v>
      </c>
      <c r="V3" s="4"/>
      <c r="W3" s="6">
        <v>0.04</v>
      </c>
      <c r="X3" s="7"/>
    </row>
    <row r="4" spans="1:24" x14ac:dyDescent="0.25">
      <c r="A4">
        <v>75.846999999999994</v>
      </c>
      <c r="B4">
        <v>2.9965000000000002</v>
      </c>
      <c r="D4">
        <v>14.43</v>
      </c>
      <c r="E4">
        <v>86</v>
      </c>
      <c r="F4">
        <v>6.62</v>
      </c>
      <c r="G4">
        <v>74</v>
      </c>
      <c r="M4">
        <v>8.5</v>
      </c>
      <c r="N4">
        <v>0</v>
      </c>
      <c r="Q4" s="5">
        <v>0.03</v>
      </c>
      <c r="S4" s="5">
        <v>0.03</v>
      </c>
      <c r="T4" s="4"/>
      <c r="U4" s="3">
        <v>2.02</v>
      </c>
      <c r="V4" s="4"/>
      <c r="W4" s="6">
        <v>0.06</v>
      </c>
      <c r="X4" s="7"/>
    </row>
    <row r="5" spans="1:24" x14ac:dyDescent="0.25">
      <c r="A5">
        <v>74.152000000000001</v>
      </c>
      <c r="B5">
        <v>3.4653999999999998</v>
      </c>
      <c r="D5">
        <v>14.82</v>
      </c>
      <c r="E5">
        <v>101</v>
      </c>
      <c r="F5">
        <v>8.7200000000000006</v>
      </c>
      <c r="G5">
        <v>75</v>
      </c>
      <c r="M5">
        <v>8.5</v>
      </c>
      <c r="N5">
        <v>200</v>
      </c>
      <c r="Q5" s="5">
        <v>0.04</v>
      </c>
      <c r="S5" s="5">
        <v>0.04</v>
      </c>
      <c r="T5" s="4"/>
      <c r="U5" s="3">
        <v>2.0299999999999998</v>
      </c>
      <c r="V5" s="4"/>
      <c r="W5" s="6">
        <v>0.08</v>
      </c>
      <c r="X5" s="7"/>
    </row>
    <row r="6" spans="1:24" x14ac:dyDescent="0.25">
      <c r="A6">
        <v>71.123999999999995</v>
      </c>
      <c r="B6">
        <v>3.9935</v>
      </c>
      <c r="F6">
        <v>11.12</v>
      </c>
      <c r="G6">
        <v>112</v>
      </c>
      <c r="M6">
        <v>14</v>
      </c>
      <c r="N6">
        <v>0</v>
      </c>
      <c r="Q6" s="5">
        <v>0.05</v>
      </c>
      <c r="S6" s="5">
        <v>0.05</v>
      </c>
      <c r="T6" s="4"/>
      <c r="U6" s="3">
        <v>2.04</v>
      </c>
      <c r="V6" s="4"/>
      <c r="W6" s="6">
        <v>0.1</v>
      </c>
      <c r="X6" s="7"/>
    </row>
    <row r="7" spans="1:24" x14ac:dyDescent="0.25">
      <c r="A7">
        <v>68.700999999999993</v>
      </c>
      <c r="B7">
        <v>4.4755000000000003</v>
      </c>
      <c r="F7">
        <v>14.12</v>
      </c>
      <c r="G7">
        <v>82</v>
      </c>
      <c r="M7">
        <v>14</v>
      </c>
      <c r="N7">
        <v>200</v>
      </c>
      <c r="Q7" s="5">
        <v>0.06</v>
      </c>
      <c r="S7" s="5">
        <v>0.06</v>
      </c>
      <c r="T7" s="4"/>
      <c r="U7" s="3">
        <v>2.0499999999999998</v>
      </c>
      <c r="V7" s="4"/>
      <c r="W7" s="6">
        <v>0.12</v>
      </c>
      <c r="X7" s="7"/>
    </row>
    <row r="8" spans="1:24" x14ac:dyDescent="0.25">
      <c r="A8">
        <v>75.858999999999995</v>
      </c>
      <c r="B8">
        <v>4.9720000000000004</v>
      </c>
      <c r="F8">
        <v>16.22</v>
      </c>
      <c r="G8">
        <v>113</v>
      </c>
      <c r="Q8" s="5">
        <v>7.0000000000000007E-2</v>
      </c>
      <c r="S8" s="5">
        <v>7.0000000000000007E-2</v>
      </c>
      <c r="T8" s="4"/>
      <c r="U8" s="3">
        <v>2.06</v>
      </c>
      <c r="V8" s="4"/>
      <c r="W8" s="6">
        <v>0.14000000000000001</v>
      </c>
      <c r="X8" s="7"/>
    </row>
    <row r="9" spans="1:24" x14ac:dyDescent="0.25">
      <c r="A9">
        <v>80.47</v>
      </c>
      <c r="B9">
        <v>5.5077999999999996</v>
      </c>
      <c r="F9">
        <v>19.22</v>
      </c>
      <c r="G9">
        <v>48</v>
      </c>
      <c r="Q9" s="5">
        <v>0.08</v>
      </c>
      <c r="S9" s="5">
        <v>0.08</v>
      </c>
      <c r="T9" s="4"/>
      <c r="U9" s="3">
        <v>2.0699999999999998</v>
      </c>
      <c r="V9" s="4"/>
      <c r="W9" s="6">
        <v>0.16</v>
      </c>
      <c r="X9" s="7"/>
    </row>
    <row r="10" spans="1:24" x14ac:dyDescent="0.25">
      <c r="A10">
        <v>86.778000000000006</v>
      </c>
      <c r="B10">
        <v>5.9843999999999999</v>
      </c>
      <c r="Q10" s="5">
        <v>0.09</v>
      </c>
      <c r="S10" s="5">
        <v>0.09</v>
      </c>
      <c r="T10" s="4"/>
      <c r="U10" s="3">
        <v>2.08</v>
      </c>
      <c r="V10" s="4"/>
      <c r="W10" s="6">
        <v>0.18</v>
      </c>
      <c r="X10" s="7"/>
    </row>
    <row r="11" spans="1:24" x14ac:dyDescent="0.25">
      <c r="A11">
        <v>89.328000000000003</v>
      </c>
      <c r="B11">
        <v>6.4736000000000002</v>
      </c>
      <c r="Q11" s="5">
        <v>0.1</v>
      </c>
      <c r="S11" s="8">
        <v>0.1</v>
      </c>
      <c r="U11" s="3">
        <v>2.09</v>
      </c>
      <c r="V11" s="4"/>
      <c r="W11" s="6">
        <v>0.2</v>
      </c>
      <c r="X11" s="7"/>
    </row>
    <row r="12" spans="1:24" x14ac:dyDescent="0.25">
      <c r="A12">
        <v>94.06</v>
      </c>
      <c r="B12">
        <v>6.9433999999999996</v>
      </c>
      <c r="Q12" s="8">
        <v>0.11</v>
      </c>
      <c r="S12" s="8">
        <v>0.11</v>
      </c>
      <c r="U12" s="5">
        <v>2.1</v>
      </c>
      <c r="V12" s="4"/>
      <c r="W12" s="6">
        <v>0.22</v>
      </c>
      <c r="X12" s="9"/>
    </row>
    <row r="13" spans="1:24" x14ac:dyDescent="0.25">
      <c r="A13">
        <v>93.82</v>
      </c>
      <c r="B13">
        <v>7.4520999999999997</v>
      </c>
      <c r="Q13" s="8">
        <v>0.12</v>
      </c>
      <c r="S13" s="8">
        <v>0.12</v>
      </c>
      <c r="U13" s="5">
        <v>2.11</v>
      </c>
      <c r="V13" s="4"/>
      <c r="W13" s="6">
        <v>0.24</v>
      </c>
      <c r="X13" s="9"/>
    </row>
    <row r="14" spans="1:24" x14ac:dyDescent="0.25">
      <c r="A14">
        <v>97.097999999999999</v>
      </c>
      <c r="B14">
        <v>7.9612999999999996</v>
      </c>
      <c r="Q14" s="8">
        <v>0.13</v>
      </c>
      <c r="S14" s="8">
        <v>0.13</v>
      </c>
      <c r="U14" s="5">
        <v>2.12</v>
      </c>
      <c r="V14" s="4"/>
      <c r="W14" s="6">
        <v>0.26</v>
      </c>
      <c r="X14" s="9"/>
    </row>
    <row r="15" spans="1:24" x14ac:dyDescent="0.25">
      <c r="A15">
        <v>99.768000000000001</v>
      </c>
      <c r="B15">
        <v>8.4307999999999996</v>
      </c>
      <c r="Q15" s="8">
        <v>0.14000000000000001</v>
      </c>
      <c r="S15" s="8">
        <v>0.14000000000000001</v>
      </c>
      <c r="U15" s="5">
        <v>2.13</v>
      </c>
      <c r="V15" s="4">
        <v>124.12241185320499</v>
      </c>
      <c r="W15" s="6">
        <v>0.28000000000000003</v>
      </c>
      <c r="X15" s="9"/>
    </row>
    <row r="16" spans="1:24" x14ac:dyDescent="0.25">
      <c r="A16">
        <v>102.92400000000001</v>
      </c>
      <c r="B16">
        <v>8.9928000000000008</v>
      </c>
      <c r="Q16" s="8">
        <v>0.15</v>
      </c>
      <c r="S16" s="8">
        <v>0.15</v>
      </c>
      <c r="U16" s="5">
        <v>2.14</v>
      </c>
      <c r="V16" s="4"/>
      <c r="W16" s="6">
        <v>0.3</v>
      </c>
      <c r="X16" s="9"/>
    </row>
    <row r="17" spans="1:24" x14ac:dyDescent="0.25">
      <c r="A17">
        <v>104.746</v>
      </c>
      <c r="B17">
        <v>9.4885999999999999</v>
      </c>
      <c r="Q17" s="8">
        <v>0.16</v>
      </c>
      <c r="S17" s="8">
        <v>0.16</v>
      </c>
      <c r="U17" s="5">
        <v>2.15</v>
      </c>
      <c r="V17" s="4"/>
      <c r="W17" s="6">
        <v>0.32</v>
      </c>
      <c r="X17" s="9"/>
    </row>
    <row r="18" spans="1:24" x14ac:dyDescent="0.25">
      <c r="A18">
        <v>108.145</v>
      </c>
      <c r="B18">
        <v>9.9712999999999994</v>
      </c>
      <c r="Q18" s="8">
        <v>0.17</v>
      </c>
      <c r="S18" s="8">
        <v>0.17</v>
      </c>
      <c r="U18" s="5">
        <v>2.16</v>
      </c>
      <c r="V18" s="4"/>
      <c r="W18" s="6">
        <v>0.34</v>
      </c>
      <c r="X18" s="9"/>
    </row>
    <row r="19" spans="1:24" x14ac:dyDescent="0.25">
      <c r="A19">
        <v>109.845</v>
      </c>
      <c r="B19">
        <v>10.4671</v>
      </c>
      <c r="Q19" s="8">
        <v>0.18</v>
      </c>
      <c r="S19" s="8">
        <v>0.18</v>
      </c>
      <c r="U19" s="5">
        <v>2.17</v>
      </c>
      <c r="V19" s="4"/>
      <c r="W19" s="6">
        <v>0.36</v>
      </c>
      <c r="X19" s="9"/>
    </row>
    <row r="20" spans="1:24" x14ac:dyDescent="0.25">
      <c r="A20">
        <v>112.51600000000001</v>
      </c>
      <c r="B20">
        <v>10.996</v>
      </c>
      <c r="Q20" s="8">
        <v>0.19</v>
      </c>
      <c r="S20" s="8">
        <v>0.19</v>
      </c>
      <c r="U20" s="5">
        <v>2.1800000000000002</v>
      </c>
      <c r="V20" s="4"/>
      <c r="W20" s="6">
        <v>0.38</v>
      </c>
      <c r="X20" s="9"/>
    </row>
    <row r="21" spans="1:24" x14ac:dyDescent="0.25">
      <c r="A21">
        <v>115.79300000000001</v>
      </c>
      <c r="B21">
        <v>11.5052</v>
      </c>
      <c r="Q21" s="8">
        <v>0.2</v>
      </c>
      <c r="S21" s="8">
        <v>0.2</v>
      </c>
      <c r="U21" s="5">
        <v>2.19</v>
      </c>
      <c r="V21" s="4"/>
      <c r="W21" s="6">
        <v>0.4</v>
      </c>
      <c r="X21" s="9"/>
    </row>
    <row r="22" spans="1:24" x14ac:dyDescent="0.25">
      <c r="A22">
        <v>118.949</v>
      </c>
      <c r="B22">
        <v>12.0144</v>
      </c>
      <c r="Q22" s="8">
        <v>0.21</v>
      </c>
      <c r="S22" s="8">
        <v>0.21</v>
      </c>
      <c r="U22" s="5">
        <v>2.2000000000000002</v>
      </c>
      <c r="V22" s="4"/>
      <c r="W22" s="6">
        <v>0.42</v>
      </c>
      <c r="X22" s="9"/>
    </row>
    <row r="23" spans="1:24" x14ac:dyDescent="0.25">
      <c r="A23">
        <v>121.377</v>
      </c>
      <c r="B23">
        <v>12.490399999999999</v>
      </c>
      <c r="Q23" s="8">
        <v>0.22</v>
      </c>
      <c r="S23" s="8">
        <v>0.22</v>
      </c>
      <c r="U23" s="5">
        <v>2.21</v>
      </c>
      <c r="V23" s="4"/>
      <c r="W23" s="6">
        <v>0.44</v>
      </c>
      <c r="X23" s="9"/>
    </row>
    <row r="24" spans="1:24" x14ac:dyDescent="0.25">
      <c r="A24">
        <v>124.169</v>
      </c>
      <c r="B24">
        <v>12.9665</v>
      </c>
      <c r="Q24" s="8">
        <v>0.23</v>
      </c>
      <c r="S24" s="8">
        <v>0.23</v>
      </c>
      <c r="U24" s="5">
        <v>2.2200000000000002</v>
      </c>
      <c r="V24" s="4"/>
      <c r="W24" s="6">
        <v>0.46</v>
      </c>
      <c r="X24" s="9"/>
    </row>
    <row r="25" spans="1:24" x14ac:dyDescent="0.25">
      <c r="A25">
        <v>129.62899999999999</v>
      </c>
      <c r="B25">
        <v>13.443</v>
      </c>
      <c r="Q25" s="8">
        <v>0.24</v>
      </c>
      <c r="S25" s="8">
        <v>0.24</v>
      </c>
      <c r="U25" s="5">
        <v>2.23</v>
      </c>
      <c r="V25" s="4"/>
      <c r="W25" s="6">
        <v>0.48</v>
      </c>
      <c r="X25" s="9"/>
    </row>
    <row r="26" spans="1:24" x14ac:dyDescent="0.25">
      <c r="A26">
        <v>125.267</v>
      </c>
      <c r="B26">
        <v>13.977600000000001</v>
      </c>
      <c r="Q26" s="8">
        <v>0.25</v>
      </c>
      <c r="S26" s="8">
        <v>0.25</v>
      </c>
      <c r="U26" s="5">
        <v>2.2400000000000002</v>
      </c>
      <c r="V26" s="4"/>
      <c r="W26" s="6">
        <v>0.5</v>
      </c>
      <c r="X26" s="9"/>
    </row>
    <row r="27" spans="1:24" x14ac:dyDescent="0.25">
      <c r="A27">
        <v>138.851</v>
      </c>
      <c r="B27">
        <v>14.4617</v>
      </c>
      <c r="Q27" s="8">
        <v>0.26</v>
      </c>
      <c r="S27" s="8">
        <v>0.26</v>
      </c>
      <c r="U27" s="5">
        <v>2.25</v>
      </c>
      <c r="V27" s="4"/>
      <c r="W27" s="6">
        <v>0.52</v>
      </c>
      <c r="X27" s="9"/>
    </row>
    <row r="28" spans="1:24" x14ac:dyDescent="0.25">
      <c r="A28">
        <v>133.155</v>
      </c>
      <c r="B28">
        <v>14.9895</v>
      </c>
      <c r="Q28" s="8">
        <v>0.27</v>
      </c>
      <c r="S28" s="8">
        <v>0.27</v>
      </c>
      <c r="U28" s="5">
        <v>2.2599999999999998</v>
      </c>
      <c r="V28" s="4"/>
      <c r="W28" s="6">
        <v>0.54</v>
      </c>
      <c r="X28" s="9"/>
    </row>
    <row r="29" spans="1:24" x14ac:dyDescent="0.25">
      <c r="A29">
        <v>141.64599999999999</v>
      </c>
      <c r="B29">
        <v>15.4796</v>
      </c>
      <c r="Q29" s="8">
        <v>0.28000000000000003</v>
      </c>
      <c r="S29" s="8">
        <v>0.28000000000000003</v>
      </c>
      <c r="U29" s="5">
        <v>2.27</v>
      </c>
      <c r="V29" s="4"/>
      <c r="W29" s="6">
        <v>0.56000000000000005</v>
      </c>
      <c r="X29" s="9"/>
    </row>
    <row r="30" spans="1:24" x14ac:dyDescent="0.25">
      <c r="A30">
        <v>140.43600000000001</v>
      </c>
      <c r="B30">
        <v>15.9816</v>
      </c>
      <c r="Q30" s="8">
        <v>0.28999999999999998</v>
      </c>
      <c r="S30" s="8">
        <v>0.28999999999999998</v>
      </c>
      <c r="U30" s="5">
        <v>2.2799999999999998</v>
      </c>
      <c r="V30" s="4"/>
      <c r="W30" s="6">
        <v>0.57999999999999996</v>
      </c>
      <c r="X30" s="9"/>
    </row>
    <row r="31" spans="1:24" x14ac:dyDescent="0.25">
      <c r="A31">
        <v>144.80500000000001</v>
      </c>
      <c r="B31">
        <v>16.497499999999999</v>
      </c>
      <c r="Q31" s="8">
        <v>0.3</v>
      </c>
      <c r="S31" s="8">
        <v>0.3</v>
      </c>
      <c r="U31" s="5">
        <v>2.29</v>
      </c>
      <c r="V31" s="4"/>
      <c r="W31" s="6">
        <v>0.6</v>
      </c>
      <c r="X31" s="9"/>
    </row>
    <row r="32" spans="1:24" x14ac:dyDescent="0.25">
      <c r="A32">
        <v>151.84100000000001</v>
      </c>
      <c r="B32">
        <v>16.994</v>
      </c>
      <c r="Q32" s="8">
        <v>0.31</v>
      </c>
      <c r="S32" s="8">
        <v>0.31</v>
      </c>
      <c r="U32" s="8">
        <v>2.2999999999999998</v>
      </c>
      <c r="W32" s="6">
        <v>0.62</v>
      </c>
      <c r="X32" s="9"/>
    </row>
    <row r="33" spans="1:24" x14ac:dyDescent="0.25">
      <c r="A33">
        <v>146.14500000000001</v>
      </c>
      <c r="B33">
        <v>17.4954</v>
      </c>
      <c r="Q33" s="8">
        <v>0.32</v>
      </c>
      <c r="S33" s="8">
        <v>0.32</v>
      </c>
      <c r="U33" s="8">
        <v>2.31</v>
      </c>
      <c r="W33" s="6">
        <v>0.64</v>
      </c>
      <c r="X33" s="9"/>
    </row>
    <row r="34" spans="1:24" x14ac:dyDescent="0.25">
      <c r="A34">
        <v>149.422</v>
      </c>
      <c r="B34">
        <v>17.958300000000001</v>
      </c>
      <c r="Q34" s="8">
        <v>0.33</v>
      </c>
      <c r="S34" s="8">
        <v>0.33</v>
      </c>
      <c r="U34" s="8">
        <v>2.3199999999999998</v>
      </c>
      <c r="W34" s="6">
        <v>0.66</v>
      </c>
      <c r="X34" s="9"/>
    </row>
    <row r="35" spans="1:24" x14ac:dyDescent="0.25">
      <c r="A35">
        <v>135.23699999999999</v>
      </c>
      <c r="B35">
        <v>18.465199999999999</v>
      </c>
      <c r="Q35" s="8">
        <v>0.34</v>
      </c>
      <c r="S35" s="8">
        <v>0.34</v>
      </c>
      <c r="U35" s="8">
        <v>2.33</v>
      </c>
      <c r="W35" s="6">
        <v>0.68</v>
      </c>
      <c r="X35" s="9"/>
    </row>
    <row r="36" spans="1:24" x14ac:dyDescent="0.25">
      <c r="A36">
        <v>136.21</v>
      </c>
      <c r="B36">
        <v>18.9542</v>
      </c>
      <c r="Q36" s="8">
        <v>0.35</v>
      </c>
      <c r="S36" s="8">
        <v>0.35</v>
      </c>
      <c r="U36" s="8">
        <v>2.34</v>
      </c>
      <c r="W36" s="6">
        <v>0.7</v>
      </c>
      <c r="X36" s="9"/>
    </row>
    <row r="37" spans="1:24" x14ac:dyDescent="0.25">
      <c r="A37">
        <v>134.39500000000001</v>
      </c>
      <c r="B37">
        <v>19.4694</v>
      </c>
      <c r="Q37" s="8">
        <v>0.36</v>
      </c>
      <c r="S37" s="8">
        <v>0.36</v>
      </c>
      <c r="U37" s="8">
        <v>2.35</v>
      </c>
      <c r="W37" s="6">
        <v>0.72</v>
      </c>
      <c r="X37" s="9"/>
    </row>
    <row r="38" spans="1:24" x14ac:dyDescent="0.25">
      <c r="Q38" s="8">
        <v>0.37</v>
      </c>
      <c r="S38" s="8">
        <v>0.37</v>
      </c>
      <c r="U38" s="8">
        <v>2.36</v>
      </c>
      <c r="W38" s="6">
        <v>0.74</v>
      </c>
      <c r="X38" s="9"/>
    </row>
    <row r="39" spans="1:24" x14ac:dyDescent="0.25">
      <c r="Q39" s="8">
        <v>0.38</v>
      </c>
      <c r="S39" s="8">
        <v>0.38</v>
      </c>
      <c r="U39" s="8">
        <v>2.37</v>
      </c>
      <c r="W39" s="6">
        <v>0.76</v>
      </c>
      <c r="X39" s="9"/>
    </row>
    <row r="40" spans="1:24" x14ac:dyDescent="0.25">
      <c r="Q40" s="8">
        <v>0.39</v>
      </c>
      <c r="S40" s="8">
        <v>0.39</v>
      </c>
      <c r="U40" s="8">
        <v>2.38</v>
      </c>
      <c r="W40" s="6">
        <v>0.78</v>
      </c>
      <c r="X40" s="9"/>
    </row>
    <row r="41" spans="1:24" x14ac:dyDescent="0.25">
      <c r="Q41" s="8">
        <v>0.4</v>
      </c>
      <c r="S41" s="8">
        <v>0.4</v>
      </c>
      <c r="U41" s="8">
        <v>2.39</v>
      </c>
      <c r="W41" s="6">
        <v>0.8</v>
      </c>
      <c r="X41" s="9"/>
    </row>
    <row r="42" spans="1:24" x14ac:dyDescent="0.25">
      <c r="Q42" s="8">
        <v>0.41</v>
      </c>
      <c r="S42" s="8">
        <v>0.41</v>
      </c>
      <c r="U42" s="8">
        <v>2.4</v>
      </c>
      <c r="W42" s="6">
        <v>0.82</v>
      </c>
      <c r="X42" s="9"/>
    </row>
    <row r="43" spans="1:24" x14ac:dyDescent="0.25">
      <c r="Q43" s="8">
        <v>0.42</v>
      </c>
      <c r="S43" s="8">
        <v>0.42</v>
      </c>
      <c r="U43" s="8">
        <v>2.41</v>
      </c>
      <c r="W43" s="6">
        <v>0.84</v>
      </c>
      <c r="X43" s="9"/>
    </row>
    <row r="44" spans="1:24" x14ac:dyDescent="0.25">
      <c r="Q44" s="8">
        <v>0.43</v>
      </c>
      <c r="S44" s="8">
        <v>0.43</v>
      </c>
      <c r="U44" s="8">
        <v>2.42</v>
      </c>
      <c r="W44" s="6">
        <v>0.86</v>
      </c>
      <c r="X44" s="9"/>
    </row>
    <row r="45" spans="1:24" x14ac:dyDescent="0.25">
      <c r="Q45" s="8">
        <v>0.44</v>
      </c>
      <c r="S45" s="8">
        <v>0.44</v>
      </c>
      <c r="U45" s="8">
        <v>2.4300000000000002</v>
      </c>
      <c r="W45" s="6">
        <v>0.88</v>
      </c>
      <c r="X45" s="9"/>
    </row>
    <row r="46" spans="1:24" x14ac:dyDescent="0.25">
      <c r="Q46" s="8">
        <v>0.45</v>
      </c>
      <c r="S46" s="8">
        <v>0.45</v>
      </c>
      <c r="U46" s="8">
        <v>2.44</v>
      </c>
      <c r="W46" s="6">
        <v>0.9</v>
      </c>
      <c r="X46" s="9"/>
    </row>
    <row r="47" spans="1:24" x14ac:dyDescent="0.25">
      <c r="Q47" s="8">
        <v>0.46</v>
      </c>
      <c r="S47" s="8">
        <v>0.46</v>
      </c>
      <c r="U47" s="8">
        <v>2.4500000000000002</v>
      </c>
      <c r="W47" s="6">
        <v>0.92</v>
      </c>
      <c r="X47" s="9"/>
    </row>
    <row r="48" spans="1:24" x14ac:dyDescent="0.25">
      <c r="Q48" s="8">
        <v>0.47</v>
      </c>
      <c r="S48" s="8">
        <v>0.47</v>
      </c>
      <c r="U48" s="8">
        <v>2.46</v>
      </c>
      <c r="W48" s="6">
        <v>0.94</v>
      </c>
      <c r="X48" s="9"/>
    </row>
    <row r="49" spans="17:24" x14ac:dyDescent="0.25">
      <c r="Q49" s="8">
        <v>0.48</v>
      </c>
      <c r="S49" s="8">
        <v>0.48</v>
      </c>
      <c r="U49" s="8">
        <v>2.4700000000000002</v>
      </c>
      <c r="W49" s="6">
        <v>0.96</v>
      </c>
      <c r="X49" s="9"/>
    </row>
    <row r="50" spans="17:24" x14ac:dyDescent="0.25">
      <c r="Q50" s="8">
        <v>0.49</v>
      </c>
      <c r="S50" s="8">
        <v>0.49</v>
      </c>
      <c r="U50" s="8">
        <v>2.48</v>
      </c>
      <c r="W50" s="6">
        <v>0.98</v>
      </c>
      <c r="X50" s="9"/>
    </row>
    <row r="51" spans="17:24" x14ac:dyDescent="0.25">
      <c r="Q51" s="8">
        <v>0.5</v>
      </c>
      <c r="S51" s="8">
        <v>0.5</v>
      </c>
      <c r="U51" s="8">
        <v>2.4900000000000002</v>
      </c>
      <c r="W51" s="6">
        <v>1</v>
      </c>
      <c r="X51" s="9"/>
    </row>
    <row r="52" spans="17:24" x14ac:dyDescent="0.25">
      <c r="Q52" s="8">
        <v>0.51</v>
      </c>
      <c r="S52" s="8">
        <v>0.51</v>
      </c>
      <c r="U52" s="8">
        <v>2.5</v>
      </c>
      <c r="W52" s="6">
        <v>1.02</v>
      </c>
      <c r="X52" s="9"/>
    </row>
    <row r="53" spans="17:24" x14ac:dyDescent="0.25">
      <c r="Q53" s="8">
        <v>0.52</v>
      </c>
      <c r="S53" s="8">
        <v>0.52</v>
      </c>
      <c r="U53" s="8">
        <v>2.5099999999999998</v>
      </c>
      <c r="W53" s="6">
        <v>1.04</v>
      </c>
      <c r="X53" s="9"/>
    </row>
    <row r="54" spans="17:24" x14ac:dyDescent="0.25">
      <c r="Q54" s="8">
        <v>0.53</v>
      </c>
      <c r="S54" s="8">
        <v>0.53</v>
      </c>
      <c r="U54" s="8">
        <v>2.52</v>
      </c>
      <c r="W54" s="6">
        <v>1.06</v>
      </c>
      <c r="X54" s="9"/>
    </row>
    <row r="55" spans="17:24" x14ac:dyDescent="0.25">
      <c r="Q55" s="8">
        <v>0.54</v>
      </c>
      <c r="S55" s="8">
        <v>0.54</v>
      </c>
      <c r="U55" s="8">
        <v>2.5299999999999998</v>
      </c>
      <c r="W55" s="6">
        <v>1.08</v>
      </c>
      <c r="X55" s="9"/>
    </row>
    <row r="56" spans="17:24" x14ac:dyDescent="0.25">
      <c r="Q56" s="8">
        <v>0.55000000000000004</v>
      </c>
      <c r="S56" s="8">
        <v>0.55000000000000004</v>
      </c>
      <c r="U56" s="8">
        <v>2.54</v>
      </c>
      <c r="W56" s="6">
        <v>1.1000000000000001</v>
      </c>
      <c r="X56" s="9"/>
    </row>
    <row r="57" spans="17:24" x14ac:dyDescent="0.25">
      <c r="Q57" s="8">
        <v>0.56000000000000005</v>
      </c>
      <c r="S57" s="8">
        <v>0.56000000000000005</v>
      </c>
      <c r="U57" s="8">
        <v>2.5499999999999998</v>
      </c>
      <c r="W57" s="6">
        <v>1.1200000000000001</v>
      </c>
      <c r="X57" s="9"/>
    </row>
    <row r="58" spans="17:24" x14ac:dyDescent="0.25">
      <c r="Q58" s="8">
        <v>0.56999999999999995</v>
      </c>
      <c r="S58" s="8">
        <v>0.56999999999999995</v>
      </c>
      <c r="U58" s="8">
        <v>2.56</v>
      </c>
      <c r="W58" s="6">
        <v>1.1399999999999999</v>
      </c>
      <c r="X58" s="9"/>
    </row>
    <row r="59" spans="17:24" x14ac:dyDescent="0.25">
      <c r="Q59" s="8">
        <v>0.57999999999999996</v>
      </c>
      <c r="S59" s="8">
        <v>0.57999999999999996</v>
      </c>
      <c r="U59" s="8">
        <v>2.57</v>
      </c>
      <c r="W59" s="6">
        <v>1.1599999999999999</v>
      </c>
      <c r="X59" s="9"/>
    </row>
    <row r="60" spans="17:24" x14ac:dyDescent="0.25">
      <c r="Q60" s="8">
        <v>0.59</v>
      </c>
      <c r="S60" s="8">
        <v>0.59</v>
      </c>
      <c r="U60" s="8">
        <v>2.58</v>
      </c>
      <c r="W60" s="6">
        <v>1.18</v>
      </c>
      <c r="X60" s="9"/>
    </row>
    <row r="61" spans="17:24" x14ac:dyDescent="0.25">
      <c r="Q61" s="8">
        <v>0.6</v>
      </c>
      <c r="S61" s="8">
        <v>0.6</v>
      </c>
      <c r="U61" s="8">
        <v>2.59</v>
      </c>
      <c r="W61" s="6">
        <v>1.2</v>
      </c>
      <c r="X61" s="9"/>
    </row>
    <row r="62" spans="17:24" x14ac:dyDescent="0.25">
      <c r="Q62" s="8">
        <v>0.61</v>
      </c>
      <c r="S62" s="8">
        <v>0.61</v>
      </c>
      <c r="U62" s="8">
        <v>2.6</v>
      </c>
      <c r="W62" s="6">
        <v>1.22</v>
      </c>
      <c r="X62" s="9"/>
    </row>
    <row r="63" spans="17:24" x14ac:dyDescent="0.25">
      <c r="Q63" s="8">
        <v>0.62</v>
      </c>
      <c r="S63" s="8">
        <v>0.62</v>
      </c>
      <c r="U63" s="8">
        <v>2.61</v>
      </c>
      <c r="W63" s="6">
        <v>1.24</v>
      </c>
      <c r="X63" s="9"/>
    </row>
    <row r="64" spans="17:24" x14ac:dyDescent="0.25">
      <c r="Q64" s="8">
        <v>0.63</v>
      </c>
      <c r="S64" s="8">
        <v>0.63</v>
      </c>
      <c r="U64" s="8">
        <v>2.62</v>
      </c>
      <c r="W64" s="6">
        <v>1.26</v>
      </c>
      <c r="X64" s="9"/>
    </row>
    <row r="65" spans="17:24" x14ac:dyDescent="0.25">
      <c r="Q65" s="8">
        <v>0.64</v>
      </c>
      <c r="S65" s="8">
        <v>0.64</v>
      </c>
      <c r="U65" s="8">
        <v>2.63</v>
      </c>
      <c r="V65">
        <v>122.0186421607785</v>
      </c>
      <c r="W65" s="6">
        <v>1.28</v>
      </c>
      <c r="X65" s="9"/>
    </row>
    <row r="66" spans="17:24" x14ac:dyDescent="0.25">
      <c r="Q66" s="8">
        <v>0.65</v>
      </c>
      <c r="S66" s="8">
        <v>0.65</v>
      </c>
      <c r="U66" s="8">
        <v>2.64</v>
      </c>
      <c r="W66" s="6">
        <v>1.3</v>
      </c>
      <c r="X66" s="9"/>
    </row>
    <row r="67" spans="17:24" x14ac:dyDescent="0.25">
      <c r="Q67" s="8">
        <v>0.66</v>
      </c>
      <c r="S67" s="8">
        <v>0.66</v>
      </c>
      <c r="U67" s="8">
        <v>2.65</v>
      </c>
      <c r="W67" s="6">
        <v>1.32</v>
      </c>
      <c r="X67" s="9"/>
    </row>
    <row r="68" spans="17:24" x14ac:dyDescent="0.25">
      <c r="Q68" s="8">
        <v>0.67</v>
      </c>
      <c r="S68" s="8">
        <v>0.67</v>
      </c>
      <c r="U68" s="8">
        <v>2.66</v>
      </c>
      <c r="W68" s="6">
        <v>1.34</v>
      </c>
      <c r="X68" s="9"/>
    </row>
    <row r="69" spans="17:24" x14ac:dyDescent="0.25">
      <c r="Q69" s="8">
        <v>0.68</v>
      </c>
      <c r="S69" s="8">
        <v>0.68</v>
      </c>
      <c r="U69" s="8">
        <v>2.67</v>
      </c>
      <c r="W69" s="6">
        <v>1.36</v>
      </c>
      <c r="X69" s="9"/>
    </row>
    <row r="70" spans="17:24" x14ac:dyDescent="0.25">
      <c r="Q70" s="8">
        <v>0.69</v>
      </c>
      <c r="S70" s="8">
        <v>0.69</v>
      </c>
      <c r="U70" s="8">
        <v>2.68</v>
      </c>
      <c r="W70" s="6">
        <v>1.38</v>
      </c>
      <c r="X70" s="9"/>
    </row>
    <row r="71" spans="17:24" x14ac:dyDescent="0.25">
      <c r="Q71" s="8">
        <v>0.7</v>
      </c>
      <c r="S71" s="8">
        <v>0.7</v>
      </c>
      <c r="U71" s="8">
        <v>2.69</v>
      </c>
      <c r="W71" s="6">
        <v>1.4</v>
      </c>
      <c r="X71" s="9"/>
    </row>
    <row r="72" spans="17:24" x14ac:dyDescent="0.25">
      <c r="Q72" s="8">
        <v>0.71</v>
      </c>
      <c r="S72" s="8">
        <v>0.71</v>
      </c>
      <c r="U72" s="8">
        <v>2.7</v>
      </c>
      <c r="W72" s="6">
        <v>1.42</v>
      </c>
      <c r="X72" s="9"/>
    </row>
    <row r="73" spans="17:24" x14ac:dyDescent="0.25">
      <c r="Q73" s="8">
        <v>0.72</v>
      </c>
      <c r="S73" s="8">
        <v>0.72</v>
      </c>
      <c r="U73" s="8">
        <v>2.71</v>
      </c>
      <c r="W73" s="6">
        <v>1.44</v>
      </c>
      <c r="X73" s="9"/>
    </row>
    <row r="74" spans="17:24" x14ac:dyDescent="0.25">
      <c r="Q74" s="8">
        <v>0.73</v>
      </c>
      <c r="S74" s="8">
        <v>0.73</v>
      </c>
      <c r="U74" s="8">
        <v>2.72</v>
      </c>
      <c r="W74" s="6">
        <v>1.46</v>
      </c>
      <c r="X74" s="9"/>
    </row>
    <row r="75" spans="17:24" x14ac:dyDescent="0.25">
      <c r="Q75" s="8">
        <v>0.74</v>
      </c>
      <c r="S75" s="8">
        <v>0.74</v>
      </c>
      <c r="U75" s="8">
        <v>2.73</v>
      </c>
      <c r="W75" s="6">
        <v>1.48</v>
      </c>
      <c r="X75" s="9"/>
    </row>
    <row r="76" spans="17:24" x14ac:dyDescent="0.25">
      <c r="Q76" s="8">
        <v>0.75</v>
      </c>
      <c r="S76" s="8">
        <v>0.75</v>
      </c>
      <c r="U76" s="8">
        <v>2.74</v>
      </c>
      <c r="W76" s="6">
        <v>1.5</v>
      </c>
      <c r="X76" s="9"/>
    </row>
    <row r="77" spans="17:24" x14ac:dyDescent="0.25">
      <c r="Q77" s="8">
        <v>0.76</v>
      </c>
      <c r="S77" s="8">
        <v>0.76</v>
      </c>
      <c r="U77" s="8">
        <v>2.75</v>
      </c>
      <c r="W77" s="6">
        <v>1.52</v>
      </c>
      <c r="X77" s="9"/>
    </row>
    <row r="78" spans="17:24" x14ac:dyDescent="0.25">
      <c r="Q78" s="8">
        <v>0.77</v>
      </c>
      <c r="S78" s="8">
        <v>0.77</v>
      </c>
      <c r="U78" s="8">
        <v>2.76</v>
      </c>
      <c r="W78" s="6">
        <v>1.54</v>
      </c>
      <c r="X78" s="9"/>
    </row>
    <row r="79" spans="17:24" x14ac:dyDescent="0.25">
      <c r="Q79" s="8">
        <v>0.78</v>
      </c>
      <c r="S79" s="8">
        <v>0.78</v>
      </c>
      <c r="U79" s="8">
        <v>2.77</v>
      </c>
      <c r="W79" s="6">
        <v>1.56</v>
      </c>
      <c r="X79" s="9"/>
    </row>
    <row r="80" spans="17:24" x14ac:dyDescent="0.25">
      <c r="Q80" s="8">
        <v>0.79</v>
      </c>
      <c r="S80" s="8">
        <v>0.79</v>
      </c>
      <c r="U80" s="8">
        <v>2.78</v>
      </c>
      <c r="W80" s="6">
        <v>1.58</v>
      </c>
      <c r="X80" s="9"/>
    </row>
    <row r="81" spans="17:24" x14ac:dyDescent="0.25">
      <c r="Q81" s="8">
        <v>0.8</v>
      </c>
      <c r="S81" s="8">
        <v>0.8</v>
      </c>
      <c r="U81" s="8">
        <v>2.79</v>
      </c>
      <c r="W81" s="6">
        <v>1.6</v>
      </c>
      <c r="X81" s="9"/>
    </row>
    <row r="82" spans="17:24" x14ac:dyDescent="0.25">
      <c r="Q82" s="8">
        <v>0.81</v>
      </c>
      <c r="S82" s="8">
        <v>0.81</v>
      </c>
      <c r="U82" s="8">
        <v>2.8</v>
      </c>
      <c r="W82" s="6">
        <v>1.62</v>
      </c>
      <c r="X82" s="9"/>
    </row>
    <row r="83" spans="17:24" x14ac:dyDescent="0.25">
      <c r="Q83" s="8">
        <v>0.82</v>
      </c>
      <c r="S83" s="8">
        <v>0.82</v>
      </c>
      <c r="U83" s="8">
        <v>2.81</v>
      </c>
      <c r="W83" s="6">
        <v>1.64</v>
      </c>
      <c r="X83" s="9"/>
    </row>
    <row r="84" spans="17:24" x14ac:dyDescent="0.25">
      <c r="Q84" s="8">
        <v>0.83</v>
      </c>
      <c r="S84" s="8">
        <v>0.83</v>
      </c>
      <c r="U84" s="8">
        <v>2.82</v>
      </c>
      <c r="W84" s="6">
        <v>1.66</v>
      </c>
      <c r="X84" s="9"/>
    </row>
    <row r="85" spans="17:24" x14ac:dyDescent="0.25">
      <c r="Q85" s="8">
        <v>0.84</v>
      </c>
      <c r="S85" s="8">
        <v>0.84</v>
      </c>
      <c r="U85" s="8">
        <v>2.83</v>
      </c>
      <c r="W85" s="6">
        <v>1.68</v>
      </c>
      <c r="X85" s="9"/>
    </row>
    <row r="86" spans="17:24" x14ac:dyDescent="0.25">
      <c r="Q86" s="8">
        <v>0.85</v>
      </c>
      <c r="S86" s="8">
        <v>0.85</v>
      </c>
      <c r="U86" s="8">
        <v>2.84</v>
      </c>
      <c r="W86" s="6">
        <v>1.7</v>
      </c>
      <c r="X86" s="9"/>
    </row>
    <row r="87" spans="17:24" x14ac:dyDescent="0.25">
      <c r="Q87" s="8">
        <v>0.86</v>
      </c>
      <c r="S87" s="8">
        <v>0.86</v>
      </c>
      <c r="U87" s="8">
        <v>2.85</v>
      </c>
      <c r="W87" s="6">
        <v>1.72</v>
      </c>
      <c r="X87" s="9"/>
    </row>
    <row r="88" spans="17:24" x14ac:dyDescent="0.25">
      <c r="Q88" s="8">
        <v>0.87</v>
      </c>
      <c r="S88" s="8">
        <v>0.87</v>
      </c>
      <c r="U88" s="8">
        <v>2.86</v>
      </c>
      <c r="W88" s="6">
        <v>1.74</v>
      </c>
      <c r="X88" s="9"/>
    </row>
    <row r="89" spans="17:24" x14ac:dyDescent="0.25">
      <c r="Q89" s="8">
        <v>0.88</v>
      </c>
      <c r="S89" s="8">
        <v>0.88</v>
      </c>
      <c r="U89" s="8">
        <v>2.87</v>
      </c>
      <c r="W89" s="6">
        <v>1.76</v>
      </c>
      <c r="X89" s="9"/>
    </row>
    <row r="90" spans="17:24" x14ac:dyDescent="0.25">
      <c r="Q90" s="8">
        <v>0.89</v>
      </c>
      <c r="S90" s="8">
        <v>0.89</v>
      </c>
      <c r="U90" s="8">
        <v>2.88</v>
      </c>
      <c r="W90" s="6">
        <v>1.78</v>
      </c>
      <c r="X90" s="9"/>
    </row>
    <row r="91" spans="17:24" x14ac:dyDescent="0.25">
      <c r="Q91" s="8">
        <v>0.9</v>
      </c>
      <c r="S91" s="8">
        <v>0.9</v>
      </c>
      <c r="U91" s="8">
        <v>2.89</v>
      </c>
      <c r="W91" s="6">
        <v>1.8</v>
      </c>
      <c r="X91" s="9"/>
    </row>
    <row r="92" spans="17:24" x14ac:dyDescent="0.25">
      <c r="Q92" s="8">
        <v>0.91</v>
      </c>
      <c r="S92" s="8">
        <v>0.91</v>
      </c>
      <c r="U92" s="8">
        <v>2.9</v>
      </c>
      <c r="W92" s="6">
        <v>1.82</v>
      </c>
      <c r="X92" s="9"/>
    </row>
    <row r="93" spans="17:24" x14ac:dyDescent="0.25">
      <c r="Q93" s="8">
        <v>0.92</v>
      </c>
      <c r="S93" s="8">
        <v>0.92</v>
      </c>
      <c r="U93" s="8">
        <v>2.91</v>
      </c>
      <c r="W93" s="6">
        <v>1.84</v>
      </c>
      <c r="X93" s="9"/>
    </row>
    <row r="94" spans="17:24" x14ac:dyDescent="0.25">
      <c r="Q94" s="8">
        <v>0.93</v>
      </c>
      <c r="S94" s="8">
        <v>0.93</v>
      </c>
      <c r="U94" s="8">
        <v>2.92</v>
      </c>
      <c r="W94" s="6">
        <v>1.86</v>
      </c>
      <c r="X94" s="9"/>
    </row>
    <row r="95" spans="17:24" x14ac:dyDescent="0.25">
      <c r="Q95" s="8">
        <v>0.94</v>
      </c>
      <c r="S95" s="8">
        <v>0.94</v>
      </c>
      <c r="U95" s="8">
        <v>2.93</v>
      </c>
      <c r="W95" s="6">
        <v>1.88</v>
      </c>
      <c r="X95" s="9"/>
    </row>
    <row r="96" spans="17:24" x14ac:dyDescent="0.25">
      <c r="Q96" s="8">
        <v>0.95</v>
      </c>
      <c r="S96" s="8">
        <v>0.95</v>
      </c>
      <c r="U96" s="8">
        <v>2.94</v>
      </c>
      <c r="W96" s="6">
        <v>1.9</v>
      </c>
      <c r="X96" s="9"/>
    </row>
    <row r="97" spans="17:24" x14ac:dyDescent="0.25">
      <c r="Q97" s="8">
        <v>0.96</v>
      </c>
      <c r="S97" s="8">
        <v>0.96</v>
      </c>
      <c r="U97" s="8">
        <v>2.95</v>
      </c>
      <c r="W97" s="6">
        <v>1.92</v>
      </c>
      <c r="X97" s="9"/>
    </row>
    <row r="98" spans="17:24" x14ac:dyDescent="0.25">
      <c r="Q98" s="8">
        <v>0.97</v>
      </c>
      <c r="S98" s="8">
        <v>0.97</v>
      </c>
      <c r="U98" s="8">
        <v>2.96</v>
      </c>
      <c r="W98" s="6">
        <v>1.94</v>
      </c>
      <c r="X98" s="9"/>
    </row>
    <row r="99" spans="17:24" x14ac:dyDescent="0.25">
      <c r="Q99" s="8">
        <v>0.98</v>
      </c>
      <c r="S99" s="8">
        <v>0.98</v>
      </c>
      <c r="U99" s="8">
        <v>2.97</v>
      </c>
      <c r="W99" s="6">
        <v>1.96</v>
      </c>
      <c r="X99" s="9"/>
    </row>
    <row r="100" spans="17:24" x14ac:dyDescent="0.25">
      <c r="Q100" s="8">
        <v>0.99</v>
      </c>
      <c r="S100" s="8">
        <v>0.99</v>
      </c>
      <c r="U100" s="8">
        <v>2.98</v>
      </c>
      <c r="W100" s="6">
        <v>1.98</v>
      </c>
      <c r="X100" s="9"/>
    </row>
    <row r="101" spans="17:24" x14ac:dyDescent="0.25">
      <c r="Q101" s="8">
        <v>1</v>
      </c>
      <c r="S101" s="8">
        <v>1</v>
      </c>
      <c r="U101" s="8">
        <v>2.99</v>
      </c>
      <c r="W101" s="6">
        <v>2</v>
      </c>
      <c r="X101" s="9"/>
    </row>
    <row r="102" spans="17:24" x14ac:dyDescent="0.25">
      <c r="Q102" s="8">
        <v>1.01</v>
      </c>
      <c r="S102" s="8">
        <v>1.01</v>
      </c>
      <c r="U102" s="8">
        <v>3</v>
      </c>
      <c r="W102" s="6">
        <v>2.02</v>
      </c>
      <c r="X102" s="9"/>
    </row>
    <row r="103" spans="17:24" x14ac:dyDescent="0.25">
      <c r="Q103" s="8">
        <v>1.02</v>
      </c>
      <c r="S103" s="8">
        <v>1.02</v>
      </c>
      <c r="U103" s="8">
        <v>3.01</v>
      </c>
      <c r="W103" s="6">
        <v>2.04</v>
      </c>
      <c r="X103" s="9"/>
    </row>
    <row r="104" spans="17:24" x14ac:dyDescent="0.25">
      <c r="Q104" s="8">
        <v>1.03</v>
      </c>
      <c r="S104" s="8">
        <v>1.03</v>
      </c>
      <c r="U104" s="8">
        <v>3.02</v>
      </c>
      <c r="W104" s="6">
        <v>2.06</v>
      </c>
      <c r="X104" s="9"/>
    </row>
    <row r="105" spans="17:24" x14ac:dyDescent="0.25">
      <c r="Q105" s="8">
        <v>1.04</v>
      </c>
      <c r="S105" s="8">
        <v>1.04</v>
      </c>
      <c r="U105" s="8">
        <v>3.03</v>
      </c>
      <c r="W105" s="6">
        <v>2.08</v>
      </c>
      <c r="X105" s="9"/>
    </row>
    <row r="106" spans="17:24" x14ac:dyDescent="0.25">
      <c r="Q106" s="8">
        <v>1.05</v>
      </c>
      <c r="S106" s="8">
        <v>1.05</v>
      </c>
      <c r="U106" s="8">
        <v>3.04</v>
      </c>
      <c r="W106" s="6">
        <v>2.1</v>
      </c>
      <c r="X106" s="9"/>
    </row>
    <row r="107" spans="17:24" x14ac:dyDescent="0.25">
      <c r="Q107" s="8">
        <v>1.06</v>
      </c>
      <c r="S107" s="8">
        <v>1.06</v>
      </c>
      <c r="U107" s="8">
        <v>3.05</v>
      </c>
      <c r="W107" s="6">
        <v>2.12</v>
      </c>
      <c r="X107" s="9"/>
    </row>
    <row r="108" spans="17:24" x14ac:dyDescent="0.25">
      <c r="Q108" s="8">
        <v>1.07</v>
      </c>
      <c r="S108" s="8">
        <v>1.07</v>
      </c>
      <c r="U108" s="8">
        <v>3.06</v>
      </c>
      <c r="W108" s="6">
        <v>2.14</v>
      </c>
      <c r="X108" s="9"/>
    </row>
    <row r="109" spans="17:24" x14ac:dyDescent="0.25">
      <c r="Q109" s="8">
        <v>1.08</v>
      </c>
      <c r="S109" s="8">
        <v>1.08</v>
      </c>
      <c r="U109" s="8">
        <v>3.07</v>
      </c>
      <c r="W109" s="6">
        <v>2.16</v>
      </c>
      <c r="X109" s="9"/>
    </row>
    <row r="110" spans="17:24" x14ac:dyDescent="0.25">
      <c r="Q110" s="8">
        <v>1.0900000000000001</v>
      </c>
      <c r="S110" s="8">
        <v>1.0900000000000001</v>
      </c>
      <c r="U110" s="8">
        <v>3.08</v>
      </c>
      <c r="W110" s="6">
        <v>2.1800000000000002</v>
      </c>
      <c r="X110" s="9"/>
    </row>
    <row r="111" spans="17:24" x14ac:dyDescent="0.25">
      <c r="Q111" s="8">
        <v>1.1000000000000001</v>
      </c>
      <c r="S111" s="8">
        <v>1.1000000000000001</v>
      </c>
      <c r="U111" s="8">
        <v>3.09</v>
      </c>
      <c r="W111" s="6">
        <v>2.2000000000000002</v>
      </c>
      <c r="X111" s="9"/>
    </row>
    <row r="112" spans="17:24" x14ac:dyDescent="0.25">
      <c r="Q112" s="8">
        <v>1.1100000000000001</v>
      </c>
      <c r="S112" s="8">
        <v>1.1100000000000001</v>
      </c>
      <c r="U112" s="8">
        <v>3.1</v>
      </c>
      <c r="W112" s="6">
        <v>2.2200000000000002</v>
      </c>
      <c r="X112" s="9"/>
    </row>
    <row r="113" spans="17:24" x14ac:dyDescent="0.25">
      <c r="Q113" s="8">
        <v>1.1200000000000001</v>
      </c>
      <c r="S113" s="8">
        <v>1.1200000000000001</v>
      </c>
      <c r="U113" s="8">
        <v>3.11</v>
      </c>
      <c r="W113" s="6">
        <v>2.2400000000000002</v>
      </c>
      <c r="X113" s="9"/>
    </row>
    <row r="114" spans="17:24" x14ac:dyDescent="0.25">
      <c r="Q114" s="8">
        <v>1.1299999999999999</v>
      </c>
      <c r="S114" s="8">
        <v>1.1299999999999999</v>
      </c>
      <c r="U114" s="8">
        <v>3.12</v>
      </c>
      <c r="W114" s="6">
        <v>2.2599999999999998</v>
      </c>
      <c r="X114" s="9"/>
    </row>
    <row r="115" spans="17:24" x14ac:dyDescent="0.25">
      <c r="Q115" s="8">
        <v>1.1399999999999999</v>
      </c>
      <c r="S115" s="8">
        <v>1.1399999999999999</v>
      </c>
      <c r="U115" s="8">
        <v>3.13</v>
      </c>
      <c r="V115">
        <v>159.97999749968599</v>
      </c>
      <c r="W115" s="6">
        <v>2.2799999999999998</v>
      </c>
      <c r="X115" s="9"/>
    </row>
    <row r="116" spans="17:24" x14ac:dyDescent="0.25">
      <c r="Q116" s="8">
        <v>1.1499999999999999</v>
      </c>
      <c r="S116" s="8">
        <v>1.1499999999999999</v>
      </c>
      <c r="U116" s="8">
        <v>3.14</v>
      </c>
      <c r="W116" s="6">
        <v>2.2999999999999998</v>
      </c>
      <c r="X116" s="9"/>
    </row>
    <row r="117" spans="17:24" x14ac:dyDescent="0.25">
      <c r="Q117" s="8">
        <v>1.1599999999999999</v>
      </c>
      <c r="S117" s="8">
        <v>1.1599999999999999</v>
      </c>
      <c r="U117" s="8">
        <v>3.15</v>
      </c>
      <c r="W117" s="6">
        <v>2.3199999999999998</v>
      </c>
      <c r="X117" s="9"/>
    </row>
    <row r="118" spans="17:24" x14ac:dyDescent="0.25">
      <c r="Q118" s="8">
        <v>1.17</v>
      </c>
      <c r="S118" s="5">
        <v>1.17</v>
      </c>
      <c r="U118" s="8">
        <v>3.16</v>
      </c>
      <c r="W118" s="6">
        <v>2.34</v>
      </c>
      <c r="X118" s="9"/>
    </row>
    <row r="119" spans="17:24" x14ac:dyDescent="0.25">
      <c r="Q119" s="5">
        <v>1.18</v>
      </c>
      <c r="S119" s="5">
        <v>1.18</v>
      </c>
      <c r="U119" s="8">
        <v>3.17</v>
      </c>
      <c r="W119" s="6">
        <v>2.36</v>
      </c>
      <c r="X119" s="9"/>
    </row>
    <row r="120" spans="17:24" x14ac:dyDescent="0.25">
      <c r="Q120" s="5">
        <v>1.19</v>
      </c>
      <c r="S120" s="5">
        <v>1.19</v>
      </c>
      <c r="U120" s="8">
        <v>3.18</v>
      </c>
      <c r="W120" s="6">
        <v>2.38</v>
      </c>
      <c r="X120" s="9"/>
    </row>
    <row r="121" spans="17:24" x14ac:dyDescent="0.25">
      <c r="Q121" s="5">
        <v>1.2</v>
      </c>
      <c r="S121" s="5">
        <v>1.2</v>
      </c>
      <c r="U121" s="8">
        <v>3.19</v>
      </c>
      <c r="W121" s="6">
        <v>2.4</v>
      </c>
      <c r="X121" s="9"/>
    </row>
    <row r="122" spans="17:24" x14ac:dyDescent="0.25">
      <c r="Q122" s="5">
        <v>1.21</v>
      </c>
      <c r="S122" s="5">
        <v>1.21</v>
      </c>
      <c r="U122" s="8">
        <v>3.2</v>
      </c>
      <c r="W122" s="6">
        <v>2.42</v>
      </c>
      <c r="X122" s="9"/>
    </row>
    <row r="123" spans="17:24" x14ac:dyDescent="0.25">
      <c r="Q123" s="5">
        <v>1.22</v>
      </c>
      <c r="S123" s="5">
        <v>1.22</v>
      </c>
      <c r="U123" s="8">
        <v>3.21</v>
      </c>
      <c r="W123" s="6">
        <v>2.44</v>
      </c>
      <c r="X123" s="9"/>
    </row>
    <row r="124" spans="17:24" x14ac:dyDescent="0.25">
      <c r="Q124" s="5">
        <v>1.23</v>
      </c>
      <c r="S124" s="5">
        <v>1.23</v>
      </c>
      <c r="U124" s="8">
        <v>3.22</v>
      </c>
      <c r="W124" s="6">
        <v>2.46</v>
      </c>
      <c r="X124" s="9"/>
    </row>
    <row r="125" spans="17:24" x14ac:dyDescent="0.25">
      <c r="Q125" s="5">
        <v>1.24</v>
      </c>
      <c r="S125" s="5">
        <v>1.24</v>
      </c>
      <c r="U125" s="8">
        <v>3.23</v>
      </c>
      <c r="W125" s="6">
        <v>2.48</v>
      </c>
      <c r="X125" s="9"/>
    </row>
    <row r="126" spans="17:24" x14ac:dyDescent="0.25">
      <c r="Q126" s="5">
        <v>1.25</v>
      </c>
      <c r="S126" s="5">
        <v>1.25</v>
      </c>
      <c r="U126" s="8">
        <v>3.24</v>
      </c>
      <c r="W126" s="6">
        <v>2.5</v>
      </c>
      <c r="X126" s="9"/>
    </row>
    <row r="127" spans="17:24" x14ac:dyDescent="0.25">
      <c r="Q127" s="5">
        <v>1.26</v>
      </c>
      <c r="S127" s="5">
        <v>1.26</v>
      </c>
      <c r="U127" s="8">
        <v>3.25</v>
      </c>
      <c r="W127" s="6">
        <v>2.52</v>
      </c>
      <c r="X127" s="9"/>
    </row>
    <row r="128" spans="17:24" x14ac:dyDescent="0.25">
      <c r="Q128" s="5">
        <v>1.27</v>
      </c>
      <c r="S128" s="5">
        <v>1.27</v>
      </c>
      <c r="U128" s="8">
        <v>3.26</v>
      </c>
      <c r="W128" s="6">
        <v>2.54</v>
      </c>
      <c r="X128" s="9"/>
    </row>
    <row r="129" spans="17:24" x14ac:dyDescent="0.25">
      <c r="Q129" s="5">
        <v>1.28</v>
      </c>
      <c r="S129" s="5">
        <v>1.28</v>
      </c>
      <c r="U129" s="8">
        <v>3.27</v>
      </c>
      <c r="W129" s="6">
        <v>2.56</v>
      </c>
      <c r="X129" s="9"/>
    </row>
    <row r="130" spans="17:24" x14ac:dyDescent="0.25">
      <c r="Q130" s="5">
        <v>1.29</v>
      </c>
      <c r="S130" s="5">
        <v>1.29</v>
      </c>
      <c r="U130" s="8">
        <v>3.28</v>
      </c>
      <c r="W130" s="6">
        <v>2.58</v>
      </c>
      <c r="X130" s="9"/>
    </row>
    <row r="131" spans="17:24" x14ac:dyDescent="0.25">
      <c r="Q131" s="5">
        <v>1.3</v>
      </c>
      <c r="S131" s="5">
        <v>1.3</v>
      </c>
      <c r="U131" s="8">
        <v>3.29</v>
      </c>
      <c r="W131" s="6">
        <v>2.6</v>
      </c>
      <c r="X131" s="9"/>
    </row>
    <row r="132" spans="17:24" x14ac:dyDescent="0.25">
      <c r="Q132" s="5">
        <v>1.31</v>
      </c>
      <c r="S132" s="5">
        <v>1.31</v>
      </c>
      <c r="U132" s="8">
        <v>3.3</v>
      </c>
      <c r="W132" s="6">
        <v>2.62</v>
      </c>
      <c r="X132" s="9"/>
    </row>
    <row r="133" spans="17:24" x14ac:dyDescent="0.25">
      <c r="Q133" s="5">
        <v>1.32</v>
      </c>
      <c r="S133" s="5">
        <v>1.32</v>
      </c>
      <c r="U133" s="8">
        <v>3.31</v>
      </c>
      <c r="W133" s="6">
        <v>2.64</v>
      </c>
      <c r="X133" s="9"/>
    </row>
    <row r="134" spans="17:24" x14ac:dyDescent="0.25">
      <c r="Q134" s="5">
        <v>1.33</v>
      </c>
      <c r="S134" s="5">
        <v>1.33</v>
      </c>
      <c r="U134" s="8">
        <v>3.32</v>
      </c>
      <c r="W134" s="6">
        <v>2.66</v>
      </c>
      <c r="X134" s="9"/>
    </row>
    <row r="135" spans="17:24" x14ac:dyDescent="0.25">
      <c r="Q135" s="5">
        <v>1.34</v>
      </c>
      <c r="S135" s="5">
        <v>1.34</v>
      </c>
      <c r="U135" s="8">
        <v>3.33</v>
      </c>
      <c r="W135" s="6">
        <v>2.68</v>
      </c>
      <c r="X135" s="9"/>
    </row>
    <row r="136" spans="17:24" x14ac:dyDescent="0.25">
      <c r="Q136" s="5">
        <v>1.35</v>
      </c>
      <c r="S136" s="5">
        <v>1.35</v>
      </c>
      <c r="U136" s="8">
        <v>3.34</v>
      </c>
      <c r="W136" s="6">
        <v>2.7</v>
      </c>
      <c r="X136" s="9"/>
    </row>
    <row r="137" spans="17:24" x14ac:dyDescent="0.25">
      <c r="Q137" s="5">
        <v>1.36</v>
      </c>
      <c r="S137" s="5">
        <v>1.36</v>
      </c>
      <c r="U137" s="8">
        <v>3.35</v>
      </c>
      <c r="W137" s="6">
        <v>2.72</v>
      </c>
      <c r="X137" s="9"/>
    </row>
    <row r="138" spans="17:24" x14ac:dyDescent="0.25">
      <c r="Q138" s="5">
        <v>1.37</v>
      </c>
      <c r="S138" s="5">
        <v>1.37</v>
      </c>
      <c r="U138" s="8">
        <v>3.36</v>
      </c>
      <c r="W138" s="6">
        <v>2.74</v>
      </c>
      <c r="X138" s="9"/>
    </row>
    <row r="139" spans="17:24" x14ac:dyDescent="0.25">
      <c r="Q139" s="5">
        <v>1.38</v>
      </c>
      <c r="S139" s="5">
        <v>1.38</v>
      </c>
      <c r="U139" s="5">
        <v>3.37</v>
      </c>
      <c r="W139" s="6">
        <v>2.76</v>
      </c>
      <c r="X139" s="9"/>
    </row>
    <row r="140" spans="17:24" x14ac:dyDescent="0.25">
      <c r="Q140" s="5">
        <v>1.39</v>
      </c>
      <c r="S140" s="5">
        <v>1.39</v>
      </c>
      <c r="U140" s="5">
        <v>3.38</v>
      </c>
      <c r="W140" s="6">
        <v>2.78</v>
      </c>
      <c r="X140" s="9"/>
    </row>
    <row r="141" spans="17:24" x14ac:dyDescent="0.25">
      <c r="Q141" s="5">
        <v>1.4</v>
      </c>
      <c r="S141" s="5">
        <v>1.4</v>
      </c>
      <c r="U141" s="5">
        <v>3.39</v>
      </c>
      <c r="W141" s="6">
        <v>2.8</v>
      </c>
      <c r="X141" s="9"/>
    </row>
    <row r="142" spans="17:24" x14ac:dyDescent="0.25">
      <c r="Q142" s="5">
        <v>1.41</v>
      </c>
      <c r="S142" s="5">
        <v>1.41</v>
      </c>
      <c r="U142" s="5">
        <v>3.4</v>
      </c>
      <c r="W142" s="6">
        <v>2.82</v>
      </c>
      <c r="X142" s="9"/>
    </row>
    <row r="143" spans="17:24" x14ac:dyDescent="0.25">
      <c r="Q143" s="5">
        <v>1.42</v>
      </c>
      <c r="S143" s="5">
        <v>1.42</v>
      </c>
      <c r="U143" s="5">
        <v>3.41</v>
      </c>
      <c r="W143" s="6">
        <v>2.84</v>
      </c>
      <c r="X143" s="9"/>
    </row>
    <row r="144" spans="17:24" x14ac:dyDescent="0.25">
      <c r="Q144" s="5">
        <v>1.43</v>
      </c>
      <c r="S144" s="5">
        <v>1.43</v>
      </c>
      <c r="U144" s="5">
        <v>3.42</v>
      </c>
      <c r="W144" s="6">
        <v>2.86</v>
      </c>
      <c r="X144" s="9"/>
    </row>
    <row r="145" spans="17:24" x14ac:dyDescent="0.25">
      <c r="Q145" s="5">
        <v>1.44</v>
      </c>
      <c r="S145" s="5">
        <v>1.44</v>
      </c>
      <c r="U145" s="5">
        <v>3.43</v>
      </c>
      <c r="W145" s="6">
        <v>2.88</v>
      </c>
      <c r="X145" s="9"/>
    </row>
    <row r="146" spans="17:24" x14ac:dyDescent="0.25">
      <c r="Q146" s="5">
        <v>1.45</v>
      </c>
      <c r="S146" s="5">
        <v>1.45</v>
      </c>
      <c r="U146" s="5">
        <v>3.44</v>
      </c>
      <c r="W146" s="6">
        <v>2.9</v>
      </c>
      <c r="X146" s="9"/>
    </row>
    <row r="147" spans="17:24" x14ac:dyDescent="0.25">
      <c r="Q147" s="5">
        <v>1.46</v>
      </c>
      <c r="S147" s="5">
        <v>1.46</v>
      </c>
      <c r="U147" s="5">
        <v>3.45</v>
      </c>
      <c r="W147" s="6">
        <v>2.92</v>
      </c>
      <c r="X147" s="9"/>
    </row>
    <row r="148" spans="17:24" x14ac:dyDescent="0.25">
      <c r="Q148" s="5">
        <v>1.47</v>
      </c>
      <c r="S148" s="5">
        <v>1.47</v>
      </c>
      <c r="U148" s="5">
        <v>3.46</v>
      </c>
      <c r="W148" s="6">
        <v>2.94</v>
      </c>
      <c r="X148" s="9"/>
    </row>
    <row r="149" spans="17:24" x14ac:dyDescent="0.25">
      <c r="Q149" s="5">
        <v>1.48</v>
      </c>
      <c r="S149" s="5">
        <v>1.48</v>
      </c>
      <c r="U149" s="5">
        <v>3.47</v>
      </c>
      <c r="W149" s="6">
        <v>2.96</v>
      </c>
      <c r="X149" s="9"/>
    </row>
    <row r="150" spans="17:24" x14ac:dyDescent="0.25">
      <c r="Q150" s="5">
        <v>1.49</v>
      </c>
      <c r="S150" s="5">
        <v>1.49</v>
      </c>
      <c r="U150" s="5">
        <v>3.48</v>
      </c>
      <c r="W150" s="6">
        <v>2.98</v>
      </c>
      <c r="X150" s="9"/>
    </row>
    <row r="151" spans="17:24" x14ac:dyDescent="0.25">
      <c r="Q151" s="5">
        <v>1.5</v>
      </c>
      <c r="S151" s="5">
        <v>1.5</v>
      </c>
      <c r="U151" s="5">
        <v>3.49</v>
      </c>
      <c r="W151" s="6">
        <v>3</v>
      </c>
      <c r="X151" s="9"/>
    </row>
    <row r="152" spans="17:24" x14ac:dyDescent="0.25">
      <c r="Q152" s="5">
        <v>1.51</v>
      </c>
      <c r="S152" s="5">
        <v>1.51</v>
      </c>
      <c r="U152" s="5">
        <v>3.5</v>
      </c>
      <c r="W152" s="6">
        <v>3.02</v>
      </c>
      <c r="X152" s="9"/>
    </row>
    <row r="153" spans="17:24" x14ac:dyDescent="0.25">
      <c r="Q153" s="5">
        <v>1.52</v>
      </c>
      <c r="S153" s="5">
        <v>1.52</v>
      </c>
      <c r="U153" s="5">
        <v>3.51</v>
      </c>
      <c r="W153" s="6">
        <v>3.04</v>
      </c>
      <c r="X153" s="9"/>
    </row>
    <row r="154" spans="17:24" x14ac:dyDescent="0.25">
      <c r="Q154" s="5">
        <v>1.53</v>
      </c>
      <c r="S154" s="5">
        <v>1.53</v>
      </c>
      <c r="U154" s="5">
        <v>3.52</v>
      </c>
      <c r="W154" s="6">
        <v>3.06</v>
      </c>
      <c r="X154" s="9"/>
    </row>
    <row r="155" spans="17:24" x14ac:dyDescent="0.25">
      <c r="Q155" s="5">
        <v>1.54</v>
      </c>
      <c r="S155" s="5">
        <v>1.54</v>
      </c>
      <c r="U155" s="5">
        <v>3.53</v>
      </c>
      <c r="W155" s="6">
        <v>3.08</v>
      </c>
      <c r="X155" s="9"/>
    </row>
    <row r="156" spans="17:24" x14ac:dyDescent="0.25">
      <c r="Q156" s="5">
        <v>1.55</v>
      </c>
      <c r="S156" s="5">
        <v>1.55</v>
      </c>
      <c r="U156" s="5">
        <v>3.54</v>
      </c>
      <c r="W156" s="6">
        <v>3.1</v>
      </c>
      <c r="X156" s="9"/>
    </row>
    <row r="157" spans="17:24" x14ac:dyDescent="0.25">
      <c r="Q157" s="5">
        <v>1.56</v>
      </c>
      <c r="S157" s="5">
        <v>1.56</v>
      </c>
      <c r="U157" s="5">
        <v>3.55</v>
      </c>
      <c r="W157" s="6">
        <v>3.12</v>
      </c>
      <c r="X157" s="9"/>
    </row>
    <row r="158" spans="17:24" x14ac:dyDescent="0.25">
      <c r="Q158" s="5">
        <v>1.57</v>
      </c>
      <c r="S158" s="5">
        <v>1.57</v>
      </c>
      <c r="U158" s="5">
        <v>3.56</v>
      </c>
      <c r="W158" s="6">
        <v>3.14</v>
      </c>
      <c r="X158" s="9"/>
    </row>
    <row r="159" spans="17:24" x14ac:dyDescent="0.25">
      <c r="Q159" s="5">
        <v>1.58</v>
      </c>
      <c r="S159" s="5">
        <v>1.58</v>
      </c>
      <c r="U159" s="5">
        <v>3.57</v>
      </c>
      <c r="W159" s="6">
        <v>3.16</v>
      </c>
      <c r="X159" s="9"/>
    </row>
    <row r="160" spans="17:24" x14ac:dyDescent="0.25">
      <c r="Q160" s="5">
        <v>1.59</v>
      </c>
      <c r="S160" s="5">
        <v>1.59</v>
      </c>
      <c r="U160" s="5">
        <v>3.58</v>
      </c>
      <c r="W160" s="6">
        <v>3.18</v>
      </c>
      <c r="X160" s="9"/>
    </row>
    <row r="161" spans="17:24" x14ac:dyDescent="0.25">
      <c r="Q161" s="5">
        <v>1.6</v>
      </c>
      <c r="S161" s="5">
        <v>1.6</v>
      </c>
      <c r="U161" s="5">
        <v>3.59</v>
      </c>
      <c r="W161" s="6">
        <v>3.2</v>
      </c>
      <c r="X161" s="9"/>
    </row>
    <row r="162" spans="17:24" x14ac:dyDescent="0.25">
      <c r="Q162" s="5">
        <v>1.61</v>
      </c>
      <c r="S162" s="5">
        <v>1.61</v>
      </c>
      <c r="U162" s="5">
        <v>3.6</v>
      </c>
      <c r="W162" s="6">
        <v>3.22</v>
      </c>
      <c r="X162" s="9"/>
    </row>
    <row r="163" spans="17:24" x14ac:dyDescent="0.25">
      <c r="Q163" s="5">
        <v>1.62</v>
      </c>
      <c r="S163" s="5">
        <v>1.62</v>
      </c>
      <c r="U163" s="5">
        <v>3.61</v>
      </c>
      <c r="W163" s="6">
        <v>3.24</v>
      </c>
      <c r="X163" s="9"/>
    </row>
    <row r="164" spans="17:24" x14ac:dyDescent="0.25">
      <c r="Q164" s="5">
        <v>1.63</v>
      </c>
      <c r="S164" s="5">
        <v>1.63</v>
      </c>
      <c r="U164" s="5">
        <v>3.62</v>
      </c>
      <c r="W164" s="6">
        <v>3.26</v>
      </c>
      <c r="X164" s="9"/>
    </row>
    <row r="165" spans="17:24" x14ac:dyDescent="0.25">
      <c r="Q165" s="5">
        <v>1.64</v>
      </c>
      <c r="S165" s="5">
        <v>1.64</v>
      </c>
      <c r="U165" s="5">
        <v>3.63</v>
      </c>
      <c r="W165" s="6">
        <v>3.28</v>
      </c>
      <c r="X165" s="9"/>
    </row>
    <row r="166" spans="17:24" x14ac:dyDescent="0.25">
      <c r="Q166" s="5">
        <v>1.65</v>
      </c>
      <c r="S166" s="5">
        <v>1.65</v>
      </c>
      <c r="U166" s="5">
        <v>3.64</v>
      </c>
      <c r="W166" s="6">
        <v>3.3</v>
      </c>
      <c r="X166" s="9"/>
    </row>
    <row r="167" spans="17:24" x14ac:dyDescent="0.25">
      <c r="Q167" s="5">
        <v>1.66</v>
      </c>
      <c r="S167" s="5">
        <v>1.66</v>
      </c>
      <c r="U167" s="5">
        <v>3.65</v>
      </c>
      <c r="W167" s="6">
        <v>3.32</v>
      </c>
      <c r="X167" s="9"/>
    </row>
    <row r="168" spans="17:24" x14ac:dyDescent="0.25">
      <c r="Q168" s="5">
        <v>1.67</v>
      </c>
      <c r="S168" s="5">
        <v>1.67</v>
      </c>
      <c r="U168" s="5">
        <v>3.66</v>
      </c>
      <c r="W168" s="6">
        <v>3.34</v>
      </c>
      <c r="X168" s="9"/>
    </row>
    <row r="169" spans="17:24" x14ac:dyDescent="0.25">
      <c r="Q169" s="5">
        <v>1.68</v>
      </c>
      <c r="S169" s="5">
        <v>1.68</v>
      </c>
      <c r="U169" s="5">
        <v>3.67</v>
      </c>
      <c r="W169" s="6">
        <v>3.36</v>
      </c>
      <c r="X169" s="9"/>
    </row>
    <row r="170" spans="17:24" x14ac:dyDescent="0.25">
      <c r="Q170" s="5">
        <v>1.69</v>
      </c>
      <c r="S170" s="5">
        <v>1.69</v>
      </c>
      <c r="U170" s="5">
        <v>3.68</v>
      </c>
      <c r="W170" s="6">
        <v>3.38</v>
      </c>
      <c r="X170" s="9"/>
    </row>
    <row r="171" spans="17:24" x14ac:dyDescent="0.25">
      <c r="Q171" s="5">
        <v>1.7</v>
      </c>
      <c r="S171" s="5">
        <v>1.7</v>
      </c>
      <c r="U171" s="5">
        <v>3.69</v>
      </c>
      <c r="W171" s="6">
        <v>3.4</v>
      </c>
      <c r="X171" s="9"/>
    </row>
    <row r="172" spans="17:24" x14ac:dyDescent="0.25">
      <c r="Q172" s="5">
        <v>1.71</v>
      </c>
      <c r="S172" s="5">
        <v>1.71</v>
      </c>
      <c r="U172" s="5">
        <v>3.7</v>
      </c>
      <c r="W172" s="6">
        <v>3.42</v>
      </c>
      <c r="X172" s="9"/>
    </row>
    <row r="173" spans="17:24" x14ac:dyDescent="0.25">
      <c r="Q173" s="5">
        <v>1.72</v>
      </c>
      <c r="S173" s="5">
        <v>1.72</v>
      </c>
      <c r="U173" s="5">
        <v>3.71</v>
      </c>
      <c r="W173" s="6">
        <v>3.44</v>
      </c>
      <c r="X173" s="9"/>
    </row>
    <row r="174" spans="17:24" x14ac:dyDescent="0.25">
      <c r="Q174" s="5">
        <v>1.73</v>
      </c>
      <c r="S174" s="5">
        <v>1.73</v>
      </c>
      <c r="U174" s="5">
        <v>3.72</v>
      </c>
      <c r="W174" s="6">
        <v>3.46</v>
      </c>
      <c r="X174" s="9"/>
    </row>
    <row r="175" spans="17:24" x14ac:dyDescent="0.25">
      <c r="Q175" s="5">
        <v>1.74</v>
      </c>
      <c r="S175" s="5">
        <v>1.74</v>
      </c>
      <c r="U175" s="5">
        <v>3.73</v>
      </c>
      <c r="W175" s="6">
        <v>3.48</v>
      </c>
      <c r="X175" s="9"/>
    </row>
    <row r="176" spans="17:24" x14ac:dyDescent="0.25">
      <c r="Q176" s="5">
        <v>1.75</v>
      </c>
      <c r="S176" s="5">
        <v>1.75</v>
      </c>
      <c r="U176" s="5">
        <v>3.74</v>
      </c>
      <c r="W176" s="6">
        <v>3.5</v>
      </c>
      <c r="X176" s="9"/>
    </row>
    <row r="177" spans="17:24" x14ac:dyDescent="0.25">
      <c r="Q177" s="5">
        <v>1.76</v>
      </c>
      <c r="S177" s="5">
        <v>1.76</v>
      </c>
      <c r="U177" s="5">
        <v>3.75</v>
      </c>
      <c r="W177" s="6">
        <v>3.52</v>
      </c>
      <c r="X177" s="9"/>
    </row>
    <row r="178" spans="17:24" x14ac:dyDescent="0.25">
      <c r="Q178" s="5">
        <v>1.77</v>
      </c>
      <c r="S178" s="5">
        <v>1.77</v>
      </c>
      <c r="U178" s="5">
        <v>3.76</v>
      </c>
      <c r="W178" s="6">
        <v>3.54</v>
      </c>
      <c r="X178" s="9"/>
    </row>
    <row r="179" spans="17:24" x14ac:dyDescent="0.25">
      <c r="Q179" s="5">
        <v>1.78</v>
      </c>
      <c r="S179" s="5">
        <v>1.78</v>
      </c>
      <c r="U179" s="5">
        <v>3.77</v>
      </c>
      <c r="W179" s="6">
        <v>3.56</v>
      </c>
      <c r="X179" s="9"/>
    </row>
    <row r="180" spans="17:24" x14ac:dyDescent="0.25">
      <c r="Q180" s="5">
        <v>1.79</v>
      </c>
      <c r="S180" s="5">
        <v>1.79</v>
      </c>
      <c r="U180" s="5">
        <v>3.78</v>
      </c>
      <c r="W180" s="6">
        <v>3.58</v>
      </c>
      <c r="X180" s="9"/>
    </row>
    <row r="181" spans="17:24" x14ac:dyDescent="0.25">
      <c r="Q181" s="5">
        <v>1.8</v>
      </c>
      <c r="S181" s="5">
        <v>1.8</v>
      </c>
      <c r="U181" s="5">
        <v>3.79</v>
      </c>
      <c r="W181" s="6">
        <v>3.6</v>
      </c>
      <c r="X181" s="9"/>
    </row>
    <row r="182" spans="17:24" x14ac:dyDescent="0.25">
      <c r="Q182" s="5">
        <v>1.81</v>
      </c>
      <c r="S182" s="5">
        <v>1.81</v>
      </c>
      <c r="U182" s="5">
        <v>3.8</v>
      </c>
      <c r="W182" s="6">
        <v>3.62</v>
      </c>
      <c r="X182" s="9"/>
    </row>
    <row r="183" spans="17:24" x14ac:dyDescent="0.25">
      <c r="Q183" s="5">
        <v>1.82</v>
      </c>
      <c r="S183" s="5">
        <v>1.82</v>
      </c>
      <c r="U183" s="5">
        <v>3.81</v>
      </c>
      <c r="W183" s="6">
        <v>3.64</v>
      </c>
      <c r="X183" s="9"/>
    </row>
    <row r="184" spans="17:24" x14ac:dyDescent="0.25">
      <c r="Q184" s="5">
        <v>1.83</v>
      </c>
      <c r="S184" s="5">
        <v>1.83</v>
      </c>
      <c r="U184" s="5">
        <v>3.82</v>
      </c>
      <c r="W184" s="6">
        <v>3.66</v>
      </c>
      <c r="X184" s="9"/>
    </row>
    <row r="185" spans="17:24" x14ac:dyDescent="0.25">
      <c r="Q185" s="5">
        <v>1.84</v>
      </c>
      <c r="S185" s="5">
        <v>1.84</v>
      </c>
      <c r="U185" s="5">
        <v>3.83</v>
      </c>
      <c r="W185" s="6">
        <v>3.68</v>
      </c>
      <c r="X185" s="9"/>
    </row>
    <row r="186" spans="17:24" x14ac:dyDescent="0.25">
      <c r="Q186" s="5">
        <v>1.85</v>
      </c>
      <c r="S186" s="5">
        <v>1.85</v>
      </c>
      <c r="U186" s="5">
        <v>3.84</v>
      </c>
      <c r="W186" s="6">
        <v>3.7</v>
      </c>
      <c r="X186" s="9"/>
    </row>
    <row r="187" spans="17:24" x14ac:dyDescent="0.25">
      <c r="Q187" s="5">
        <v>1.86</v>
      </c>
      <c r="S187" s="5">
        <v>1.86</v>
      </c>
      <c r="U187" s="5">
        <v>3.85</v>
      </c>
      <c r="W187" s="6">
        <v>3.72</v>
      </c>
      <c r="X187" s="9"/>
    </row>
    <row r="188" spans="17:24" x14ac:dyDescent="0.25">
      <c r="Q188" s="5">
        <v>1.87</v>
      </c>
      <c r="S188" s="5">
        <v>1.87</v>
      </c>
      <c r="U188" s="5">
        <v>3.86</v>
      </c>
      <c r="W188" s="6">
        <v>3.74</v>
      </c>
      <c r="X188" s="9"/>
    </row>
    <row r="189" spans="17:24" x14ac:dyDescent="0.25">
      <c r="Q189" s="5">
        <v>1.88</v>
      </c>
      <c r="S189" s="5">
        <v>1.88</v>
      </c>
      <c r="U189" s="5">
        <v>3.87</v>
      </c>
      <c r="W189" s="6">
        <v>3.76</v>
      </c>
      <c r="X189" s="9"/>
    </row>
    <row r="190" spans="17:24" x14ac:dyDescent="0.25">
      <c r="Q190" s="5">
        <v>1.89</v>
      </c>
      <c r="S190" s="5">
        <v>1.89</v>
      </c>
      <c r="U190" s="5">
        <v>3.88</v>
      </c>
      <c r="W190" s="6">
        <v>3.78</v>
      </c>
      <c r="X190" s="9"/>
    </row>
    <row r="191" spans="17:24" x14ac:dyDescent="0.25">
      <c r="Q191" s="5">
        <v>1.9</v>
      </c>
      <c r="S191" s="5">
        <v>1.9</v>
      </c>
      <c r="U191" s="5">
        <v>3.89</v>
      </c>
      <c r="W191" s="6">
        <v>3.8</v>
      </c>
      <c r="X191" s="4"/>
    </row>
    <row r="192" spans="17:24" x14ac:dyDescent="0.25">
      <c r="Q192" s="5">
        <v>1.91</v>
      </c>
      <c r="S192" s="5">
        <v>1.91</v>
      </c>
      <c r="U192" s="5">
        <v>3.9</v>
      </c>
      <c r="W192" s="6">
        <v>3.82</v>
      </c>
      <c r="X192" s="9"/>
    </row>
    <row r="193" spans="17:24" x14ac:dyDescent="0.25">
      <c r="Q193" s="5">
        <v>1.92</v>
      </c>
      <c r="S193" s="5">
        <v>1.92</v>
      </c>
      <c r="U193" s="5">
        <v>3.91</v>
      </c>
      <c r="W193" s="6">
        <v>3.84</v>
      </c>
      <c r="X193" s="9">
        <v>87.704675925519751</v>
      </c>
    </row>
    <row r="194" spans="17:24" x14ac:dyDescent="0.25">
      <c r="Q194" s="5">
        <v>1.93</v>
      </c>
      <c r="S194" s="5">
        <v>1.93</v>
      </c>
      <c r="U194" s="5">
        <v>3.92</v>
      </c>
      <c r="W194" s="6">
        <v>3.86</v>
      </c>
      <c r="X194" s="9"/>
    </row>
    <row r="195" spans="17:24" x14ac:dyDescent="0.25">
      <c r="Q195" s="5">
        <v>1.94</v>
      </c>
      <c r="S195" s="5">
        <v>1.94</v>
      </c>
      <c r="U195" s="5">
        <v>3.93</v>
      </c>
      <c r="W195" s="6">
        <v>3.88</v>
      </c>
      <c r="X195" s="9"/>
    </row>
    <row r="196" spans="17:24" x14ac:dyDescent="0.25">
      <c r="Q196" s="5">
        <v>1.95</v>
      </c>
      <c r="S196" s="5">
        <v>1.95</v>
      </c>
      <c r="U196" s="5">
        <v>3.94</v>
      </c>
      <c r="W196" s="6">
        <v>3.9</v>
      </c>
      <c r="X196" s="9"/>
    </row>
    <row r="197" spans="17:24" x14ac:dyDescent="0.25">
      <c r="Q197" s="5">
        <v>1.96</v>
      </c>
      <c r="S197" s="5">
        <v>1.96</v>
      </c>
      <c r="U197" s="5">
        <v>3.95</v>
      </c>
      <c r="W197" s="6">
        <v>3.92</v>
      </c>
      <c r="X197" s="9"/>
    </row>
    <row r="198" spans="17:24" x14ac:dyDescent="0.25">
      <c r="Q198" s="5">
        <v>1.97</v>
      </c>
      <c r="S198" s="5">
        <v>1.97</v>
      </c>
      <c r="U198" s="5">
        <v>3.96</v>
      </c>
      <c r="W198" s="3">
        <v>3.94</v>
      </c>
      <c r="X198" s="9"/>
    </row>
    <row r="199" spans="17:24" x14ac:dyDescent="0.25">
      <c r="Q199" s="5">
        <v>1.98</v>
      </c>
      <c r="S199" s="5">
        <v>1.98</v>
      </c>
      <c r="U199" s="5">
        <v>3.97</v>
      </c>
      <c r="W199" s="3">
        <v>3.96</v>
      </c>
      <c r="X199" s="9"/>
    </row>
    <row r="200" spans="17:24" x14ac:dyDescent="0.25">
      <c r="Q200" s="5">
        <v>1.99</v>
      </c>
      <c r="S200" s="5">
        <v>1.99</v>
      </c>
      <c r="U200" s="5">
        <v>3.98</v>
      </c>
      <c r="W200" s="3">
        <v>3.98</v>
      </c>
      <c r="X200" s="9"/>
    </row>
    <row r="201" spans="17:24" x14ac:dyDescent="0.25">
      <c r="Q201" s="5">
        <v>2</v>
      </c>
      <c r="S201" s="5">
        <v>2</v>
      </c>
      <c r="U201" s="5">
        <v>3.99</v>
      </c>
      <c r="W201" s="3">
        <v>4</v>
      </c>
      <c r="X201" s="9"/>
    </row>
    <row r="202" spans="17:24" x14ac:dyDescent="0.25">
      <c r="Q202" s="5">
        <v>2.0099999999999998</v>
      </c>
      <c r="S202" s="5">
        <v>2.0099999999999998</v>
      </c>
      <c r="U202" s="5">
        <v>4</v>
      </c>
      <c r="W202" s="3">
        <v>4.0199999999999996</v>
      </c>
      <c r="X202" s="9"/>
    </row>
    <row r="203" spans="17:24" x14ac:dyDescent="0.25">
      <c r="Q203" s="5">
        <v>2.02</v>
      </c>
      <c r="S203" s="5">
        <v>2.02</v>
      </c>
      <c r="U203" s="5">
        <v>4.01</v>
      </c>
      <c r="W203" s="3">
        <v>4.04</v>
      </c>
      <c r="X203" s="9"/>
    </row>
    <row r="204" spans="17:24" x14ac:dyDescent="0.25">
      <c r="Q204" s="5">
        <v>2.0299999999999998</v>
      </c>
      <c r="S204" s="5">
        <v>2.0299999999999998</v>
      </c>
      <c r="U204" s="5">
        <v>4.0199999999999996</v>
      </c>
      <c r="W204" s="3">
        <v>4.0599999999999996</v>
      </c>
      <c r="X204" s="9"/>
    </row>
    <row r="205" spans="17:24" x14ac:dyDescent="0.25">
      <c r="Q205" s="5">
        <v>2.04</v>
      </c>
      <c r="S205" s="5">
        <v>2.04</v>
      </c>
      <c r="U205" s="5">
        <v>4.03</v>
      </c>
      <c r="W205" s="3">
        <v>4.08</v>
      </c>
      <c r="X205" s="9"/>
    </row>
    <row r="206" spans="17:24" x14ac:dyDescent="0.25">
      <c r="Q206" s="5">
        <v>2.0499999999999998</v>
      </c>
      <c r="S206" s="5">
        <v>2.0499999999999998</v>
      </c>
      <c r="U206" s="5">
        <v>4.04</v>
      </c>
      <c r="W206" s="3">
        <v>4.0999999999999996</v>
      </c>
      <c r="X206" s="9"/>
    </row>
    <row r="207" spans="17:24" x14ac:dyDescent="0.25">
      <c r="Q207" s="5">
        <v>2.06</v>
      </c>
      <c r="S207" s="5">
        <v>2.06</v>
      </c>
      <c r="U207" s="5">
        <v>4.05</v>
      </c>
      <c r="W207" s="3">
        <v>4.12</v>
      </c>
      <c r="X207" s="9"/>
    </row>
    <row r="208" spans="17:24" x14ac:dyDescent="0.25">
      <c r="Q208" s="5">
        <v>2.0699999999999998</v>
      </c>
      <c r="S208" s="5">
        <v>2.0699999999999998</v>
      </c>
      <c r="U208" s="5">
        <v>4.0599999999999996</v>
      </c>
      <c r="W208" s="3">
        <v>4.1399999999999997</v>
      </c>
      <c r="X208" s="9"/>
    </row>
    <row r="209" spans="17:24" x14ac:dyDescent="0.25">
      <c r="Q209" s="5">
        <v>2.08</v>
      </c>
      <c r="S209" s="5">
        <v>2.08</v>
      </c>
      <c r="U209" s="5">
        <v>4.07</v>
      </c>
      <c r="W209" s="3">
        <v>4.16</v>
      </c>
      <c r="X209" s="9"/>
    </row>
    <row r="210" spans="17:24" x14ac:dyDescent="0.25">
      <c r="Q210" s="5">
        <v>2.09</v>
      </c>
      <c r="S210" s="5">
        <v>2.09</v>
      </c>
      <c r="U210" s="5">
        <v>4.08</v>
      </c>
      <c r="W210" s="3">
        <v>4.18</v>
      </c>
      <c r="X210" s="9"/>
    </row>
    <row r="211" spans="17:24" x14ac:dyDescent="0.25">
      <c r="Q211" s="5">
        <v>2.1</v>
      </c>
      <c r="S211" s="5">
        <v>2.1</v>
      </c>
      <c r="U211" s="5">
        <v>4.09</v>
      </c>
      <c r="W211" s="3">
        <v>4.2</v>
      </c>
      <c r="X211" s="9"/>
    </row>
    <row r="212" spans="17:24" x14ac:dyDescent="0.25">
      <c r="Q212" s="5">
        <v>2.11</v>
      </c>
      <c r="S212" s="5">
        <v>2.11</v>
      </c>
      <c r="U212" s="5">
        <v>4.0999999999999996</v>
      </c>
      <c r="W212" s="3">
        <v>4.22</v>
      </c>
      <c r="X212" s="9"/>
    </row>
    <row r="213" spans="17:24" x14ac:dyDescent="0.25">
      <c r="Q213" s="5">
        <v>2.12</v>
      </c>
      <c r="S213" s="5">
        <v>2.12</v>
      </c>
      <c r="U213" s="5">
        <v>4.1100000000000003</v>
      </c>
      <c r="W213" s="3">
        <v>4.24</v>
      </c>
      <c r="X213" s="9"/>
    </row>
    <row r="214" spans="17:24" x14ac:dyDescent="0.25">
      <c r="Q214" s="5">
        <v>2.13</v>
      </c>
      <c r="S214" s="5">
        <v>2.13</v>
      </c>
      <c r="U214" s="5">
        <v>4.12</v>
      </c>
      <c r="W214" s="3">
        <v>4.26</v>
      </c>
      <c r="X214" s="9"/>
    </row>
    <row r="215" spans="17:24" x14ac:dyDescent="0.25">
      <c r="Q215" s="5">
        <v>2.14</v>
      </c>
      <c r="S215" s="5">
        <v>2.14</v>
      </c>
      <c r="U215" s="5">
        <v>4.13</v>
      </c>
      <c r="V215">
        <v>163.61590653377161</v>
      </c>
      <c r="W215" s="3">
        <v>4.28</v>
      </c>
      <c r="X215" s="9"/>
    </row>
    <row r="216" spans="17:24" x14ac:dyDescent="0.25">
      <c r="Q216" s="5">
        <v>2.15</v>
      </c>
      <c r="S216" s="5">
        <v>2.15</v>
      </c>
      <c r="U216" s="5">
        <v>4.1399999999999997</v>
      </c>
      <c r="W216" s="3">
        <v>4.3</v>
      </c>
      <c r="X216" s="9"/>
    </row>
    <row r="217" spans="17:24" x14ac:dyDescent="0.25">
      <c r="Q217" s="5">
        <v>2.16</v>
      </c>
      <c r="S217" s="5">
        <v>2.16</v>
      </c>
      <c r="U217" s="5">
        <v>4.1500000000000004</v>
      </c>
      <c r="W217" s="3">
        <v>4.32</v>
      </c>
      <c r="X217" s="9"/>
    </row>
    <row r="218" spans="17:24" x14ac:dyDescent="0.25">
      <c r="Q218" s="5">
        <v>2.17</v>
      </c>
      <c r="S218" s="5">
        <v>2.17</v>
      </c>
      <c r="U218" s="5">
        <v>4.16</v>
      </c>
      <c r="W218" s="3">
        <v>4.34</v>
      </c>
      <c r="X218" s="9"/>
    </row>
    <row r="219" spans="17:24" x14ac:dyDescent="0.25">
      <c r="Q219" s="5">
        <v>2.1800000000000002</v>
      </c>
      <c r="S219" s="5">
        <v>2.1800000000000002</v>
      </c>
      <c r="U219" s="5">
        <v>4.17</v>
      </c>
      <c r="W219" s="3">
        <v>4.3600000000000003</v>
      </c>
      <c r="X219" s="9"/>
    </row>
    <row r="220" spans="17:24" x14ac:dyDescent="0.25">
      <c r="Q220" s="5">
        <v>2.19</v>
      </c>
      <c r="S220" s="5">
        <v>2.19</v>
      </c>
      <c r="U220" s="5">
        <v>4.18</v>
      </c>
      <c r="W220" s="3">
        <v>4.38</v>
      </c>
      <c r="X220" s="9"/>
    </row>
    <row r="221" spans="17:24" x14ac:dyDescent="0.25">
      <c r="Q221" s="5">
        <v>2.2000000000000002</v>
      </c>
      <c r="S221" s="5">
        <v>2.2000000000000002</v>
      </c>
      <c r="U221" s="5">
        <v>4.1900000000000004</v>
      </c>
      <c r="W221" s="3">
        <v>4.4000000000000004</v>
      </c>
      <c r="X221" s="9"/>
    </row>
    <row r="222" spans="17:24" x14ac:dyDescent="0.25">
      <c r="Q222" s="5">
        <v>2.21</v>
      </c>
      <c r="S222" s="5">
        <v>2.21</v>
      </c>
      <c r="U222" s="5">
        <v>4.2</v>
      </c>
      <c r="W222" s="3">
        <v>4.42</v>
      </c>
      <c r="X222" s="9"/>
    </row>
    <row r="223" spans="17:24" x14ac:dyDescent="0.25">
      <c r="Q223" s="5">
        <v>2.2200000000000002</v>
      </c>
      <c r="S223" s="5">
        <v>2.2200000000000002</v>
      </c>
      <c r="U223" s="5">
        <v>4.21</v>
      </c>
      <c r="W223" s="3">
        <v>4.4400000000000004</v>
      </c>
      <c r="X223" s="9"/>
    </row>
    <row r="224" spans="17:24" x14ac:dyDescent="0.25">
      <c r="Q224" s="5">
        <v>2.23</v>
      </c>
      <c r="S224" s="5">
        <v>2.23</v>
      </c>
      <c r="U224" s="5">
        <v>4.22</v>
      </c>
      <c r="W224" s="3">
        <v>4.46</v>
      </c>
      <c r="X224" s="9"/>
    </row>
    <row r="225" spans="17:24" x14ac:dyDescent="0.25">
      <c r="Q225" s="5">
        <v>2.2400000000000002</v>
      </c>
      <c r="S225" s="5">
        <v>2.2400000000000002</v>
      </c>
      <c r="U225" s="5">
        <v>4.2300000000000004</v>
      </c>
      <c r="W225" s="3">
        <v>4.4800000000000004</v>
      </c>
      <c r="X225" s="9"/>
    </row>
    <row r="226" spans="17:24" x14ac:dyDescent="0.25">
      <c r="Q226" s="5">
        <v>2.25</v>
      </c>
      <c r="S226" s="5">
        <v>2.25</v>
      </c>
      <c r="U226" s="5">
        <v>4.24</v>
      </c>
      <c r="W226" s="3">
        <v>4.5</v>
      </c>
      <c r="X226" s="9"/>
    </row>
    <row r="227" spans="17:24" x14ac:dyDescent="0.25">
      <c r="Q227" s="5">
        <v>2.2599999999999998</v>
      </c>
      <c r="S227" s="5">
        <v>2.2599999999999998</v>
      </c>
      <c r="U227" s="5">
        <v>4.25</v>
      </c>
      <c r="W227" s="3">
        <v>4.5199999999999996</v>
      </c>
      <c r="X227" s="9"/>
    </row>
    <row r="228" spans="17:24" x14ac:dyDescent="0.25">
      <c r="Q228" s="5">
        <v>2.27</v>
      </c>
      <c r="S228" s="5">
        <v>2.27</v>
      </c>
      <c r="U228" s="5">
        <v>4.26</v>
      </c>
      <c r="W228" s="3">
        <v>4.54</v>
      </c>
      <c r="X228" s="9"/>
    </row>
    <row r="229" spans="17:24" x14ac:dyDescent="0.25">
      <c r="Q229" s="5">
        <v>2.2799999999999998</v>
      </c>
      <c r="S229" s="5">
        <v>2.2799999999999998</v>
      </c>
      <c r="U229" s="5">
        <v>4.2699999999999996</v>
      </c>
      <c r="W229" s="3">
        <v>4.5599999999999996</v>
      </c>
      <c r="X229" s="9"/>
    </row>
    <row r="230" spans="17:24" x14ac:dyDescent="0.25">
      <c r="Q230" s="5">
        <v>2.29</v>
      </c>
      <c r="S230" s="5">
        <v>2.29</v>
      </c>
      <c r="U230" s="5">
        <v>4.28</v>
      </c>
      <c r="W230" s="3">
        <v>4.58</v>
      </c>
      <c r="X230" s="9"/>
    </row>
    <row r="231" spans="17:24" x14ac:dyDescent="0.25">
      <c r="Q231" s="5">
        <v>2.2999999999999998</v>
      </c>
      <c r="S231" s="5">
        <v>2.2999999999999998</v>
      </c>
      <c r="U231" s="5">
        <v>4.29</v>
      </c>
      <c r="W231" s="3">
        <v>4.5999999999999996</v>
      </c>
      <c r="X231" s="9"/>
    </row>
    <row r="232" spans="17:24" x14ac:dyDescent="0.25">
      <c r="Q232" s="5">
        <v>2.31</v>
      </c>
      <c r="S232" s="5">
        <v>2.31</v>
      </c>
      <c r="U232" s="5">
        <v>4.3</v>
      </c>
      <c r="W232" s="3">
        <v>4.62</v>
      </c>
      <c r="X232" s="9"/>
    </row>
    <row r="233" spans="17:24" x14ac:dyDescent="0.25">
      <c r="Q233" s="5">
        <v>2.3199999999999998</v>
      </c>
      <c r="S233" s="5">
        <v>2.3199999999999998</v>
      </c>
      <c r="U233" s="5">
        <v>4.3099999999999996</v>
      </c>
      <c r="W233" s="3">
        <v>4.6399999999999997</v>
      </c>
      <c r="X233" s="9"/>
    </row>
    <row r="234" spans="17:24" x14ac:dyDescent="0.25">
      <c r="Q234" s="5">
        <v>2.33</v>
      </c>
      <c r="S234" s="5">
        <v>2.33</v>
      </c>
      <c r="U234" s="5">
        <v>4.32</v>
      </c>
      <c r="W234" s="3">
        <v>4.66</v>
      </c>
      <c r="X234" s="9"/>
    </row>
    <row r="235" spans="17:24" x14ac:dyDescent="0.25">
      <c r="Q235" s="5">
        <v>2.34</v>
      </c>
      <c r="S235" s="5">
        <v>2.34</v>
      </c>
      <c r="U235" s="5">
        <v>4.33</v>
      </c>
      <c r="W235" s="3">
        <v>4.68</v>
      </c>
      <c r="X235" s="9"/>
    </row>
    <row r="236" spans="17:24" x14ac:dyDescent="0.25">
      <c r="Q236" s="5">
        <v>2.35</v>
      </c>
      <c r="S236" s="5">
        <v>2.35</v>
      </c>
      <c r="U236" s="5">
        <v>4.34</v>
      </c>
      <c r="W236" s="3">
        <v>4.7</v>
      </c>
      <c r="X236" s="9"/>
    </row>
    <row r="237" spans="17:24" x14ac:dyDescent="0.25">
      <c r="Q237" s="5">
        <v>2.36</v>
      </c>
      <c r="S237" s="5">
        <v>2.36</v>
      </c>
      <c r="U237" s="5">
        <v>4.3499999999999996</v>
      </c>
      <c r="W237" s="3">
        <v>4.72</v>
      </c>
      <c r="X237" s="9"/>
    </row>
    <row r="238" spans="17:24" x14ac:dyDescent="0.25">
      <c r="Q238" s="5">
        <v>2.37</v>
      </c>
      <c r="S238" s="5">
        <v>2.37</v>
      </c>
      <c r="U238" s="5">
        <v>4.3600000000000003</v>
      </c>
      <c r="W238" s="3">
        <v>4.74</v>
      </c>
      <c r="X238" s="9"/>
    </row>
    <row r="239" spans="17:24" x14ac:dyDescent="0.25">
      <c r="Q239" s="5">
        <v>2.38</v>
      </c>
      <c r="S239" s="5">
        <v>2.38</v>
      </c>
      <c r="U239" s="5">
        <v>4.37</v>
      </c>
      <c r="W239" s="5">
        <v>4.76</v>
      </c>
      <c r="X239" s="9"/>
    </row>
    <row r="240" spans="17:24" x14ac:dyDescent="0.25">
      <c r="Q240" s="5">
        <v>2.39</v>
      </c>
      <c r="S240" s="5">
        <v>2.39</v>
      </c>
      <c r="U240" s="5">
        <v>4.38</v>
      </c>
      <c r="W240" s="3">
        <v>4.78</v>
      </c>
      <c r="X240" s="9"/>
    </row>
    <row r="241" spans="17:24" x14ac:dyDescent="0.25">
      <c r="Q241" s="5">
        <v>2.4</v>
      </c>
      <c r="S241" s="5">
        <v>2.4</v>
      </c>
      <c r="U241" s="5">
        <v>4.3899999999999997</v>
      </c>
      <c r="W241" s="3">
        <v>4.8</v>
      </c>
      <c r="X241" s="4"/>
    </row>
    <row r="242" spans="17:24" x14ac:dyDescent="0.25">
      <c r="Q242" s="5">
        <v>2.41</v>
      </c>
      <c r="S242" s="5">
        <v>2.41</v>
      </c>
      <c r="U242" s="5">
        <v>4.4000000000000004</v>
      </c>
      <c r="W242" s="3">
        <v>4.82</v>
      </c>
      <c r="X242" s="9"/>
    </row>
    <row r="243" spans="17:24" x14ac:dyDescent="0.25">
      <c r="Q243" s="5">
        <v>2.42</v>
      </c>
      <c r="S243" s="5">
        <v>2.42</v>
      </c>
      <c r="U243" s="5">
        <v>4.41</v>
      </c>
      <c r="W243" s="3">
        <v>4.84</v>
      </c>
      <c r="X243" s="9">
        <v>81.953549635321636</v>
      </c>
    </row>
    <row r="244" spans="17:24" x14ac:dyDescent="0.25">
      <c r="Q244" s="5">
        <v>2.4300000000000002</v>
      </c>
      <c r="S244" s="5">
        <v>2.4300000000000002</v>
      </c>
      <c r="U244" s="5">
        <v>4.42</v>
      </c>
      <c r="W244" s="3">
        <v>4.8600000000000003</v>
      </c>
      <c r="X244" s="9"/>
    </row>
    <row r="245" spans="17:24" x14ac:dyDescent="0.25">
      <c r="Q245" s="5">
        <v>2.44</v>
      </c>
      <c r="S245" s="5">
        <v>2.44</v>
      </c>
      <c r="U245" s="5">
        <v>4.43</v>
      </c>
      <c r="W245" s="3">
        <v>4.88</v>
      </c>
      <c r="X245" s="9"/>
    </row>
    <row r="246" spans="17:24" x14ac:dyDescent="0.25">
      <c r="Q246" s="5">
        <v>2.4500000000000002</v>
      </c>
      <c r="S246" s="5">
        <v>2.4500000000000002</v>
      </c>
      <c r="U246" s="5">
        <v>4.4400000000000004</v>
      </c>
      <c r="W246" s="3">
        <v>4.9000000000000004</v>
      </c>
      <c r="X246" s="9"/>
    </row>
    <row r="247" spans="17:24" x14ac:dyDescent="0.25">
      <c r="Q247" s="5">
        <v>2.46</v>
      </c>
      <c r="S247" s="5">
        <v>2.46</v>
      </c>
      <c r="U247" s="5">
        <v>4.45</v>
      </c>
      <c r="W247" s="3">
        <v>4.92</v>
      </c>
      <c r="X247" s="9"/>
    </row>
    <row r="248" spans="17:24" x14ac:dyDescent="0.25">
      <c r="Q248" s="5">
        <v>2.4700000000000002</v>
      </c>
      <c r="S248" s="5">
        <v>2.4700000000000002</v>
      </c>
      <c r="U248" s="5">
        <v>4.46</v>
      </c>
      <c r="W248" s="3">
        <v>4.9400000000000004</v>
      </c>
      <c r="X248" s="9"/>
    </row>
    <row r="249" spans="17:24" x14ac:dyDescent="0.25">
      <c r="Q249" s="5">
        <v>2.48</v>
      </c>
      <c r="S249" s="5">
        <v>2.48</v>
      </c>
      <c r="U249" s="5">
        <v>4.47</v>
      </c>
      <c r="W249" s="3">
        <v>4.96</v>
      </c>
      <c r="X249" s="9"/>
    </row>
    <row r="250" spans="17:24" x14ac:dyDescent="0.25">
      <c r="Q250" s="5">
        <v>2.4900000000000002</v>
      </c>
      <c r="S250" s="5">
        <v>2.4900000000000002</v>
      </c>
      <c r="U250" s="5">
        <v>4.4800000000000004</v>
      </c>
      <c r="W250" s="3">
        <v>4.9800000000000004</v>
      </c>
      <c r="X250" s="9"/>
    </row>
    <row r="251" spans="17:24" x14ac:dyDescent="0.25">
      <c r="Q251" s="5">
        <v>2.5</v>
      </c>
      <c r="S251" s="5">
        <v>2.5</v>
      </c>
      <c r="U251" s="5">
        <v>4.49</v>
      </c>
      <c r="W251" s="3">
        <v>5</v>
      </c>
      <c r="X251" s="9"/>
    </row>
    <row r="252" spans="17:24" x14ac:dyDescent="0.25">
      <c r="Q252" s="5">
        <v>2.5099999999999998</v>
      </c>
      <c r="S252" s="5">
        <v>2.5099999999999998</v>
      </c>
      <c r="U252" s="5">
        <v>4.5</v>
      </c>
      <c r="W252" s="3">
        <v>5.0199999999999996</v>
      </c>
      <c r="X252" s="9"/>
    </row>
    <row r="253" spans="17:24" x14ac:dyDescent="0.25">
      <c r="Q253" s="5">
        <v>2.52</v>
      </c>
      <c r="S253" s="5">
        <v>2.52</v>
      </c>
      <c r="U253" s="5">
        <v>4.51</v>
      </c>
      <c r="W253" s="3">
        <v>5.04</v>
      </c>
      <c r="X253" s="9"/>
    </row>
    <row r="254" spans="17:24" x14ac:dyDescent="0.25">
      <c r="Q254" s="5">
        <v>2.5299999999999998</v>
      </c>
      <c r="S254" s="5">
        <v>2.5299999999999998</v>
      </c>
      <c r="U254" s="5">
        <v>4.5199999999999996</v>
      </c>
      <c r="W254" s="3">
        <v>5.0599999999999996</v>
      </c>
      <c r="X254" s="9"/>
    </row>
    <row r="255" spans="17:24" x14ac:dyDescent="0.25">
      <c r="Q255" s="5">
        <v>2.54</v>
      </c>
      <c r="S255" s="5">
        <v>2.54</v>
      </c>
      <c r="U255" s="5">
        <v>4.53</v>
      </c>
      <c r="W255" s="3">
        <v>5.08</v>
      </c>
      <c r="X255" s="9"/>
    </row>
    <row r="256" spans="17:24" x14ac:dyDescent="0.25">
      <c r="Q256" s="5">
        <v>2.5499999999999998</v>
      </c>
      <c r="S256" s="5">
        <v>2.5499999999999998</v>
      </c>
      <c r="U256" s="5">
        <v>4.54</v>
      </c>
      <c r="W256" s="3">
        <v>5.0999999999999996</v>
      </c>
      <c r="X256" s="9"/>
    </row>
    <row r="257" spans="17:24" x14ac:dyDescent="0.25">
      <c r="Q257" s="5">
        <v>2.56</v>
      </c>
      <c r="S257" s="5">
        <v>2.56</v>
      </c>
      <c r="U257" s="5">
        <v>4.55</v>
      </c>
      <c r="W257" s="3">
        <v>5.12</v>
      </c>
      <c r="X257" s="9"/>
    </row>
    <row r="258" spans="17:24" x14ac:dyDescent="0.25">
      <c r="Q258" s="5">
        <v>2.57</v>
      </c>
      <c r="S258" s="5">
        <v>2.57</v>
      </c>
      <c r="U258" s="5">
        <v>4.5599999999999996</v>
      </c>
      <c r="W258" s="3">
        <v>5.14</v>
      </c>
      <c r="X258" s="9"/>
    </row>
    <row r="259" spans="17:24" x14ac:dyDescent="0.25">
      <c r="Q259" s="5">
        <v>2.58</v>
      </c>
      <c r="S259" s="5">
        <v>2.58</v>
      </c>
      <c r="U259" s="5">
        <v>4.57</v>
      </c>
      <c r="W259" s="3">
        <v>5.16</v>
      </c>
      <c r="X259" s="9"/>
    </row>
    <row r="260" spans="17:24" x14ac:dyDescent="0.25">
      <c r="Q260" s="5">
        <v>2.59</v>
      </c>
      <c r="S260" s="5">
        <v>2.59</v>
      </c>
      <c r="U260" s="5">
        <v>4.58</v>
      </c>
      <c r="W260" s="3">
        <v>5.18</v>
      </c>
      <c r="X260" s="9"/>
    </row>
    <row r="261" spans="17:24" x14ac:dyDescent="0.25">
      <c r="Q261" s="5">
        <v>2.6</v>
      </c>
      <c r="S261" s="5">
        <v>2.6</v>
      </c>
      <c r="U261" s="5">
        <v>4.59</v>
      </c>
      <c r="W261" s="3">
        <v>5.2</v>
      </c>
      <c r="X261" s="9"/>
    </row>
    <row r="262" spans="17:24" x14ac:dyDescent="0.25">
      <c r="Q262" s="5">
        <v>2.61</v>
      </c>
      <c r="S262" s="5">
        <v>2.61</v>
      </c>
      <c r="U262" s="5">
        <v>4.5999999999999996</v>
      </c>
      <c r="W262" s="3">
        <v>5.22</v>
      </c>
      <c r="X262" s="9"/>
    </row>
    <row r="263" spans="17:24" x14ac:dyDescent="0.25">
      <c r="Q263" s="5">
        <v>2.62</v>
      </c>
      <c r="S263" s="5">
        <v>2.62</v>
      </c>
      <c r="U263" s="5">
        <v>4.6100000000000003</v>
      </c>
      <c r="W263" s="3">
        <v>5.24</v>
      </c>
      <c r="X263" s="9"/>
    </row>
    <row r="264" spans="17:24" x14ac:dyDescent="0.25">
      <c r="Q264" s="5">
        <v>2.63</v>
      </c>
      <c r="S264" s="5">
        <v>2.63</v>
      </c>
      <c r="U264" s="5">
        <v>4.62</v>
      </c>
      <c r="W264" s="3">
        <v>5.26</v>
      </c>
      <c r="X264" s="9"/>
    </row>
    <row r="265" spans="17:24" x14ac:dyDescent="0.25">
      <c r="Q265" s="5">
        <v>2.64</v>
      </c>
      <c r="S265" s="5">
        <v>2.64</v>
      </c>
      <c r="U265" s="5">
        <v>4.63</v>
      </c>
      <c r="V265">
        <v>116.11451431428939</v>
      </c>
      <c r="W265" s="3">
        <v>5.28</v>
      </c>
      <c r="X265" s="9"/>
    </row>
    <row r="266" spans="17:24" x14ac:dyDescent="0.25">
      <c r="Q266" s="5">
        <v>2.65</v>
      </c>
      <c r="S266" s="5">
        <v>2.65</v>
      </c>
      <c r="U266" s="5">
        <v>4.6399999999999997</v>
      </c>
      <c r="W266" s="3">
        <v>5.3</v>
      </c>
      <c r="X266" s="9"/>
    </row>
    <row r="267" spans="17:24" x14ac:dyDescent="0.25">
      <c r="Q267" s="5">
        <v>2.66</v>
      </c>
      <c r="S267" s="5">
        <v>2.66</v>
      </c>
      <c r="U267" s="5">
        <v>4.6500000000000004</v>
      </c>
      <c r="W267" s="3">
        <v>5.32</v>
      </c>
      <c r="X267" s="9"/>
    </row>
    <row r="268" spans="17:24" x14ac:dyDescent="0.25">
      <c r="Q268" s="5">
        <v>2.67</v>
      </c>
      <c r="S268" s="5">
        <v>2.67</v>
      </c>
      <c r="U268" s="5">
        <v>4.66</v>
      </c>
      <c r="W268" s="3">
        <v>5.34</v>
      </c>
      <c r="X268" s="9"/>
    </row>
    <row r="269" spans="17:24" x14ac:dyDescent="0.25">
      <c r="Q269" s="5">
        <v>2.68</v>
      </c>
      <c r="S269" s="5">
        <v>2.68</v>
      </c>
      <c r="U269" s="5">
        <v>4.67</v>
      </c>
      <c r="W269" s="3">
        <v>5.36</v>
      </c>
      <c r="X269" s="9"/>
    </row>
    <row r="270" spans="17:24" x14ac:dyDescent="0.25">
      <c r="Q270" s="5">
        <v>2.69</v>
      </c>
      <c r="S270" s="5">
        <v>2.69</v>
      </c>
      <c r="U270" s="5">
        <v>4.68</v>
      </c>
      <c r="W270" s="3">
        <v>5.38</v>
      </c>
      <c r="X270" s="9"/>
    </row>
    <row r="271" spans="17:24" x14ac:dyDescent="0.25">
      <c r="Q271" s="5">
        <v>2.7</v>
      </c>
      <c r="S271" s="5">
        <v>2.7</v>
      </c>
      <c r="U271" s="5">
        <v>4.6900000000000004</v>
      </c>
      <c r="W271" s="3">
        <v>5.4</v>
      </c>
      <c r="X271" s="9"/>
    </row>
    <row r="272" spans="17:24" x14ac:dyDescent="0.25">
      <c r="Q272" s="5">
        <v>2.71</v>
      </c>
      <c r="S272" s="5">
        <v>2.71</v>
      </c>
      <c r="U272" s="5">
        <v>4.7</v>
      </c>
      <c r="W272" s="3">
        <v>5.42</v>
      </c>
      <c r="X272" s="9"/>
    </row>
    <row r="273" spans="17:24" x14ac:dyDescent="0.25">
      <c r="Q273" s="5">
        <v>2.72</v>
      </c>
      <c r="S273" s="5">
        <v>2.72</v>
      </c>
      <c r="U273" s="5">
        <v>4.71</v>
      </c>
      <c r="W273" s="3">
        <v>5.44</v>
      </c>
      <c r="X273" s="9"/>
    </row>
    <row r="274" spans="17:24" x14ac:dyDescent="0.25">
      <c r="Q274" s="5">
        <v>2.73</v>
      </c>
      <c r="S274" s="5">
        <v>2.73</v>
      </c>
      <c r="U274" s="5">
        <v>4.72</v>
      </c>
      <c r="W274" s="3">
        <v>5.46</v>
      </c>
      <c r="X274" s="9"/>
    </row>
    <row r="275" spans="17:24" x14ac:dyDescent="0.25">
      <c r="Q275" s="5">
        <v>2.74</v>
      </c>
      <c r="S275" s="5">
        <v>2.74</v>
      </c>
      <c r="U275" s="5">
        <v>4.7300000000000004</v>
      </c>
      <c r="W275" s="3">
        <v>5.48</v>
      </c>
      <c r="X275" s="9"/>
    </row>
    <row r="276" spans="17:24" x14ac:dyDescent="0.25">
      <c r="Q276" s="5">
        <v>2.75</v>
      </c>
      <c r="S276" s="5">
        <v>2.75</v>
      </c>
      <c r="U276" s="5">
        <v>4.74</v>
      </c>
      <c r="W276" s="3">
        <v>5.5</v>
      </c>
      <c r="X276" s="9"/>
    </row>
    <row r="277" spans="17:24" x14ac:dyDescent="0.25">
      <c r="Q277" s="5">
        <v>2.76</v>
      </c>
      <c r="S277" s="5">
        <v>2.76</v>
      </c>
      <c r="U277" s="5">
        <v>4.75</v>
      </c>
      <c r="W277" s="3">
        <v>5.52</v>
      </c>
      <c r="X277" s="9"/>
    </row>
    <row r="278" spans="17:24" x14ac:dyDescent="0.25">
      <c r="Q278" s="5">
        <v>2.77</v>
      </c>
      <c r="S278" s="5">
        <v>2.77</v>
      </c>
      <c r="U278" s="5">
        <v>4.76</v>
      </c>
      <c r="W278" s="3">
        <v>5.54</v>
      </c>
      <c r="X278" s="9"/>
    </row>
    <row r="279" spans="17:24" x14ac:dyDescent="0.25">
      <c r="Q279" s="5">
        <v>2.78</v>
      </c>
      <c r="S279" s="5">
        <v>2.78</v>
      </c>
      <c r="U279" s="5">
        <v>4.7699999999999996</v>
      </c>
      <c r="W279" s="3">
        <v>5.56</v>
      </c>
      <c r="X279" s="9"/>
    </row>
    <row r="280" spans="17:24" x14ac:dyDescent="0.25">
      <c r="Q280" s="5">
        <v>2.79</v>
      </c>
      <c r="S280" s="5">
        <v>2.79</v>
      </c>
      <c r="U280" s="5">
        <v>4.78</v>
      </c>
      <c r="W280" s="3">
        <v>5.58</v>
      </c>
      <c r="X280" s="9"/>
    </row>
    <row r="281" spans="17:24" x14ac:dyDescent="0.25">
      <c r="Q281" s="5">
        <v>2.8</v>
      </c>
      <c r="S281" s="5">
        <v>2.8</v>
      </c>
      <c r="U281" s="5">
        <v>4.79</v>
      </c>
      <c r="W281" s="3">
        <v>5.6</v>
      </c>
      <c r="X281" s="9"/>
    </row>
    <row r="282" spans="17:24" x14ac:dyDescent="0.25">
      <c r="Q282" s="5">
        <v>2.81</v>
      </c>
      <c r="S282" s="5">
        <v>2.81</v>
      </c>
      <c r="U282" s="5">
        <v>4.8</v>
      </c>
      <c r="W282" s="3">
        <v>5.62</v>
      </c>
      <c r="X282" s="9"/>
    </row>
    <row r="283" spans="17:24" x14ac:dyDescent="0.25">
      <c r="Q283" s="5">
        <v>2.82</v>
      </c>
      <c r="S283" s="5">
        <v>2.82</v>
      </c>
      <c r="U283" s="5">
        <v>4.8099999999999996</v>
      </c>
      <c r="W283" s="3">
        <v>5.64</v>
      </c>
      <c r="X283" s="9"/>
    </row>
    <row r="284" spans="17:24" x14ac:dyDescent="0.25">
      <c r="Q284" s="5">
        <v>2.83</v>
      </c>
      <c r="S284" s="5">
        <v>2.83</v>
      </c>
      <c r="U284" s="5">
        <v>4.82</v>
      </c>
      <c r="W284" s="3">
        <v>5.66</v>
      </c>
      <c r="X284" s="9"/>
    </row>
    <row r="285" spans="17:24" x14ac:dyDescent="0.25">
      <c r="Q285" s="5">
        <v>2.84</v>
      </c>
      <c r="S285" s="5">
        <v>2.84</v>
      </c>
      <c r="U285" s="5">
        <v>4.83</v>
      </c>
      <c r="W285" s="3">
        <v>5.68</v>
      </c>
      <c r="X285" s="9"/>
    </row>
    <row r="286" spans="17:24" x14ac:dyDescent="0.25">
      <c r="Q286" s="5">
        <v>2.85</v>
      </c>
      <c r="S286" s="5">
        <v>2.85</v>
      </c>
      <c r="U286" s="5">
        <v>4.84</v>
      </c>
      <c r="W286" s="3">
        <v>5.7</v>
      </c>
      <c r="X286" s="9"/>
    </row>
    <row r="287" spans="17:24" x14ac:dyDescent="0.25">
      <c r="Q287" s="5">
        <v>2.86</v>
      </c>
      <c r="S287" s="5">
        <v>2.86</v>
      </c>
      <c r="U287" s="5">
        <v>4.8499999999999996</v>
      </c>
      <c r="W287" s="3">
        <v>5.72</v>
      </c>
      <c r="X287" s="9"/>
    </row>
    <row r="288" spans="17:24" x14ac:dyDescent="0.25">
      <c r="Q288" s="5">
        <v>2.87</v>
      </c>
      <c r="S288" s="5">
        <v>2.87</v>
      </c>
      <c r="U288" s="5">
        <v>4.8600000000000003</v>
      </c>
      <c r="W288" s="3">
        <v>5.74</v>
      </c>
      <c r="X288" s="9"/>
    </row>
    <row r="289" spans="17:24" x14ac:dyDescent="0.25">
      <c r="Q289" s="5">
        <v>2.88</v>
      </c>
      <c r="S289" s="5">
        <v>2.88</v>
      </c>
      <c r="U289" s="5">
        <v>4.87</v>
      </c>
      <c r="W289" s="3">
        <v>5.76</v>
      </c>
      <c r="X289" s="9"/>
    </row>
    <row r="290" spans="17:24" x14ac:dyDescent="0.25">
      <c r="Q290" s="5">
        <v>2.89</v>
      </c>
      <c r="S290" s="5">
        <v>2.89</v>
      </c>
      <c r="U290" s="5">
        <v>4.88</v>
      </c>
      <c r="W290" s="3">
        <v>5.78</v>
      </c>
      <c r="X290" s="4"/>
    </row>
    <row r="291" spans="17:24" x14ac:dyDescent="0.25">
      <c r="Q291" s="5">
        <v>2.9</v>
      </c>
      <c r="S291" s="5">
        <v>2.9</v>
      </c>
      <c r="U291" s="5">
        <v>4.8899999999999997</v>
      </c>
      <c r="W291" s="3">
        <v>5.8</v>
      </c>
      <c r="X291" s="9"/>
    </row>
    <row r="292" spans="17:24" x14ac:dyDescent="0.25">
      <c r="Q292" s="5">
        <v>2.91</v>
      </c>
      <c r="S292" s="5">
        <v>2.91</v>
      </c>
      <c r="U292" s="5">
        <v>4.9000000000000004</v>
      </c>
      <c r="W292" s="3">
        <v>5.82</v>
      </c>
      <c r="X292" s="9">
        <v>89.270830852761421</v>
      </c>
    </row>
    <row r="293" spans="17:24" x14ac:dyDescent="0.25">
      <c r="Q293" s="5">
        <v>2.92</v>
      </c>
      <c r="S293" s="5">
        <v>2.92</v>
      </c>
      <c r="U293" s="5">
        <v>4.91</v>
      </c>
      <c r="W293" s="3">
        <v>5.84</v>
      </c>
      <c r="X293" s="9"/>
    </row>
    <row r="294" spans="17:24" x14ac:dyDescent="0.25">
      <c r="Q294" s="5">
        <v>2.93</v>
      </c>
      <c r="S294" s="5">
        <v>2.93</v>
      </c>
      <c r="U294" s="5">
        <v>4.92</v>
      </c>
      <c r="W294" s="3">
        <v>5.86</v>
      </c>
      <c r="X294" s="9"/>
    </row>
    <row r="295" spans="17:24" x14ac:dyDescent="0.25">
      <c r="Q295" s="5">
        <v>2.94</v>
      </c>
      <c r="S295" s="5">
        <v>2.94</v>
      </c>
      <c r="U295" s="5">
        <v>4.93</v>
      </c>
      <c r="W295" s="3">
        <v>5.88</v>
      </c>
      <c r="X295" s="9"/>
    </row>
    <row r="296" spans="17:24" x14ac:dyDescent="0.25">
      <c r="Q296" s="5">
        <v>2.95</v>
      </c>
      <c r="S296" s="5">
        <v>2.95</v>
      </c>
      <c r="U296" s="5">
        <v>4.9400000000000004</v>
      </c>
      <c r="W296" s="3">
        <v>5.9</v>
      </c>
      <c r="X296" s="9"/>
    </row>
    <row r="297" spans="17:24" x14ac:dyDescent="0.25">
      <c r="Q297" s="5">
        <v>2.96</v>
      </c>
      <c r="S297" s="5">
        <v>2.96</v>
      </c>
      <c r="U297" s="5">
        <v>4.95</v>
      </c>
      <c r="W297" s="3">
        <v>5.92</v>
      </c>
      <c r="X297" s="9"/>
    </row>
    <row r="298" spans="17:24" x14ac:dyDescent="0.25">
      <c r="Q298" s="5">
        <v>2.97</v>
      </c>
      <c r="S298" s="5">
        <v>2.97</v>
      </c>
      <c r="U298" s="5">
        <v>4.96</v>
      </c>
      <c r="W298" s="3">
        <v>5.94</v>
      </c>
      <c r="X298" s="9"/>
    </row>
    <row r="299" spans="17:24" x14ac:dyDescent="0.25">
      <c r="Q299" s="5">
        <v>2.98</v>
      </c>
      <c r="S299" s="5">
        <v>2.98</v>
      </c>
      <c r="U299" s="5">
        <v>4.97</v>
      </c>
      <c r="W299" s="10">
        <v>5.96</v>
      </c>
      <c r="X299" s="9"/>
    </row>
    <row r="300" spans="17:24" x14ac:dyDescent="0.25">
      <c r="Q300" s="5">
        <v>2.99</v>
      </c>
      <c r="S300" s="5">
        <v>2.99</v>
      </c>
      <c r="U300" s="5">
        <v>4.9800000000000004</v>
      </c>
      <c r="W300" s="3">
        <v>5.98</v>
      </c>
      <c r="X300" s="9"/>
    </row>
    <row r="301" spans="17:24" x14ac:dyDescent="0.25">
      <c r="Q301" s="5">
        <v>3</v>
      </c>
      <c r="S301" s="5">
        <v>3</v>
      </c>
      <c r="U301" s="5">
        <v>4.99</v>
      </c>
      <c r="W301" s="3">
        <v>6</v>
      </c>
      <c r="X301" s="9"/>
    </row>
    <row r="302" spans="17:24" x14ac:dyDescent="0.25">
      <c r="Q302" s="5">
        <v>3.01</v>
      </c>
      <c r="S302" s="5">
        <v>3.01</v>
      </c>
      <c r="U302" s="5">
        <v>5</v>
      </c>
      <c r="W302" s="3">
        <v>6.02</v>
      </c>
      <c r="X302" s="9"/>
    </row>
    <row r="303" spans="17:24" x14ac:dyDescent="0.25">
      <c r="Q303" s="5">
        <v>3.02</v>
      </c>
      <c r="S303" s="5">
        <v>3.02</v>
      </c>
      <c r="U303" s="5">
        <v>5.01</v>
      </c>
      <c r="W303" s="3">
        <v>6.04</v>
      </c>
      <c r="X303" s="9"/>
    </row>
    <row r="304" spans="17:24" x14ac:dyDescent="0.25">
      <c r="Q304" s="5">
        <v>3.03</v>
      </c>
      <c r="S304" s="5">
        <v>3.03</v>
      </c>
      <c r="U304" s="5">
        <v>5.0199999999999996</v>
      </c>
      <c r="W304" s="3">
        <v>6.06</v>
      </c>
      <c r="X304" s="9"/>
    </row>
    <row r="305" spans="17:24" x14ac:dyDescent="0.25">
      <c r="Q305" s="5">
        <v>3.04</v>
      </c>
      <c r="S305" s="5">
        <v>3.04</v>
      </c>
      <c r="U305" s="5">
        <v>5.03</v>
      </c>
      <c r="W305" s="3">
        <v>6.08</v>
      </c>
      <c r="X305" s="9"/>
    </row>
    <row r="306" spans="17:24" x14ac:dyDescent="0.25">
      <c r="Q306" s="5">
        <v>3.05</v>
      </c>
      <c r="S306" s="5">
        <v>3.05</v>
      </c>
      <c r="U306" s="5">
        <v>5.04</v>
      </c>
      <c r="W306" s="3">
        <v>6.1</v>
      </c>
      <c r="X306" s="9"/>
    </row>
    <row r="307" spans="17:24" x14ac:dyDescent="0.25">
      <c r="Q307" s="5">
        <v>3.06</v>
      </c>
      <c r="S307" s="5">
        <v>3.06</v>
      </c>
      <c r="U307" s="5">
        <v>5.05</v>
      </c>
      <c r="W307" s="3">
        <v>6.12</v>
      </c>
      <c r="X307" s="9"/>
    </row>
    <row r="308" spans="17:24" x14ac:dyDescent="0.25">
      <c r="Q308" s="5">
        <v>3.07</v>
      </c>
      <c r="S308" s="5">
        <v>3.07</v>
      </c>
      <c r="U308" s="5">
        <v>5.0599999999999996</v>
      </c>
      <c r="W308" s="3">
        <v>6.14</v>
      </c>
      <c r="X308" s="9"/>
    </row>
    <row r="309" spans="17:24" x14ac:dyDescent="0.25">
      <c r="Q309" s="5">
        <v>3.08</v>
      </c>
      <c r="S309" s="5">
        <v>3.08</v>
      </c>
      <c r="U309" s="5">
        <v>5.07</v>
      </c>
      <c r="W309" s="3">
        <v>6.16</v>
      </c>
      <c r="X309" s="9"/>
    </row>
    <row r="310" spans="17:24" x14ac:dyDescent="0.25">
      <c r="Q310" s="5">
        <v>3.09</v>
      </c>
      <c r="S310" s="5">
        <v>3.09</v>
      </c>
      <c r="U310" s="5">
        <v>5.08</v>
      </c>
      <c r="W310" s="3">
        <v>6.18</v>
      </c>
      <c r="X310" s="9"/>
    </row>
    <row r="311" spans="17:24" x14ac:dyDescent="0.25">
      <c r="Q311" s="5">
        <v>3.1</v>
      </c>
      <c r="S311" s="5">
        <v>3.1</v>
      </c>
      <c r="U311" s="5">
        <v>5.09</v>
      </c>
      <c r="W311" s="3">
        <v>6.2</v>
      </c>
      <c r="X311" s="9"/>
    </row>
    <row r="312" spans="17:24" x14ac:dyDescent="0.25">
      <c r="Q312" s="5">
        <v>3.11</v>
      </c>
      <c r="S312" s="5">
        <v>3.11</v>
      </c>
      <c r="U312" s="5">
        <v>5.0999999999999996</v>
      </c>
      <c r="W312" s="3">
        <v>6.22</v>
      </c>
      <c r="X312" s="9"/>
    </row>
    <row r="313" spans="17:24" x14ac:dyDescent="0.25">
      <c r="Q313" s="5">
        <v>3.12</v>
      </c>
      <c r="S313" s="5">
        <v>3.12</v>
      </c>
      <c r="U313" s="5">
        <v>5.1100000000000003</v>
      </c>
      <c r="W313" s="3">
        <v>6.24</v>
      </c>
      <c r="X313" s="9"/>
    </row>
    <row r="314" spans="17:24" x14ac:dyDescent="0.25">
      <c r="Q314" s="5">
        <v>3.13</v>
      </c>
      <c r="S314" s="5">
        <v>3.13</v>
      </c>
      <c r="U314" s="5">
        <v>5.12</v>
      </c>
      <c r="W314" s="3">
        <v>6.26</v>
      </c>
      <c r="X314" s="9"/>
    </row>
    <row r="315" spans="17:24" x14ac:dyDescent="0.25">
      <c r="Q315" s="5">
        <v>3.14</v>
      </c>
      <c r="S315" s="5">
        <v>3.14</v>
      </c>
      <c r="U315" s="5">
        <v>5.13</v>
      </c>
      <c r="V315">
        <v>95.987998499812619</v>
      </c>
      <c r="W315" s="3">
        <v>6.28</v>
      </c>
      <c r="X315" s="9"/>
    </row>
    <row r="316" spans="17:24" x14ac:dyDescent="0.25">
      <c r="Q316" s="5">
        <v>3.15</v>
      </c>
      <c r="S316" s="5">
        <v>3.15</v>
      </c>
      <c r="U316" s="5">
        <v>5.14</v>
      </c>
      <c r="W316" s="3">
        <v>6.3</v>
      </c>
      <c r="X316" s="9"/>
    </row>
    <row r="317" spans="17:24" x14ac:dyDescent="0.25">
      <c r="Q317" s="5">
        <v>3.16</v>
      </c>
      <c r="S317" s="5">
        <v>3.16</v>
      </c>
      <c r="U317" s="5">
        <v>5.15</v>
      </c>
      <c r="W317" s="3">
        <v>6.32</v>
      </c>
      <c r="X317" s="9"/>
    </row>
    <row r="318" spans="17:24" x14ac:dyDescent="0.25">
      <c r="Q318" s="5">
        <v>3.17</v>
      </c>
      <c r="S318" s="5">
        <v>3.17</v>
      </c>
      <c r="U318" s="5">
        <v>5.16</v>
      </c>
      <c r="W318" s="3">
        <v>6.34</v>
      </c>
      <c r="X318" s="9"/>
    </row>
    <row r="319" spans="17:24" x14ac:dyDescent="0.25">
      <c r="Q319" s="5">
        <v>3.18</v>
      </c>
      <c r="S319" s="5">
        <v>3.18</v>
      </c>
      <c r="U319" s="5">
        <v>5.17</v>
      </c>
      <c r="W319" s="3">
        <v>6.36</v>
      </c>
      <c r="X319" s="9"/>
    </row>
    <row r="320" spans="17:24" x14ac:dyDescent="0.25">
      <c r="Q320" s="5">
        <v>3.19</v>
      </c>
      <c r="S320" s="5">
        <v>3.19</v>
      </c>
      <c r="U320" s="5">
        <v>5.18</v>
      </c>
      <c r="W320" s="3">
        <v>6.38</v>
      </c>
      <c r="X320" s="9"/>
    </row>
    <row r="321" spans="17:24" x14ac:dyDescent="0.25">
      <c r="Q321" s="5">
        <v>3.2</v>
      </c>
      <c r="S321" s="5">
        <v>3.2</v>
      </c>
      <c r="U321" s="5">
        <v>5.19</v>
      </c>
      <c r="W321" s="3">
        <v>6.4</v>
      </c>
      <c r="X321" s="9"/>
    </row>
    <row r="322" spans="17:24" x14ac:dyDescent="0.25">
      <c r="Q322" s="5">
        <v>3.21</v>
      </c>
      <c r="S322" s="5">
        <v>3.21</v>
      </c>
      <c r="U322" s="5">
        <v>5.2</v>
      </c>
      <c r="W322" s="3">
        <v>6.42</v>
      </c>
      <c r="X322" s="9"/>
    </row>
    <row r="323" spans="17:24" x14ac:dyDescent="0.25">
      <c r="Q323" s="5">
        <v>3.22</v>
      </c>
      <c r="S323" s="5">
        <v>3.22</v>
      </c>
      <c r="U323" s="5">
        <v>5.21</v>
      </c>
      <c r="W323" s="3">
        <v>6.44</v>
      </c>
      <c r="X323" s="9"/>
    </row>
    <row r="324" spans="17:24" x14ac:dyDescent="0.25">
      <c r="Q324" s="5">
        <v>3.23</v>
      </c>
      <c r="S324" s="5">
        <v>3.23</v>
      </c>
      <c r="U324" s="5">
        <v>5.22</v>
      </c>
      <c r="W324" s="3">
        <v>6.46</v>
      </c>
      <c r="X324" s="9"/>
    </row>
    <row r="325" spans="17:24" x14ac:dyDescent="0.25">
      <c r="Q325" s="5">
        <v>3.24</v>
      </c>
      <c r="S325" s="5">
        <v>3.24</v>
      </c>
      <c r="U325" s="5">
        <v>5.23</v>
      </c>
      <c r="W325" s="3">
        <v>6.48</v>
      </c>
      <c r="X325" s="9"/>
    </row>
    <row r="326" spans="17:24" x14ac:dyDescent="0.25">
      <c r="Q326" s="5">
        <v>3.25</v>
      </c>
      <c r="R326" s="4">
        <v>55.145526918231361</v>
      </c>
      <c r="S326" s="5">
        <v>3.25</v>
      </c>
      <c r="U326" s="5">
        <v>5.24</v>
      </c>
      <c r="W326" s="3">
        <v>6.5</v>
      </c>
      <c r="X326" s="9"/>
    </row>
    <row r="327" spans="17:24" x14ac:dyDescent="0.25">
      <c r="Q327" s="5">
        <v>3.26</v>
      </c>
      <c r="S327" s="5">
        <v>3.26</v>
      </c>
      <c r="U327" s="5">
        <v>5.25</v>
      </c>
      <c r="W327" s="3">
        <v>6.52</v>
      </c>
      <c r="X327" s="9"/>
    </row>
    <row r="328" spans="17:24" x14ac:dyDescent="0.25">
      <c r="Q328" s="5">
        <v>3.27</v>
      </c>
      <c r="S328" s="5">
        <v>3.27</v>
      </c>
      <c r="U328" s="5">
        <v>5.26</v>
      </c>
      <c r="W328" s="3">
        <v>6.54</v>
      </c>
      <c r="X328" s="9"/>
    </row>
    <row r="329" spans="17:24" x14ac:dyDescent="0.25">
      <c r="Q329" s="5">
        <v>3.28</v>
      </c>
      <c r="S329" s="5">
        <v>3.28</v>
      </c>
      <c r="U329" s="5">
        <v>5.27</v>
      </c>
      <c r="W329" s="3">
        <v>6.56</v>
      </c>
      <c r="X329" s="9"/>
    </row>
    <row r="330" spans="17:24" x14ac:dyDescent="0.25">
      <c r="Q330" s="5">
        <v>3.29</v>
      </c>
      <c r="S330" s="5">
        <v>3.29</v>
      </c>
      <c r="U330" s="5">
        <v>5.28</v>
      </c>
      <c r="W330" s="3">
        <v>6.58</v>
      </c>
      <c r="X330" s="9"/>
    </row>
    <row r="331" spans="17:24" x14ac:dyDescent="0.25">
      <c r="Q331" s="5">
        <v>3.3</v>
      </c>
      <c r="S331" s="5">
        <v>3.3</v>
      </c>
      <c r="U331" s="5">
        <v>5.29</v>
      </c>
      <c r="W331" s="3">
        <v>6.6</v>
      </c>
      <c r="X331" s="9"/>
    </row>
    <row r="332" spans="17:24" x14ac:dyDescent="0.25">
      <c r="Q332" s="5">
        <v>3.31</v>
      </c>
      <c r="S332" s="5">
        <v>3.31</v>
      </c>
      <c r="U332" s="5">
        <v>5.3</v>
      </c>
      <c r="W332" s="3">
        <v>6.62</v>
      </c>
      <c r="X332" s="9"/>
    </row>
    <row r="333" spans="17:24" x14ac:dyDescent="0.25">
      <c r="Q333" s="5">
        <v>3.32</v>
      </c>
      <c r="S333" s="5">
        <v>3.32</v>
      </c>
      <c r="U333" s="5">
        <v>5.31</v>
      </c>
      <c r="W333" s="3">
        <v>6.64</v>
      </c>
      <c r="X333" s="9"/>
    </row>
    <row r="334" spans="17:24" x14ac:dyDescent="0.25">
      <c r="Q334" s="5">
        <v>3.33</v>
      </c>
      <c r="S334" s="5">
        <v>3.33</v>
      </c>
      <c r="U334" s="5">
        <v>5.32</v>
      </c>
      <c r="W334" s="3">
        <v>6.66</v>
      </c>
      <c r="X334" s="9"/>
    </row>
    <row r="335" spans="17:24" x14ac:dyDescent="0.25">
      <c r="Q335" s="5">
        <v>3.34</v>
      </c>
      <c r="S335" s="5">
        <v>3.34</v>
      </c>
      <c r="U335" s="5">
        <v>5.33</v>
      </c>
      <c r="W335" s="3">
        <v>6.68</v>
      </c>
      <c r="X335" s="9"/>
    </row>
    <row r="336" spans="17:24" x14ac:dyDescent="0.25">
      <c r="Q336" s="5">
        <v>3.35</v>
      </c>
      <c r="S336" s="5">
        <v>3.35</v>
      </c>
      <c r="U336" s="5">
        <v>5.34</v>
      </c>
      <c r="W336" s="3">
        <v>6.7</v>
      </c>
      <c r="X336" s="9"/>
    </row>
    <row r="337" spans="17:24" x14ac:dyDescent="0.25">
      <c r="Q337" s="5">
        <v>3.36</v>
      </c>
      <c r="S337" s="5">
        <v>3.36</v>
      </c>
      <c r="U337" s="5">
        <v>5.35</v>
      </c>
      <c r="W337" s="3">
        <v>6.72</v>
      </c>
      <c r="X337" s="9"/>
    </row>
    <row r="338" spans="17:24" x14ac:dyDescent="0.25">
      <c r="Q338" s="5">
        <v>3.37</v>
      </c>
      <c r="S338" s="5">
        <v>3.37</v>
      </c>
      <c r="U338" s="5">
        <v>5.36</v>
      </c>
      <c r="W338" s="3">
        <v>6.74</v>
      </c>
      <c r="X338" s="9"/>
    </row>
    <row r="339" spans="17:24" x14ac:dyDescent="0.25">
      <c r="Q339" s="5">
        <v>3.38</v>
      </c>
      <c r="S339" s="5">
        <v>3.38</v>
      </c>
      <c r="U339" s="5">
        <v>5.37</v>
      </c>
      <c r="W339" s="3">
        <v>6.76</v>
      </c>
      <c r="X339" s="9"/>
    </row>
    <row r="340" spans="17:24" x14ac:dyDescent="0.25">
      <c r="Q340" s="5">
        <v>3.39</v>
      </c>
      <c r="S340" s="5">
        <v>3.39</v>
      </c>
      <c r="U340" s="5">
        <v>5.38</v>
      </c>
      <c r="W340" s="3">
        <v>6.78</v>
      </c>
      <c r="X340" s="9"/>
    </row>
    <row r="341" spans="17:24" x14ac:dyDescent="0.25">
      <c r="Q341" s="5">
        <v>3.4</v>
      </c>
      <c r="S341" s="5">
        <v>3.4</v>
      </c>
      <c r="U341" s="5">
        <v>5.39</v>
      </c>
      <c r="W341" s="3">
        <v>6.8</v>
      </c>
      <c r="X341" s="4"/>
    </row>
    <row r="342" spans="17:24" x14ac:dyDescent="0.25">
      <c r="Q342" s="5">
        <v>3.41</v>
      </c>
      <c r="S342" s="5">
        <v>3.41</v>
      </c>
      <c r="U342" s="5">
        <v>5.4</v>
      </c>
      <c r="W342" s="3">
        <v>6.82</v>
      </c>
      <c r="X342" s="9"/>
    </row>
    <row r="343" spans="17:24" x14ac:dyDescent="0.25">
      <c r="Q343" s="5">
        <v>3.42</v>
      </c>
      <c r="S343" s="5">
        <v>3.42</v>
      </c>
      <c r="U343" s="5">
        <v>5.41</v>
      </c>
      <c r="W343" s="3">
        <v>6.84</v>
      </c>
      <c r="X343" s="9">
        <v>94.3238967500874</v>
      </c>
    </row>
    <row r="344" spans="17:24" x14ac:dyDescent="0.25">
      <c r="Q344" s="5">
        <v>3.43</v>
      </c>
      <c r="S344" s="5">
        <v>3.43</v>
      </c>
      <c r="U344" s="5">
        <v>5.42</v>
      </c>
      <c r="W344" s="3">
        <v>6.86</v>
      </c>
      <c r="X344" s="9"/>
    </row>
    <row r="345" spans="17:24" x14ac:dyDescent="0.25">
      <c r="Q345" s="5">
        <v>3.44</v>
      </c>
      <c r="S345" s="5">
        <v>3.44</v>
      </c>
      <c r="U345" s="5">
        <v>5.43</v>
      </c>
      <c r="W345" s="3">
        <v>6.88</v>
      </c>
      <c r="X345" s="9"/>
    </row>
    <row r="346" spans="17:24" x14ac:dyDescent="0.25">
      <c r="Q346" s="5">
        <v>3.45</v>
      </c>
      <c r="S346" s="5">
        <v>3.45</v>
      </c>
      <c r="U346" s="5">
        <v>5.44</v>
      </c>
      <c r="W346" s="3">
        <v>6.9</v>
      </c>
      <c r="X346" s="9"/>
    </row>
    <row r="347" spans="17:24" x14ac:dyDescent="0.25">
      <c r="Q347" s="5">
        <v>3.46</v>
      </c>
      <c r="S347" s="5">
        <v>3.46</v>
      </c>
      <c r="U347" s="5">
        <v>5.45</v>
      </c>
      <c r="W347" s="3">
        <v>6.92</v>
      </c>
      <c r="X347" s="9"/>
    </row>
    <row r="348" spans="17:24" x14ac:dyDescent="0.25">
      <c r="Q348" s="5">
        <v>3.47</v>
      </c>
      <c r="S348" s="5">
        <v>3.47</v>
      </c>
      <c r="U348" s="5">
        <v>5.46</v>
      </c>
      <c r="W348" s="3">
        <v>6.94</v>
      </c>
      <c r="X348" s="9"/>
    </row>
    <row r="349" spans="17:24" x14ac:dyDescent="0.25">
      <c r="Q349" s="5">
        <v>3.48</v>
      </c>
      <c r="S349" s="5">
        <v>3.48</v>
      </c>
      <c r="U349" s="5">
        <v>5.47</v>
      </c>
      <c r="W349" s="3">
        <v>6.96</v>
      </c>
      <c r="X349" s="9"/>
    </row>
    <row r="350" spans="17:24" x14ac:dyDescent="0.25">
      <c r="Q350" s="5">
        <v>3.49</v>
      </c>
      <c r="S350" s="5">
        <v>3.49</v>
      </c>
      <c r="U350" s="5">
        <v>5.48</v>
      </c>
      <c r="W350" s="3">
        <v>6.98</v>
      </c>
      <c r="X350" s="9"/>
    </row>
    <row r="351" spans="17:24" x14ac:dyDescent="0.25">
      <c r="Q351" s="5">
        <v>3.5</v>
      </c>
      <c r="S351" s="5">
        <v>3.5</v>
      </c>
      <c r="U351" s="5">
        <v>5.49</v>
      </c>
      <c r="W351" s="3">
        <v>7</v>
      </c>
      <c r="X351" s="9"/>
    </row>
    <row r="352" spans="17:24" x14ac:dyDescent="0.25">
      <c r="Q352" s="5">
        <v>3.51</v>
      </c>
      <c r="S352" s="5">
        <v>3.51</v>
      </c>
      <c r="U352" s="5">
        <v>5.5</v>
      </c>
      <c r="W352" s="3">
        <v>7.02</v>
      </c>
      <c r="X352" s="9"/>
    </row>
    <row r="353" spans="17:24" x14ac:dyDescent="0.25">
      <c r="Q353" s="5">
        <v>3.52</v>
      </c>
      <c r="S353" s="5">
        <v>3.52</v>
      </c>
      <c r="U353" s="5">
        <v>5.51</v>
      </c>
      <c r="W353" s="3">
        <v>7.04</v>
      </c>
      <c r="X353" s="9"/>
    </row>
    <row r="354" spans="17:24" x14ac:dyDescent="0.25">
      <c r="Q354" s="5">
        <v>3.53</v>
      </c>
      <c r="S354" s="5">
        <v>3.53</v>
      </c>
      <c r="U354" s="5">
        <v>5.52</v>
      </c>
      <c r="W354" s="3">
        <v>7.06</v>
      </c>
      <c r="X354" s="9"/>
    </row>
    <row r="355" spans="17:24" x14ac:dyDescent="0.25">
      <c r="Q355" s="5">
        <v>3.54</v>
      </c>
      <c r="S355" s="5">
        <v>3.54</v>
      </c>
      <c r="U355" s="5">
        <v>5.53</v>
      </c>
      <c r="W355" s="3">
        <v>7.08</v>
      </c>
      <c r="X355" s="9"/>
    </row>
    <row r="356" spans="17:24" x14ac:dyDescent="0.25">
      <c r="Q356" s="5">
        <v>3.55</v>
      </c>
      <c r="S356" s="5">
        <v>3.55</v>
      </c>
      <c r="U356" s="5">
        <v>5.54</v>
      </c>
      <c r="W356" s="3">
        <v>7.1</v>
      </c>
      <c r="X356" s="9"/>
    </row>
    <row r="357" spans="17:24" x14ac:dyDescent="0.25">
      <c r="Q357" s="5">
        <v>3.56</v>
      </c>
      <c r="S357" s="5">
        <v>3.56</v>
      </c>
      <c r="U357" s="5">
        <v>5.55</v>
      </c>
      <c r="W357" s="3">
        <v>7.12</v>
      </c>
      <c r="X357" s="9"/>
    </row>
    <row r="358" spans="17:24" x14ac:dyDescent="0.25">
      <c r="Q358" s="5">
        <v>3.57</v>
      </c>
      <c r="S358" s="5">
        <v>3.57</v>
      </c>
      <c r="U358" s="5">
        <v>5.56</v>
      </c>
      <c r="W358" s="3">
        <v>7.14</v>
      </c>
      <c r="X358" s="9"/>
    </row>
    <row r="359" spans="17:24" x14ac:dyDescent="0.25">
      <c r="Q359" s="5">
        <v>3.58</v>
      </c>
      <c r="S359" s="5">
        <v>3.58</v>
      </c>
      <c r="U359" s="5">
        <v>5.57</v>
      </c>
      <c r="W359" s="3">
        <v>7.16</v>
      </c>
      <c r="X359" s="9"/>
    </row>
    <row r="360" spans="17:24" x14ac:dyDescent="0.25">
      <c r="Q360" s="5">
        <v>3.59</v>
      </c>
      <c r="S360" s="5">
        <v>3.59</v>
      </c>
      <c r="U360" s="5">
        <v>5.58</v>
      </c>
      <c r="W360" s="3">
        <v>7.18</v>
      </c>
      <c r="X360" s="9"/>
    </row>
    <row r="361" spans="17:24" x14ac:dyDescent="0.25">
      <c r="Q361" s="5">
        <v>3.6</v>
      </c>
      <c r="S361" s="5">
        <v>3.6</v>
      </c>
      <c r="U361" s="5">
        <v>5.59</v>
      </c>
      <c r="W361" s="3">
        <v>7.2</v>
      </c>
      <c r="X361" s="9"/>
    </row>
    <row r="362" spans="17:24" x14ac:dyDescent="0.25">
      <c r="Q362" s="5">
        <v>3.61</v>
      </c>
      <c r="S362" s="5">
        <v>3.61</v>
      </c>
      <c r="U362" s="5">
        <v>5.6</v>
      </c>
      <c r="W362" s="3">
        <v>7.22</v>
      </c>
      <c r="X362" s="9"/>
    </row>
    <row r="363" spans="17:24" x14ac:dyDescent="0.25">
      <c r="Q363" s="5">
        <v>3.62</v>
      </c>
      <c r="S363" s="5">
        <v>3.62</v>
      </c>
      <c r="U363" s="5">
        <v>5.61</v>
      </c>
      <c r="W363" s="3">
        <v>7.24</v>
      </c>
      <c r="X363" s="9"/>
    </row>
    <row r="364" spans="17:24" x14ac:dyDescent="0.25">
      <c r="Q364" s="5">
        <v>3.63</v>
      </c>
      <c r="S364" s="5">
        <v>3.63</v>
      </c>
      <c r="U364" s="5">
        <v>5.62</v>
      </c>
      <c r="W364" s="3">
        <v>7.26</v>
      </c>
      <c r="X364" s="9"/>
    </row>
    <row r="365" spans="17:24" x14ac:dyDescent="0.25">
      <c r="Q365" s="5">
        <v>3.64</v>
      </c>
      <c r="S365" s="5">
        <v>3.64</v>
      </c>
      <c r="U365" s="5">
        <v>5.63</v>
      </c>
      <c r="V365">
        <v>97.28513361467455</v>
      </c>
      <c r="W365" s="3">
        <v>7.28</v>
      </c>
      <c r="X365" s="9"/>
    </row>
    <row r="366" spans="17:24" x14ac:dyDescent="0.25">
      <c r="Q366" s="5">
        <v>3.65</v>
      </c>
      <c r="S366" s="5">
        <v>3.65</v>
      </c>
      <c r="U366" s="5">
        <v>5.64</v>
      </c>
      <c r="W366" s="3">
        <v>7.3</v>
      </c>
      <c r="X366" s="9"/>
    </row>
    <row r="367" spans="17:24" x14ac:dyDescent="0.25">
      <c r="Q367" s="5">
        <v>3.66</v>
      </c>
      <c r="S367" s="5">
        <v>3.66</v>
      </c>
      <c r="U367" s="5">
        <v>5.65</v>
      </c>
      <c r="W367" s="3">
        <v>7.32</v>
      </c>
      <c r="X367" s="9"/>
    </row>
    <row r="368" spans="17:24" x14ac:dyDescent="0.25">
      <c r="Q368" s="5">
        <v>3.67</v>
      </c>
      <c r="S368" s="5">
        <v>3.67</v>
      </c>
      <c r="U368" s="5">
        <v>5.66</v>
      </c>
      <c r="W368" s="3">
        <v>7.34</v>
      </c>
      <c r="X368" s="9"/>
    </row>
    <row r="369" spans="17:24" x14ac:dyDescent="0.25">
      <c r="Q369" s="5">
        <v>3.68</v>
      </c>
      <c r="S369" s="5">
        <v>3.68</v>
      </c>
      <c r="U369" s="5">
        <v>5.67</v>
      </c>
      <c r="W369" s="3">
        <v>7.36</v>
      </c>
      <c r="X369" s="9"/>
    </row>
    <row r="370" spans="17:24" x14ac:dyDescent="0.25">
      <c r="Q370" s="5">
        <v>3.69</v>
      </c>
      <c r="S370" s="5">
        <v>3.69</v>
      </c>
      <c r="U370" s="5">
        <v>5.68</v>
      </c>
      <c r="W370" s="3">
        <v>7.38</v>
      </c>
      <c r="X370" s="9"/>
    </row>
    <row r="371" spans="17:24" x14ac:dyDescent="0.25">
      <c r="Q371" s="5">
        <v>3.7</v>
      </c>
      <c r="S371" s="5">
        <v>3.7</v>
      </c>
      <c r="U371" s="5">
        <v>5.69</v>
      </c>
      <c r="W371" s="3">
        <v>7.4</v>
      </c>
      <c r="X371" s="9"/>
    </row>
    <row r="372" spans="17:24" x14ac:dyDescent="0.25">
      <c r="Q372" s="5">
        <v>3.71</v>
      </c>
      <c r="S372" s="5">
        <v>3.71</v>
      </c>
      <c r="U372" s="5">
        <v>5.7</v>
      </c>
      <c r="W372" s="3">
        <v>7.42</v>
      </c>
      <c r="X372" s="9"/>
    </row>
    <row r="373" spans="17:24" x14ac:dyDescent="0.25">
      <c r="Q373" s="5">
        <v>3.72</v>
      </c>
      <c r="S373" s="5">
        <v>3.72</v>
      </c>
      <c r="U373" s="5">
        <v>5.71</v>
      </c>
      <c r="W373" s="3">
        <v>7.44</v>
      </c>
      <c r="X373" s="9"/>
    </row>
    <row r="374" spans="17:24" x14ac:dyDescent="0.25">
      <c r="Q374" s="5">
        <v>3.73</v>
      </c>
      <c r="S374" s="5">
        <v>3.73</v>
      </c>
      <c r="U374" s="5">
        <v>5.72</v>
      </c>
      <c r="W374" s="3">
        <v>7.46</v>
      </c>
      <c r="X374" s="9"/>
    </row>
    <row r="375" spans="17:24" x14ac:dyDescent="0.25">
      <c r="Q375" s="5">
        <v>3.74</v>
      </c>
      <c r="S375" s="5">
        <v>3.74</v>
      </c>
      <c r="U375" s="5">
        <v>5.73</v>
      </c>
      <c r="W375" s="3">
        <v>7.48</v>
      </c>
      <c r="X375" s="9"/>
    </row>
    <row r="376" spans="17:24" x14ac:dyDescent="0.25">
      <c r="Q376" s="5">
        <v>3.75</v>
      </c>
      <c r="S376" s="5">
        <v>3.75</v>
      </c>
      <c r="U376" s="5">
        <v>5.74</v>
      </c>
      <c r="W376" s="3">
        <v>7.5</v>
      </c>
      <c r="X376" s="9"/>
    </row>
    <row r="377" spans="17:24" x14ac:dyDescent="0.25">
      <c r="Q377" s="5">
        <v>3.76</v>
      </c>
      <c r="S377" s="5">
        <v>3.76</v>
      </c>
      <c r="U377" s="5">
        <v>5.75</v>
      </c>
      <c r="W377" s="3">
        <v>7.52</v>
      </c>
      <c r="X377" s="9"/>
    </row>
    <row r="378" spans="17:24" x14ac:dyDescent="0.25">
      <c r="Q378" s="5">
        <v>3.77</v>
      </c>
      <c r="S378" s="5">
        <v>3.77</v>
      </c>
      <c r="U378" s="5">
        <v>5.76</v>
      </c>
      <c r="W378" s="3">
        <v>7.54</v>
      </c>
      <c r="X378" s="9"/>
    </row>
    <row r="379" spans="17:24" x14ac:dyDescent="0.25">
      <c r="Q379" s="5">
        <v>3.78</v>
      </c>
      <c r="S379" s="5">
        <v>3.78</v>
      </c>
      <c r="U379" s="5">
        <v>5.77</v>
      </c>
      <c r="W379" s="3">
        <v>7.56</v>
      </c>
      <c r="X379" s="9"/>
    </row>
    <row r="380" spans="17:24" x14ac:dyDescent="0.25">
      <c r="Q380" s="5">
        <v>3.79</v>
      </c>
      <c r="S380" s="5">
        <v>3.79</v>
      </c>
      <c r="U380" s="5">
        <v>5.78</v>
      </c>
      <c r="W380" s="3">
        <v>7.58</v>
      </c>
      <c r="X380" s="9"/>
    </row>
    <row r="381" spans="17:24" x14ac:dyDescent="0.25">
      <c r="Q381" s="5">
        <v>3.8</v>
      </c>
      <c r="S381" s="5">
        <v>3.8</v>
      </c>
      <c r="U381" s="5">
        <v>5.79</v>
      </c>
      <c r="W381" s="3">
        <v>7.6</v>
      </c>
      <c r="X381" s="9"/>
    </row>
    <row r="382" spans="17:24" x14ac:dyDescent="0.25">
      <c r="Q382" s="5">
        <v>3.81</v>
      </c>
      <c r="S382" s="5">
        <v>3.81</v>
      </c>
      <c r="U382" s="5">
        <v>5.8</v>
      </c>
      <c r="W382" s="3">
        <v>7.62</v>
      </c>
      <c r="X382" s="9"/>
    </row>
    <row r="383" spans="17:24" x14ac:dyDescent="0.25">
      <c r="Q383" s="5">
        <v>3.82</v>
      </c>
      <c r="S383" s="5">
        <v>3.82</v>
      </c>
      <c r="U383" s="5">
        <v>5.81</v>
      </c>
      <c r="W383" s="3">
        <v>7.64</v>
      </c>
      <c r="X383" s="9"/>
    </row>
    <row r="384" spans="17:24" x14ac:dyDescent="0.25">
      <c r="Q384" s="5">
        <v>3.83</v>
      </c>
      <c r="S384" s="5">
        <v>3.83</v>
      </c>
      <c r="U384" s="5">
        <v>5.82</v>
      </c>
      <c r="W384" s="3">
        <v>7.66</v>
      </c>
      <c r="X384" s="9"/>
    </row>
    <row r="385" spans="17:24" x14ac:dyDescent="0.25">
      <c r="Q385" s="5">
        <v>3.84</v>
      </c>
      <c r="S385" s="5">
        <v>3.84</v>
      </c>
      <c r="U385" s="5">
        <v>5.83</v>
      </c>
      <c r="W385" s="3">
        <v>7.68</v>
      </c>
      <c r="X385" s="9"/>
    </row>
    <row r="386" spans="17:24" x14ac:dyDescent="0.25">
      <c r="Q386" s="5">
        <v>3.85</v>
      </c>
      <c r="S386" s="5">
        <v>3.85</v>
      </c>
      <c r="U386" s="5">
        <v>5.84</v>
      </c>
      <c r="W386" s="3">
        <v>7.7</v>
      </c>
      <c r="X386" s="9"/>
    </row>
    <row r="387" spans="17:24" x14ac:dyDescent="0.25">
      <c r="Q387" s="5">
        <v>3.86</v>
      </c>
      <c r="S387" s="5">
        <v>3.86</v>
      </c>
      <c r="U387" s="5">
        <v>5.85</v>
      </c>
      <c r="W387" s="3">
        <v>7.72</v>
      </c>
      <c r="X387" s="9"/>
    </row>
    <row r="388" spans="17:24" x14ac:dyDescent="0.25">
      <c r="Q388" s="5">
        <v>3.87</v>
      </c>
      <c r="S388" s="5">
        <v>3.87</v>
      </c>
      <c r="U388" s="5">
        <v>5.86</v>
      </c>
      <c r="W388" s="3">
        <v>7.74</v>
      </c>
      <c r="X388" s="9"/>
    </row>
    <row r="389" spans="17:24" x14ac:dyDescent="0.25">
      <c r="Q389" s="5">
        <v>3.88</v>
      </c>
      <c r="S389" s="5">
        <v>3.88</v>
      </c>
      <c r="U389" s="5">
        <v>5.87</v>
      </c>
      <c r="W389" s="3">
        <v>7.76</v>
      </c>
      <c r="X389" s="9"/>
    </row>
    <row r="390" spans="17:24" x14ac:dyDescent="0.25">
      <c r="Q390" s="5">
        <v>3.89</v>
      </c>
      <c r="S390" s="5">
        <v>3.89</v>
      </c>
      <c r="U390" s="5">
        <v>5.88</v>
      </c>
      <c r="W390" s="3">
        <v>7.78</v>
      </c>
      <c r="X390" s="4"/>
    </row>
    <row r="391" spans="17:24" x14ac:dyDescent="0.25">
      <c r="Q391" s="5">
        <v>3.9</v>
      </c>
      <c r="S391" s="5">
        <v>3.9</v>
      </c>
      <c r="U391" s="5">
        <v>5.89</v>
      </c>
      <c r="W391" s="3">
        <v>7.8</v>
      </c>
      <c r="X391" s="9"/>
    </row>
    <row r="392" spans="17:24" x14ac:dyDescent="0.25">
      <c r="Q392" s="5">
        <v>3.91</v>
      </c>
      <c r="S392" s="5">
        <v>3.91</v>
      </c>
      <c r="U392" s="5">
        <v>5.9</v>
      </c>
      <c r="W392" s="3">
        <v>7.82</v>
      </c>
      <c r="X392" s="9">
        <v>96.13781784143552</v>
      </c>
    </row>
    <row r="393" spans="17:24" x14ac:dyDescent="0.25">
      <c r="Q393" s="5">
        <v>3.92</v>
      </c>
      <c r="S393" s="5">
        <v>3.92</v>
      </c>
      <c r="U393" s="5">
        <v>5.91</v>
      </c>
      <c r="W393" s="3">
        <v>7.84</v>
      </c>
      <c r="X393" s="9"/>
    </row>
    <row r="394" spans="17:24" x14ac:dyDescent="0.25">
      <c r="Q394" s="5">
        <v>3.93</v>
      </c>
      <c r="S394" s="5">
        <v>3.93</v>
      </c>
      <c r="U394" s="5">
        <v>5.92</v>
      </c>
      <c r="W394" s="3">
        <v>7.86</v>
      </c>
      <c r="X394" s="9"/>
    </row>
    <row r="395" spans="17:24" x14ac:dyDescent="0.25">
      <c r="Q395" s="5">
        <v>3.94</v>
      </c>
      <c r="S395" s="5">
        <v>3.94</v>
      </c>
      <c r="U395" s="5">
        <v>5.93</v>
      </c>
      <c r="W395" s="3">
        <v>7.88</v>
      </c>
      <c r="X395" s="9"/>
    </row>
    <row r="396" spans="17:24" x14ac:dyDescent="0.25">
      <c r="Q396" s="5">
        <v>3.95</v>
      </c>
      <c r="S396" s="5">
        <v>3.95</v>
      </c>
      <c r="U396" s="5">
        <v>5.94</v>
      </c>
      <c r="W396" s="3">
        <v>7.9</v>
      </c>
      <c r="X396" s="9"/>
    </row>
    <row r="397" spans="17:24" x14ac:dyDescent="0.25">
      <c r="Q397" s="5">
        <v>3.96</v>
      </c>
      <c r="S397" s="5">
        <v>3.96</v>
      </c>
      <c r="U397" s="5">
        <v>5.95</v>
      </c>
      <c r="W397" s="3">
        <v>7.92</v>
      </c>
      <c r="X397" s="9"/>
    </row>
    <row r="398" spans="17:24" x14ac:dyDescent="0.25">
      <c r="Q398" s="5">
        <v>3.97</v>
      </c>
      <c r="S398" s="5">
        <v>3.97</v>
      </c>
      <c r="U398" s="5">
        <v>5.96</v>
      </c>
      <c r="W398" s="3">
        <v>7.94</v>
      </c>
      <c r="X398" s="9"/>
    </row>
    <row r="399" spans="17:24" x14ac:dyDescent="0.25">
      <c r="Q399" s="5">
        <v>3.98</v>
      </c>
      <c r="S399" s="5">
        <v>3.98</v>
      </c>
      <c r="U399" s="5">
        <v>5.97</v>
      </c>
      <c r="W399" s="3">
        <v>7.96</v>
      </c>
      <c r="X399" s="9"/>
    </row>
    <row r="400" spans="17:24" x14ac:dyDescent="0.25">
      <c r="Q400" s="5">
        <v>3.99</v>
      </c>
      <c r="S400" s="5">
        <v>3.99</v>
      </c>
      <c r="U400" s="5">
        <v>5.98</v>
      </c>
      <c r="W400" s="3">
        <v>7.98</v>
      </c>
      <c r="X400" s="9"/>
    </row>
    <row r="401" spans="17:24" x14ac:dyDescent="0.25">
      <c r="Q401" s="5">
        <v>4</v>
      </c>
      <c r="S401" s="5">
        <v>4</v>
      </c>
      <c r="U401" s="5">
        <v>5.99</v>
      </c>
      <c r="W401" s="3">
        <v>8</v>
      </c>
      <c r="X401" s="9"/>
    </row>
    <row r="402" spans="17:24" x14ac:dyDescent="0.25">
      <c r="Q402" s="5">
        <v>4.01</v>
      </c>
      <c r="S402" s="5">
        <v>4.01</v>
      </c>
      <c r="U402" s="5">
        <v>6</v>
      </c>
      <c r="W402" s="3">
        <v>8.02</v>
      </c>
      <c r="X402" s="9"/>
    </row>
    <row r="403" spans="17:24" x14ac:dyDescent="0.25">
      <c r="Q403" s="5">
        <v>4.0199999999999996</v>
      </c>
      <c r="S403" s="5">
        <v>4.0199999999999996</v>
      </c>
      <c r="U403" s="5">
        <v>6.01</v>
      </c>
      <c r="W403" s="3">
        <v>8.0399999999999991</v>
      </c>
      <c r="X403" s="9"/>
    </row>
    <row r="404" spans="17:24" x14ac:dyDescent="0.25">
      <c r="Q404" s="5">
        <v>4.03</v>
      </c>
      <c r="S404" s="5">
        <v>4.03</v>
      </c>
      <c r="U404" s="5">
        <v>6.02</v>
      </c>
      <c r="W404" s="3">
        <v>8.06</v>
      </c>
      <c r="X404" s="9"/>
    </row>
    <row r="405" spans="17:24" x14ac:dyDescent="0.25">
      <c r="Q405" s="5">
        <v>4.04</v>
      </c>
      <c r="S405" s="5">
        <v>4.04</v>
      </c>
      <c r="U405" s="5">
        <v>6.03</v>
      </c>
      <c r="W405" s="3">
        <v>8.08</v>
      </c>
      <c r="X405" s="9"/>
    </row>
    <row r="406" spans="17:24" x14ac:dyDescent="0.25">
      <c r="Q406" s="5">
        <v>4.05</v>
      </c>
      <c r="S406" s="5">
        <v>4.05</v>
      </c>
      <c r="U406" s="5">
        <v>6.04</v>
      </c>
      <c r="W406" s="3">
        <v>8.1</v>
      </c>
      <c r="X406" s="9"/>
    </row>
    <row r="407" spans="17:24" x14ac:dyDescent="0.25">
      <c r="Q407" s="5">
        <v>4.0599999999999996</v>
      </c>
      <c r="S407" s="5">
        <v>4.0599999999999996</v>
      </c>
      <c r="U407" s="5">
        <v>6.05</v>
      </c>
      <c r="W407" s="3">
        <v>8.1199999999999992</v>
      </c>
      <c r="X407" s="9"/>
    </row>
    <row r="408" spans="17:24" x14ac:dyDescent="0.25">
      <c r="Q408" s="5">
        <v>4.07</v>
      </c>
      <c r="S408" s="5">
        <v>4.07</v>
      </c>
      <c r="U408" s="5">
        <v>6.06</v>
      </c>
      <c r="W408" s="3">
        <v>8.14</v>
      </c>
      <c r="X408" s="9"/>
    </row>
    <row r="409" spans="17:24" x14ac:dyDescent="0.25">
      <c r="Q409" s="5">
        <v>4.08</v>
      </c>
      <c r="S409" s="5">
        <v>4.08</v>
      </c>
      <c r="U409" s="5">
        <v>6.07</v>
      </c>
      <c r="W409" s="3">
        <v>8.16</v>
      </c>
      <c r="X409" s="9"/>
    </row>
    <row r="410" spans="17:24" x14ac:dyDescent="0.25">
      <c r="Q410" s="5">
        <v>4.09</v>
      </c>
      <c r="S410" s="5">
        <v>4.09</v>
      </c>
      <c r="U410" s="5">
        <v>6.08</v>
      </c>
      <c r="W410" s="3">
        <v>8.18</v>
      </c>
      <c r="X410" s="9"/>
    </row>
    <row r="411" spans="17:24" x14ac:dyDescent="0.25">
      <c r="Q411" s="5">
        <v>4.0999999999999996</v>
      </c>
      <c r="S411" s="5">
        <v>4.0999999999999996</v>
      </c>
      <c r="U411" s="5">
        <v>6.09</v>
      </c>
      <c r="W411" s="3">
        <v>8.1999999999999993</v>
      </c>
      <c r="X411" s="9"/>
    </row>
    <row r="412" spans="17:24" x14ac:dyDescent="0.25">
      <c r="Q412" s="5">
        <v>4.1100000000000003</v>
      </c>
      <c r="S412" s="5">
        <v>4.1100000000000003</v>
      </c>
      <c r="U412" s="5">
        <v>6.1</v>
      </c>
      <c r="W412" s="3">
        <v>8.2200000000000006</v>
      </c>
      <c r="X412" s="9"/>
    </row>
    <row r="413" spans="17:24" x14ac:dyDescent="0.25">
      <c r="Q413" s="5">
        <v>4.12</v>
      </c>
      <c r="S413" s="5">
        <v>4.12</v>
      </c>
      <c r="U413" s="5">
        <v>6.11</v>
      </c>
      <c r="W413" s="3">
        <v>8.24</v>
      </c>
      <c r="X413" s="9"/>
    </row>
    <row r="414" spans="17:24" x14ac:dyDescent="0.25">
      <c r="Q414" s="5">
        <v>4.13</v>
      </c>
      <c r="S414" s="5">
        <v>4.13</v>
      </c>
      <c r="U414" s="5">
        <v>6.12</v>
      </c>
      <c r="W414" s="3">
        <v>8.26</v>
      </c>
      <c r="X414" s="9"/>
    </row>
    <row r="415" spans="17:24" x14ac:dyDescent="0.25">
      <c r="Q415" s="5">
        <v>4.1399999999999997</v>
      </c>
      <c r="S415" s="5">
        <v>4.1399999999999997</v>
      </c>
      <c r="U415" s="5">
        <v>6.13</v>
      </c>
      <c r="V415">
        <v>92.296152403665189</v>
      </c>
      <c r="W415" s="3">
        <v>8.2799999999999994</v>
      </c>
      <c r="X415" s="9"/>
    </row>
    <row r="416" spans="17:24" x14ac:dyDescent="0.25">
      <c r="Q416" s="5">
        <v>4.1500000000000004</v>
      </c>
      <c r="S416" s="5">
        <v>4.1500000000000004</v>
      </c>
      <c r="U416" s="5">
        <v>6.14</v>
      </c>
      <c r="W416" s="3">
        <v>8.3000000000000007</v>
      </c>
      <c r="X416" s="9"/>
    </row>
    <row r="417" spans="17:24" x14ac:dyDescent="0.25">
      <c r="Q417" s="5">
        <v>4.16</v>
      </c>
      <c r="S417" s="5">
        <v>4.16</v>
      </c>
      <c r="U417" s="5">
        <v>6.15</v>
      </c>
      <c r="W417" s="3">
        <v>8.32</v>
      </c>
      <c r="X417" s="9"/>
    </row>
    <row r="418" spans="17:24" x14ac:dyDescent="0.25">
      <c r="Q418" s="5">
        <v>4.17</v>
      </c>
      <c r="S418" s="5">
        <v>4.17</v>
      </c>
      <c r="U418" s="5">
        <v>6.16</v>
      </c>
      <c r="W418" s="3">
        <v>8.34</v>
      </c>
      <c r="X418" s="9"/>
    </row>
    <row r="419" spans="17:24" x14ac:dyDescent="0.25">
      <c r="Q419" s="5">
        <v>4.18</v>
      </c>
      <c r="S419" s="5">
        <v>4.18</v>
      </c>
      <c r="U419" s="5">
        <v>6.17</v>
      </c>
      <c r="W419" s="3">
        <v>8.36</v>
      </c>
      <c r="X419" s="9"/>
    </row>
    <row r="420" spans="17:24" x14ac:dyDescent="0.25">
      <c r="Q420" s="5">
        <v>4.1900000000000004</v>
      </c>
      <c r="S420" s="5">
        <v>4.1900000000000004</v>
      </c>
      <c r="U420" s="5">
        <v>6.18</v>
      </c>
      <c r="W420" s="3">
        <v>8.3800000000000008</v>
      </c>
      <c r="X420" s="9"/>
    </row>
    <row r="421" spans="17:24" x14ac:dyDescent="0.25">
      <c r="Q421" s="5">
        <v>4.2</v>
      </c>
      <c r="S421" s="5">
        <v>4.2</v>
      </c>
      <c r="U421" s="5">
        <v>6.19</v>
      </c>
      <c r="W421" s="3">
        <v>8.4</v>
      </c>
      <c r="X421" s="9"/>
    </row>
    <row r="422" spans="17:24" x14ac:dyDescent="0.25">
      <c r="Q422" s="5">
        <v>4.21</v>
      </c>
      <c r="S422" s="5">
        <v>4.21</v>
      </c>
      <c r="U422" s="5">
        <v>6.2</v>
      </c>
      <c r="W422" s="3">
        <v>8.42</v>
      </c>
      <c r="X422" s="9"/>
    </row>
    <row r="423" spans="17:24" x14ac:dyDescent="0.25">
      <c r="Q423" s="5">
        <v>4.22</v>
      </c>
      <c r="S423" s="5">
        <v>4.22</v>
      </c>
      <c r="U423" s="5">
        <v>6.21</v>
      </c>
      <c r="W423" s="3">
        <v>8.44</v>
      </c>
      <c r="X423" s="9"/>
    </row>
    <row r="424" spans="17:24" x14ac:dyDescent="0.25">
      <c r="Q424" s="5">
        <v>4.2300000000000004</v>
      </c>
      <c r="S424" s="5">
        <v>4.2300000000000004</v>
      </c>
      <c r="U424" s="5">
        <v>6.22</v>
      </c>
      <c r="W424" s="3">
        <v>8.4600000000000009</v>
      </c>
      <c r="X424" s="9"/>
    </row>
    <row r="425" spans="17:24" x14ac:dyDescent="0.25">
      <c r="Q425" s="5">
        <v>4.24</v>
      </c>
      <c r="S425" s="5">
        <v>4.24</v>
      </c>
      <c r="U425" s="5">
        <v>6.23</v>
      </c>
      <c r="W425" s="3">
        <v>8.48</v>
      </c>
      <c r="X425" s="9"/>
    </row>
    <row r="426" spans="17:24" x14ac:dyDescent="0.25">
      <c r="Q426" s="5">
        <v>4.25</v>
      </c>
      <c r="S426" s="5">
        <v>4.25</v>
      </c>
      <c r="U426" s="5">
        <v>6.24</v>
      </c>
      <c r="W426" s="3">
        <v>8.5</v>
      </c>
      <c r="X426" s="9"/>
    </row>
    <row r="427" spans="17:24" x14ac:dyDescent="0.25">
      <c r="Q427" s="5">
        <v>4.26</v>
      </c>
      <c r="S427" s="5">
        <v>4.26</v>
      </c>
      <c r="U427" s="5">
        <v>6.25</v>
      </c>
      <c r="W427" s="3">
        <v>8.52</v>
      </c>
      <c r="X427" s="9"/>
    </row>
    <row r="428" spans="17:24" x14ac:dyDescent="0.25">
      <c r="Q428" s="5">
        <v>4.2699999999999996</v>
      </c>
      <c r="S428" s="5">
        <v>4.2699999999999996</v>
      </c>
      <c r="U428" s="5">
        <v>6.26</v>
      </c>
      <c r="W428" s="3">
        <v>8.5399999999999991</v>
      </c>
      <c r="X428" s="9"/>
    </row>
    <row r="429" spans="17:24" x14ac:dyDescent="0.25">
      <c r="Q429" s="5">
        <v>4.28</v>
      </c>
      <c r="S429" s="5">
        <v>4.28</v>
      </c>
      <c r="U429" s="5">
        <v>6.27</v>
      </c>
      <c r="W429" s="3">
        <v>8.56</v>
      </c>
      <c r="X429" s="9"/>
    </row>
    <row r="430" spans="17:24" x14ac:dyDescent="0.25">
      <c r="Q430" s="5">
        <v>4.29</v>
      </c>
      <c r="S430" s="5">
        <v>4.29</v>
      </c>
      <c r="U430" s="5">
        <v>6.28</v>
      </c>
      <c r="W430" s="3">
        <v>8.58</v>
      </c>
      <c r="X430" s="9"/>
    </row>
    <row r="431" spans="17:24" x14ac:dyDescent="0.25">
      <c r="Q431" s="5">
        <v>4.3</v>
      </c>
      <c r="S431" s="5">
        <v>4.3</v>
      </c>
      <c r="U431" s="5">
        <v>6.29</v>
      </c>
      <c r="W431" s="3">
        <v>8.6</v>
      </c>
      <c r="X431" s="9"/>
    </row>
    <row r="432" spans="17:24" x14ac:dyDescent="0.25">
      <c r="Q432" s="5">
        <v>4.3099999999999996</v>
      </c>
      <c r="S432" s="5">
        <v>4.3099999999999996</v>
      </c>
      <c r="U432" s="5">
        <v>6.3</v>
      </c>
      <c r="W432" s="3">
        <v>8.6199999999999992</v>
      </c>
      <c r="X432" s="9"/>
    </row>
    <row r="433" spans="17:24" x14ac:dyDescent="0.25">
      <c r="Q433" s="5">
        <v>4.32</v>
      </c>
      <c r="S433" s="5">
        <v>4.32</v>
      </c>
      <c r="U433" s="5">
        <v>6.31</v>
      </c>
      <c r="W433" s="3">
        <v>8.64</v>
      </c>
      <c r="X433" s="9"/>
    </row>
    <row r="434" spans="17:24" x14ac:dyDescent="0.25">
      <c r="Q434" s="5">
        <v>4.33</v>
      </c>
      <c r="S434" s="5">
        <v>4.33</v>
      </c>
      <c r="U434" s="5">
        <v>6.32</v>
      </c>
      <c r="W434" s="3">
        <v>8.66</v>
      </c>
      <c r="X434" s="9"/>
    </row>
    <row r="435" spans="17:24" x14ac:dyDescent="0.25">
      <c r="Q435" s="5">
        <v>4.34</v>
      </c>
      <c r="S435" s="5">
        <v>4.34</v>
      </c>
      <c r="U435" s="5">
        <v>6.33</v>
      </c>
      <c r="W435" s="3">
        <v>8.68</v>
      </c>
      <c r="X435" s="4"/>
    </row>
    <row r="436" spans="17:24" x14ac:dyDescent="0.25">
      <c r="Q436" s="5">
        <v>4.3499999999999996</v>
      </c>
      <c r="S436" s="5">
        <v>4.3499999999999996</v>
      </c>
      <c r="U436" s="5">
        <v>6.34</v>
      </c>
      <c r="W436" s="3">
        <v>8.6999999999999993</v>
      </c>
      <c r="X436" s="4"/>
    </row>
    <row r="437" spans="17:24" x14ac:dyDescent="0.25">
      <c r="Q437" s="5">
        <v>4.3600000000000003</v>
      </c>
      <c r="S437" s="5">
        <v>4.3600000000000003</v>
      </c>
      <c r="U437" s="5">
        <v>6.35</v>
      </c>
      <c r="W437" s="3">
        <v>8.7200000000000006</v>
      </c>
      <c r="X437" s="4"/>
    </row>
    <row r="438" spans="17:24" x14ac:dyDescent="0.25">
      <c r="Q438" s="5">
        <v>4.37</v>
      </c>
      <c r="S438" s="5">
        <v>4.37</v>
      </c>
      <c r="U438" s="5">
        <v>6.36</v>
      </c>
      <c r="W438" s="3">
        <v>8.74</v>
      </c>
      <c r="X438" s="4"/>
    </row>
    <row r="439" spans="17:24" x14ac:dyDescent="0.25">
      <c r="Q439" s="5">
        <v>4.38</v>
      </c>
      <c r="S439" s="5">
        <v>4.38</v>
      </c>
      <c r="U439" s="5">
        <v>6.37</v>
      </c>
      <c r="W439" s="3">
        <v>8.76</v>
      </c>
      <c r="X439" s="4"/>
    </row>
    <row r="440" spans="17:24" x14ac:dyDescent="0.25">
      <c r="Q440" s="5">
        <v>4.3899999999999997</v>
      </c>
      <c r="S440" s="5">
        <v>4.3899999999999997</v>
      </c>
      <c r="U440" s="5">
        <v>6.38</v>
      </c>
      <c r="W440" s="3">
        <v>8.7799999999999994</v>
      </c>
      <c r="X440" s="4"/>
    </row>
    <row r="441" spans="17:24" x14ac:dyDescent="0.25">
      <c r="Q441" s="5">
        <v>4.4000000000000004</v>
      </c>
      <c r="S441" s="5">
        <v>4.4000000000000004</v>
      </c>
      <c r="U441" s="5">
        <v>6.39</v>
      </c>
      <c r="W441" s="3">
        <v>8.8000000000000007</v>
      </c>
      <c r="X441" s="4"/>
    </row>
    <row r="442" spans="17:24" x14ac:dyDescent="0.25">
      <c r="Q442" s="5">
        <v>4.41</v>
      </c>
      <c r="S442" s="5">
        <v>4.41</v>
      </c>
      <c r="U442" s="5">
        <v>6.4</v>
      </c>
      <c r="W442" s="3">
        <v>8.82</v>
      </c>
      <c r="X442" s="4">
        <v>99.983330555092479</v>
      </c>
    </row>
    <row r="443" spans="17:24" x14ac:dyDescent="0.25">
      <c r="Q443" s="5">
        <v>4.42</v>
      </c>
      <c r="S443" s="5">
        <v>4.42</v>
      </c>
      <c r="U443" s="5">
        <v>6.41</v>
      </c>
      <c r="W443" s="3">
        <v>8.84</v>
      </c>
      <c r="X443" s="4"/>
    </row>
    <row r="444" spans="17:24" x14ac:dyDescent="0.25">
      <c r="Q444" s="5">
        <v>4.43</v>
      </c>
      <c r="S444" s="5">
        <v>4.43</v>
      </c>
      <c r="U444" s="5">
        <v>6.42</v>
      </c>
      <c r="W444" s="3">
        <v>8.86</v>
      </c>
      <c r="X444" s="4"/>
    </row>
    <row r="445" spans="17:24" x14ac:dyDescent="0.25">
      <c r="Q445" s="5">
        <v>4.4400000000000004</v>
      </c>
      <c r="S445" s="5">
        <v>4.4400000000000004</v>
      </c>
      <c r="U445" s="5">
        <v>6.43</v>
      </c>
      <c r="W445" s="3">
        <v>8.8800000000000008</v>
      </c>
      <c r="X445" s="4"/>
    </row>
    <row r="446" spans="17:24" x14ac:dyDescent="0.25">
      <c r="Q446" s="5">
        <v>4.45</v>
      </c>
      <c r="S446" s="5">
        <v>4.45</v>
      </c>
      <c r="U446" s="5">
        <v>6.44</v>
      </c>
      <c r="W446" s="3">
        <v>8.9</v>
      </c>
      <c r="X446" s="4"/>
    </row>
    <row r="447" spans="17:24" x14ac:dyDescent="0.25">
      <c r="Q447" s="5">
        <v>4.46</v>
      </c>
      <c r="S447" s="5">
        <v>4.46</v>
      </c>
      <c r="U447" s="5">
        <v>6.45</v>
      </c>
      <c r="W447" s="3">
        <v>8.92</v>
      </c>
      <c r="X447" s="4"/>
    </row>
    <row r="448" spans="17:24" x14ac:dyDescent="0.25">
      <c r="Q448" s="5">
        <v>4.47</v>
      </c>
      <c r="S448" s="5">
        <v>4.47</v>
      </c>
      <c r="U448" s="5">
        <v>6.46</v>
      </c>
      <c r="W448" s="3">
        <v>8.94</v>
      </c>
      <c r="X448" s="4"/>
    </row>
    <row r="449" spans="17:24" x14ac:dyDescent="0.25">
      <c r="Q449" s="5">
        <v>4.4800000000000004</v>
      </c>
      <c r="S449" s="5">
        <v>4.4800000000000004</v>
      </c>
      <c r="U449" s="5">
        <v>6.47</v>
      </c>
      <c r="W449" s="3">
        <v>8.9600000000000009</v>
      </c>
      <c r="X449" s="4"/>
    </row>
    <row r="450" spans="17:24" x14ac:dyDescent="0.25">
      <c r="Q450" s="5">
        <v>4.49</v>
      </c>
      <c r="S450" s="5">
        <v>4.49</v>
      </c>
      <c r="U450" s="5">
        <v>6.48</v>
      </c>
      <c r="W450" s="3">
        <v>8.98</v>
      </c>
      <c r="X450" s="4"/>
    </row>
    <row r="451" spans="17:24" x14ac:dyDescent="0.25">
      <c r="Q451" s="5">
        <v>4.5</v>
      </c>
      <c r="S451" s="5">
        <v>4.5</v>
      </c>
      <c r="U451" s="5">
        <v>6.49</v>
      </c>
      <c r="W451" s="3">
        <v>9</v>
      </c>
      <c r="X451" s="4"/>
    </row>
    <row r="452" spans="17:24" x14ac:dyDescent="0.25">
      <c r="Q452" s="5">
        <v>4.51</v>
      </c>
      <c r="S452" s="5">
        <v>4.51</v>
      </c>
      <c r="U452" s="5">
        <v>6.5</v>
      </c>
      <c r="W452" s="3">
        <v>9.02</v>
      </c>
      <c r="X452" s="4"/>
    </row>
    <row r="453" spans="17:24" x14ac:dyDescent="0.25">
      <c r="Q453" s="5">
        <v>4.5199999999999996</v>
      </c>
      <c r="S453" s="5">
        <v>4.5199999999999996</v>
      </c>
      <c r="U453" s="5">
        <v>6.51</v>
      </c>
      <c r="W453" s="3">
        <v>9.0399999999999991</v>
      </c>
      <c r="X453" s="4"/>
    </row>
    <row r="454" spans="17:24" x14ac:dyDescent="0.25">
      <c r="Q454" s="5">
        <v>4.53</v>
      </c>
      <c r="S454" s="5">
        <v>4.53</v>
      </c>
      <c r="U454" s="5">
        <v>6.52</v>
      </c>
      <c r="W454" s="3">
        <v>9.06</v>
      </c>
      <c r="X454" s="4"/>
    </row>
    <row r="455" spans="17:24" x14ac:dyDescent="0.25">
      <c r="Q455" s="5">
        <v>4.54</v>
      </c>
      <c r="S455" s="5">
        <v>4.54</v>
      </c>
      <c r="U455" s="5">
        <v>6.53</v>
      </c>
      <c r="W455" s="3">
        <v>9.08</v>
      </c>
      <c r="X455" s="4"/>
    </row>
    <row r="456" spans="17:24" x14ac:dyDescent="0.25">
      <c r="Q456" s="5">
        <v>4.55</v>
      </c>
      <c r="S456" s="5">
        <v>4.55</v>
      </c>
      <c r="U456" s="5">
        <v>6.54</v>
      </c>
      <c r="W456" s="3">
        <v>9.1</v>
      </c>
      <c r="X456" s="4"/>
    </row>
    <row r="457" spans="17:24" x14ac:dyDescent="0.25">
      <c r="Q457" s="5">
        <v>4.5599999999999996</v>
      </c>
      <c r="S457" s="5">
        <v>4.5599999999999996</v>
      </c>
      <c r="U457" s="5">
        <v>6.55</v>
      </c>
      <c r="W457" s="3">
        <v>9.1199999999999992</v>
      </c>
      <c r="X457" s="4"/>
    </row>
    <row r="458" spans="17:24" x14ac:dyDescent="0.25">
      <c r="Q458" s="5">
        <v>4.57</v>
      </c>
      <c r="S458" s="5">
        <v>4.57</v>
      </c>
      <c r="U458" s="5">
        <v>6.56</v>
      </c>
      <c r="W458" s="3">
        <v>9.14</v>
      </c>
      <c r="X458" s="4"/>
    </row>
    <row r="459" spans="17:24" x14ac:dyDescent="0.25">
      <c r="Q459" s="5">
        <v>4.58</v>
      </c>
      <c r="S459" s="5">
        <v>4.58</v>
      </c>
      <c r="U459" s="5">
        <v>6.57</v>
      </c>
      <c r="W459" s="3">
        <v>9.16</v>
      </c>
      <c r="X459" s="4"/>
    </row>
    <row r="460" spans="17:24" x14ac:dyDescent="0.25">
      <c r="Q460" s="5">
        <v>4.59</v>
      </c>
      <c r="S460" s="5">
        <v>4.59</v>
      </c>
      <c r="U460" s="5">
        <v>6.58</v>
      </c>
      <c r="W460" s="3">
        <v>9.18</v>
      </c>
      <c r="X460" s="4"/>
    </row>
    <row r="461" spans="17:24" x14ac:dyDescent="0.25">
      <c r="Q461" s="5">
        <v>4.5999999999999996</v>
      </c>
      <c r="S461" s="5">
        <v>4.5999999999999996</v>
      </c>
      <c r="U461" s="5">
        <v>6.59</v>
      </c>
      <c r="W461" s="3">
        <v>9.1999999999999993</v>
      </c>
      <c r="X461" s="4"/>
    </row>
    <row r="462" spans="17:24" x14ac:dyDescent="0.25">
      <c r="Q462" s="5">
        <v>4.6100000000000003</v>
      </c>
      <c r="S462" s="5">
        <v>4.6100000000000003</v>
      </c>
      <c r="U462" s="5">
        <v>6.6</v>
      </c>
      <c r="W462" s="3">
        <v>9.2200000000000006</v>
      </c>
      <c r="X462" s="4"/>
    </row>
    <row r="463" spans="17:24" x14ac:dyDescent="0.25">
      <c r="Q463" s="5">
        <v>4.62</v>
      </c>
      <c r="S463" s="5">
        <v>4.62</v>
      </c>
      <c r="U463" s="5">
        <v>6.61</v>
      </c>
      <c r="W463" s="3">
        <v>9.24</v>
      </c>
      <c r="X463" s="4"/>
    </row>
    <row r="464" spans="17:24" x14ac:dyDescent="0.25">
      <c r="Q464" s="5">
        <v>4.63</v>
      </c>
      <c r="S464" s="5">
        <v>4.63</v>
      </c>
      <c r="U464" s="5">
        <v>6.62</v>
      </c>
      <c r="W464" s="3">
        <v>9.26</v>
      </c>
      <c r="X464" s="4"/>
    </row>
    <row r="465" spans="17:24" x14ac:dyDescent="0.25">
      <c r="Q465" s="5">
        <v>4.6399999999999997</v>
      </c>
      <c r="S465" s="5">
        <v>4.6399999999999997</v>
      </c>
      <c r="U465" s="5">
        <v>6.63</v>
      </c>
      <c r="V465">
        <v>101.39577306318169</v>
      </c>
      <c r="W465" s="3">
        <v>9.2799999999999994</v>
      </c>
      <c r="X465" s="4"/>
    </row>
    <row r="466" spans="17:24" x14ac:dyDescent="0.25">
      <c r="Q466" s="5">
        <v>4.6500000000000004</v>
      </c>
      <c r="S466" s="5">
        <v>4.6500000000000004</v>
      </c>
      <c r="U466" s="5">
        <v>6.64</v>
      </c>
      <c r="W466" s="3">
        <v>9.3000000000000007</v>
      </c>
      <c r="X466" s="4"/>
    </row>
    <row r="467" spans="17:24" x14ac:dyDescent="0.25">
      <c r="Q467" s="5">
        <v>4.66</v>
      </c>
      <c r="S467" s="5">
        <v>4.66</v>
      </c>
      <c r="U467" s="5">
        <v>6.65</v>
      </c>
      <c r="W467" s="3">
        <v>9.32</v>
      </c>
      <c r="X467" s="4"/>
    </row>
    <row r="468" spans="17:24" x14ac:dyDescent="0.25">
      <c r="Q468" s="5">
        <v>4.67</v>
      </c>
      <c r="S468" s="5">
        <v>4.67</v>
      </c>
      <c r="U468" s="5">
        <v>6.66</v>
      </c>
      <c r="W468" s="3">
        <v>9.34</v>
      </c>
      <c r="X468" s="4"/>
    </row>
    <row r="469" spans="17:24" x14ac:dyDescent="0.25">
      <c r="Q469" s="5">
        <v>4.68</v>
      </c>
      <c r="S469" s="5">
        <v>4.68</v>
      </c>
      <c r="U469" s="5">
        <v>6.67</v>
      </c>
      <c r="W469" s="3">
        <v>9.36</v>
      </c>
      <c r="X469" s="4"/>
    </row>
    <row r="470" spans="17:24" x14ac:dyDescent="0.25">
      <c r="Q470" s="5">
        <v>4.6900000000000004</v>
      </c>
      <c r="S470" s="5">
        <v>4.6900000000000004</v>
      </c>
      <c r="U470" s="5">
        <v>6.68</v>
      </c>
      <c r="W470" s="3">
        <v>9.3800000000000008</v>
      </c>
      <c r="X470" s="4"/>
    </row>
    <row r="471" spans="17:24" x14ac:dyDescent="0.25">
      <c r="Q471" s="5">
        <v>4.7</v>
      </c>
      <c r="S471" s="5">
        <v>4.7</v>
      </c>
      <c r="U471" s="5">
        <v>6.69</v>
      </c>
      <c r="W471" s="3">
        <v>9.4</v>
      </c>
      <c r="X471" s="4"/>
    </row>
    <row r="472" spans="17:24" x14ac:dyDescent="0.25">
      <c r="Q472" s="5">
        <v>4.71</v>
      </c>
      <c r="S472" s="5">
        <v>4.71</v>
      </c>
      <c r="U472" s="5">
        <v>6.7</v>
      </c>
      <c r="W472" s="3">
        <v>9.42</v>
      </c>
      <c r="X472" s="4"/>
    </row>
    <row r="473" spans="17:24" x14ac:dyDescent="0.25">
      <c r="Q473" s="5">
        <v>4.72</v>
      </c>
      <c r="S473" s="5">
        <v>4.72</v>
      </c>
      <c r="U473" s="5">
        <v>6.71</v>
      </c>
      <c r="W473" s="3">
        <v>9.44</v>
      </c>
      <c r="X473" s="4"/>
    </row>
    <row r="474" spans="17:24" x14ac:dyDescent="0.25">
      <c r="Q474" s="5">
        <v>4.7300000000000004</v>
      </c>
      <c r="S474" s="5">
        <v>4.7300000000000004</v>
      </c>
      <c r="U474" s="5">
        <v>6.72</v>
      </c>
      <c r="W474" s="3">
        <v>9.4600000000000009</v>
      </c>
      <c r="X474" s="4"/>
    </row>
    <row r="475" spans="17:24" x14ac:dyDescent="0.25">
      <c r="Q475" s="5">
        <v>4.74</v>
      </c>
      <c r="S475" s="5">
        <v>4.74</v>
      </c>
      <c r="U475" s="5">
        <v>6.73</v>
      </c>
      <c r="W475" s="3">
        <v>9.48</v>
      </c>
      <c r="X475" s="4"/>
    </row>
    <row r="476" spans="17:24" x14ac:dyDescent="0.25">
      <c r="Q476" s="5">
        <v>4.75</v>
      </c>
      <c r="R476" s="4">
        <v>92.021983569074052</v>
      </c>
      <c r="S476" s="5">
        <v>4.75</v>
      </c>
      <c r="T476">
        <v>81.964936184475775</v>
      </c>
      <c r="U476" s="5">
        <v>6.74</v>
      </c>
      <c r="W476" s="3">
        <v>9.5</v>
      </c>
      <c r="X476" s="4"/>
    </row>
    <row r="477" spans="17:24" x14ac:dyDescent="0.25">
      <c r="Q477" s="5">
        <v>4.76</v>
      </c>
      <c r="S477" s="5">
        <v>4.76</v>
      </c>
      <c r="U477" s="5">
        <v>6.75</v>
      </c>
      <c r="W477" s="3">
        <v>9.52</v>
      </c>
      <c r="X477" s="4"/>
    </row>
    <row r="478" spans="17:24" x14ac:dyDescent="0.25">
      <c r="Q478" s="5">
        <v>4.7699999999999996</v>
      </c>
      <c r="S478" s="5">
        <v>4.7699999999999996</v>
      </c>
      <c r="U478" s="5">
        <v>6.76</v>
      </c>
      <c r="W478" s="3">
        <v>9.5399999999999991</v>
      </c>
      <c r="X478" s="4"/>
    </row>
    <row r="479" spans="17:24" x14ac:dyDescent="0.25">
      <c r="Q479" s="5">
        <v>4.78</v>
      </c>
      <c r="S479" s="5">
        <v>4.78</v>
      </c>
      <c r="U479" s="5">
        <v>6.77</v>
      </c>
      <c r="W479" s="3">
        <v>9.56</v>
      </c>
      <c r="X479" s="4"/>
    </row>
    <row r="480" spans="17:24" x14ac:dyDescent="0.25">
      <c r="Q480" s="5">
        <v>4.79</v>
      </c>
      <c r="S480" s="5">
        <v>4.79</v>
      </c>
      <c r="U480" s="5">
        <v>6.78</v>
      </c>
      <c r="W480" s="3">
        <v>9.58</v>
      </c>
      <c r="X480" s="4"/>
    </row>
    <row r="481" spans="17:24" x14ac:dyDescent="0.25">
      <c r="Q481" s="5">
        <v>4.8</v>
      </c>
      <c r="S481" s="5">
        <v>4.8</v>
      </c>
      <c r="U481" s="5">
        <v>6.79</v>
      </c>
      <c r="W481" s="3">
        <v>9.6</v>
      </c>
      <c r="X481" s="4"/>
    </row>
    <row r="482" spans="17:24" x14ac:dyDescent="0.25">
      <c r="Q482" s="5">
        <v>4.8099999999999996</v>
      </c>
      <c r="S482" s="5">
        <v>4.8099999999999996</v>
      </c>
      <c r="U482" s="5">
        <v>6.8</v>
      </c>
      <c r="W482" s="3">
        <v>9.6199999999999992</v>
      </c>
      <c r="X482" s="4"/>
    </row>
    <row r="483" spans="17:24" x14ac:dyDescent="0.25">
      <c r="Q483" s="5">
        <v>4.82</v>
      </c>
      <c r="S483" s="5">
        <v>4.82</v>
      </c>
      <c r="U483" s="5">
        <v>6.81</v>
      </c>
      <c r="W483" s="3">
        <v>9.64</v>
      </c>
      <c r="X483" s="4"/>
    </row>
    <row r="484" spans="17:24" x14ac:dyDescent="0.25">
      <c r="Q484" s="5">
        <v>4.83</v>
      </c>
      <c r="S484" s="5">
        <v>4.83</v>
      </c>
      <c r="U484" s="5">
        <v>6.82</v>
      </c>
      <c r="W484" s="3">
        <v>9.66</v>
      </c>
      <c r="X484" s="4"/>
    </row>
    <row r="485" spans="17:24" x14ac:dyDescent="0.25">
      <c r="Q485" s="5">
        <v>4.84</v>
      </c>
      <c r="S485" s="5">
        <v>4.84</v>
      </c>
      <c r="U485" s="5">
        <v>6.83</v>
      </c>
      <c r="W485" s="3">
        <v>9.68</v>
      </c>
      <c r="X485" s="4"/>
    </row>
    <row r="486" spans="17:24" x14ac:dyDescent="0.25">
      <c r="Q486" s="5">
        <v>4.8499999999999996</v>
      </c>
      <c r="S486" s="5">
        <v>4.8499999999999996</v>
      </c>
      <c r="U486" s="5">
        <v>6.84</v>
      </c>
      <c r="W486" s="3">
        <v>9.6999999999999993</v>
      </c>
      <c r="X486" s="4"/>
    </row>
    <row r="487" spans="17:24" x14ac:dyDescent="0.25">
      <c r="Q487" s="5">
        <v>4.8600000000000003</v>
      </c>
      <c r="S487" s="5">
        <v>4.8600000000000003</v>
      </c>
      <c r="U487" s="5">
        <v>6.85</v>
      </c>
      <c r="W487" s="3">
        <v>9.7200000000000006</v>
      </c>
      <c r="X487" s="4"/>
    </row>
    <row r="488" spans="17:24" x14ac:dyDescent="0.25">
      <c r="Q488" s="5">
        <v>4.87</v>
      </c>
      <c r="S488" s="5">
        <v>4.87</v>
      </c>
      <c r="U488" s="5">
        <v>6.86</v>
      </c>
      <c r="W488" s="3">
        <v>9.74</v>
      </c>
      <c r="X488" s="4"/>
    </row>
    <row r="489" spans="17:24" x14ac:dyDescent="0.25">
      <c r="Q489" s="5">
        <v>4.88</v>
      </c>
      <c r="S489" s="5">
        <v>4.88</v>
      </c>
      <c r="U489" s="5">
        <v>6.87</v>
      </c>
      <c r="W489" s="3">
        <v>9.76</v>
      </c>
      <c r="X489" s="4"/>
    </row>
    <row r="490" spans="17:24" x14ac:dyDescent="0.25">
      <c r="Q490" s="5">
        <v>4.8899999999999997</v>
      </c>
      <c r="S490" s="5">
        <v>4.8899999999999997</v>
      </c>
      <c r="U490" s="5">
        <v>6.88</v>
      </c>
      <c r="W490" s="3">
        <v>9.7799999999999994</v>
      </c>
      <c r="X490" s="4"/>
    </row>
    <row r="491" spans="17:24" x14ac:dyDescent="0.25">
      <c r="Q491" s="5">
        <v>4.9000000000000004</v>
      </c>
      <c r="S491" s="5">
        <v>4.9000000000000004</v>
      </c>
      <c r="U491" s="5">
        <v>6.89</v>
      </c>
      <c r="W491" s="3">
        <v>9.8000000000000007</v>
      </c>
      <c r="X491" s="4"/>
    </row>
    <row r="492" spans="17:24" x14ac:dyDescent="0.25">
      <c r="Q492" s="5">
        <v>4.91</v>
      </c>
      <c r="S492" s="5">
        <v>4.91</v>
      </c>
      <c r="U492" s="5">
        <v>6.9</v>
      </c>
      <c r="W492" s="3">
        <v>9.82</v>
      </c>
      <c r="X492" s="4">
        <v>108.6775332120572</v>
      </c>
    </row>
    <row r="493" spans="17:24" x14ac:dyDescent="0.25">
      <c r="Q493" s="5">
        <v>4.92</v>
      </c>
      <c r="S493" s="5">
        <v>4.92</v>
      </c>
      <c r="U493" s="5">
        <v>6.91</v>
      </c>
      <c r="W493" s="3">
        <v>9.84</v>
      </c>
      <c r="X493" s="4"/>
    </row>
    <row r="494" spans="17:24" x14ac:dyDescent="0.25">
      <c r="Q494" s="5">
        <v>4.93</v>
      </c>
      <c r="S494" s="5">
        <v>4.93</v>
      </c>
      <c r="U494" s="5">
        <v>6.92</v>
      </c>
      <c r="W494" s="3">
        <v>9.86</v>
      </c>
      <c r="X494" s="4"/>
    </row>
    <row r="495" spans="17:24" x14ac:dyDescent="0.25">
      <c r="Q495" s="5">
        <v>4.9400000000000004</v>
      </c>
      <c r="S495" s="5">
        <v>4.9400000000000004</v>
      </c>
      <c r="U495" s="5">
        <v>6.93</v>
      </c>
      <c r="W495" s="3">
        <v>9.8800000000000008</v>
      </c>
      <c r="X495" s="4"/>
    </row>
    <row r="496" spans="17:24" x14ac:dyDescent="0.25">
      <c r="Q496" s="5">
        <v>4.95</v>
      </c>
      <c r="S496" s="5">
        <v>4.95</v>
      </c>
      <c r="U496" s="5">
        <v>6.94</v>
      </c>
      <c r="W496" s="3">
        <v>9.9</v>
      </c>
      <c r="X496" s="4"/>
    </row>
    <row r="497" spans="17:24" x14ac:dyDescent="0.25">
      <c r="Q497" s="5">
        <v>4.96</v>
      </c>
      <c r="S497" s="5">
        <v>4.96</v>
      </c>
      <c r="U497" s="5">
        <v>6.95</v>
      </c>
      <c r="W497" s="3">
        <v>9.92</v>
      </c>
      <c r="X497" s="4"/>
    </row>
    <row r="498" spans="17:24" x14ac:dyDescent="0.25">
      <c r="Q498" s="5">
        <v>4.97</v>
      </c>
      <c r="S498" s="5">
        <v>4.97</v>
      </c>
      <c r="U498" s="5">
        <v>6.96</v>
      </c>
      <c r="W498" s="3">
        <v>9.94</v>
      </c>
      <c r="X498" s="4"/>
    </row>
    <row r="499" spans="17:24" x14ac:dyDescent="0.25">
      <c r="Q499" s="5">
        <v>4.9800000000000004</v>
      </c>
      <c r="S499" s="5">
        <v>4.9800000000000004</v>
      </c>
      <c r="U499" s="5">
        <v>6.97</v>
      </c>
      <c r="W499" s="3">
        <v>9.9600000000000009</v>
      </c>
      <c r="X499" s="4"/>
    </row>
    <row r="500" spans="17:24" x14ac:dyDescent="0.25">
      <c r="Q500" s="5">
        <v>4.99</v>
      </c>
      <c r="S500" s="5">
        <v>4.99</v>
      </c>
      <c r="U500" s="5">
        <v>6.98</v>
      </c>
      <c r="W500" s="3">
        <v>9.98</v>
      </c>
      <c r="X500" s="4"/>
    </row>
    <row r="501" spans="17:24" x14ac:dyDescent="0.25">
      <c r="Q501" s="5">
        <v>5</v>
      </c>
      <c r="S501" s="5">
        <v>5</v>
      </c>
      <c r="U501" s="5">
        <v>6.99</v>
      </c>
      <c r="W501" s="3">
        <v>10</v>
      </c>
      <c r="X501" s="4"/>
    </row>
    <row r="502" spans="17:24" x14ac:dyDescent="0.25">
      <c r="Q502" s="5">
        <v>5.01</v>
      </c>
      <c r="S502" s="5">
        <v>5.01</v>
      </c>
      <c r="U502" s="5">
        <v>7</v>
      </c>
      <c r="W502" s="3">
        <v>10.02</v>
      </c>
      <c r="X502" s="4"/>
    </row>
    <row r="503" spans="17:24" x14ac:dyDescent="0.25">
      <c r="Q503" s="5">
        <v>5.0199999999999996</v>
      </c>
      <c r="S503" s="5">
        <v>5.0199999999999996</v>
      </c>
      <c r="U503" s="5">
        <v>7.01</v>
      </c>
      <c r="W503" s="3">
        <v>10.039999999999999</v>
      </c>
      <c r="X503" s="4"/>
    </row>
    <row r="504" spans="17:24" x14ac:dyDescent="0.25">
      <c r="Q504" s="5">
        <v>5.03</v>
      </c>
      <c r="S504" s="5">
        <v>5.03</v>
      </c>
      <c r="U504" s="5">
        <v>7.02</v>
      </c>
      <c r="W504" s="3">
        <v>10.06</v>
      </c>
      <c r="X504" s="4"/>
    </row>
    <row r="505" spans="17:24" x14ac:dyDescent="0.25">
      <c r="Q505" s="5">
        <v>5.04</v>
      </c>
      <c r="S505" s="5">
        <v>5.04</v>
      </c>
      <c r="U505" s="5">
        <v>7.03</v>
      </c>
      <c r="W505" s="3">
        <v>10.08</v>
      </c>
      <c r="X505" s="4"/>
    </row>
    <row r="506" spans="17:24" x14ac:dyDescent="0.25">
      <c r="Q506" s="5">
        <v>5.05</v>
      </c>
      <c r="S506" s="5">
        <v>5.05</v>
      </c>
      <c r="U506" s="5">
        <v>7.04</v>
      </c>
      <c r="W506" s="3">
        <v>10.1</v>
      </c>
      <c r="X506" s="4"/>
    </row>
    <row r="507" spans="17:24" x14ac:dyDescent="0.25">
      <c r="Q507" s="5">
        <v>5.0599999999999996</v>
      </c>
      <c r="S507" s="5">
        <v>5.0599999999999996</v>
      </c>
      <c r="U507" s="5">
        <v>7.05</v>
      </c>
      <c r="W507" s="3">
        <v>10.119999999999999</v>
      </c>
      <c r="X507" s="4"/>
    </row>
    <row r="508" spans="17:24" x14ac:dyDescent="0.25">
      <c r="Q508" s="5">
        <v>5.07</v>
      </c>
      <c r="S508" s="5">
        <v>5.07</v>
      </c>
      <c r="U508" s="5">
        <v>7.06</v>
      </c>
      <c r="W508" s="3">
        <v>10.14</v>
      </c>
      <c r="X508" s="4"/>
    </row>
    <row r="509" spans="17:24" x14ac:dyDescent="0.25">
      <c r="Q509" s="5">
        <v>5.08</v>
      </c>
      <c r="S509" s="5">
        <v>5.08</v>
      </c>
      <c r="U509" s="5">
        <v>7.07</v>
      </c>
      <c r="W509" s="3">
        <v>10.16</v>
      </c>
      <c r="X509" s="4"/>
    </row>
    <row r="510" spans="17:24" x14ac:dyDescent="0.25">
      <c r="Q510" s="5">
        <v>5.09</v>
      </c>
      <c r="S510" s="5">
        <v>5.09</v>
      </c>
      <c r="U510" s="5">
        <v>7.08</v>
      </c>
      <c r="W510" s="3">
        <v>10.18</v>
      </c>
      <c r="X510" s="4"/>
    </row>
    <row r="511" spans="17:24" x14ac:dyDescent="0.25">
      <c r="Q511" s="5">
        <v>5.0999999999999996</v>
      </c>
      <c r="S511" s="5">
        <v>5.0999999999999996</v>
      </c>
      <c r="U511" s="5">
        <v>7.09</v>
      </c>
      <c r="W511" s="3">
        <v>10.199999999999999</v>
      </c>
      <c r="X511" s="4"/>
    </row>
    <row r="512" spans="17:24" x14ac:dyDescent="0.25">
      <c r="Q512" s="5">
        <v>5.1100000000000003</v>
      </c>
      <c r="S512" s="5">
        <v>5.1100000000000003</v>
      </c>
      <c r="U512" s="5">
        <v>7.1</v>
      </c>
      <c r="W512" s="3">
        <v>10.220000000000001</v>
      </c>
      <c r="X512" s="4"/>
    </row>
    <row r="513" spans="17:24" x14ac:dyDescent="0.25">
      <c r="Q513" s="5">
        <v>5.12</v>
      </c>
      <c r="S513" s="5">
        <v>5.12</v>
      </c>
      <c r="U513" s="5">
        <v>7.11</v>
      </c>
      <c r="W513" s="3">
        <v>10.24</v>
      </c>
      <c r="X513" s="4"/>
    </row>
    <row r="514" spans="17:24" x14ac:dyDescent="0.25">
      <c r="Q514" s="5">
        <v>5.13</v>
      </c>
      <c r="S514" s="5">
        <v>5.13</v>
      </c>
      <c r="U514" s="5">
        <v>7.12</v>
      </c>
      <c r="W514" s="3">
        <v>10.26</v>
      </c>
      <c r="X514" s="4"/>
    </row>
    <row r="515" spans="17:24" x14ac:dyDescent="0.25">
      <c r="Q515" s="5">
        <v>5.14</v>
      </c>
      <c r="S515" s="5">
        <v>5.14</v>
      </c>
      <c r="U515" s="5">
        <v>7.13</v>
      </c>
      <c r="V515">
        <v>98.617806677888851</v>
      </c>
      <c r="W515" s="3">
        <v>10.28</v>
      </c>
      <c r="X515" s="4"/>
    </row>
    <row r="516" spans="17:24" x14ac:dyDescent="0.25">
      <c r="Q516" s="5">
        <v>5.15</v>
      </c>
      <c r="S516" s="5">
        <v>5.15</v>
      </c>
      <c r="U516" s="5">
        <v>7.14</v>
      </c>
      <c r="W516" s="3">
        <v>10.3</v>
      </c>
      <c r="X516" s="4"/>
    </row>
    <row r="517" spans="17:24" x14ac:dyDescent="0.25">
      <c r="Q517" s="5">
        <v>5.16</v>
      </c>
      <c r="S517" s="5">
        <v>5.16</v>
      </c>
      <c r="U517" s="5">
        <v>7.15</v>
      </c>
      <c r="W517" s="3">
        <v>10.32</v>
      </c>
      <c r="X517" s="4"/>
    </row>
    <row r="518" spans="17:24" x14ac:dyDescent="0.25">
      <c r="Q518" s="5">
        <v>5.17</v>
      </c>
      <c r="S518" s="5">
        <v>5.17</v>
      </c>
      <c r="U518" s="5">
        <v>7.16</v>
      </c>
      <c r="W518" s="3">
        <v>10.34</v>
      </c>
      <c r="X518" s="4"/>
    </row>
    <row r="519" spans="17:24" x14ac:dyDescent="0.25">
      <c r="Q519" s="5">
        <v>5.18</v>
      </c>
      <c r="S519" s="5">
        <v>5.18</v>
      </c>
      <c r="U519" s="5">
        <v>7.17</v>
      </c>
      <c r="W519" s="3">
        <v>10.36</v>
      </c>
      <c r="X519" s="4"/>
    </row>
    <row r="520" spans="17:24" x14ac:dyDescent="0.25">
      <c r="Q520" s="5">
        <v>5.19</v>
      </c>
      <c r="S520" s="5">
        <v>5.19</v>
      </c>
      <c r="U520" s="5">
        <v>7.18</v>
      </c>
      <c r="W520" s="3">
        <v>10.38</v>
      </c>
      <c r="X520" s="4"/>
    </row>
    <row r="521" spans="17:24" x14ac:dyDescent="0.25">
      <c r="Q521" s="5">
        <v>5.2</v>
      </c>
      <c r="S521" s="5">
        <v>5.2</v>
      </c>
      <c r="U521" s="5">
        <v>7.19</v>
      </c>
      <c r="W521" s="3">
        <v>10.4</v>
      </c>
      <c r="X521" s="4"/>
    </row>
    <row r="522" spans="17:24" x14ac:dyDescent="0.25">
      <c r="Q522" s="5">
        <v>5.21</v>
      </c>
      <c r="S522" s="5">
        <v>5.21</v>
      </c>
      <c r="U522" s="5">
        <v>7.2</v>
      </c>
      <c r="W522" s="3">
        <v>10.42</v>
      </c>
      <c r="X522" s="4"/>
    </row>
    <row r="523" spans="17:24" x14ac:dyDescent="0.25">
      <c r="Q523" s="5">
        <v>5.22</v>
      </c>
      <c r="S523" s="5">
        <v>5.22</v>
      </c>
      <c r="U523" s="5">
        <v>7.21</v>
      </c>
      <c r="W523" s="3">
        <v>10.44</v>
      </c>
      <c r="X523" s="4"/>
    </row>
    <row r="524" spans="17:24" x14ac:dyDescent="0.25">
      <c r="Q524" s="5">
        <v>5.23</v>
      </c>
      <c r="S524" s="5">
        <v>5.23</v>
      </c>
      <c r="U524" s="5">
        <v>7.22</v>
      </c>
      <c r="W524" s="3">
        <v>10.46</v>
      </c>
      <c r="X524" s="4"/>
    </row>
    <row r="525" spans="17:24" x14ac:dyDescent="0.25">
      <c r="Q525" s="5">
        <v>5.24</v>
      </c>
      <c r="S525" s="5">
        <v>5.24</v>
      </c>
      <c r="U525" s="5">
        <v>7.23</v>
      </c>
      <c r="W525" s="3">
        <v>10.48</v>
      </c>
      <c r="X525" s="4"/>
    </row>
    <row r="526" spans="17:24" x14ac:dyDescent="0.25">
      <c r="Q526" s="5">
        <v>5.25</v>
      </c>
      <c r="S526" s="5">
        <v>5.25</v>
      </c>
      <c r="U526" s="5">
        <v>7.24</v>
      </c>
      <c r="W526" s="3">
        <v>10.5</v>
      </c>
      <c r="X526" s="4"/>
    </row>
    <row r="527" spans="17:24" x14ac:dyDescent="0.25">
      <c r="Q527" s="5">
        <v>5.26</v>
      </c>
      <c r="S527" s="5">
        <v>5.26</v>
      </c>
      <c r="U527" s="5">
        <v>7.25</v>
      </c>
      <c r="W527" s="3">
        <v>10.52</v>
      </c>
      <c r="X527" s="4"/>
    </row>
    <row r="528" spans="17:24" x14ac:dyDescent="0.25">
      <c r="Q528" s="5">
        <v>5.27</v>
      </c>
      <c r="S528" s="5">
        <v>5.27</v>
      </c>
      <c r="U528" s="5">
        <v>7.26</v>
      </c>
      <c r="W528" s="3">
        <v>10.54</v>
      </c>
      <c r="X528" s="4"/>
    </row>
    <row r="529" spans="17:24" x14ac:dyDescent="0.25">
      <c r="Q529" s="5">
        <v>5.28</v>
      </c>
      <c r="S529" s="5">
        <v>5.28</v>
      </c>
      <c r="U529" s="5">
        <v>7.27</v>
      </c>
      <c r="W529" s="3">
        <v>10.56</v>
      </c>
      <c r="X529" s="4"/>
    </row>
    <row r="530" spans="17:24" x14ac:dyDescent="0.25">
      <c r="Q530" s="5">
        <v>5.29</v>
      </c>
      <c r="S530" s="5">
        <v>5.29</v>
      </c>
      <c r="U530" s="5">
        <v>7.28</v>
      </c>
      <c r="W530" s="3">
        <v>10.58</v>
      </c>
      <c r="X530" s="4"/>
    </row>
    <row r="531" spans="17:24" x14ac:dyDescent="0.25">
      <c r="Q531" s="5">
        <v>5.3</v>
      </c>
      <c r="S531" s="5">
        <v>5.3</v>
      </c>
      <c r="U531" s="5">
        <v>7.29</v>
      </c>
      <c r="W531" s="3">
        <v>10.6</v>
      </c>
      <c r="X531" s="4"/>
    </row>
    <row r="532" spans="17:24" x14ac:dyDescent="0.25">
      <c r="Q532" s="5">
        <v>5.31</v>
      </c>
      <c r="S532" s="5">
        <v>5.31</v>
      </c>
      <c r="U532" s="5">
        <v>7.3</v>
      </c>
      <c r="W532" s="3">
        <v>10.62</v>
      </c>
      <c r="X532" s="4"/>
    </row>
    <row r="533" spans="17:24" x14ac:dyDescent="0.25">
      <c r="Q533" s="5">
        <v>5.32</v>
      </c>
      <c r="S533" s="5">
        <v>5.32</v>
      </c>
      <c r="U533" s="5">
        <v>7.31</v>
      </c>
      <c r="W533" s="3">
        <v>10.64</v>
      </c>
      <c r="X533" s="4"/>
    </row>
    <row r="534" spans="17:24" x14ac:dyDescent="0.25">
      <c r="Q534" s="5">
        <v>5.33</v>
      </c>
      <c r="S534" s="5">
        <v>5.33</v>
      </c>
      <c r="U534" s="5">
        <v>7.32</v>
      </c>
      <c r="W534" s="3">
        <v>10.66</v>
      </c>
      <c r="X534" s="4"/>
    </row>
    <row r="535" spans="17:24" x14ac:dyDescent="0.25">
      <c r="Q535" s="5">
        <v>5.34</v>
      </c>
      <c r="S535" s="5">
        <v>5.34</v>
      </c>
      <c r="U535" s="5">
        <v>7.33</v>
      </c>
      <c r="W535" s="3">
        <v>10.68</v>
      </c>
      <c r="X535" s="4"/>
    </row>
    <row r="536" spans="17:24" x14ac:dyDescent="0.25">
      <c r="Q536" s="5">
        <v>5.35</v>
      </c>
      <c r="S536" s="5">
        <v>5.35</v>
      </c>
      <c r="U536" s="5">
        <v>7.34</v>
      </c>
      <c r="W536" s="3">
        <v>10.7</v>
      </c>
      <c r="X536" s="4"/>
    </row>
    <row r="537" spans="17:24" x14ac:dyDescent="0.25">
      <c r="Q537" s="5">
        <v>5.36</v>
      </c>
      <c r="S537" s="5">
        <v>5.36</v>
      </c>
      <c r="U537" s="5">
        <v>7.35</v>
      </c>
      <c r="W537" s="3">
        <v>10.72</v>
      </c>
      <c r="X537" s="4"/>
    </row>
    <row r="538" spans="17:24" x14ac:dyDescent="0.25">
      <c r="Q538" s="5">
        <v>5.37</v>
      </c>
      <c r="S538" s="5">
        <v>5.37</v>
      </c>
      <c r="U538" s="5">
        <v>7.36</v>
      </c>
      <c r="W538" s="3">
        <v>10.74</v>
      </c>
      <c r="X538" s="4"/>
    </row>
    <row r="539" spans="17:24" x14ac:dyDescent="0.25">
      <c r="Q539" s="5">
        <v>5.38</v>
      </c>
      <c r="S539" s="5">
        <v>5.38</v>
      </c>
      <c r="U539" s="5">
        <v>7.37</v>
      </c>
      <c r="W539" s="3">
        <v>10.76</v>
      </c>
      <c r="X539" s="4"/>
    </row>
    <row r="540" spans="17:24" x14ac:dyDescent="0.25">
      <c r="Q540" s="5">
        <v>5.39</v>
      </c>
      <c r="S540" s="5">
        <v>5.39</v>
      </c>
      <c r="U540" s="5">
        <v>7.38</v>
      </c>
      <c r="W540" s="3">
        <v>10.78</v>
      </c>
      <c r="X540" s="4"/>
    </row>
    <row r="541" spans="17:24" x14ac:dyDescent="0.25">
      <c r="Q541" s="5">
        <v>5.4</v>
      </c>
      <c r="S541" s="5">
        <v>5.4</v>
      </c>
      <c r="U541" s="5">
        <v>7.39</v>
      </c>
      <c r="W541" s="3">
        <v>10.8</v>
      </c>
      <c r="X541" s="4"/>
    </row>
    <row r="542" spans="17:24" x14ac:dyDescent="0.25">
      <c r="Q542" s="5">
        <v>5.41</v>
      </c>
      <c r="S542" s="5">
        <v>5.41</v>
      </c>
      <c r="U542" s="5">
        <v>7.4</v>
      </c>
      <c r="W542" s="3">
        <v>10.82</v>
      </c>
      <c r="X542" s="4">
        <v>113.6174210853319</v>
      </c>
    </row>
    <row r="543" spans="17:24" x14ac:dyDescent="0.25">
      <c r="Q543" s="5">
        <v>5.42</v>
      </c>
      <c r="S543" s="5">
        <v>5.42</v>
      </c>
      <c r="U543" s="5">
        <v>7.41</v>
      </c>
      <c r="W543" s="3">
        <v>10.84</v>
      </c>
      <c r="X543" s="4"/>
    </row>
    <row r="544" spans="17:24" x14ac:dyDescent="0.25">
      <c r="Q544" s="5">
        <v>5.43</v>
      </c>
      <c r="S544" s="5">
        <v>5.43</v>
      </c>
      <c r="U544" s="5">
        <v>7.42</v>
      </c>
      <c r="W544" s="3">
        <v>10.86</v>
      </c>
      <c r="X544" s="4"/>
    </row>
    <row r="545" spans="17:24" x14ac:dyDescent="0.25">
      <c r="Q545" s="5">
        <v>5.44</v>
      </c>
      <c r="S545" s="5">
        <v>5.44</v>
      </c>
      <c r="U545" s="5">
        <v>7.43</v>
      </c>
      <c r="W545" s="3">
        <v>10.88</v>
      </c>
      <c r="X545" s="4"/>
    </row>
    <row r="546" spans="17:24" x14ac:dyDescent="0.25">
      <c r="Q546" s="5">
        <v>5.45</v>
      </c>
      <c r="S546" s="5">
        <v>5.45</v>
      </c>
      <c r="U546" s="5">
        <v>7.44</v>
      </c>
      <c r="W546" s="3">
        <v>10.9</v>
      </c>
      <c r="X546" s="4"/>
    </row>
    <row r="547" spans="17:24" x14ac:dyDescent="0.25">
      <c r="Q547" s="5">
        <v>5.46</v>
      </c>
      <c r="S547" s="5">
        <v>5.46</v>
      </c>
      <c r="U547" s="5">
        <v>7.45</v>
      </c>
      <c r="W547" s="3">
        <v>10.92</v>
      </c>
      <c r="X547" s="4"/>
    </row>
    <row r="548" spans="17:24" x14ac:dyDescent="0.25">
      <c r="Q548" s="5">
        <v>5.47</v>
      </c>
      <c r="S548" s="5">
        <v>5.47</v>
      </c>
      <c r="U548" s="5">
        <v>7.46</v>
      </c>
      <c r="W548" s="3">
        <v>10.94</v>
      </c>
      <c r="X548" s="4"/>
    </row>
    <row r="549" spans="17:24" x14ac:dyDescent="0.25">
      <c r="Q549" s="5">
        <v>5.48</v>
      </c>
      <c r="S549" s="5">
        <v>5.48</v>
      </c>
      <c r="U549" s="5">
        <v>7.47</v>
      </c>
      <c r="W549" s="3">
        <v>10.96</v>
      </c>
      <c r="X549" s="4"/>
    </row>
    <row r="550" spans="17:24" x14ac:dyDescent="0.25">
      <c r="Q550" s="5">
        <v>5.49</v>
      </c>
      <c r="S550" s="5">
        <v>5.49</v>
      </c>
      <c r="U550" s="5">
        <v>7.48</v>
      </c>
      <c r="W550" s="3">
        <v>10.98</v>
      </c>
      <c r="X550" s="4"/>
    </row>
    <row r="551" spans="17:24" x14ac:dyDescent="0.25">
      <c r="Q551" s="5">
        <v>5.5</v>
      </c>
      <c r="S551" s="5">
        <v>5.5</v>
      </c>
      <c r="U551" s="5">
        <v>7.49</v>
      </c>
      <c r="W551" s="3">
        <v>11</v>
      </c>
      <c r="X551" s="4"/>
    </row>
    <row r="552" spans="17:24" x14ac:dyDescent="0.25">
      <c r="Q552" s="5">
        <v>5.51</v>
      </c>
      <c r="S552" s="5">
        <v>5.51</v>
      </c>
      <c r="U552" s="5">
        <v>7.5</v>
      </c>
      <c r="W552" s="3">
        <v>11.02</v>
      </c>
      <c r="X552" s="4"/>
    </row>
    <row r="553" spans="17:24" x14ac:dyDescent="0.25">
      <c r="Q553" s="5">
        <v>5.52</v>
      </c>
      <c r="S553" s="5">
        <v>5.52</v>
      </c>
      <c r="U553" s="5">
        <v>7.51</v>
      </c>
      <c r="W553" s="3">
        <v>11.04</v>
      </c>
      <c r="X553" s="4"/>
    </row>
    <row r="554" spans="17:24" x14ac:dyDescent="0.25">
      <c r="Q554" s="5">
        <v>5.53</v>
      </c>
      <c r="S554" s="5">
        <v>5.53</v>
      </c>
      <c r="U554" s="5">
        <v>7.52</v>
      </c>
      <c r="W554" s="3">
        <v>11.06</v>
      </c>
      <c r="X554" s="4"/>
    </row>
    <row r="555" spans="17:24" x14ac:dyDescent="0.25">
      <c r="Q555" s="5">
        <v>5.54</v>
      </c>
      <c r="S555" s="5">
        <v>5.54</v>
      </c>
      <c r="U555" s="5">
        <v>7.53</v>
      </c>
      <c r="W555" s="3">
        <v>11.08</v>
      </c>
      <c r="X555" s="4"/>
    </row>
    <row r="556" spans="17:24" x14ac:dyDescent="0.25">
      <c r="Q556" s="5">
        <v>5.55</v>
      </c>
      <c r="S556" s="5">
        <v>5.55</v>
      </c>
      <c r="U556" s="5">
        <v>7.54</v>
      </c>
      <c r="W556" s="3">
        <v>11.1</v>
      </c>
      <c r="X556" s="4"/>
    </row>
    <row r="557" spans="17:24" x14ac:dyDescent="0.25">
      <c r="Q557" s="5">
        <v>5.56</v>
      </c>
      <c r="S557" s="5">
        <v>5.56</v>
      </c>
      <c r="U557" s="5">
        <v>7.55</v>
      </c>
      <c r="W557" s="3">
        <v>11.12</v>
      </c>
      <c r="X557" s="4"/>
    </row>
    <row r="558" spans="17:24" x14ac:dyDescent="0.25">
      <c r="Q558" s="5">
        <v>5.57</v>
      </c>
      <c r="S558" s="5">
        <v>5.57</v>
      </c>
      <c r="U558" s="5">
        <v>7.56</v>
      </c>
      <c r="W558" s="3">
        <v>11.14</v>
      </c>
      <c r="X558" s="4"/>
    </row>
    <row r="559" spans="17:24" x14ac:dyDescent="0.25">
      <c r="Q559" s="5">
        <v>5.58</v>
      </c>
      <c r="S559" s="5">
        <v>5.58</v>
      </c>
      <c r="U559" s="5">
        <v>7.57</v>
      </c>
      <c r="W559" s="3">
        <v>11.16</v>
      </c>
      <c r="X559" s="4"/>
    </row>
    <row r="560" spans="17:24" x14ac:dyDescent="0.25">
      <c r="Q560" s="5">
        <v>5.59</v>
      </c>
      <c r="S560" s="5">
        <v>5.59</v>
      </c>
      <c r="U560" s="5">
        <v>7.58</v>
      </c>
      <c r="W560" s="3">
        <v>11.18</v>
      </c>
      <c r="X560" s="4"/>
    </row>
    <row r="561" spans="17:24" x14ac:dyDescent="0.25">
      <c r="Q561" s="5">
        <v>5.6</v>
      </c>
      <c r="S561" s="5">
        <v>5.6</v>
      </c>
      <c r="U561" s="5">
        <v>7.59</v>
      </c>
      <c r="W561" s="3">
        <v>11.2</v>
      </c>
      <c r="X561" s="4"/>
    </row>
    <row r="562" spans="17:24" x14ac:dyDescent="0.25">
      <c r="Q562" s="5">
        <v>5.61</v>
      </c>
      <c r="S562" s="5">
        <v>5.61</v>
      </c>
      <c r="U562" s="5">
        <v>7.6</v>
      </c>
      <c r="W562" s="3">
        <v>11.22</v>
      </c>
      <c r="X562" s="4"/>
    </row>
    <row r="563" spans="17:24" x14ac:dyDescent="0.25">
      <c r="Q563" s="5">
        <v>5.62</v>
      </c>
      <c r="S563" s="5">
        <v>5.62</v>
      </c>
      <c r="U563" s="5">
        <v>7.61</v>
      </c>
      <c r="W563" s="3">
        <v>11.24</v>
      </c>
      <c r="X563" s="4"/>
    </row>
    <row r="564" spans="17:24" x14ac:dyDescent="0.25">
      <c r="Q564" s="5">
        <v>5.63</v>
      </c>
      <c r="S564" s="5">
        <v>5.63</v>
      </c>
      <c r="U564" s="5">
        <v>7.62</v>
      </c>
      <c r="W564" s="3">
        <v>11.26</v>
      </c>
      <c r="X564" s="4"/>
    </row>
    <row r="565" spans="17:24" x14ac:dyDescent="0.25">
      <c r="Q565" s="5">
        <v>5.64</v>
      </c>
      <c r="S565" s="5">
        <v>5.64</v>
      </c>
      <c r="U565" s="5">
        <v>7.63</v>
      </c>
      <c r="V565">
        <v>97.28513361467455</v>
      </c>
      <c r="W565" s="3">
        <v>11.28</v>
      </c>
      <c r="X565" s="4"/>
    </row>
    <row r="566" spans="17:24" x14ac:dyDescent="0.25">
      <c r="Q566" s="5">
        <v>5.65</v>
      </c>
      <c r="S566" s="5">
        <v>5.65</v>
      </c>
      <c r="U566" s="5">
        <v>7.64</v>
      </c>
      <c r="W566" s="3">
        <v>11.3</v>
      </c>
      <c r="X566" s="4"/>
    </row>
    <row r="567" spans="17:24" x14ac:dyDescent="0.25">
      <c r="Q567" s="5">
        <v>5.66</v>
      </c>
      <c r="S567" s="5">
        <v>5.66</v>
      </c>
      <c r="U567" s="5">
        <v>7.65</v>
      </c>
      <c r="W567" s="3">
        <v>11.32</v>
      </c>
      <c r="X567" s="4"/>
    </row>
    <row r="568" spans="17:24" x14ac:dyDescent="0.25">
      <c r="Q568" s="5">
        <v>5.67</v>
      </c>
      <c r="S568" s="5">
        <v>5.67</v>
      </c>
      <c r="U568" s="5">
        <v>7.66</v>
      </c>
      <c r="W568" s="3">
        <v>11.34</v>
      </c>
      <c r="X568" s="4"/>
    </row>
    <row r="569" spans="17:24" x14ac:dyDescent="0.25">
      <c r="Q569" s="5">
        <v>5.68</v>
      </c>
      <c r="S569" s="5">
        <v>5.68</v>
      </c>
      <c r="U569" s="5">
        <v>7.67</v>
      </c>
      <c r="W569" s="3">
        <v>11.36</v>
      </c>
      <c r="X569" s="4"/>
    </row>
    <row r="570" spans="17:24" x14ac:dyDescent="0.25">
      <c r="Q570" s="5">
        <v>5.69</v>
      </c>
      <c r="S570" s="5">
        <v>5.69</v>
      </c>
      <c r="U570" s="5">
        <v>7.68</v>
      </c>
      <c r="W570" s="3">
        <v>11.38</v>
      </c>
      <c r="X570" s="4"/>
    </row>
    <row r="571" spans="17:24" x14ac:dyDescent="0.25">
      <c r="Q571" s="5">
        <v>5.7</v>
      </c>
      <c r="S571" s="5">
        <v>5.7</v>
      </c>
      <c r="U571" s="5">
        <v>7.69</v>
      </c>
      <c r="W571" s="3">
        <v>11.4</v>
      </c>
      <c r="X571" s="4"/>
    </row>
    <row r="572" spans="17:24" x14ac:dyDescent="0.25">
      <c r="Q572" s="5">
        <v>5.71</v>
      </c>
      <c r="S572" s="5">
        <v>5.71</v>
      </c>
      <c r="U572" s="5">
        <v>7.7</v>
      </c>
      <c r="W572" s="3">
        <v>11.42</v>
      </c>
      <c r="X572" s="4"/>
    </row>
    <row r="573" spans="17:24" x14ac:dyDescent="0.25">
      <c r="Q573" s="5">
        <v>5.72</v>
      </c>
      <c r="S573" s="5">
        <v>5.72</v>
      </c>
      <c r="U573" s="5">
        <v>7.71</v>
      </c>
      <c r="W573" s="3">
        <v>11.44</v>
      </c>
      <c r="X573" s="4"/>
    </row>
    <row r="574" spans="17:24" x14ac:dyDescent="0.25">
      <c r="Q574" s="5">
        <v>5.73</v>
      </c>
      <c r="S574" s="5">
        <v>5.73</v>
      </c>
      <c r="U574" s="5">
        <v>7.72</v>
      </c>
      <c r="W574" s="3">
        <v>11.46</v>
      </c>
      <c r="X574" s="4"/>
    </row>
    <row r="575" spans="17:24" x14ac:dyDescent="0.25">
      <c r="Q575" s="5">
        <v>5.74</v>
      </c>
      <c r="S575" s="5">
        <v>5.74</v>
      </c>
      <c r="U575" s="5">
        <v>7.73</v>
      </c>
      <c r="W575" s="3">
        <v>11.48</v>
      </c>
      <c r="X575" s="4"/>
    </row>
    <row r="576" spans="17:24" x14ac:dyDescent="0.25">
      <c r="Q576" s="5">
        <v>5.75</v>
      </c>
      <c r="S576" s="5">
        <v>5.75</v>
      </c>
      <c r="U576" s="5">
        <v>7.74</v>
      </c>
      <c r="W576" s="3">
        <v>11.5</v>
      </c>
      <c r="X576" s="4"/>
    </row>
    <row r="577" spans="17:24" x14ac:dyDescent="0.25">
      <c r="Q577" s="5">
        <v>5.76</v>
      </c>
      <c r="S577" s="5">
        <v>5.76</v>
      </c>
      <c r="U577" s="5">
        <v>7.75</v>
      </c>
      <c r="W577" s="3">
        <v>11.52</v>
      </c>
      <c r="X577" s="4"/>
    </row>
    <row r="578" spans="17:24" x14ac:dyDescent="0.25">
      <c r="Q578" s="5">
        <v>5.77</v>
      </c>
      <c r="S578" s="5">
        <v>5.77</v>
      </c>
      <c r="U578" s="5">
        <v>7.76</v>
      </c>
      <c r="W578" s="3">
        <v>11.54</v>
      </c>
      <c r="X578" s="4"/>
    </row>
    <row r="579" spans="17:24" x14ac:dyDescent="0.25">
      <c r="Q579" s="5">
        <v>5.78</v>
      </c>
      <c r="S579" s="5">
        <v>5.78</v>
      </c>
      <c r="U579" s="5">
        <v>7.77</v>
      </c>
      <c r="W579" s="3">
        <v>11.56</v>
      </c>
      <c r="X579" s="4"/>
    </row>
    <row r="580" spans="17:24" x14ac:dyDescent="0.25">
      <c r="Q580" s="5">
        <v>5.79</v>
      </c>
      <c r="S580" s="5">
        <v>5.79</v>
      </c>
      <c r="U580" s="5">
        <v>7.78</v>
      </c>
      <c r="W580" s="3">
        <v>11.58</v>
      </c>
      <c r="X580" s="4"/>
    </row>
    <row r="581" spans="17:24" x14ac:dyDescent="0.25">
      <c r="Q581" s="5">
        <v>5.8</v>
      </c>
      <c r="S581" s="5">
        <v>5.8</v>
      </c>
      <c r="U581" s="5">
        <v>7.79</v>
      </c>
      <c r="W581" s="3">
        <v>11.6</v>
      </c>
      <c r="X581" s="4"/>
    </row>
    <row r="582" spans="17:24" x14ac:dyDescent="0.25">
      <c r="Q582" s="5">
        <v>5.81</v>
      </c>
      <c r="S582" s="5">
        <v>5.81</v>
      </c>
      <c r="U582" s="5">
        <v>7.8</v>
      </c>
      <c r="W582" s="3">
        <v>11.62</v>
      </c>
      <c r="X582" s="4"/>
    </row>
    <row r="583" spans="17:24" x14ac:dyDescent="0.25">
      <c r="Q583" s="5">
        <v>5.82</v>
      </c>
      <c r="S583" s="5">
        <v>5.82</v>
      </c>
      <c r="U583" s="5">
        <v>7.81</v>
      </c>
      <c r="W583" s="3">
        <v>11.64</v>
      </c>
      <c r="X583" s="4"/>
    </row>
    <row r="584" spans="17:24" x14ac:dyDescent="0.25">
      <c r="Q584" s="5">
        <v>5.83</v>
      </c>
      <c r="S584" s="5">
        <v>5.83</v>
      </c>
      <c r="U584" s="5">
        <v>7.82</v>
      </c>
      <c r="W584" s="3">
        <v>11.66</v>
      </c>
      <c r="X584" s="4"/>
    </row>
    <row r="585" spans="17:24" x14ac:dyDescent="0.25">
      <c r="Q585" s="5">
        <v>5.84</v>
      </c>
      <c r="S585" s="5">
        <v>5.84</v>
      </c>
      <c r="U585" s="5">
        <v>7.83</v>
      </c>
      <c r="W585" s="3">
        <v>11.68</v>
      </c>
      <c r="X585" s="4"/>
    </row>
    <row r="586" spans="17:24" x14ac:dyDescent="0.25">
      <c r="Q586" s="5">
        <v>5.85</v>
      </c>
      <c r="S586" s="5">
        <v>5.85</v>
      </c>
      <c r="U586" s="5">
        <v>7.84</v>
      </c>
      <c r="W586" s="3">
        <v>11.7</v>
      </c>
      <c r="X586" s="4"/>
    </row>
    <row r="587" spans="17:24" x14ac:dyDescent="0.25">
      <c r="Q587" s="5">
        <v>5.86</v>
      </c>
      <c r="S587" s="5">
        <v>5.86</v>
      </c>
      <c r="U587" s="5">
        <v>7.85</v>
      </c>
      <c r="W587" s="3">
        <v>11.72</v>
      </c>
      <c r="X587" s="4"/>
    </row>
    <row r="588" spans="17:24" x14ac:dyDescent="0.25">
      <c r="Q588" s="5">
        <v>5.87</v>
      </c>
      <c r="S588" s="5">
        <v>5.87</v>
      </c>
      <c r="U588" s="5">
        <v>7.86</v>
      </c>
      <c r="W588" s="3">
        <v>11.74</v>
      </c>
      <c r="X588" s="4"/>
    </row>
    <row r="589" spans="17:24" x14ac:dyDescent="0.25">
      <c r="Q589" s="5">
        <v>5.88</v>
      </c>
      <c r="S589" s="5">
        <v>5.88</v>
      </c>
      <c r="U589" s="5">
        <v>7.87</v>
      </c>
      <c r="W589" s="3">
        <v>11.76</v>
      </c>
      <c r="X589" s="4"/>
    </row>
    <row r="590" spans="17:24" x14ac:dyDescent="0.25">
      <c r="Q590" s="5">
        <v>5.89</v>
      </c>
      <c r="S590" s="5">
        <v>5.89</v>
      </c>
      <c r="U590" s="5">
        <v>7.88</v>
      </c>
      <c r="W590" s="3">
        <v>11.78</v>
      </c>
      <c r="X590" s="4"/>
    </row>
    <row r="591" spans="17:24" x14ac:dyDescent="0.25">
      <c r="Q591" s="5">
        <v>5.9</v>
      </c>
      <c r="S591" s="5">
        <v>5.9</v>
      </c>
      <c r="U591" s="5">
        <v>7.89</v>
      </c>
      <c r="W591" s="3">
        <v>11.8</v>
      </c>
      <c r="X591" s="4"/>
    </row>
    <row r="592" spans="17:24" x14ac:dyDescent="0.25">
      <c r="Q592" s="5">
        <v>5.91</v>
      </c>
      <c r="S592" s="5">
        <v>5.91</v>
      </c>
      <c r="U592" s="5">
        <v>7.9</v>
      </c>
      <c r="W592" s="3">
        <v>11.82</v>
      </c>
      <c r="X592" s="4">
        <v>121.9308909208453</v>
      </c>
    </row>
    <row r="593" spans="17:24" x14ac:dyDescent="0.25">
      <c r="Q593" s="5">
        <v>5.92</v>
      </c>
      <c r="S593" s="5">
        <v>5.92</v>
      </c>
      <c r="U593" s="5">
        <v>7.91</v>
      </c>
      <c r="W593" s="3">
        <v>11.84</v>
      </c>
      <c r="X593" s="4"/>
    </row>
    <row r="594" spans="17:24" x14ac:dyDescent="0.25">
      <c r="Q594" s="5">
        <v>5.93</v>
      </c>
      <c r="S594" s="5">
        <v>5.93</v>
      </c>
      <c r="U594" s="5">
        <v>7.92</v>
      </c>
      <c r="W594" s="3">
        <v>11.86</v>
      </c>
      <c r="X594" s="4"/>
    </row>
    <row r="595" spans="17:24" x14ac:dyDescent="0.25">
      <c r="Q595" s="5">
        <v>5.94</v>
      </c>
      <c r="S595" s="5">
        <v>5.94</v>
      </c>
      <c r="U595" s="5">
        <v>7.93</v>
      </c>
      <c r="W595" s="3">
        <v>11.88</v>
      </c>
      <c r="X595" s="4"/>
    </row>
    <row r="596" spans="17:24" x14ac:dyDescent="0.25">
      <c r="Q596" s="5">
        <v>5.95</v>
      </c>
      <c r="S596" s="5">
        <v>5.95</v>
      </c>
      <c r="U596" s="5">
        <v>7.94</v>
      </c>
      <c r="W596" s="3">
        <v>11.9</v>
      </c>
      <c r="X596" s="4"/>
    </row>
    <row r="597" spans="17:24" x14ac:dyDescent="0.25">
      <c r="Q597" s="5">
        <v>5.96</v>
      </c>
      <c r="S597" s="5">
        <v>5.96</v>
      </c>
      <c r="U597" s="5">
        <v>7.95</v>
      </c>
      <c r="W597" s="3">
        <v>11.92</v>
      </c>
      <c r="X597" s="4"/>
    </row>
    <row r="598" spans="17:24" x14ac:dyDescent="0.25">
      <c r="Q598" s="5">
        <v>5.97</v>
      </c>
      <c r="S598" s="5">
        <v>5.97</v>
      </c>
      <c r="U598" s="5">
        <v>7.96</v>
      </c>
      <c r="W598" s="3">
        <v>11.94</v>
      </c>
      <c r="X598" s="4"/>
    </row>
    <row r="599" spans="17:24" x14ac:dyDescent="0.25">
      <c r="Q599" s="5">
        <v>5.98</v>
      </c>
      <c r="S599" s="5">
        <v>5.98</v>
      </c>
      <c r="U599" s="5">
        <v>7.97</v>
      </c>
      <c r="W599" s="3">
        <v>11.96</v>
      </c>
      <c r="X599" s="4"/>
    </row>
    <row r="600" spans="17:24" x14ac:dyDescent="0.25">
      <c r="Q600" s="5">
        <v>5.99</v>
      </c>
      <c r="S600" s="5">
        <v>5.99</v>
      </c>
      <c r="U600" s="5">
        <v>7.98</v>
      </c>
      <c r="W600" s="3">
        <v>11.98</v>
      </c>
      <c r="X600" s="4"/>
    </row>
    <row r="601" spans="17:24" x14ac:dyDescent="0.25">
      <c r="Q601" s="5">
        <v>6</v>
      </c>
      <c r="S601" s="5">
        <v>6</v>
      </c>
      <c r="U601" s="5">
        <v>7.99</v>
      </c>
      <c r="W601" s="3">
        <v>12</v>
      </c>
      <c r="X601" s="4"/>
    </row>
    <row r="602" spans="17:24" x14ac:dyDescent="0.25">
      <c r="Q602" s="5">
        <v>6.01</v>
      </c>
      <c r="S602" s="5">
        <v>6.01</v>
      </c>
      <c r="U602" s="5">
        <v>8</v>
      </c>
      <c r="W602" s="3">
        <v>12.02</v>
      </c>
      <c r="X602" s="4"/>
    </row>
    <row r="603" spans="17:24" x14ac:dyDescent="0.25">
      <c r="Q603" s="5">
        <v>6.02</v>
      </c>
      <c r="S603" s="5">
        <v>6.02</v>
      </c>
      <c r="U603" s="5">
        <v>8.01</v>
      </c>
      <c r="W603" s="3">
        <v>12.04</v>
      </c>
      <c r="X603" s="4"/>
    </row>
    <row r="604" spans="17:24" x14ac:dyDescent="0.25">
      <c r="Q604" s="5">
        <v>6.03</v>
      </c>
      <c r="S604" s="5">
        <v>6.03</v>
      </c>
      <c r="U604" s="5">
        <v>8.02</v>
      </c>
      <c r="W604" s="3">
        <v>12.06</v>
      </c>
      <c r="X604" s="4"/>
    </row>
    <row r="605" spans="17:24" x14ac:dyDescent="0.25">
      <c r="Q605" s="5">
        <v>6.04</v>
      </c>
      <c r="S605" s="5">
        <v>6.04</v>
      </c>
      <c r="U605" s="5">
        <v>8.0299999999999994</v>
      </c>
      <c r="W605" s="3">
        <v>12.08</v>
      </c>
      <c r="X605" s="4"/>
    </row>
    <row r="606" spans="17:24" x14ac:dyDescent="0.25">
      <c r="Q606" s="5">
        <v>6.05</v>
      </c>
      <c r="S606" s="5">
        <v>6.05</v>
      </c>
      <c r="U606" s="5">
        <v>8.0399999999999991</v>
      </c>
      <c r="W606" s="3">
        <v>12.1</v>
      </c>
      <c r="X606" s="4"/>
    </row>
    <row r="607" spans="17:24" x14ac:dyDescent="0.25">
      <c r="Q607" s="5">
        <v>6.06</v>
      </c>
      <c r="S607" s="5">
        <v>6.06</v>
      </c>
      <c r="U607" s="5">
        <v>8.0500000000000007</v>
      </c>
      <c r="W607" s="3">
        <v>12.12</v>
      </c>
      <c r="X607" s="4"/>
    </row>
    <row r="608" spans="17:24" x14ac:dyDescent="0.25">
      <c r="Q608" s="5">
        <v>6.07</v>
      </c>
      <c r="S608" s="5">
        <v>6.07</v>
      </c>
      <c r="U608" s="5">
        <v>8.06</v>
      </c>
      <c r="W608" s="3">
        <v>12.14</v>
      </c>
      <c r="X608" s="4"/>
    </row>
    <row r="609" spans="17:24" x14ac:dyDescent="0.25">
      <c r="Q609" s="5">
        <v>6.08</v>
      </c>
      <c r="S609" s="5">
        <v>6.08</v>
      </c>
      <c r="U609" s="5">
        <v>8.07</v>
      </c>
      <c r="W609" s="3">
        <v>12.16</v>
      </c>
      <c r="X609" s="4"/>
    </row>
    <row r="610" spans="17:24" x14ac:dyDescent="0.25">
      <c r="Q610" s="5">
        <v>6.09</v>
      </c>
      <c r="S610" s="5">
        <v>6.09</v>
      </c>
      <c r="U610" s="5">
        <v>8.08</v>
      </c>
      <c r="W610" s="3">
        <v>12.18</v>
      </c>
      <c r="X610" s="4"/>
    </row>
    <row r="611" spans="17:24" x14ac:dyDescent="0.25">
      <c r="Q611" s="5">
        <v>6.1</v>
      </c>
      <c r="S611" s="5">
        <v>6.1</v>
      </c>
      <c r="U611" s="5">
        <v>8.09</v>
      </c>
      <c r="W611" s="3">
        <v>12.2</v>
      </c>
      <c r="X611" s="4"/>
    </row>
    <row r="612" spans="17:24" x14ac:dyDescent="0.25">
      <c r="Q612" s="5">
        <v>6.11</v>
      </c>
      <c r="S612" s="5">
        <v>6.11</v>
      </c>
      <c r="U612" s="5">
        <v>8.1</v>
      </c>
      <c r="W612" s="3">
        <v>12.22</v>
      </c>
      <c r="X612" s="4"/>
    </row>
    <row r="613" spans="17:24" x14ac:dyDescent="0.25">
      <c r="Q613" s="5">
        <v>6.12</v>
      </c>
      <c r="S613" s="5">
        <v>6.12</v>
      </c>
      <c r="U613" s="5">
        <v>8.11</v>
      </c>
      <c r="W613" s="3">
        <v>12.24</v>
      </c>
      <c r="X613" s="4"/>
    </row>
    <row r="614" spans="17:24" x14ac:dyDescent="0.25">
      <c r="Q614" s="5">
        <v>6.13</v>
      </c>
      <c r="S614" s="5">
        <v>6.13</v>
      </c>
      <c r="U614" s="5">
        <v>8.1199999999999992</v>
      </c>
      <c r="W614" s="3">
        <v>12.26</v>
      </c>
      <c r="X614" s="4"/>
    </row>
    <row r="615" spans="17:24" x14ac:dyDescent="0.25">
      <c r="Q615" s="5">
        <v>6.14</v>
      </c>
      <c r="S615" s="5">
        <v>6.14</v>
      </c>
      <c r="U615" s="5">
        <v>8.1300000000000008</v>
      </c>
      <c r="V615">
        <v>99.987498437304637</v>
      </c>
      <c r="W615" s="3">
        <v>12.28</v>
      </c>
      <c r="X615" s="4"/>
    </row>
    <row r="616" spans="17:24" x14ac:dyDescent="0.25">
      <c r="Q616" s="5">
        <v>6.15</v>
      </c>
      <c r="S616" s="5">
        <v>6.15</v>
      </c>
      <c r="U616" s="5">
        <v>8.14</v>
      </c>
      <c r="W616" s="3">
        <v>12.3</v>
      </c>
      <c r="X616" s="4"/>
    </row>
    <row r="617" spans="17:24" x14ac:dyDescent="0.25">
      <c r="Q617" s="5">
        <v>6.16</v>
      </c>
      <c r="S617" s="5">
        <v>6.16</v>
      </c>
      <c r="U617" s="5">
        <v>8.15</v>
      </c>
      <c r="W617" s="3">
        <v>12.32</v>
      </c>
      <c r="X617" s="4"/>
    </row>
    <row r="618" spans="17:24" x14ac:dyDescent="0.25">
      <c r="Q618" s="5">
        <v>6.17</v>
      </c>
      <c r="S618" s="5">
        <v>6.17</v>
      </c>
      <c r="U618" s="5">
        <v>8.16</v>
      </c>
      <c r="W618" s="3">
        <v>12.34</v>
      </c>
      <c r="X618" s="4"/>
    </row>
    <row r="619" spans="17:24" x14ac:dyDescent="0.25">
      <c r="Q619" s="5">
        <v>6.18</v>
      </c>
      <c r="S619" s="5">
        <v>6.18</v>
      </c>
      <c r="U619" s="5">
        <v>8.17</v>
      </c>
      <c r="W619" s="3">
        <v>12.36</v>
      </c>
      <c r="X619" s="4"/>
    </row>
    <row r="620" spans="17:24" x14ac:dyDescent="0.25">
      <c r="Q620" s="5">
        <v>6.19</v>
      </c>
      <c r="S620" s="5">
        <v>6.19</v>
      </c>
      <c r="U620" s="5">
        <v>8.18</v>
      </c>
      <c r="W620" s="3">
        <v>12.38</v>
      </c>
      <c r="X620" s="4"/>
    </row>
    <row r="621" spans="17:24" x14ac:dyDescent="0.25">
      <c r="Q621" s="5">
        <v>6.2</v>
      </c>
      <c r="S621" s="5">
        <v>6.2</v>
      </c>
      <c r="U621" s="5">
        <v>8.19</v>
      </c>
      <c r="W621" s="3">
        <v>12.4</v>
      </c>
      <c r="X621" s="4"/>
    </row>
    <row r="622" spans="17:24" x14ac:dyDescent="0.25">
      <c r="Q622" s="5">
        <v>6.21</v>
      </c>
      <c r="S622" s="5">
        <v>6.21</v>
      </c>
      <c r="U622" s="5">
        <v>8.1999999999999993</v>
      </c>
      <c r="W622" s="3">
        <v>12.42</v>
      </c>
      <c r="X622" s="4"/>
    </row>
    <row r="623" spans="17:24" x14ac:dyDescent="0.25">
      <c r="Q623" s="5">
        <v>6.22</v>
      </c>
      <c r="S623" s="5">
        <v>6.22</v>
      </c>
      <c r="U623" s="5">
        <v>8.2100000000000009</v>
      </c>
      <c r="W623" s="3">
        <v>12.44</v>
      </c>
      <c r="X623" s="4"/>
    </row>
    <row r="624" spans="17:24" x14ac:dyDescent="0.25">
      <c r="Q624" s="5">
        <v>6.23</v>
      </c>
      <c r="S624" s="5">
        <v>6.23</v>
      </c>
      <c r="U624" s="5">
        <v>8.2200000000000006</v>
      </c>
      <c r="W624" s="3">
        <v>12.46</v>
      </c>
      <c r="X624" s="4"/>
    </row>
    <row r="625" spans="17:24" x14ac:dyDescent="0.25">
      <c r="Q625" s="5">
        <v>6.24</v>
      </c>
      <c r="S625" s="5">
        <v>6.24</v>
      </c>
      <c r="U625" s="5">
        <v>8.23</v>
      </c>
      <c r="W625" s="3">
        <v>12.48</v>
      </c>
      <c r="X625" s="4"/>
    </row>
    <row r="626" spans="17:24" x14ac:dyDescent="0.25">
      <c r="Q626" s="5">
        <v>6.25</v>
      </c>
      <c r="R626" s="4">
        <v>88.754930897983016</v>
      </c>
      <c r="S626" s="5">
        <v>6.25</v>
      </c>
      <c r="T626">
        <v>98.036492299078901</v>
      </c>
      <c r="U626" s="5">
        <v>8.24</v>
      </c>
      <c r="W626" s="3">
        <v>12.5</v>
      </c>
      <c r="X626" s="4"/>
    </row>
    <row r="627" spans="17:24" x14ac:dyDescent="0.25">
      <c r="Q627" s="5">
        <v>6.26</v>
      </c>
      <c r="S627" s="5">
        <v>6.26</v>
      </c>
      <c r="U627" s="5">
        <v>8.25</v>
      </c>
      <c r="W627" s="3">
        <v>12.52</v>
      </c>
      <c r="X627" s="4"/>
    </row>
    <row r="628" spans="17:24" x14ac:dyDescent="0.25">
      <c r="Q628" s="5">
        <v>6.27</v>
      </c>
      <c r="S628" s="5">
        <v>6.27</v>
      </c>
      <c r="U628" s="5">
        <v>8.26</v>
      </c>
      <c r="W628" s="3">
        <v>12.54</v>
      </c>
      <c r="X628" s="4"/>
    </row>
    <row r="629" spans="17:24" x14ac:dyDescent="0.25">
      <c r="Q629" s="5">
        <v>6.28</v>
      </c>
      <c r="S629" s="5">
        <v>6.28</v>
      </c>
      <c r="U629" s="5">
        <v>8.27</v>
      </c>
      <c r="W629" s="3">
        <v>12.56</v>
      </c>
      <c r="X629" s="4"/>
    </row>
    <row r="630" spans="17:24" x14ac:dyDescent="0.25">
      <c r="Q630" s="5">
        <v>6.29</v>
      </c>
      <c r="S630" s="5">
        <v>6.29</v>
      </c>
      <c r="U630" s="5">
        <v>8.2799999999999994</v>
      </c>
      <c r="W630" s="3">
        <v>12.58</v>
      </c>
      <c r="X630" s="4"/>
    </row>
    <row r="631" spans="17:24" x14ac:dyDescent="0.25">
      <c r="Q631" s="5">
        <v>6.3</v>
      </c>
      <c r="S631" s="5">
        <v>6.3</v>
      </c>
      <c r="U631" s="5">
        <v>8.2899999999999991</v>
      </c>
      <c r="W631" s="3">
        <v>12.6</v>
      </c>
      <c r="X631" s="4"/>
    </row>
    <row r="632" spans="17:24" x14ac:dyDescent="0.25">
      <c r="Q632" s="5">
        <v>6.31</v>
      </c>
      <c r="S632" s="5">
        <v>6.31</v>
      </c>
      <c r="U632" s="5">
        <v>8.3000000000000007</v>
      </c>
      <c r="W632" s="3">
        <v>12.62</v>
      </c>
      <c r="X632" s="4"/>
    </row>
    <row r="633" spans="17:24" x14ac:dyDescent="0.25">
      <c r="Q633" s="5">
        <v>6.32</v>
      </c>
      <c r="S633" s="5">
        <v>6.32</v>
      </c>
      <c r="U633" s="5">
        <v>8.31</v>
      </c>
      <c r="W633" s="3">
        <v>12.64</v>
      </c>
      <c r="X633" s="4"/>
    </row>
    <row r="634" spans="17:24" x14ac:dyDescent="0.25">
      <c r="Q634" s="5">
        <v>6.33</v>
      </c>
      <c r="S634" s="5">
        <v>6.33</v>
      </c>
      <c r="U634" s="5">
        <v>8.32</v>
      </c>
      <c r="W634" s="3">
        <v>12.66</v>
      </c>
      <c r="X634" s="4"/>
    </row>
    <row r="635" spans="17:24" x14ac:dyDescent="0.25">
      <c r="Q635" s="5">
        <v>6.34</v>
      </c>
      <c r="S635" s="5">
        <v>6.34</v>
      </c>
      <c r="U635" s="5">
        <v>8.33</v>
      </c>
      <c r="W635" s="3">
        <v>12.68</v>
      </c>
      <c r="X635" s="4"/>
    </row>
    <row r="636" spans="17:24" x14ac:dyDescent="0.25">
      <c r="Q636" s="5">
        <v>6.35</v>
      </c>
      <c r="S636" s="5">
        <v>6.35</v>
      </c>
      <c r="U636" s="5">
        <v>8.34</v>
      </c>
      <c r="W636" s="3">
        <v>12.7</v>
      </c>
      <c r="X636" s="4"/>
    </row>
    <row r="637" spans="17:24" x14ac:dyDescent="0.25">
      <c r="Q637" s="5">
        <v>6.36</v>
      </c>
      <c r="S637" s="5">
        <v>6.36</v>
      </c>
      <c r="U637" s="5">
        <v>8.35</v>
      </c>
      <c r="W637" s="3">
        <v>12.72</v>
      </c>
      <c r="X637" s="4"/>
    </row>
    <row r="638" spans="17:24" x14ac:dyDescent="0.25">
      <c r="Q638" s="5">
        <v>6.37</v>
      </c>
      <c r="S638" s="5">
        <v>6.37</v>
      </c>
      <c r="U638" s="5">
        <v>8.36</v>
      </c>
      <c r="W638" s="3">
        <v>12.74</v>
      </c>
      <c r="X638" s="4"/>
    </row>
    <row r="639" spans="17:24" x14ac:dyDescent="0.25">
      <c r="Q639" s="5">
        <v>6.38</v>
      </c>
      <c r="S639" s="5">
        <v>6.38</v>
      </c>
      <c r="U639" s="5">
        <v>8.3699999999999992</v>
      </c>
      <c r="W639" s="3">
        <v>12.76</v>
      </c>
      <c r="X639" s="4"/>
    </row>
    <row r="640" spans="17:24" x14ac:dyDescent="0.25">
      <c r="Q640" s="5">
        <v>6.39</v>
      </c>
      <c r="S640" s="5">
        <v>6.39</v>
      </c>
      <c r="U640" s="5">
        <v>8.3800000000000008</v>
      </c>
      <c r="W640" s="3">
        <v>12.78</v>
      </c>
      <c r="X640" s="4"/>
    </row>
    <row r="641" spans="17:24" x14ac:dyDescent="0.25">
      <c r="Q641" s="5">
        <v>6.4</v>
      </c>
      <c r="S641" s="5">
        <v>6.4</v>
      </c>
      <c r="U641" s="5">
        <v>8.39</v>
      </c>
      <c r="W641" s="3">
        <v>12.8</v>
      </c>
      <c r="X641" s="4"/>
    </row>
    <row r="642" spans="17:24" x14ac:dyDescent="0.25">
      <c r="Q642" s="5">
        <v>6.41</v>
      </c>
      <c r="S642" s="5">
        <v>6.41</v>
      </c>
      <c r="U642" s="5">
        <v>8.4</v>
      </c>
      <c r="W642" s="5">
        <v>12.82</v>
      </c>
      <c r="X642" s="4">
        <v>116.2596866919679</v>
      </c>
    </row>
    <row r="643" spans="17:24" x14ac:dyDescent="0.25">
      <c r="Q643" s="5">
        <v>6.42</v>
      </c>
      <c r="S643" s="5">
        <v>6.42</v>
      </c>
      <c r="U643" s="5">
        <v>8.41</v>
      </c>
      <c r="W643" s="5">
        <v>12.84</v>
      </c>
      <c r="X643" s="4"/>
    </row>
    <row r="644" spans="17:24" x14ac:dyDescent="0.25">
      <c r="Q644" s="5">
        <v>6.43</v>
      </c>
      <c r="S644" s="5">
        <v>6.43</v>
      </c>
      <c r="U644" s="5">
        <v>8.42</v>
      </c>
      <c r="W644" s="5">
        <v>12.86</v>
      </c>
      <c r="X644" s="4"/>
    </row>
    <row r="645" spans="17:24" x14ac:dyDescent="0.25">
      <c r="Q645" s="5">
        <v>6.44</v>
      </c>
      <c r="S645" s="5">
        <v>6.44</v>
      </c>
      <c r="U645" s="5">
        <v>8.43</v>
      </c>
      <c r="W645" s="5">
        <v>12.88</v>
      </c>
      <c r="X645" s="4"/>
    </row>
    <row r="646" spans="17:24" x14ac:dyDescent="0.25">
      <c r="Q646" s="5">
        <v>6.45</v>
      </c>
      <c r="S646" s="5">
        <v>6.45</v>
      </c>
      <c r="U646" s="5">
        <v>8.44</v>
      </c>
      <c r="W646" s="5">
        <v>12.9</v>
      </c>
      <c r="X646" s="4"/>
    </row>
    <row r="647" spans="17:24" x14ac:dyDescent="0.25">
      <c r="Q647" s="5">
        <v>6.46</v>
      </c>
      <c r="S647" s="5">
        <v>6.46</v>
      </c>
      <c r="U647" s="5">
        <v>8.4499999999999993</v>
      </c>
      <c r="W647" s="5">
        <v>12.92</v>
      </c>
      <c r="X647" s="4"/>
    </row>
    <row r="648" spans="17:24" x14ac:dyDescent="0.25">
      <c r="Q648" s="5">
        <v>6.47</v>
      </c>
      <c r="S648" s="5">
        <v>6.47</v>
      </c>
      <c r="U648" s="5">
        <v>8.4600000000000009</v>
      </c>
      <c r="W648" s="5">
        <v>12.94</v>
      </c>
      <c r="X648" s="4"/>
    </row>
    <row r="649" spans="17:24" x14ac:dyDescent="0.25">
      <c r="Q649" s="5">
        <v>6.48</v>
      </c>
      <c r="S649" s="5">
        <v>6.48</v>
      </c>
      <c r="U649" s="5">
        <v>8.4700000000000006</v>
      </c>
      <c r="W649" s="5">
        <v>12.96</v>
      </c>
      <c r="X649" s="4"/>
    </row>
    <row r="650" spans="17:24" x14ac:dyDescent="0.25">
      <c r="Q650" s="5">
        <v>6.49</v>
      </c>
      <c r="S650" s="5">
        <v>6.49</v>
      </c>
      <c r="U650" s="5">
        <v>8.48</v>
      </c>
      <c r="W650" s="5">
        <v>12.98</v>
      </c>
      <c r="X650" s="4"/>
    </row>
    <row r="651" spans="17:24" x14ac:dyDescent="0.25">
      <c r="Q651" s="5">
        <v>6.5</v>
      </c>
      <c r="S651" s="5">
        <v>6.5</v>
      </c>
      <c r="U651" s="5">
        <v>8.49</v>
      </c>
      <c r="W651" s="5">
        <v>13</v>
      </c>
      <c r="X651" s="4"/>
    </row>
    <row r="652" spans="17:24" x14ac:dyDescent="0.25">
      <c r="Q652" s="5">
        <v>6.51</v>
      </c>
      <c r="S652" s="5">
        <v>6.51</v>
      </c>
      <c r="U652" s="5">
        <v>8.5</v>
      </c>
      <c r="W652" s="5">
        <v>13.02</v>
      </c>
      <c r="X652" s="4"/>
    </row>
    <row r="653" spans="17:24" x14ac:dyDescent="0.25">
      <c r="Q653" s="5">
        <v>6.52</v>
      </c>
      <c r="S653" s="5">
        <v>6.52</v>
      </c>
      <c r="U653" s="5">
        <v>8.51</v>
      </c>
      <c r="W653" s="5">
        <v>13.04</v>
      </c>
      <c r="X653" s="4"/>
    </row>
    <row r="654" spans="17:24" x14ac:dyDescent="0.25">
      <c r="Q654" s="5">
        <v>6.53</v>
      </c>
      <c r="S654" s="5">
        <v>6.53</v>
      </c>
      <c r="U654" s="5">
        <v>8.52</v>
      </c>
      <c r="W654" s="5">
        <v>13.06</v>
      </c>
      <c r="X654" s="4"/>
    </row>
    <row r="655" spans="17:24" x14ac:dyDescent="0.25">
      <c r="Q655" s="5">
        <v>6.54</v>
      </c>
      <c r="S655" s="5">
        <v>6.54</v>
      </c>
      <c r="U655" s="5">
        <v>8.5299999999999994</v>
      </c>
      <c r="W655" s="5">
        <v>13.08</v>
      </c>
      <c r="X655" s="4"/>
    </row>
    <row r="656" spans="17:24" x14ac:dyDescent="0.25">
      <c r="Q656" s="5">
        <v>6.55</v>
      </c>
      <c r="S656" s="5">
        <v>6.55</v>
      </c>
      <c r="U656" s="5">
        <v>8.5399999999999991</v>
      </c>
      <c r="W656" s="5">
        <v>13.1</v>
      </c>
      <c r="X656" s="4"/>
    </row>
    <row r="657" spans="17:24" x14ac:dyDescent="0.25">
      <c r="Q657" s="5">
        <v>6.56</v>
      </c>
      <c r="S657" s="5">
        <v>6.56</v>
      </c>
      <c r="U657" s="5">
        <v>8.5500000000000007</v>
      </c>
      <c r="W657" s="5">
        <v>13.12</v>
      </c>
      <c r="X657" s="4"/>
    </row>
    <row r="658" spans="17:24" x14ac:dyDescent="0.25">
      <c r="Q658" s="5">
        <v>6.57</v>
      </c>
      <c r="S658" s="5">
        <v>6.57</v>
      </c>
      <c r="U658" s="5">
        <v>8.56</v>
      </c>
      <c r="W658" s="5">
        <v>13.14</v>
      </c>
      <c r="X658" s="4"/>
    </row>
    <row r="659" spans="17:24" x14ac:dyDescent="0.25">
      <c r="Q659" s="5">
        <v>6.58</v>
      </c>
      <c r="S659" s="5">
        <v>6.58</v>
      </c>
      <c r="U659" s="5">
        <v>8.57</v>
      </c>
      <c r="W659" s="5">
        <v>13.16</v>
      </c>
      <c r="X659" s="4"/>
    </row>
    <row r="660" spans="17:24" x14ac:dyDescent="0.25">
      <c r="Q660" s="5">
        <v>6.59</v>
      </c>
      <c r="S660" s="5">
        <v>6.59</v>
      </c>
      <c r="U660" s="5">
        <v>8.58</v>
      </c>
      <c r="W660" s="5">
        <v>13.18</v>
      </c>
      <c r="X660" s="4"/>
    </row>
    <row r="661" spans="17:24" x14ac:dyDescent="0.25">
      <c r="Q661" s="5">
        <v>6.6</v>
      </c>
      <c r="S661" s="5">
        <v>6.6</v>
      </c>
      <c r="U661" s="5">
        <v>8.59</v>
      </c>
      <c r="W661" s="5">
        <v>13.2</v>
      </c>
      <c r="X661" s="4"/>
    </row>
    <row r="662" spans="17:24" x14ac:dyDescent="0.25">
      <c r="Q662" s="5">
        <v>6.61</v>
      </c>
      <c r="S662" s="5">
        <v>6.61</v>
      </c>
      <c r="U662" s="5">
        <v>8.6</v>
      </c>
      <c r="W662" s="5">
        <v>13.22</v>
      </c>
      <c r="X662" s="4"/>
    </row>
    <row r="663" spans="17:24" x14ac:dyDescent="0.25">
      <c r="Q663" s="5">
        <v>6.62</v>
      </c>
      <c r="S663" s="5">
        <v>6.62</v>
      </c>
      <c r="U663" s="5">
        <v>8.61</v>
      </c>
      <c r="W663" s="5">
        <v>13.24</v>
      </c>
      <c r="X663" s="4"/>
    </row>
    <row r="664" spans="17:24" x14ac:dyDescent="0.25">
      <c r="Q664" s="5">
        <v>6.63</v>
      </c>
      <c r="S664" s="5">
        <v>6.63</v>
      </c>
      <c r="U664" s="5">
        <v>8.6199999999999992</v>
      </c>
      <c r="W664" s="5">
        <v>13.26</v>
      </c>
      <c r="X664" s="4"/>
    </row>
    <row r="665" spans="17:24" x14ac:dyDescent="0.25">
      <c r="Q665" s="5">
        <v>6.64</v>
      </c>
      <c r="S665" s="5">
        <v>6.64</v>
      </c>
      <c r="U665" s="5">
        <v>8.6300000000000008</v>
      </c>
      <c r="V665">
        <v>107.4492520520289</v>
      </c>
      <c r="W665" s="5">
        <v>13.28</v>
      </c>
      <c r="X665" s="4"/>
    </row>
    <row r="666" spans="17:24" x14ac:dyDescent="0.25">
      <c r="Q666" s="5">
        <v>6.65</v>
      </c>
      <c r="S666" s="5">
        <v>6.65</v>
      </c>
      <c r="U666" s="5">
        <v>8.64</v>
      </c>
      <c r="W666" s="5">
        <v>13.3</v>
      </c>
      <c r="X666" s="4"/>
    </row>
    <row r="667" spans="17:24" x14ac:dyDescent="0.25">
      <c r="Q667" s="5">
        <v>6.66</v>
      </c>
      <c r="S667" s="5">
        <v>6.66</v>
      </c>
      <c r="U667" s="5">
        <v>8.65</v>
      </c>
      <c r="W667" s="5">
        <v>13.32</v>
      </c>
      <c r="X667" s="4"/>
    </row>
    <row r="668" spans="17:24" x14ac:dyDescent="0.25">
      <c r="Q668" s="5">
        <v>6.67</v>
      </c>
      <c r="S668" s="5">
        <v>6.67</v>
      </c>
      <c r="U668" s="5">
        <v>8.66</v>
      </c>
      <c r="W668" s="5">
        <v>13.34</v>
      </c>
      <c r="X668" s="4"/>
    </row>
    <row r="669" spans="17:24" x14ac:dyDescent="0.25">
      <c r="Q669" s="5">
        <v>6.68</v>
      </c>
      <c r="S669" s="5">
        <v>6.68</v>
      </c>
      <c r="U669" s="5">
        <v>8.67</v>
      </c>
      <c r="W669" s="5">
        <v>13.36</v>
      </c>
      <c r="X669" s="4"/>
    </row>
    <row r="670" spans="17:24" x14ac:dyDescent="0.25">
      <c r="Q670" s="5">
        <v>6.69</v>
      </c>
      <c r="S670" s="5">
        <v>6.69</v>
      </c>
      <c r="U670" s="5">
        <v>8.68</v>
      </c>
      <c r="W670" s="5">
        <v>13.38</v>
      </c>
      <c r="X670" s="4"/>
    </row>
    <row r="671" spans="17:24" x14ac:dyDescent="0.25">
      <c r="Q671" s="5">
        <v>6.7</v>
      </c>
      <c r="S671" s="5">
        <v>6.7</v>
      </c>
      <c r="U671" s="5">
        <v>8.69</v>
      </c>
      <c r="W671" s="5">
        <v>13.4</v>
      </c>
      <c r="X671" s="4"/>
    </row>
    <row r="672" spans="17:24" x14ac:dyDescent="0.25">
      <c r="Q672" s="5">
        <v>6.71</v>
      </c>
      <c r="S672" s="5">
        <v>6.71</v>
      </c>
      <c r="U672" s="5">
        <v>8.6999999999999993</v>
      </c>
      <c r="W672" s="5">
        <v>13.42</v>
      </c>
      <c r="X672" s="4"/>
    </row>
    <row r="673" spans="17:24" x14ac:dyDescent="0.25">
      <c r="Q673" s="5">
        <v>6.72</v>
      </c>
      <c r="S673" s="5">
        <v>6.72</v>
      </c>
      <c r="U673" s="5">
        <v>8.7100000000000009</v>
      </c>
      <c r="W673" s="5">
        <v>13.44</v>
      </c>
      <c r="X673" s="4"/>
    </row>
    <row r="674" spans="17:24" x14ac:dyDescent="0.25">
      <c r="Q674" s="5">
        <v>6.73</v>
      </c>
      <c r="S674" s="5">
        <v>6.73</v>
      </c>
      <c r="U674" s="5">
        <v>8.7200000000000006</v>
      </c>
      <c r="W674" s="5">
        <v>13.46</v>
      </c>
      <c r="X674" s="4"/>
    </row>
    <row r="675" spans="17:24" x14ac:dyDescent="0.25">
      <c r="Q675" s="5">
        <v>6.74</v>
      </c>
      <c r="S675" s="5">
        <v>6.74</v>
      </c>
      <c r="U675" s="5">
        <v>8.73</v>
      </c>
      <c r="W675" s="5">
        <v>13.48</v>
      </c>
      <c r="X675" s="4"/>
    </row>
    <row r="676" spans="17:24" x14ac:dyDescent="0.25">
      <c r="Q676" s="5">
        <v>6.75</v>
      </c>
      <c r="S676" s="5">
        <v>6.75</v>
      </c>
      <c r="U676" s="5">
        <v>8.74</v>
      </c>
      <c r="W676" s="5">
        <v>13.5</v>
      </c>
      <c r="X676" s="4"/>
    </row>
    <row r="677" spans="17:24" x14ac:dyDescent="0.25">
      <c r="Q677" s="5">
        <v>6.76</v>
      </c>
      <c r="S677" s="5">
        <v>6.76</v>
      </c>
      <c r="U677" s="5">
        <v>8.75</v>
      </c>
      <c r="W677" s="5">
        <v>13.52</v>
      </c>
      <c r="X677" s="4"/>
    </row>
    <row r="678" spans="17:24" x14ac:dyDescent="0.25">
      <c r="Q678" s="5">
        <v>6.77</v>
      </c>
      <c r="S678" s="5">
        <v>6.77</v>
      </c>
      <c r="U678" s="5">
        <v>8.76</v>
      </c>
      <c r="W678" s="5">
        <v>13.54</v>
      </c>
      <c r="X678" s="4"/>
    </row>
    <row r="679" spans="17:24" x14ac:dyDescent="0.25">
      <c r="Q679" s="5">
        <v>6.78</v>
      </c>
      <c r="S679" s="5">
        <v>6.78</v>
      </c>
      <c r="U679" s="5">
        <v>8.77</v>
      </c>
      <c r="W679" s="5">
        <v>13.56</v>
      </c>
      <c r="X679" s="4"/>
    </row>
    <row r="680" spans="17:24" x14ac:dyDescent="0.25">
      <c r="Q680" s="5">
        <v>6.79</v>
      </c>
      <c r="S680" s="5">
        <v>6.79</v>
      </c>
      <c r="U680" s="5">
        <v>8.7799999999999994</v>
      </c>
      <c r="W680" s="5">
        <v>13.58</v>
      </c>
      <c r="X680" s="4"/>
    </row>
    <row r="681" spans="17:24" x14ac:dyDescent="0.25">
      <c r="Q681" s="5">
        <v>6.8</v>
      </c>
      <c r="S681" s="5">
        <v>6.8</v>
      </c>
      <c r="U681" s="5">
        <v>8.7899999999999991</v>
      </c>
      <c r="W681" s="5">
        <v>13.6</v>
      </c>
      <c r="X681" s="4"/>
    </row>
    <row r="682" spans="17:24" x14ac:dyDescent="0.25">
      <c r="Q682" s="5">
        <v>6.81</v>
      </c>
      <c r="S682" s="5">
        <v>6.81</v>
      </c>
      <c r="U682" s="5">
        <v>8.8000000000000007</v>
      </c>
      <c r="W682" s="5">
        <v>13.62</v>
      </c>
      <c r="X682" s="4"/>
    </row>
    <row r="683" spans="17:24" x14ac:dyDescent="0.25">
      <c r="Q683" s="5">
        <v>6.82</v>
      </c>
      <c r="S683" s="5">
        <v>6.82</v>
      </c>
      <c r="U683" s="5">
        <v>8.81</v>
      </c>
      <c r="W683" s="5">
        <v>13.64</v>
      </c>
      <c r="X683" s="4"/>
    </row>
    <row r="684" spans="17:24" x14ac:dyDescent="0.25">
      <c r="Q684" s="5">
        <v>6.83</v>
      </c>
      <c r="S684" s="5">
        <v>6.83</v>
      </c>
      <c r="U684" s="5">
        <v>8.82</v>
      </c>
      <c r="W684" s="5">
        <v>13.66</v>
      </c>
      <c r="X684" s="4"/>
    </row>
    <row r="685" spans="17:24" x14ac:dyDescent="0.25">
      <c r="Q685" s="5">
        <v>6.84</v>
      </c>
      <c r="S685" s="5">
        <v>6.84</v>
      </c>
      <c r="U685" s="5">
        <v>8.83</v>
      </c>
      <c r="W685" s="5">
        <v>13.68</v>
      </c>
      <c r="X685" s="4"/>
    </row>
    <row r="686" spans="17:24" x14ac:dyDescent="0.25">
      <c r="Q686" s="5">
        <v>6.85</v>
      </c>
      <c r="S686" s="5">
        <v>6.85</v>
      </c>
      <c r="U686" s="5">
        <v>8.84</v>
      </c>
      <c r="W686" s="5">
        <v>13.7</v>
      </c>
      <c r="X686" s="4"/>
    </row>
    <row r="687" spans="17:24" x14ac:dyDescent="0.25">
      <c r="Q687" s="5">
        <v>6.86</v>
      </c>
      <c r="S687" s="5">
        <v>6.86</v>
      </c>
      <c r="U687" s="5">
        <v>8.85</v>
      </c>
      <c r="W687" s="5">
        <v>13.72</v>
      </c>
      <c r="X687" s="4"/>
    </row>
    <row r="688" spans="17:24" x14ac:dyDescent="0.25">
      <c r="Q688" s="5">
        <v>6.87</v>
      </c>
      <c r="S688" s="5">
        <v>6.87</v>
      </c>
      <c r="U688" s="5">
        <v>8.86</v>
      </c>
      <c r="W688" s="5">
        <v>13.74</v>
      </c>
      <c r="X688" s="4"/>
    </row>
    <row r="689" spans="17:24" x14ac:dyDescent="0.25">
      <c r="Q689" s="5">
        <v>6.88</v>
      </c>
      <c r="S689" s="5">
        <v>6.88</v>
      </c>
      <c r="U689" s="5">
        <v>8.8699999999999992</v>
      </c>
      <c r="W689" s="5">
        <v>13.76</v>
      </c>
      <c r="X689" s="4"/>
    </row>
    <row r="690" spans="17:24" x14ac:dyDescent="0.25">
      <c r="Q690" s="5">
        <v>6.89</v>
      </c>
      <c r="S690" s="5">
        <v>6.89</v>
      </c>
      <c r="U690" s="5">
        <v>8.8800000000000008</v>
      </c>
      <c r="W690" s="5">
        <v>13.78</v>
      </c>
      <c r="X690" s="4"/>
    </row>
    <row r="691" spans="17:24" x14ac:dyDescent="0.25">
      <c r="Q691" s="5">
        <v>6.9</v>
      </c>
      <c r="S691" s="5">
        <v>6.9</v>
      </c>
      <c r="U691" s="5">
        <v>8.89</v>
      </c>
      <c r="W691" s="5">
        <v>13.8</v>
      </c>
      <c r="X691" s="4"/>
    </row>
    <row r="692" spans="17:24" x14ac:dyDescent="0.25">
      <c r="Q692" s="5">
        <v>6.91</v>
      </c>
      <c r="S692" s="5">
        <v>6.91</v>
      </c>
      <c r="U692" s="5">
        <v>8.9</v>
      </c>
      <c r="W692" s="5">
        <v>13.82</v>
      </c>
      <c r="X692" s="4">
        <v>121.9308909208453</v>
      </c>
    </row>
    <row r="693" spans="17:24" x14ac:dyDescent="0.25">
      <c r="Q693" s="5">
        <v>6.92</v>
      </c>
      <c r="S693" s="5">
        <v>6.92</v>
      </c>
      <c r="U693" s="5">
        <v>8.91</v>
      </c>
      <c r="W693" s="5">
        <v>13.84</v>
      </c>
      <c r="X693" s="4"/>
    </row>
    <row r="694" spans="17:24" x14ac:dyDescent="0.25">
      <c r="Q694" s="5">
        <v>6.93</v>
      </c>
      <c r="S694" s="5">
        <v>6.93</v>
      </c>
      <c r="U694" s="5">
        <v>8.92</v>
      </c>
      <c r="W694" s="5">
        <v>13.86</v>
      </c>
      <c r="X694" s="4"/>
    </row>
    <row r="695" spans="17:24" x14ac:dyDescent="0.25">
      <c r="Q695" s="5">
        <v>6.94</v>
      </c>
      <c r="S695" s="5">
        <v>6.94</v>
      </c>
      <c r="U695" s="5">
        <v>8.93</v>
      </c>
      <c r="W695" s="5">
        <v>13.88</v>
      </c>
      <c r="X695" s="4"/>
    </row>
    <row r="696" spans="17:24" x14ac:dyDescent="0.25">
      <c r="Q696" s="5">
        <v>6.95</v>
      </c>
      <c r="S696" s="5">
        <v>6.95</v>
      </c>
      <c r="U696" s="5">
        <v>8.94</v>
      </c>
      <c r="W696" s="5">
        <v>13.9</v>
      </c>
      <c r="X696" s="4"/>
    </row>
    <row r="697" spans="17:24" x14ac:dyDescent="0.25">
      <c r="Q697" s="5">
        <v>6.96</v>
      </c>
      <c r="S697" s="5">
        <v>6.96</v>
      </c>
      <c r="U697" s="5">
        <v>8.9499999999999993</v>
      </c>
      <c r="W697" s="5">
        <v>13.92</v>
      </c>
      <c r="X697" s="4"/>
    </row>
    <row r="698" spans="17:24" x14ac:dyDescent="0.25">
      <c r="Q698" s="5">
        <v>6.97</v>
      </c>
      <c r="S698" s="5">
        <v>6.97</v>
      </c>
      <c r="U698" s="5">
        <v>8.9600000000000009</v>
      </c>
      <c r="W698" s="5">
        <v>13.94</v>
      </c>
      <c r="X698" s="4"/>
    </row>
    <row r="699" spans="17:24" x14ac:dyDescent="0.25">
      <c r="Q699" s="5">
        <v>6.98</v>
      </c>
      <c r="S699" s="5">
        <v>6.98</v>
      </c>
      <c r="U699" s="5">
        <v>8.9700000000000006</v>
      </c>
      <c r="W699" s="5">
        <v>13.96</v>
      </c>
      <c r="X699" s="4"/>
    </row>
    <row r="700" spans="17:24" x14ac:dyDescent="0.25">
      <c r="Q700" s="5">
        <v>6.99</v>
      </c>
      <c r="S700" s="5">
        <v>6.99</v>
      </c>
      <c r="U700" s="5">
        <v>8.98</v>
      </c>
      <c r="W700" s="5">
        <v>13.98</v>
      </c>
      <c r="X700" s="4"/>
    </row>
    <row r="701" spans="17:24" x14ac:dyDescent="0.25">
      <c r="Q701" s="5">
        <v>7</v>
      </c>
      <c r="S701" s="5">
        <v>7</v>
      </c>
      <c r="U701" s="5">
        <v>8.99</v>
      </c>
      <c r="W701" s="5">
        <v>14</v>
      </c>
      <c r="X701" s="4"/>
    </row>
    <row r="702" spans="17:24" x14ac:dyDescent="0.25">
      <c r="Q702" s="5">
        <v>7.01</v>
      </c>
      <c r="S702" s="5">
        <v>7.01</v>
      </c>
      <c r="U702" s="5">
        <v>9</v>
      </c>
      <c r="W702" s="5">
        <v>14.02</v>
      </c>
      <c r="X702" s="4"/>
    </row>
    <row r="703" spans="17:24" x14ac:dyDescent="0.25">
      <c r="Q703" s="5">
        <v>7.02</v>
      </c>
      <c r="S703" s="5">
        <v>7.02</v>
      </c>
      <c r="U703" s="5">
        <v>9.01</v>
      </c>
      <c r="W703" s="5">
        <v>14.04</v>
      </c>
      <c r="X703" s="4"/>
    </row>
    <row r="704" spans="17:24" x14ac:dyDescent="0.25">
      <c r="Q704" s="5">
        <v>7.03</v>
      </c>
      <c r="S704" s="5">
        <v>7.03</v>
      </c>
      <c r="U704" s="5">
        <v>9.02</v>
      </c>
      <c r="W704" s="5">
        <v>14.06</v>
      </c>
      <c r="X704" s="4"/>
    </row>
    <row r="705" spans="17:24" x14ac:dyDescent="0.25">
      <c r="Q705" s="5">
        <v>7.04</v>
      </c>
      <c r="S705" s="5">
        <v>7.04</v>
      </c>
      <c r="U705" s="5">
        <v>9.0299999999999994</v>
      </c>
      <c r="W705" s="5">
        <v>14.08</v>
      </c>
      <c r="X705" s="4"/>
    </row>
    <row r="706" spans="17:24" x14ac:dyDescent="0.25">
      <c r="Q706" s="5">
        <v>7.05</v>
      </c>
      <c r="S706" s="5">
        <v>7.05</v>
      </c>
      <c r="U706" s="5">
        <v>9.0399999999999991</v>
      </c>
      <c r="W706" s="5">
        <v>14.1</v>
      </c>
      <c r="X706" s="4"/>
    </row>
    <row r="707" spans="17:24" x14ac:dyDescent="0.25">
      <c r="Q707" s="5">
        <v>7.06</v>
      </c>
      <c r="S707" s="5">
        <v>7.06</v>
      </c>
      <c r="U707" s="5">
        <v>9.0500000000000007</v>
      </c>
      <c r="W707" s="5">
        <v>14.12</v>
      </c>
      <c r="X707" s="4"/>
    </row>
    <row r="708" spans="17:24" x14ac:dyDescent="0.25">
      <c r="Q708" s="5">
        <v>7.07</v>
      </c>
      <c r="S708" s="5">
        <v>7.07</v>
      </c>
      <c r="U708" s="5">
        <v>9.06</v>
      </c>
      <c r="W708" s="5">
        <v>14.14</v>
      </c>
      <c r="X708" s="4"/>
    </row>
    <row r="709" spans="17:24" x14ac:dyDescent="0.25">
      <c r="Q709" s="5">
        <v>7.08</v>
      </c>
      <c r="S709" s="5">
        <v>7.08</v>
      </c>
      <c r="U709" s="5">
        <v>9.07</v>
      </c>
      <c r="W709" s="5">
        <v>14.16</v>
      </c>
      <c r="X709" s="4"/>
    </row>
    <row r="710" spans="17:24" x14ac:dyDescent="0.25">
      <c r="Q710" s="5">
        <v>7.09</v>
      </c>
      <c r="S710" s="5">
        <v>7.09</v>
      </c>
      <c r="U710" s="5">
        <v>9.08</v>
      </c>
      <c r="W710" s="5">
        <v>14.18</v>
      </c>
      <c r="X710" s="4"/>
    </row>
    <row r="711" spans="17:24" x14ac:dyDescent="0.25">
      <c r="Q711" s="5">
        <v>7.1</v>
      </c>
      <c r="S711" s="5">
        <v>7.1</v>
      </c>
      <c r="U711" s="5">
        <v>9.09</v>
      </c>
      <c r="W711" s="5">
        <v>14.2</v>
      </c>
      <c r="X711" s="4"/>
    </row>
    <row r="712" spans="17:24" x14ac:dyDescent="0.25">
      <c r="Q712" s="5">
        <v>7.11</v>
      </c>
      <c r="S712" s="5">
        <v>7.11</v>
      </c>
      <c r="U712" s="5">
        <v>9.1</v>
      </c>
      <c r="W712" s="5">
        <v>14.22</v>
      </c>
      <c r="X712" s="4"/>
    </row>
    <row r="713" spans="17:24" x14ac:dyDescent="0.25">
      <c r="Q713" s="5">
        <v>7.12</v>
      </c>
      <c r="S713" s="5">
        <v>7.12</v>
      </c>
      <c r="U713" s="5">
        <v>9.11</v>
      </c>
      <c r="W713" s="5">
        <v>14.24</v>
      </c>
      <c r="X713" s="4"/>
    </row>
    <row r="714" spans="17:24" x14ac:dyDescent="0.25">
      <c r="Q714" s="5">
        <v>7.13</v>
      </c>
      <c r="S714" s="5">
        <v>7.13</v>
      </c>
      <c r="U714" s="5">
        <v>9.1199999999999992</v>
      </c>
      <c r="W714" s="5">
        <v>14.26</v>
      </c>
      <c r="X714" s="4"/>
    </row>
    <row r="715" spans="17:24" x14ac:dyDescent="0.25">
      <c r="Q715" s="5">
        <v>7.14</v>
      </c>
      <c r="S715" s="5">
        <v>7.14</v>
      </c>
      <c r="U715" s="5">
        <v>9.1300000000000008</v>
      </c>
      <c r="V715">
        <v>107.4492520520289</v>
      </c>
      <c r="W715" s="5">
        <v>14.28</v>
      </c>
      <c r="X715" s="4"/>
    </row>
    <row r="716" spans="17:24" x14ac:dyDescent="0.25">
      <c r="Q716" s="5">
        <v>7.15</v>
      </c>
      <c r="S716" s="5">
        <v>7.15</v>
      </c>
      <c r="U716" s="5">
        <v>9.14</v>
      </c>
      <c r="W716" s="5">
        <v>14.3</v>
      </c>
      <c r="X716" s="4"/>
    </row>
    <row r="717" spans="17:24" x14ac:dyDescent="0.25">
      <c r="Q717" s="5">
        <v>7.16</v>
      </c>
      <c r="S717" s="5">
        <v>7.16</v>
      </c>
      <c r="U717" s="5">
        <v>9.15</v>
      </c>
      <c r="W717" s="5">
        <v>14.32</v>
      </c>
      <c r="X717" s="4"/>
    </row>
    <row r="718" spans="17:24" x14ac:dyDescent="0.25">
      <c r="Q718" s="5">
        <v>7.17</v>
      </c>
      <c r="S718" s="5">
        <v>7.17</v>
      </c>
      <c r="U718" s="5">
        <v>9.16</v>
      </c>
      <c r="W718" s="5">
        <v>14.34</v>
      </c>
      <c r="X718" s="4"/>
    </row>
    <row r="719" spans="17:24" x14ac:dyDescent="0.25">
      <c r="Q719" s="5">
        <v>7.18</v>
      </c>
      <c r="S719" s="5">
        <v>7.18</v>
      </c>
      <c r="U719" s="5">
        <v>9.17</v>
      </c>
      <c r="W719" s="5">
        <v>14.36</v>
      </c>
      <c r="X719" s="4"/>
    </row>
    <row r="720" spans="17:24" x14ac:dyDescent="0.25">
      <c r="Q720" s="5">
        <v>7.19</v>
      </c>
      <c r="S720" s="5">
        <v>7.19</v>
      </c>
      <c r="U720" s="5">
        <v>9.18</v>
      </c>
      <c r="W720" s="5">
        <v>14.38</v>
      </c>
      <c r="X720" s="4"/>
    </row>
    <row r="721" spans="17:24" x14ac:dyDescent="0.25">
      <c r="Q721" s="5">
        <v>7.2</v>
      </c>
      <c r="S721" s="5">
        <v>7.2</v>
      </c>
      <c r="U721" s="5">
        <v>9.19</v>
      </c>
      <c r="W721" s="5">
        <v>14.4</v>
      </c>
      <c r="X721" s="4"/>
    </row>
    <row r="722" spans="17:24" x14ac:dyDescent="0.25">
      <c r="Q722" s="5">
        <v>7.21</v>
      </c>
      <c r="S722" s="5">
        <v>7.21</v>
      </c>
      <c r="U722" s="5">
        <v>9.1999999999999993</v>
      </c>
      <c r="W722" s="5">
        <v>14.42</v>
      </c>
      <c r="X722" s="4"/>
    </row>
    <row r="723" spans="17:24" x14ac:dyDescent="0.25">
      <c r="Q723" s="5">
        <v>7.22</v>
      </c>
      <c r="S723" s="5">
        <v>7.22</v>
      </c>
      <c r="U723" s="5">
        <v>9.2100000000000009</v>
      </c>
      <c r="W723" s="5">
        <v>14.44</v>
      </c>
      <c r="X723" s="4"/>
    </row>
    <row r="724" spans="17:24" x14ac:dyDescent="0.25">
      <c r="Q724" s="5">
        <v>7.23</v>
      </c>
      <c r="S724" s="5">
        <v>7.23</v>
      </c>
      <c r="U724" s="5">
        <v>9.2200000000000006</v>
      </c>
      <c r="W724" s="5">
        <v>14.46</v>
      </c>
      <c r="X724" s="4"/>
    </row>
    <row r="725" spans="17:24" x14ac:dyDescent="0.25">
      <c r="Q725" s="5">
        <v>7.24</v>
      </c>
      <c r="S725" s="5">
        <v>7.24</v>
      </c>
      <c r="U725" s="5">
        <v>9.23</v>
      </c>
      <c r="W725" s="5">
        <v>14.48</v>
      </c>
      <c r="X725" s="4"/>
    </row>
    <row r="726" spans="17:24" x14ac:dyDescent="0.25">
      <c r="Q726" s="5">
        <v>7.25</v>
      </c>
      <c r="S726" s="5">
        <v>7.25</v>
      </c>
      <c r="U726" s="5">
        <v>9.24</v>
      </c>
      <c r="W726" s="5">
        <v>14.5</v>
      </c>
      <c r="X726" s="4"/>
    </row>
    <row r="727" spans="17:24" x14ac:dyDescent="0.25">
      <c r="Q727" s="5">
        <v>7.26</v>
      </c>
      <c r="S727" s="5">
        <v>7.26</v>
      </c>
      <c r="U727" s="5">
        <v>9.25</v>
      </c>
      <c r="W727" s="5">
        <v>14.52</v>
      </c>
      <c r="X727" s="4"/>
    </row>
    <row r="728" spans="17:24" x14ac:dyDescent="0.25">
      <c r="Q728" s="5">
        <v>7.27</v>
      </c>
      <c r="S728" s="5">
        <v>7.27</v>
      </c>
      <c r="U728" s="5">
        <v>9.26</v>
      </c>
      <c r="W728" s="5">
        <v>14.54</v>
      </c>
      <c r="X728" s="4"/>
    </row>
    <row r="729" spans="17:24" x14ac:dyDescent="0.25">
      <c r="Q729" s="5">
        <v>7.28</v>
      </c>
      <c r="S729" s="5">
        <v>7.28</v>
      </c>
      <c r="U729" s="5">
        <v>9.27</v>
      </c>
      <c r="W729" s="5">
        <v>14.56</v>
      </c>
      <c r="X729" s="4"/>
    </row>
    <row r="730" spans="17:24" x14ac:dyDescent="0.25">
      <c r="Q730" s="5">
        <v>7.29</v>
      </c>
      <c r="S730" s="5">
        <v>7.29</v>
      </c>
      <c r="U730" s="5">
        <v>9.2799999999999994</v>
      </c>
      <c r="W730" s="5">
        <v>14.58</v>
      </c>
      <c r="X730" s="4"/>
    </row>
    <row r="731" spans="17:24" x14ac:dyDescent="0.25">
      <c r="Q731" s="5">
        <v>7.3</v>
      </c>
      <c r="S731" s="5">
        <v>7.3</v>
      </c>
      <c r="U731" s="5">
        <v>9.2899999999999991</v>
      </c>
      <c r="W731" s="5">
        <v>14.6</v>
      </c>
      <c r="X731" s="4"/>
    </row>
    <row r="732" spans="17:24" x14ac:dyDescent="0.25">
      <c r="Q732" s="5">
        <v>7.31</v>
      </c>
      <c r="S732" s="5">
        <v>7.31</v>
      </c>
      <c r="U732" s="5">
        <v>9.3000000000000007</v>
      </c>
      <c r="W732" s="5">
        <v>14.62</v>
      </c>
      <c r="X732" s="4"/>
    </row>
    <row r="733" spans="17:24" x14ac:dyDescent="0.25">
      <c r="Q733" s="5">
        <v>7.32</v>
      </c>
      <c r="S733" s="5">
        <v>7.32</v>
      </c>
      <c r="U733" s="5">
        <v>9.31</v>
      </c>
      <c r="W733" s="5">
        <v>14.64</v>
      </c>
      <c r="X733" s="4"/>
    </row>
    <row r="734" spans="17:24" x14ac:dyDescent="0.25">
      <c r="Q734" s="5">
        <v>7.33</v>
      </c>
      <c r="S734" s="5">
        <v>7.33</v>
      </c>
      <c r="U734" s="5">
        <v>9.32</v>
      </c>
      <c r="W734" s="5">
        <v>14.66</v>
      </c>
      <c r="X734" s="4"/>
    </row>
    <row r="735" spans="17:24" x14ac:dyDescent="0.25">
      <c r="Q735" s="5">
        <v>7.34</v>
      </c>
      <c r="S735" s="5">
        <v>7.34</v>
      </c>
      <c r="U735" s="5">
        <v>9.33</v>
      </c>
      <c r="W735" s="5">
        <v>14.68</v>
      </c>
      <c r="X735" s="4"/>
    </row>
    <row r="736" spans="17:24" x14ac:dyDescent="0.25">
      <c r="Q736" s="5">
        <v>7.35</v>
      </c>
      <c r="S736" s="5">
        <v>7.35</v>
      </c>
      <c r="U736" s="5">
        <v>9.34</v>
      </c>
      <c r="W736" s="5">
        <v>14.7</v>
      </c>
      <c r="X736" s="4"/>
    </row>
    <row r="737" spans="17:24" x14ac:dyDescent="0.25">
      <c r="Q737" s="5">
        <v>7.36</v>
      </c>
      <c r="S737" s="5">
        <v>7.36</v>
      </c>
      <c r="U737" s="5">
        <v>9.35</v>
      </c>
      <c r="W737" s="5">
        <v>14.72</v>
      </c>
      <c r="X737" s="4"/>
    </row>
    <row r="738" spans="17:24" x14ac:dyDescent="0.25">
      <c r="Q738" s="5">
        <v>7.37</v>
      </c>
      <c r="S738" s="5">
        <v>7.37</v>
      </c>
      <c r="U738" s="5">
        <v>9.36</v>
      </c>
      <c r="W738" s="5">
        <v>14.74</v>
      </c>
      <c r="X738" s="4"/>
    </row>
    <row r="739" spans="17:24" x14ac:dyDescent="0.25">
      <c r="Q739" s="5">
        <v>7.38</v>
      </c>
      <c r="S739" s="5">
        <v>7.38</v>
      </c>
      <c r="U739" s="5">
        <v>9.3699999999999992</v>
      </c>
      <c r="W739" s="5">
        <v>14.76</v>
      </c>
      <c r="X739" s="4"/>
    </row>
    <row r="740" spans="17:24" x14ac:dyDescent="0.25">
      <c r="Q740" s="5">
        <v>7.39</v>
      </c>
      <c r="S740" s="5">
        <v>7.39</v>
      </c>
      <c r="U740" s="5">
        <v>9.3800000000000008</v>
      </c>
      <c r="W740" s="5">
        <v>14.78</v>
      </c>
      <c r="X740" s="4"/>
    </row>
    <row r="741" spans="17:24" x14ac:dyDescent="0.25">
      <c r="Q741" s="5">
        <v>7.4</v>
      </c>
      <c r="S741" s="5">
        <v>7.4</v>
      </c>
      <c r="U741" s="5">
        <v>9.39</v>
      </c>
      <c r="W741" s="5">
        <v>14.8</v>
      </c>
      <c r="X741" s="4"/>
    </row>
    <row r="742" spans="17:24" x14ac:dyDescent="0.25">
      <c r="Q742" s="5">
        <v>7.41</v>
      </c>
      <c r="S742" s="5">
        <v>7.41</v>
      </c>
      <c r="U742" s="5">
        <v>9.4</v>
      </c>
      <c r="W742" s="5">
        <v>14.82</v>
      </c>
      <c r="X742" s="4">
        <v>124.9791631938652</v>
      </c>
    </row>
    <row r="743" spans="17:24" x14ac:dyDescent="0.25">
      <c r="Q743" s="5">
        <v>7.42</v>
      </c>
      <c r="S743" s="5">
        <v>7.42</v>
      </c>
      <c r="U743" s="5">
        <v>9.41</v>
      </c>
      <c r="W743" s="5">
        <v>14.84</v>
      </c>
      <c r="X743" s="4"/>
    </row>
    <row r="744" spans="17:24" x14ac:dyDescent="0.25">
      <c r="Q744" s="5">
        <v>7.43</v>
      </c>
      <c r="S744" s="5">
        <v>7.43</v>
      </c>
      <c r="U744" s="5">
        <v>9.42</v>
      </c>
      <c r="W744" s="5">
        <v>14.86</v>
      </c>
      <c r="X744" s="4"/>
    </row>
    <row r="745" spans="17:24" x14ac:dyDescent="0.25">
      <c r="Q745" s="5">
        <v>7.44</v>
      </c>
      <c r="S745" s="5">
        <v>7.44</v>
      </c>
      <c r="U745" s="5">
        <v>9.43</v>
      </c>
      <c r="W745" s="5">
        <v>14.88</v>
      </c>
      <c r="X745" s="4"/>
    </row>
    <row r="746" spans="17:24" x14ac:dyDescent="0.25">
      <c r="Q746" s="5">
        <v>7.45</v>
      </c>
      <c r="S746" s="5">
        <v>7.45</v>
      </c>
      <c r="U746" s="5">
        <v>9.44</v>
      </c>
      <c r="W746" s="5">
        <v>14.9</v>
      </c>
      <c r="X746" s="4"/>
    </row>
    <row r="747" spans="17:24" x14ac:dyDescent="0.25">
      <c r="Q747" s="5">
        <v>7.46</v>
      </c>
      <c r="S747" s="5">
        <v>7.46</v>
      </c>
      <c r="U747" s="5">
        <v>9.4499999999999993</v>
      </c>
      <c r="W747" s="5">
        <v>14.92</v>
      </c>
      <c r="X747" s="4"/>
    </row>
    <row r="748" spans="17:24" x14ac:dyDescent="0.25">
      <c r="Q748" s="5">
        <v>7.47</v>
      </c>
      <c r="S748" s="5">
        <v>7.47</v>
      </c>
      <c r="U748" s="5">
        <v>9.4600000000000009</v>
      </c>
      <c r="W748" s="5">
        <v>14.94</v>
      </c>
      <c r="X748" s="4"/>
    </row>
    <row r="749" spans="17:24" x14ac:dyDescent="0.25">
      <c r="Q749" s="5">
        <v>7.48</v>
      </c>
      <c r="S749" s="5">
        <v>7.48</v>
      </c>
      <c r="U749" s="5">
        <v>9.4700000000000006</v>
      </c>
      <c r="W749" s="5">
        <v>14.96</v>
      </c>
      <c r="X749" s="4"/>
    </row>
    <row r="750" spans="17:24" x14ac:dyDescent="0.25">
      <c r="Q750" s="5">
        <v>7.49</v>
      </c>
      <c r="S750" s="5">
        <v>7.49</v>
      </c>
      <c r="U750" s="5">
        <v>9.48</v>
      </c>
      <c r="W750" s="5">
        <v>14.98</v>
      </c>
      <c r="X750" s="4"/>
    </row>
    <row r="751" spans="17:24" x14ac:dyDescent="0.25">
      <c r="Q751" s="5">
        <v>7.5</v>
      </c>
      <c r="S751" s="5">
        <v>7.5</v>
      </c>
      <c r="U751" s="5">
        <v>9.49</v>
      </c>
      <c r="W751" s="5">
        <v>15</v>
      </c>
      <c r="X751" s="4"/>
    </row>
    <row r="752" spans="17:24" x14ac:dyDescent="0.25">
      <c r="Q752" s="5">
        <v>7.51</v>
      </c>
      <c r="S752" s="5">
        <v>7.51</v>
      </c>
      <c r="U752" s="5">
        <v>9.5</v>
      </c>
      <c r="W752" s="5">
        <v>15.02</v>
      </c>
      <c r="X752" s="4"/>
    </row>
    <row r="753" spans="17:24" x14ac:dyDescent="0.25">
      <c r="Q753" s="5">
        <v>7.52</v>
      </c>
      <c r="S753" s="5">
        <v>7.52</v>
      </c>
      <c r="U753" s="5">
        <v>9.51</v>
      </c>
      <c r="W753" s="5">
        <v>15.04</v>
      </c>
      <c r="X753" s="4"/>
    </row>
    <row r="754" spans="17:24" x14ac:dyDescent="0.25">
      <c r="Q754" s="5">
        <v>7.53</v>
      </c>
      <c r="S754" s="5">
        <v>7.53</v>
      </c>
      <c r="U754" s="5">
        <v>9.52</v>
      </c>
      <c r="W754" s="5">
        <v>15.06</v>
      </c>
      <c r="X754" s="4"/>
    </row>
    <row r="755" spans="17:24" x14ac:dyDescent="0.25">
      <c r="Q755" s="5">
        <v>7.54</v>
      </c>
      <c r="S755" s="5">
        <v>7.54</v>
      </c>
      <c r="U755" s="5">
        <v>9.5299999999999994</v>
      </c>
      <c r="W755" s="5">
        <v>15.08</v>
      </c>
      <c r="X755" s="4"/>
    </row>
    <row r="756" spans="17:24" x14ac:dyDescent="0.25">
      <c r="Q756" s="5">
        <v>7.55</v>
      </c>
      <c r="S756" s="5">
        <v>7.55</v>
      </c>
      <c r="U756" s="5">
        <v>9.5399999999999991</v>
      </c>
      <c r="W756" s="5">
        <v>15.1</v>
      </c>
      <c r="X756" s="4"/>
    </row>
    <row r="757" spans="17:24" x14ac:dyDescent="0.25">
      <c r="Q757" s="5">
        <v>7.56</v>
      </c>
      <c r="S757" s="5">
        <v>7.56</v>
      </c>
      <c r="U757" s="5">
        <v>9.5500000000000007</v>
      </c>
      <c r="W757" s="5">
        <v>15.12</v>
      </c>
      <c r="X757" s="4"/>
    </row>
    <row r="758" spans="17:24" x14ac:dyDescent="0.25">
      <c r="Q758" s="5">
        <v>7.57</v>
      </c>
      <c r="S758" s="5">
        <v>7.57</v>
      </c>
      <c r="U758" s="5">
        <v>9.56</v>
      </c>
      <c r="W758" s="5">
        <v>15.14</v>
      </c>
      <c r="X758" s="4"/>
    </row>
    <row r="759" spans="17:24" x14ac:dyDescent="0.25">
      <c r="Q759" s="5">
        <v>7.58</v>
      </c>
      <c r="S759" s="5">
        <v>7.58</v>
      </c>
      <c r="U759" s="5">
        <v>9.57</v>
      </c>
      <c r="W759" s="5">
        <v>15.16</v>
      </c>
      <c r="X759" s="4"/>
    </row>
    <row r="760" spans="17:24" x14ac:dyDescent="0.25">
      <c r="Q760" s="5">
        <v>7.59</v>
      </c>
      <c r="S760" s="5">
        <v>7.59</v>
      </c>
      <c r="U760" s="5">
        <v>9.58</v>
      </c>
      <c r="W760" s="5">
        <v>15.18</v>
      </c>
      <c r="X760" s="4"/>
    </row>
    <row r="761" spans="17:24" x14ac:dyDescent="0.25">
      <c r="Q761" s="5">
        <v>7.6</v>
      </c>
      <c r="S761" s="5">
        <v>7.6</v>
      </c>
      <c r="U761" s="5">
        <v>9.59</v>
      </c>
      <c r="W761" s="5">
        <v>15.2</v>
      </c>
      <c r="X761" s="4"/>
    </row>
    <row r="762" spans="17:24" x14ac:dyDescent="0.25">
      <c r="Q762" s="5">
        <v>7.61</v>
      </c>
      <c r="S762" s="5">
        <v>7.61</v>
      </c>
      <c r="U762" s="5">
        <v>9.6</v>
      </c>
      <c r="W762" s="5">
        <v>15.22</v>
      </c>
      <c r="X762" s="4"/>
    </row>
    <row r="763" spans="17:24" x14ac:dyDescent="0.25">
      <c r="Q763" s="5">
        <v>7.62</v>
      </c>
      <c r="S763" s="5">
        <v>7.62</v>
      </c>
      <c r="U763" s="5">
        <v>9.61</v>
      </c>
      <c r="W763" s="5">
        <v>15.24</v>
      </c>
      <c r="X763" s="4"/>
    </row>
    <row r="764" spans="17:24" x14ac:dyDescent="0.25">
      <c r="Q764" s="5">
        <v>7.63</v>
      </c>
      <c r="S764" s="5">
        <v>7.63</v>
      </c>
      <c r="U764" s="5">
        <v>9.6199999999999992</v>
      </c>
      <c r="W764" s="5">
        <v>15.26</v>
      </c>
      <c r="X764" s="4"/>
    </row>
    <row r="765" spans="17:24" x14ac:dyDescent="0.25">
      <c r="Q765" s="5">
        <v>7.64</v>
      </c>
      <c r="S765" s="5">
        <v>7.64</v>
      </c>
      <c r="U765" s="5">
        <v>9.6300000000000008</v>
      </c>
      <c r="V765">
        <v>107.4492520520289</v>
      </c>
      <c r="W765" s="5">
        <v>15.28</v>
      </c>
      <c r="X765" s="4"/>
    </row>
    <row r="766" spans="17:24" x14ac:dyDescent="0.25">
      <c r="Q766" s="5">
        <v>7.65</v>
      </c>
      <c r="S766" s="5">
        <v>7.65</v>
      </c>
      <c r="U766" s="5">
        <v>9.64</v>
      </c>
      <c r="W766" s="5">
        <v>15.3</v>
      </c>
      <c r="X766" s="4"/>
    </row>
    <row r="767" spans="17:24" x14ac:dyDescent="0.25">
      <c r="Q767" s="5">
        <v>7.66</v>
      </c>
      <c r="S767" s="5">
        <v>7.66</v>
      </c>
      <c r="U767" s="5">
        <v>9.65</v>
      </c>
      <c r="W767" s="5">
        <v>15.32</v>
      </c>
      <c r="X767" s="4"/>
    </row>
    <row r="768" spans="17:24" x14ac:dyDescent="0.25">
      <c r="Q768" s="5">
        <v>7.67</v>
      </c>
      <c r="S768" s="5">
        <v>7.67</v>
      </c>
      <c r="U768" s="5">
        <v>9.66</v>
      </c>
      <c r="W768" s="5">
        <v>15.34</v>
      </c>
      <c r="X768" s="4"/>
    </row>
    <row r="769" spans="17:24" x14ac:dyDescent="0.25">
      <c r="Q769" s="5">
        <v>7.68</v>
      </c>
      <c r="S769" s="5">
        <v>7.68</v>
      </c>
      <c r="U769" s="5">
        <v>9.67</v>
      </c>
      <c r="W769" s="5">
        <v>15.36</v>
      </c>
      <c r="X769" s="4"/>
    </row>
    <row r="770" spans="17:24" x14ac:dyDescent="0.25">
      <c r="Q770" s="5">
        <v>7.69</v>
      </c>
      <c r="S770" s="5">
        <v>7.69</v>
      </c>
      <c r="U770" s="5">
        <v>9.68</v>
      </c>
      <c r="W770" s="5">
        <v>15.38</v>
      </c>
      <c r="X770" s="4"/>
    </row>
    <row r="771" spans="17:24" x14ac:dyDescent="0.25">
      <c r="Q771" s="5">
        <v>7.7</v>
      </c>
      <c r="S771" s="5">
        <v>7.7</v>
      </c>
      <c r="U771" s="5">
        <v>9.69</v>
      </c>
      <c r="W771" s="5">
        <v>15.4</v>
      </c>
      <c r="X771" s="4"/>
    </row>
    <row r="772" spans="17:24" x14ac:dyDescent="0.25">
      <c r="Q772" s="5">
        <v>7.71</v>
      </c>
      <c r="S772" s="5">
        <v>7.71</v>
      </c>
      <c r="U772" s="5">
        <v>9.6999999999999993</v>
      </c>
      <c r="W772" s="5">
        <v>15.42</v>
      </c>
      <c r="X772" s="4"/>
    </row>
    <row r="773" spans="17:24" x14ac:dyDescent="0.25">
      <c r="Q773" s="5">
        <v>7.72</v>
      </c>
      <c r="S773" s="5">
        <v>7.72</v>
      </c>
      <c r="U773" s="5">
        <v>9.7100000000000009</v>
      </c>
      <c r="W773" s="5">
        <v>15.44</v>
      </c>
      <c r="X773" s="4"/>
    </row>
    <row r="774" spans="17:24" x14ac:dyDescent="0.25">
      <c r="Q774" s="5">
        <v>7.73</v>
      </c>
      <c r="S774" s="5">
        <v>7.73</v>
      </c>
      <c r="U774" s="5">
        <v>9.7200000000000006</v>
      </c>
      <c r="W774" s="5">
        <v>15.46</v>
      </c>
      <c r="X774" s="4"/>
    </row>
    <row r="775" spans="17:24" x14ac:dyDescent="0.25">
      <c r="Q775" s="5">
        <v>7.74</v>
      </c>
      <c r="S775" s="5">
        <v>7.74</v>
      </c>
      <c r="U775" s="5">
        <v>9.73</v>
      </c>
      <c r="W775" s="5">
        <v>15.48</v>
      </c>
      <c r="X775" s="4"/>
    </row>
    <row r="776" spans="17:24" x14ac:dyDescent="0.25">
      <c r="Q776" s="5">
        <v>7.75</v>
      </c>
      <c r="R776" s="4">
        <v>102.7368720668432</v>
      </c>
      <c r="S776" s="5">
        <v>7.75</v>
      </c>
      <c r="T776">
        <v>105.6308684630928</v>
      </c>
      <c r="U776" s="5">
        <v>9.74</v>
      </c>
      <c r="W776" s="5">
        <v>15.5</v>
      </c>
      <c r="X776" s="4"/>
    </row>
    <row r="777" spans="17:24" x14ac:dyDescent="0.25">
      <c r="Q777" s="5">
        <v>7.76</v>
      </c>
      <c r="S777" s="5">
        <v>7.76</v>
      </c>
      <c r="U777" s="5">
        <v>9.75</v>
      </c>
      <c r="W777" s="5">
        <v>15.52</v>
      </c>
      <c r="X777" s="4"/>
    </row>
    <row r="778" spans="17:24" x14ac:dyDescent="0.25">
      <c r="Q778" s="5">
        <v>7.77</v>
      </c>
      <c r="S778" s="5">
        <v>7.77</v>
      </c>
      <c r="U778" s="5">
        <v>9.76</v>
      </c>
      <c r="W778" s="5">
        <v>15.54</v>
      </c>
      <c r="X778" s="4"/>
    </row>
    <row r="779" spans="17:24" x14ac:dyDescent="0.25">
      <c r="Q779" s="5">
        <v>7.78</v>
      </c>
      <c r="S779" s="5">
        <v>7.78</v>
      </c>
      <c r="U779" s="5">
        <v>9.77</v>
      </c>
      <c r="W779" s="5">
        <v>15.56</v>
      </c>
      <c r="X779" s="4"/>
    </row>
    <row r="780" spans="17:24" x14ac:dyDescent="0.25">
      <c r="Q780" s="5">
        <v>7.79</v>
      </c>
      <c r="S780" s="5">
        <v>7.79</v>
      </c>
      <c r="U780" s="5">
        <v>9.7799999999999994</v>
      </c>
      <c r="W780" s="5">
        <v>15.58</v>
      </c>
      <c r="X780" s="4"/>
    </row>
    <row r="781" spans="17:24" x14ac:dyDescent="0.25">
      <c r="Q781" s="5">
        <v>7.8</v>
      </c>
      <c r="S781" s="5">
        <v>7.8</v>
      </c>
      <c r="U781" s="5">
        <v>9.7899999999999991</v>
      </c>
      <c r="W781" s="5">
        <v>15.6</v>
      </c>
      <c r="X781" s="4"/>
    </row>
    <row r="782" spans="17:24" x14ac:dyDescent="0.25">
      <c r="Q782" s="5">
        <v>7.81</v>
      </c>
      <c r="S782" s="5">
        <v>7.81</v>
      </c>
      <c r="U782" s="5">
        <v>9.8000000000000007</v>
      </c>
      <c r="W782" s="5">
        <v>15.62</v>
      </c>
      <c r="X782" s="4"/>
    </row>
    <row r="783" spans="17:24" x14ac:dyDescent="0.25">
      <c r="Q783" s="5">
        <v>7.82</v>
      </c>
      <c r="S783" s="5">
        <v>7.82</v>
      </c>
      <c r="U783" s="5">
        <v>9.81</v>
      </c>
      <c r="W783" s="5">
        <v>15.64</v>
      </c>
      <c r="X783" s="4"/>
    </row>
    <row r="784" spans="17:24" x14ac:dyDescent="0.25">
      <c r="Q784" s="5">
        <v>7.83</v>
      </c>
      <c r="S784" s="5">
        <v>7.83</v>
      </c>
      <c r="U784" s="5">
        <v>9.82</v>
      </c>
      <c r="W784" s="5">
        <v>15.66</v>
      </c>
      <c r="X784" s="4"/>
    </row>
    <row r="785" spans="17:24" x14ac:dyDescent="0.25">
      <c r="Q785" s="5">
        <v>7.84</v>
      </c>
      <c r="S785" s="5">
        <v>7.84</v>
      </c>
      <c r="U785" s="5">
        <v>9.83</v>
      </c>
      <c r="W785" s="5">
        <v>15.68</v>
      </c>
      <c r="X785" s="4"/>
    </row>
    <row r="786" spans="17:24" x14ac:dyDescent="0.25">
      <c r="Q786" s="5">
        <v>7.85</v>
      </c>
      <c r="S786" s="5">
        <v>7.85</v>
      </c>
      <c r="U786" s="5">
        <v>9.84</v>
      </c>
      <c r="W786" s="5">
        <v>15.7</v>
      </c>
      <c r="X786" s="4"/>
    </row>
    <row r="787" spans="17:24" x14ac:dyDescent="0.25">
      <c r="Q787" s="5">
        <v>7.86</v>
      </c>
      <c r="S787" s="5">
        <v>7.86</v>
      </c>
      <c r="U787" s="5">
        <v>9.85</v>
      </c>
      <c r="W787" s="5">
        <v>15.72</v>
      </c>
      <c r="X787" s="4"/>
    </row>
    <row r="788" spans="17:24" x14ac:dyDescent="0.25">
      <c r="Q788" s="5">
        <v>7.87</v>
      </c>
      <c r="S788" s="5">
        <v>7.87</v>
      </c>
      <c r="U788" s="5">
        <v>9.86</v>
      </c>
      <c r="W788" s="5">
        <v>15.74</v>
      </c>
      <c r="X788" s="4"/>
    </row>
    <row r="789" spans="17:24" x14ac:dyDescent="0.25">
      <c r="Q789" s="5">
        <v>7.88</v>
      </c>
      <c r="S789" s="5">
        <v>7.88</v>
      </c>
      <c r="U789" s="5">
        <v>9.8699999999999992</v>
      </c>
      <c r="W789" s="5">
        <v>15.76</v>
      </c>
      <c r="X789" s="4"/>
    </row>
    <row r="790" spans="17:24" x14ac:dyDescent="0.25">
      <c r="Q790" s="5">
        <v>7.89</v>
      </c>
      <c r="S790" s="5">
        <v>7.89</v>
      </c>
      <c r="U790" s="5">
        <v>9.8800000000000008</v>
      </c>
      <c r="W790" s="5">
        <v>15.78</v>
      </c>
      <c r="X790" s="4"/>
    </row>
    <row r="791" spans="17:24" x14ac:dyDescent="0.25">
      <c r="Q791" s="5">
        <v>7.9</v>
      </c>
      <c r="S791" s="5">
        <v>7.9</v>
      </c>
      <c r="U791" s="5">
        <v>9.89</v>
      </c>
      <c r="W791" s="5">
        <v>15.8</v>
      </c>
      <c r="X791" s="4"/>
    </row>
    <row r="792" spans="17:24" x14ac:dyDescent="0.25">
      <c r="Q792" s="5">
        <v>7.91</v>
      </c>
      <c r="S792" s="5">
        <v>7.91</v>
      </c>
      <c r="U792" s="5">
        <v>9.9</v>
      </c>
      <c r="W792" s="5">
        <v>15.82</v>
      </c>
      <c r="X792" s="4">
        <v>135.11260885823231</v>
      </c>
    </row>
    <row r="793" spans="17:24" x14ac:dyDescent="0.25">
      <c r="Q793" s="5">
        <v>7.92</v>
      </c>
      <c r="S793" s="5">
        <v>7.92</v>
      </c>
      <c r="U793" s="5">
        <v>9.91</v>
      </c>
      <c r="W793" s="5">
        <v>15.84</v>
      </c>
      <c r="X793" s="4"/>
    </row>
    <row r="794" spans="17:24" x14ac:dyDescent="0.25">
      <c r="Q794" s="5">
        <v>7.93</v>
      </c>
      <c r="S794" s="5">
        <v>7.93</v>
      </c>
      <c r="U794" s="5">
        <v>9.92</v>
      </c>
      <c r="W794" s="5">
        <v>15.86</v>
      </c>
      <c r="X794" s="4"/>
    </row>
    <row r="795" spans="17:24" x14ac:dyDescent="0.25">
      <c r="Q795" s="5">
        <v>7.94</v>
      </c>
      <c r="S795" s="5">
        <v>7.94</v>
      </c>
      <c r="U795" s="5">
        <v>9.93</v>
      </c>
      <c r="W795" s="5">
        <v>15.88</v>
      </c>
      <c r="X795" s="4"/>
    </row>
    <row r="796" spans="17:24" x14ac:dyDescent="0.25">
      <c r="Q796" s="5">
        <v>7.95</v>
      </c>
      <c r="S796" s="5">
        <v>7.95</v>
      </c>
      <c r="U796" s="5">
        <v>9.94</v>
      </c>
      <c r="W796" s="5">
        <v>15.9</v>
      </c>
      <c r="X796" s="4"/>
    </row>
    <row r="797" spans="17:24" x14ac:dyDescent="0.25">
      <c r="Q797" s="5">
        <v>7.96</v>
      </c>
      <c r="S797" s="5">
        <v>7.96</v>
      </c>
      <c r="U797" s="5">
        <v>9.9499999999999993</v>
      </c>
      <c r="W797" s="5">
        <v>15.92</v>
      </c>
      <c r="X797" s="4"/>
    </row>
    <row r="798" spans="17:24" x14ac:dyDescent="0.25">
      <c r="Q798" s="5">
        <v>7.97</v>
      </c>
      <c r="S798" s="5">
        <v>7.97</v>
      </c>
      <c r="U798" s="5">
        <v>9.9600000000000009</v>
      </c>
      <c r="W798" s="5">
        <v>15.94</v>
      </c>
      <c r="X798" s="4"/>
    </row>
    <row r="799" spans="17:24" x14ac:dyDescent="0.25">
      <c r="Q799" s="5">
        <v>7.98</v>
      </c>
      <c r="S799" s="5">
        <v>7.98</v>
      </c>
      <c r="U799" s="5">
        <v>9.9700000000000006</v>
      </c>
      <c r="W799" s="5">
        <v>15.96</v>
      </c>
      <c r="X799" s="4"/>
    </row>
    <row r="800" spans="17:24" x14ac:dyDescent="0.25">
      <c r="Q800" s="5">
        <v>7.99</v>
      </c>
      <c r="S800" s="5">
        <v>7.99</v>
      </c>
      <c r="U800" s="5">
        <v>9.98</v>
      </c>
      <c r="W800" s="5">
        <v>15.98</v>
      </c>
      <c r="X800" s="4"/>
    </row>
    <row r="801" spans="17:24" x14ac:dyDescent="0.25">
      <c r="Q801" s="5">
        <v>8</v>
      </c>
      <c r="S801" s="5">
        <v>8</v>
      </c>
      <c r="U801" s="5">
        <v>9.99</v>
      </c>
      <c r="W801" s="5">
        <v>16</v>
      </c>
      <c r="X801" s="4"/>
    </row>
    <row r="802" spans="17:24" x14ac:dyDescent="0.25">
      <c r="Q802" s="5">
        <v>8.01</v>
      </c>
      <c r="S802" s="5">
        <v>8.01</v>
      </c>
      <c r="U802" s="5">
        <v>10</v>
      </c>
      <c r="W802" s="5">
        <v>16.02</v>
      </c>
      <c r="X802" s="4"/>
    </row>
    <row r="803" spans="17:24" x14ac:dyDescent="0.25">
      <c r="Q803" s="5">
        <v>8.02</v>
      </c>
      <c r="S803" s="5">
        <v>8.02</v>
      </c>
      <c r="U803" s="5">
        <v>10.01</v>
      </c>
      <c r="W803" s="5">
        <v>16.04</v>
      </c>
      <c r="X803" s="4"/>
    </row>
    <row r="804" spans="17:24" x14ac:dyDescent="0.25">
      <c r="Q804" s="5">
        <v>8.0299999999999994</v>
      </c>
      <c r="S804" s="5">
        <v>8.0299999999999994</v>
      </c>
      <c r="U804" s="5">
        <v>10.02</v>
      </c>
      <c r="W804" s="5">
        <v>16.059999999999999</v>
      </c>
      <c r="X804" s="4"/>
    </row>
    <row r="805" spans="17:24" x14ac:dyDescent="0.25">
      <c r="Q805" s="5">
        <v>8.0399999999999991</v>
      </c>
      <c r="S805" s="5">
        <v>8.0399999999999991</v>
      </c>
      <c r="U805" s="5">
        <v>10.029999999999999</v>
      </c>
      <c r="W805" s="5">
        <v>16.079999999999998</v>
      </c>
      <c r="X805" s="4"/>
    </row>
    <row r="806" spans="17:24" x14ac:dyDescent="0.25">
      <c r="Q806" s="5">
        <v>8.0500000000000007</v>
      </c>
      <c r="S806" s="5">
        <v>8.0500000000000007</v>
      </c>
      <c r="U806" s="5">
        <v>10.039999999999999</v>
      </c>
      <c r="W806" s="5">
        <v>16.100000000000001</v>
      </c>
      <c r="X806" s="4"/>
    </row>
    <row r="807" spans="17:24" x14ac:dyDescent="0.25">
      <c r="Q807" s="5">
        <v>8.06</v>
      </c>
      <c r="S807" s="5">
        <v>8.06</v>
      </c>
      <c r="U807" s="5">
        <v>10.050000000000001</v>
      </c>
      <c r="W807" s="5">
        <v>16.12</v>
      </c>
      <c r="X807" s="4"/>
    </row>
    <row r="808" spans="17:24" x14ac:dyDescent="0.25">
      <c r="Q808" s="5">
        <v>8.07</v>
      </c>
      <c r="S808" s="5">
        <v>8.07</v>
      </c>
      <c r="U808" s="5">
        <v>10.06</v>
      </c>
      <c r="W808" s="5">
        <v>16.14</v>
      </c>
      <c r="X808" s="4"/>
    </row>
    <row r="809" spans="17:24" x14ac:dyDescent="0.25">
      <c r="Q809" s="5">
        <v>8.08</v>
      </c>
      <c r="S809" s="5">
        <v>8.08</v>
      </c>
      <c r="U809" s="5">
        <v>10.07</v>
      </c>
      <c r="W809" s="5">
        <v>16.16</v>
      </c>
      <c r="X809" s="4"/>
    </row>
    <row r="810" spans="17:24" x14ac:dyDescent="0.25">
      <c r="Q810" s="5">
        <v>8.09</v>
      </c>
      <c r="S810" s="5">
        <v>8.09</v>
      </c>
      <c r="U810" s="5">
        <v>10.08</v>
      </c>
      <c r="W810" s="5">
        <v>16.18</v>
      </c>
      <c r="X810" s="4"/>
    </row>
    <row r="811" spans="17:24" x14ac:dyDescent="0.25">
      <c r="Q811" s="5">
        <v>8.1</v>
      </c>
      <c r="S811" s="5">
        <v>8.1</v>
      </c>
      <c r="U811" s="5">
        <v>10.09</v>
      </c>
      <c r="W811" s="5">
        <v>16.2</v>
      </c>
      <c r="X811" s="4"/>
    </row>
    <row r="812" spans="17:24" x14ac:dyDescent="0.25">
      <c r="Q812" s="5">
        <v>8.11</v>
      </c>
      <c r="S812" s="5">
        <v>8.11</v>
      </c>
      <c r="U812" s="5">
        <v>10.1</v>
      </c>
      <c r="W812" s="5">
        <v>16.22</v>
      </c>
      <c r="X812" s="4"/>
    </row>
    <row r="813" spans="17:24" x14ac:dyDescent="0.25">
      <c r="Q813" s="5">
        <v>8.1199999999999992</v>
      </c>
      <c r="S813" s="5">
        <v>8.1199999999999992</v>
      </c>
      <c r="U813" s="5">
        <v>10.11</v>
      </c>
      <c r="W813" s="5">
        <v>16.239999999999998</v>
      </c>
      <c r="X813" s="4"/>
    </row>
    <row r="814" spans="17:24" x14ac:dyDescent="0.25">
      <c r="Q814" s="5">
        <v>8.1300000000000008</v>
      </c>
      <c r="S814" s="5">
        <v>8.1300000000000008</v>
      </c>
      <c r="U814" s="5">
        <v>10.119999999999999</v>
      </c>
      <c r="W814" s="5">
        <v>16.260000000000002</v>
      </c>
      <c r="X814" s="4"/>
    </row>
    <row r="815" spans="17:24" x14ac:dyDescent="0.25">
      <c r="Q815" s="5">
        <v>8.14</v>
      </c>
      <c r="S815" s="5">
        <v>8.14</v>
      </c>
      <c r="U815" s="5">
        <v>10.130000000000001</v>
      </c>
      <c r="V815">
        <v>109.0772710225137</v>
      </c>
      <c r="W815" s="5">
        <v>16.28</v>
      </c>
      <c r="X815" s="4"/>
    </row>
    <row r="816" spans="17:24" x14ac:dyDescent="0.25">
      <c r="Q816" s="5">
        <v>8.15</v>
      </c>
      <c r="S816" s="5">
        <v>8.15</v>
      </c>
      <c r="U816" s="5">
        <v>10.14</v>
      </c>
      <c r="W816" s="5">
        <v>16.3</v>
      </c>
      <c r="X816" s="4"/>
    </row>
    <row r="817" spans="17:24" x14ac:dyDescent="0.25">
      <c r="Q817" s="5">
        <v>8.16</v>
      </c>
      <c r="S817" s="5">
        <v>8.16</v>
      </c>
      <c r="U817" s="5">
        <v>10.15</v>
      </c>
      <c r="W817" s="5">
        <v>16.32</v>
      </c>
      <c r="X817" s="4"/>
    </row>
    <row r="818" spans="17:24" x14ac:dyDescent="0.25">
      <c r="Q818" s="5">
        <v>8.17</v>
      </c>
      <c r="S818" s="5">
        <v>8.17</v>
      </c>
      <c r="U818" s="5">
        <v>10.16</v>
      </c>
      <c r="W818" s="5">
        <v>16.34</v>
      </c>
      <c r="X818" s="4"/>
    </row>
    <row r="819" spans="17:24" x14ac:dyDescent="0.25">
      <c r="Q819" s="5">
        <v>8.18</v>
      </c>
      <c r="S819" s="5">
        <v>8.18</v>
      </c>
      <c r="U819" s="5">
        <v>10.17</v>
      </c>
      <c r="W819" s="5">
        <v>16.36</v>
      </c>
      <c r="X819" s="4"/>
    </row>
    <row r="820" spans="17:24" x14ac:dyDescent="0.25">
      <c r="Q820" s="5">
        <v>8.19</v>
      </c>
      <c r="S820" s="5">
        <v>8.19</v>
      </c>
      <c r="U820" s="5">
        <v>10.18</v>
      </c>
      <c r="W820" s="5">
        <v>16.38</v>
      </c>
      <c r="X820" s="4"/>
    </row>
    <row r="821" spans="17:24" x14ac:dyDescent="0.25">
      <c r="Q821" s="5">
        <v>8.1999999999999993</v>
      </c>
      <c r="S821" s="5">
        <v>8.1999999999999993</v>
      </c>
      <c r="U821" s="5">
        <v>10.19</v>
      </c>
      <c r="W821" s="5">
        <v>16.399999999999999</v>
      </c>
      <c r="X821" s="4"/>
    </row>
    <row r="822" spans="17:24" x14ac:dyDescent="0.25">
      <c r="Q822" s="5">
        <v>8.2100000000000009</v>
      </c>
      <c r="S822" s="5">
        <v>8.2100000000000009</v>
      </c>
      <c r="U822" s="5">
        <v>10.199999999999999</v>
      </c>
      <c r="W822" s="5">
        <v>16.420000000000002</v>
      </c>
      <c r="X822" s="4"/>
    </row>
    <row r="823" spans="17:24" x14ac:dyDescent="0.25">
      <c r="Q823" s="5">
        <v>8.2200000000000006</v>
      </c>
      <c r="S823" s="5">
        <v>8.2200000000000006</v>
      </c>
      <c r="U823" s="5">
        <v>10.210000000000001</v>
      </c>
      <c r="W823" s="5">
        <v>16.440000000000001</v>
      </c>
      <c r="X823" s="4"/>
    </row>
    <row r="824" spans="17:24" x14ac:dyDescent="0.25">
      <c r="Q824" s="5">
        <v>8.23</v>
      </c>
      <c r="S824" s="5">
        <v>8.23</v>
      </c>
      <c r="U824" s="5">
        <v>10.220000000000001</v>
      </c>
      <c r="W824" s="5">
        <v>16.46</v>
      </c>
      <c r="X824" s="4"/>
    </row>
    <row r="825" spans="17:24" x14ac:dyDescent="0.25">
      <c r="Q825" s="5">
        <v>8.24</v>
      </c>
      <c r="S825" s="5">
        <v>8.24</v>
      </c>
      <c r="U825" s="5">
        <v>10.23</v>
      </c>
      <c r="W825" s="5">
        <v>16.48</v>
      </c>
      <c r="X825" s="4"/>
    </row>
    <row r="826" spans="17:24" x14ac:dyDescent="0.25">
      <c r="Q826" s="5">
        <v>8.25</v>
      </c>
      <c r="S826" s="5">
        <v>8.25</v>
      </c>
      <c r="U826" s="5">
        <v>10.24</v>
      </c>
      <c r="W826" s="5">
        <v>16.5</v>
      </c>
      <c r="X826" s="4"/>
    </row>
    <row r="827" spans="17:24" x14ac:dyDescent="0.25">
      <c r="Q827" s="5">
        <v>8.26</v>
      </c>
      <c r="S827" s="5">
        <v>8.26</v>
      </c>
      <c r="U827" s="5">
        <v>10.25</v>
      </c>
      <c r="W827" s="5">
        <v>16.52</v>
      </c>
      <c r="X827" s="4"/>
    </row>
    <row r="828" spans="17:24" x14ac:dyDescent="0.25">
      <c r="Q828" s="5">
        <v>8.27</v>
      </c>
      <c r="S828" s="5">
        <v>8.27</v>
      </c>
      <c r="U828" s="5">
        <v>10.26</v>
      </c>
      <c r="W828" s="5">
        <v>16.54</v>
      </c>
      <c r="X828" s="4"/>
    </row>
    <row r="829" spans="17:24" x14ac:dyDescent="0.25">
      <c r="Q829" s="5">
        <v>8.2799999999999994</v>
      </c>
      <c r="S829" s="5">
        <v>8.2799999999999994</v>
      </c>
      <c r="U829" s="5">
        <v>10.27</v>
      </c>
      <c r="W829" s="5">
        <v>16.559999999999999</v>
      </c>
      <c r="X829" s="4"/>
    </row>
    <row r="830" spans="17:24" x14ac:dyDescent="0.25">
      <c r="Q830" s="5">
        <v>8.2899999999999991</v>
      </c>
      <c r="S830" s="5">
        <v>8.2899999999999991</v>
      </c>
      <c r="U830" s="5">
        <v>10.28</v>
      </c>
      <c r="W830" s="5">
        <v>16.579999999999998</v>
      </c>
      <c r="X830" s="4"/>
    </row>
    <row r="831" spans="17:24" x14ac:dyDescent="0.25">
      <c r="Q831" s="5">
        <v>8.3000000000000007</v>
      </c>
      <c r="S831" s="5">
        <v>8.3000000000000007</v>
      </c>
      <c r="U831" s="5">
        <v>10.29</v>
      </c>
      <c r="W831" s="5">
        <v>16.600000000000001</v>
      </c>
      <c r="X831" s="4"/>
    </row>
    <row r="832" spans="17:24" x14ac:dyDescent="0.25">
      <c r="Q832" s="5">
        <v>8.31</v>
      </c>
      <c r="S832" s="5">
        <v>8.31</v>
      </c>
      <c r="U832" s="5">
        <v>10.3</v>
      </c>
      <c r="W832" s="5">
        <v>16.62</v>
      </c>
      <c r="X832" s="4"/>
    </row>
    <row r="833" spans="17:24" x14ac:dyDescent="0.25">
      <c r="Q833" s="5">
        <v>8.32</v>
      </c>
      <c r="S833" s="5">
        <v>8.32</v>
      </c>
      <c r="U833" s="5">
        <v>10.31</v>
      </c>
      <c r="W833" s="5">
        <v>16.64</v>
      </c>
      <c r="X833" s="4"/>
    </row>
    <row r="834" spans="17:24" x14ac:dyDescent="0.25">
      <c r="Q834" s="5">
        <v>8.33</v>
      </c>
      <c r="S834" s="5">
        <v>8.33</v>
      </c>
      <c r="U834" s="5">
        <v>10.32</v>
      </c>
      <c r="W834" s="5">
        <v>16.66</v>
      </c>
      <c r="X834" s="4"/>
    </row>
    <row r="835" spans="17:24" x14ac:dyDescent="0.25">
      <c r="Q835" s="5">
        <v>8.34</v>
      </c>
      <c r="S835" s="5">
        <v>8.34</v>
      </c>
      <c r="U835" s="5">
        <v>10.33</v>
      </c>
      <c r="W835" s="5">
        <v>16.68</v>
      </c>
      <c r="X835" s="4"/>
    </row>
    <row r="836" spans="17:24" x14ac:dyDescent="0.25">
      <c r="Q836" s="5">
        <v>8.35</v>
      </c>
      <c r="S836" s="5">
        <v>8.35</v>
      </c>
      <c r="U836" s="5">
        <v>10.34</v>
      </c>
      <c r="W836" s="5">
        <v>16.7</v>
      </c>
      <c r="X836" s="4"/>
    </row>
    <row r="837" spans="17:24" x14ac:dyDescent="0.25">
      <c r="Q837" s="5">
        <v>8.36</v>
      </c>
      <c r="S837" s="5">
        <v>8.36</v>
      </c>
      <c r="U837" s="5">
        <v>10.35</v>
      </c>
      <c r="W837" s="5">
        <v>16.72</v>
      </c>
      <c r="X837" s="4"/>
    </row>
    <row r="838" spans="17:24" x14ac:dyDescent="0.25">
      <c r="Q838" s="5">
        <v>8.3699999999999992</v>
      </c>
      <c r="S838" s="5">
        <v>8.3699999999999992</v>
      </c>
      <c r="U838" s="5">
        <v>10.36</v>
      </c>
      <c r="W838" s="5">
        <v>16.739999999999998</v>
      </c>
      <c r="X838" s="4"/>
    </row>
    <row r="839" spans="17:24" x14ac:dyDescent="0.25">
      <c r="Q839" s="5">
        <v>8.3800000000000008</v>
      </c>
      <c r="S839" s="5">
        <v>8.3800000000000008</v>
      </c>
      <c r="U839" s="5">
        <v>10.37</v>
      </c>
      <c r="W839" s="5">
        <v>16.760000000000002</v>
      </c>
      <c r="X839" s="4"/>
    </row>
    <row r="840" spans="17:24" x14ac:dyDescent="0.25">
      <c r="Q840" s="5">
        <v>8.39</v>
      </c>
      <c r="S840" s="5">
        <v>8.39</v>
      </c>
      <c r="U840" s="5">
        <v>10.38</v>
      </c>
      <c r="W840" s="5">
        <v>16.78</v>
      </c>
      <c r="X840" s="4"/>
    </row>
    <row r="841" spans="17:24" x14ac:dyDescent="0.25">
      <c r="Q841" s="5">
        <v>8.4</v>
      </c>
      <c r="S841" s="5">
        <v>8.4</v>
      </c>
      <c r="U841" s="5">
        <v>10.39</v>
      </c>
      <c r="W841" s="5">
        <v>16.8</v>
      </c>
      <c r="X841" s="4"/>
    </row>
    <row r="842" spans="17:24" x14ac:dyDescent="0.25">
      <c r="Q842" s="5">
        <v>8.41</v>
      </c>
      <c r="S842" s="5">
        <v>8.41</v>
      </c>
      <c r="U842" s="5">
        <v>10.4</v>
      </c>
      <c r="W842" s="5">
        <v>16.82</v>
      </c>
      <c r="X842" s="4">
        <v>135.11260885823231</v>
      </c>
    </row>
    <row r="843" spans="17:24" x14ac:dyDescent="0.25">
      <c r="Q843" s="5">
        <v>8.42</v>
      </c>
      <c r="S843" s="5">
        <v>8.42</v>
      </c>
      <c r="U843" s="5">
        <v>10.41</v>
      </c>
      <c r="W843" s="5">
        <v>16.84</v>
      </c>
      <c r="X843" s="4"/>
    </row>
    <row r="844" spans="17:24" x14ac:dyDescent="0.25">
      <c r="Q844" s="5">
        <v>8.43</v>
      </c>
      <c r="S844" s="5">
        <v>8.43</v>
      </c>
      <c r="U844" s="5">
        <v>10.42</v>
      </c>
      <c r="W844" s="5">
        <v>16.86</v>
      </c>
      <c r="X844" s="4"/>
    </row>
    <row r="845" spans="17:24" x14ac:dyDescent="0.25">
      <c r="Q845" s="5">
        <v>8.44</v>
      </c>
      <c r="S845" s="5">
        <v>8.44</v>
      </c>
      <c r="U845" s="5">
        <v>10.43</v>
      </c>
      <c r="W845" s="5">
        <v>16.88</v>
      </c>
      <c r="X845" s="4"/>
    </row>
    <row r="846" spans="17:24" x14ac:dyDescent="0.25">
      <c r="Q846" s="5">
        <v>8.4499999999999993</v>
      </c>
      <c r="S846" s="5">
        <v>8.4499999999999993</v>
      </c>
      <c r="U846" s="5">
        <v>10.44</v>
      </c>
      <c r="W846" s="5">
        <v>16.899999999999999</v>
      </c>
      <c r="X846" s="4"/>
    </row>
    <row r="847" spans="17:24" x14ac:dyDescent="0.25">
      <c r="Q847" s="5">
        <v>8.4600000000000009</v>
      </c>
      <c r="S847" s="5">
        <v>8.4600000000000009</v>
      </c>
      <c r="U847" s="5">
        <v>10.45</v>
      </c>
      <c r="W847" s="5">
        <v>16.920000000000002</v>
      </c>
      <c r="X847" s="4"/>
    </row>
    <row r="848" spans="17:24" x14ac:dyDescent="0.25">
      <c r="Q848" s="5">
        <v>8.4700000000000006</v>
      </c>
      <c r="S848" s="5">
        <v>8.4700000000000006</v>
      </c>
      <c r="U848" s="5">
        <v>10.46</v>
      </c>
      <c r="W848" s="5">
        <v>16.940000000000001</v>
      </c>
      <c r="X848" s="4"/>
    </row>
    <row r="849" spans="17:24" x14ac:dyDescent="0.25">
      <c r="Q849" s="5">
        <v>8.48</v>
      </c>
      <c r="S849" s="5">
        <v>8.48</v>
      </c>
      <c r="U849" s="5">
        <v>10.47</v>
      </c>
      <c r="W849" s="5">
        <v>16.96</v>
      </c>
      <c r="X849" s="4"/>
    </row>
    <row r="850" spans="17:24" x14ac:dyDescent="0.25">
      <c r="Q850" s="5">
        <v>8.49</v>
      </c>
      <c r="S850" s="5">
        <v>8.49</v>
      </c>
      <c r="U850" s="5">
        <v>10.48</v>
      </c>
      <c r="W850" s="5">
        <v>16.98</v>
      </c>
      <c r="X850" s="4"/>
    </row>
    <row r="851" spans="17:24" x14ac:dyDescent="0.25">
      <c r="Q851" s="5">
        <v>8.5</v>
      </c>
      <c r="S851" s="5">
        <v>8.5</v>
      </c>
      <c r="U851" s="5">
        <v>10.49</v>
      </c>
      <c r="W851" s="5">
        <v>17</v>
      </c>
      <c r="X851" s="4"/>
    </row>
    <row r="852" spans="17:24" x14ac:dyDescent="0.25">
      <c r="Q852" s="5">
        <v>8.51</v>
      </c>
      <c r="S852" s="5">
        <v>8.51</v>
      </c>
      <c r="U852" s="5">
        <v>10.5</v>
      </c>
      <c r="W852" s="5">
        <v>17.02</v>
      </c>
      <c r="X852" s="4"/>
    </row>
    <row r="853" spans="17:24" x14ac:dyDescent="0.25">
      <c r="Q853" s="5">
        <v>8.52</v>
      </c>
      <c r="S853" s="5">
        <v>8.52</v>
      </c>
      <c r="U853" s="5">
        <v>10.51</v>
      </c>
      <c r="W853" s="5">
        <v>17.04</v>
      </c>
      <c r="X853" s="4"/>
    </row>
    <row r="854" spans="17:24" x14ac:dyDescent="0.25">
      <c r="Q854" s="5">
        <v>8.5299999999999994</v>
      </c>
      <c r="S854" s="5">
        <v>8.5299999999999994</v>
      </c>
      <c r="U854" s="5">
        <v>10.52</v>
      </c>
      <c r="W854" s="5">
        <v>17.059999999999999</v>
      </c>
      <c r="X854" s="4"/>
    </row>
    <row r="855" spans="17:24" x14ac:dyDescent="0.25">
      <c r="Q855" s="5">
        <v>8.5399999999999991</v>
      </c>
      <c r="S855" s="5">
        <v>8.5399999999999991</v>
      </c>
      <c r="U855" s="5">
        <v>10.53</v>
      </c>
      <c r="W855" s="5">
        <v>17.079999999999998</v>
      </c>
      <c r="X855" s="4"/>
    </row>
    <row r="856" spans="17:24" x14ac:dyDescent="0.25">
      <c r="Q856" s="5">
        <v>8.5500000000000007</v>
      </c>
      <c r="S856" s="5">
        <v>8.5500000000000007</v>
      </c>
      <c r="U856" s="5">
        <v>10.54</v>
      </c>
      <c r="W856" s="5">
        <v>17.100000000000001</v>
      </c>
      <c r="X856" s="4"/>
    </row>
    <row r="857" spans="17:24" x14ac:dyDescent="0.25">
      <c r="Q857" s="5">
        <v>8.56</v>
      </c>
      <c r="S857" s="5">
        <v>8.56</v>
      </c>
      <c r="U857" s="5">
        <v>10.55</v>
      </c>
      <c r="W857" s="5">
        <v>17.12</v>
      </c>
      <c r="X857" s="4"/>
    </row>
    <row r="858" spans="17:24" x14ac:dyDescent="0.25">
      <c r="Q858" s="5">
        <v>8.57</v>
      </c>
      <c r="S858" s="5">
        <v>8.57</v>
      </c>
      <c r="U858" s="5">
        <v>10.56</v>
      </c>
      <c r="W858" s="5">
        <v>17.14</v>
      </c>
      <c r="X858" s="4"/>
    </row>
    <row r="859" spans="17:24" x14ac:dyDescent="0.25">
      <c r="Q859" s="5">
        <v>8.58</v>
      </c>
      <c r="S859" s="5">
        <v>8.58</v>
      </c>
      <c r="U859" s="5">
        <v>10.57</v>
      </c>
      <c r="W859" s="5">
        <v>17.16</v>
      </c>
      <c r="X859" s="4"/>
    </row>
    <row r="860" spans="17:24" x14ac:dyDescent="0.25">
      <c r="Q860" s="5">
        <v>8.59</v>
      </c>
      <c r="S860" s="5">
        <v>8.59</v>
      </c>
      <c r="U860" s="5">
        <v>10.58</v>
      </c>
      <c r="W860" s="5">
        <v>17.18</v>
      </c>
      <c r="X860" s="4"/>
    </row>
    <row r="861" spans="17:24" x14ac:dyDescent="0.25">
      <c r="Q861" s="5">
        <v>8.6</v>
      </c>
      <c r="S861" s="5">
        <v>8.6</v>
      </c>
      <c r="U861" s="5">
        <v>10.59</v>
      </c>
      <c r="W861" s="5">
        <v>17.2</v>
      </c>
      <c r="X861" s="4"/>
    </row>
    <row r="862" spans="17:24" x14ac:dyDescent="0.25">
      <c r="Q862" s="5">
        <v>8.61</v>
      </c>
      <c r="S862" s="5">
        <v>8.61</v>
      </c>
      <c r="U862" s="5">
        <v>10.6</v>
      </c>
      <c r="W862" s="5">
        <v>17.22</v>
      </c>
      <c r="X862" s="4"/>
    </row>
    <row r="863" spans="17:24" x14ac:dyDescent="0.25">
      <c r="Q863" s="5">
        <v>8.6199999999999992</v>
      </c>
      <c r="S863" s="5">
        <v>8.6199999999999992</v>
      </c>
      <c r="U863" s="5">
        <v>10.61</v>
      </c>
      <c r="W863" s="5">
        <v>17.239999999999998</v>
      </c>
      <c r="X863" s="4"/>
    </row>
    <row r="864" spans="17:24" x14ac:dyDescent="0.25">
      <c r="Q864" s="5">
        <v>8.6300000000000008</v>
      </c>
      <c r="S864" s="5">
        <v>8.6300000000000008</v>
      </c>
      <c r="U864" s="5">
        <v>10.62</v>
      </c>
      <c r="W864" s="5">
        <v>17.260000000000002</v>
      </c>
      <c r="X864" s="4"/>
    </row>
    <row r="865" spans="17:24" x14ac:dyDescent="0.25">
      <c r="Q865" s="5">
        <v>8.64</v>
      </c>
      <c r="S865" s="5">
        <v>8.64</v>
      </c>
      <c r="U865" s="5">
        <v>10.63</v>
      </c>
      <c r="V865">
        <v>112.48593574196759</v>
      </c>
      <c r="W865" s="5">
        <v>17.28</v>
      </c>
      <c r="X865" s="4"/>
    </row>
    <row r="866" spans="17:24" x14ac:dyDescent="0.25">
      <c r="Q866" s="5">
        <v>8.65</v>
      </c>
      <c r="S866" s="5">
        <v>8.65</v>
      </c>
      <c r="U866" s="5">
        <v>10.64</v>
      </c>
      <c r="W866" s="5">
        <v>17.3</v>
      </c>
      <c r="X866" s="4"/>
    </row>
    <row r="867" spans="17:24" x14ac:dyDescent="0.25">
      <c r="Q867" s="5">
        <v>8.66</v>
      </c>
      <c r="S867" s="5">
        <v>8.66</v>
      </c>
      <c r="U867" s="5">
        <v>10.65</v>
      </c>
      <c r="W867" s="5">
        <v>17.32</v>
      </c>
      <c r="X867" s="4"/>
    </row>
    <row r="868" spans="17:24" x14ac:dyDescent="0.25">
      <c r="Q868" s="5">
        <v>8.67</v>
      </c>
      <c r="S868" s="5">
        <v>8.67</v>
      </c>
      <c r="U868" s="5">
        <v>10.66</v>
      </c>
      <c r="W868" s="5">
        <v>17.34</v>
      </c>
      <c r="X868" s="4"/>
    </row>
    <row r="869" spans="17:24" x14ac:dyDescent="0.25">
      <c r="Q869" s="5">
        <v>8.68</v>
      </c>
      <c r="S869" s="5">
        <v>8.68</v>
      </c>
      <c r="U869" s="5">
        <v>10.67</v>
      </c>
      <c r="W869" s="5">
        <v>17.36</v>
      </c>
      <c r="X869" s="4"/>
    </row>
    <row r="870" spans="17:24" x14ac:dyDescent="0.25">
      <c r="Q870" s="5">
        <v>8.69</v>
      </c>
      <c r="S870" s="5">
        <v>8.69</v>
      </c>
      <c r="U870" s="5">
        <v>10.68</v>
      </c>
      <c r="W870" s="5">
        <v>17.38</v>
      </c>
      <c r="X870" s="4"/>
    </row>
    <row r="871" spans="17:24" x14ac:dyDescent="0.25">
      <c r="Q871" s="5">
        <v>8.6999999999999993</v>
      </c>
      <c r="S871" s="5">
        <v>8.6999999999999993</v>
      </c>
      <c r="U871" s="5">
        <v>10.69</v>
      </c>
      <c r="W871" s="5">
        <v>17.399999999999999</v>
      </c>
      <c r="X871" s="4"/>
    </row>
    <row r="872" spans="17:24" x14ac:dyDescent="0.25">
      <c r="Q872" s="5">
        <v>8.7100000000000009</v>
      </c>
      <c r="S872" s="5">
        <v>8.7100000000000009</v>
      </c>
      <c r="U872" s="5">
        <v>10.7</v>
      </c>
      <c r="W872" s="5">
        <v>17.420000000000002</v>
      </c>
      <c r="X872" s="4"/>
    </row>
    <row r="873" spans="17:24" x14ac:dyDescent="0.25">
      <c r="Q873" s="5">
        <v>8.7200000000000006</v>
      </c>
      <c r="S873" s="5">
        <v>8.7200000000000006</v>
      </c>
      <c r="U873" s="5">
        <v>10.71</v>
      </c>
      <c r="W873" s="5">
        <v>17.440000000000001</v>
      </c>
      <c r="X873" s="4"/>
    </row>
    <row r="874" spans="17:24" x14ac:dyDescent="0.25">
      <c r="Q874" s="5">
        <v>8.73</v>
      </c>
      <c r="S874" s="5">
        <v>8.73</v>
      </c>
      <c r="U874" s="5">
        <v>10.72</v>
      </c>
      <c r="W874" s="5">
        <v>17.46</v>
      </c>
      <c r="X874" s="4"/>
    </row>
    <row r="875" spans="17:24" x14ac:dyDescent="0.25">
      <c r="Q875" s="5">
        <v>8.74</v>
      </c>
      <c r="S875" s="5">
        <v>8.74</v>
      </c>
      <c r="U875" s="5">
        <v>10.73</v>
      </c>
      <c r="W875" s="5">
        <v>17.48</v>
      </c>
      <c r="X875" s="4"/>
    </row>
    <row r="876" spans="17:24" x14ac:dyDescent="0.25">
      <c r="Q876" s="5">
        <v>8.75</v>
      </c>
      <c r="S876" s="5">
        <v>8.75</v>
      </c>
      <c r="U876" s="5">
        <v>10.74</v>
      </c>
      <c r="W876" s="5">
        <v>17.5</v>
      </c>
      <c r="X876" s="4"/>
    </row>
    <row r="877" spans="17:24" x14ac:dyDescent="0.25">
      <c r="Q877" s="5">
        <v>8.76</v>
      </c>
      <c r="S877" s="5">
        <v>8.76</v>
      </c>
      <c r="U877" s="5">
        <v>10.75</v>
      </c>
      <c r="W877" s="5">
        <v>17.52</v>
      </c>
      <c r="X877" s="4"/>
    </row>
    <row r="878" spans="17:24" x14ac:dyDescent="0.25">
      <c r="Q878" s="5">
        <v>8.77</v>
      </c>
      <c r="S878" s="5">
        <v>8.77</v>
      </c>
      <c r="U878" s="5">
        <v>10.76</v>
      </c>
      <c r="W878" s="5">
        <v>17.54</v>
      </c>
      <c r="X878" s="4"/>
    </row>
    <row r="879" spans="17:24" x14ac:dyDescent="0.25">
      <c r="Q879" s="5">
        <v>8.7799999999999994</v>
      </c>
      <c r="S879" s="5">
        <v>8.7799999999999994</v>
      </c>
      <c r="U879" s="5">
        <v>10.77</v>
      </c>
      <c r="W879" s="5">
        <v>17.559999999999999</v>
      </c>
      <c r="X879" s="4"/>
    </row>
    <row r="880" spans="17:24" x14ac:dyDescent="0.25">
      <c r="Q880" s="5">
        <v>8.7899999999999991</v>
      </c>
      <c r="S880" s="5">
        <v>8.7899999999999991</v>
      </c>
      <c r="U880" s="5">
        <v>10.78</v>
      </c>
      <c r="W880" s="5">
        <v>17.579999999999998</v>
      </c>
      <c r="X880" s="4"/>
    </row>
    <row r="881" spans="17:24" x14ac:dyDescent="0.25">
      <c r="Q881" s="5">
        <v>8.8000000000000007</v>
      </c>
      <c r="S881" s="5">
        <v>8.8000000000000007</v>
      </c>
      <c r="U881" s="5">
        <v>10.79</v>
      </c>
      <c r="W881" s="5">
        <v>17.600000000000001</v>
      </c>
      <c r="X881" s="4"/>
    </row>
    <row r="882" spans="17:24" x14ac:dyDescent="0.25">
      <c r="Q882" s="5">
        <v>8.81</v>
      </c>
      <c r="S882" s="5">
        <v>8.81</v>
      </c>
      <c r="U882" s="5">
        <v>10.8</v>
      </c>
      <c r="W882" s="5">
        <v>17.62</v>
      </c>
      <c r="X882" s="4"/>
    </row>
    <row r="883" spans="17:24" x14ac:dyDescent="0.25">
      <c r="Q883" s="5">
        <v>8.82</v>
      </c>
      <c r="S883" s="5">
        <v>8.82</v>
      </c>
      <c r="U883" s="5">
        <v>10.81</v>
      </c>
      <c r="W883" s="5">
        <v>17.64</v>
      </c>
      <c r="X883" s="4"/>
    </row>
    <row r="884" spans="17:24" x14ac:dyDescent="0.25">
      <c r="Q884" s="5">
        <v>8.83</v>
      </c>
      <c r="S884" s="5">
        <v>8.83</v>
      </c>
      <c r="U884" s="5">
        <v>10.82</v>
      </c>
      <c r="W884" s="5">
        <v>17.66</v>
      </c>
      <c r="X884" s="4"/>
    </row>
    <row r="885" spans="17:24" x14ac:dyDescent="0.25">
      <c r="Q885" s="5">
        <v>8.84</v>
      </c>
      <c r="S885" s="5">
        <v>8.84</v>
      </c>
      <c r="U885" s="5">
        <v>10.83</v>
      </c>
      <c r="W885" s="5">
        <v>17.68</v>
      </c>
      <c r="X885" s="4"/>
    </row>
    <row r="886" spans="17:24" x14ac:dyDescent="0.25">
      <c r="Q886" s="5">
        <v>8.85</v>
      </c>
      <c r="S886" s="5">
        <v>8.85</v>
      </c>
      <c r="U886" s="5">
        <v>10.84</v>
      </c>
      <c r="W886" s="5">
        <v>17.7</v>
      </c>
      <c r="X886" s="4"/>
    </row>
    <row r="887" spans="17:24" x14ac:dyDescent="0.25">
      <c r="Q887" s="5">
        <v>8.86</v>
      </c>
      <c r="S887" s="5">
        <v>8.86</v>
      </c>
      <c r="U887" s="5">
        <v>10.85</v>
      </c>
      <c r="W887" s="5">
        <v>17.72</v>
      </c>
      <c r="X887" s="4"/>
    </row>
    <row r="888" spans="17:24" x14ac:dyDescent="0.25">
      <c r="Q888" s="5">
        <v>8.8699999999999992</v>
      </c>
      <c r="S888" s="5">
        <v>8.8699999999999992</v>
      </c>
      <c r="U888" s="5">
        <v>10.86</v>
      </c>
      <c r="W888" s="5">
        <v>17.739999999999998</v>
      </c>
      <c r="X888" s="4"/>
    </row>
    <row r="889" spans="17:24" x14ac:dyDescent="0.25">
      <c r="Q889" s="5">
        <v>8.8800000000000008</v>
      </c>
      <c r="S889" s="5">
        <v>8.8800000000000008</v>
      </c>
      <c r="U889" s="5">
        <v>10.87</v>
      </c>
      <c r="W889" s="5">
        <v>17.760000000000002</v>
      </c>
      <c r="X889" s="4"/>
    </row>
    <row r="890" spans="17:24" x14ac:dyDescent="0.25">
      <c r="Q890" s="5">
        <v>8.89</v>
      </c>
      <c r="S890" s="5">
        <v>8.89</v>
      </c>
      <c r="U890" s="5">
        <v>10.88</v>
      </c>
      <c r="W890" s="5">
        <v>17.78</v>
      </c>
      <c r="X890" s="4"/>
    </row>
    <row r="891" spans="17:24" x14ac:dyDescent="0.25">
      <c r="Q891" s="5">
        <v>8.9</v>
      </c>
      <c r="S891" s="5">
        <v>8.9</v>
      </c>
      <c r="U891" s="5">
        <v>10.89</v>
      </c>
      <c r="W891" s="5">
        <v>17.8</v>
      </c>
      <c r="X891" s="4"/>
    </row>
    <row r="892" spans="17:24" x14ac:dyDescent="0.25">
      <c r="Q892" s="5">
        <v>8.91</v>
      </c>
      <c r="S892" s="5">
        <v>8.91</v>
      </c>
      <c r="U892" s="5">
        <v>10.9</v>
      </c>
      <c r="W892" s="5">
        <v>17.82</v>
      </c>
      <c r="X892" s="4"/>
    </row>
    <row r="893" spans="17:24" x14ac:dyDescent="0.25">
      <c r="Q893" s="5">
        <v>8.92</v>
      </c>
      <c r="S893" s="5">
        <v>8.92</v>
      </c>
      <c r="U893" s="5">
        <v>10.91</v>
      </c>
      <c r="W893" s="5">
        <v>17.84</v>
      </c>
      <c r="X893" s="4">
        <v>124.9791631938652</v>
      </c>
    </row>
    <row r="894" spans="17:24" x14ac:dyDescent="0.25">
      <c r="Q894" s="5">
        <v>8.93</v>
      </c>
      <c r="S894" s="5">
        <v>8.93</v>
      </c>
      <c r="U894" s="5">
        <v>10.92</v>
      </c>
      <c r="W894" s="5">
        <v>17.86</v>
      </c>
      <c r="X894" s="4"/>
    </row>
    <row r="895" spans="17:24" x14ac:dyDescent="0.25">
      <c r="Q895" s="5">
        <v>8.94</v>
      </c>
      <c r="S895" s="5">
        <v>8.94</v>
      </c>
      <c r="U895" s="5">
        <v>10.93</v>
      </c>
      <c r="W895" s="5">
        <v>17.88</v>
      </c>
      <c r="X895" s="4"/>
    </row>
    <row r="896" spans="17:24" x14ac:dyDescent="0.25">
      <c r="Q896" s="5">
        <v>8.9499999999999993</v>
      </c>
      <c r="S896" s="5">
        <v>8.9499999999999993</v>
      </c>
      <c r="U896" s="5">
        <v>10.94</v>
      </c>
      <c r="W896" s="5">
        <v>17.899999999999999</v>
      </c>
      <c r="X896" s="4"/>
    </row>
    <row r="897" spans="17:24" x14ac:dyDescent="0.25">
      <c r="Q897" s="5">
        <v>8.9600000000000009</v>
      </c>
      <c r="S897" s="5">
        <v>8.9600000000000009</v>
      </c>
      <c r="U897" s="5">
        <v>10.95</v>
      </c>
      <c r="W897" s="5">
        <v>17.920000000000002</v>
      </c>
      <c r="X897" s="4"/>
    </row>
    <row r="898" spans="17:24" x14ac:dyDescent="0.25">
      <c r="Q898" s="5">
        <v>8.9700000000000006</v>
      </c>
      <c r="S898" s="5">
        <v>8.9700000000000006</v>
      </c>
      <c r="U898" s="5">
        <v>10.96</v>
      </c>
      <c r="W898" s="5">
        <v>17.940000000000001</v>
      </c>
      <c r="X898" s="4"/>
    </row>
    <row r="899" spans="17:24" x14ac:dyDescent="0.25">
      <c r="Q899" s="5">
        <v>8.98</v>
      </c>
      <c r="S899" s="5">
        <v>8.98</v>
      </c>
      <c r="U899" s="5">
        <v>10.97</v>
      </c>
      <c r="W899" s="5">
        <v>17.96</v>
      </c>
      <c r="X899" s="4"/>
    </row>
    <row r="900" spans="17:24" x14ac:dyDescent="0.25">
      <c r="Q900" s="5">
        <v>8.99</v>
      </c>
      <c r="S900" s="5">
        <v>8.99</v>
      </c>
      <c r="U900" s="5">
        <v>10.98</v>
      </c>
      <c r="W900" s="5">
        <v>17.98</v>
      </c>
      <c r="X900" s="4"/>
    </row>
    <row r="901" spans="17:24" x14ac:dyDescent="0.25">
      <c r="Q901" s="5">
        <v>9</v>
      </c>
      <c r="S901" s="5">
        <v>9</v>
      </c>
      <c r="U901" s="5">
        <v>10.99</v>
      </c>
      <c r="W901" s="5">
        <v>18</v>
      </c>
      <c r="X901" s="4"/>
    </row>
    <row r="902" spans="17:24" x14ac:dyDescent="0.25">
      <c r="Q902" s="5">
        <v>9.01</v>
      </c>
      <c r="S902" s="5">
        <v>9.01</v>
      </c>
      <c r="U902" s="5">
        <v>11</v>
      </c>
      <c r="W902" s="5">
        <v>18.02</v>
      </c>
      <c r="X902" s="4"/>
    </row>
    <row r="903" spans="17:24" x14ac:dyDescent="0.25">
      <c r="Q903" s="5">
        <v>9.02</v>
      </c>
      <c r="S903" s="5">
        <v>9.02</v>
      </c>
      <c r="U903" s="5">
        <v>11.01</v>
      </c>
      <c r="W903" s="5">
        <v>18.04</v>
      </c>
      <c r="X903" s="4"/>
    </row>
    <row r="904" spans="17:24" x14ac:dyDescent="0.25">
      <c r="Q904" s="5">
        <v>9.0299999999999994</v>
      </c>
      <c r="S904" s="5">
        <v>9.0299999999999994</v>
      </c>
      <c r="U904" s="5">
        <v>11.02</v>
      </c>
      <c r="W904" s="5">
        <v>18.059999999999999</v>
      </c>
      <c r="X904" s="4"/>
    </row>
    <row r="905" spans="17:24" x14ac:dyDescent="0.25">
      <c r="Q905" s="5">
        <v>9.0399999999999991</v>
      </c>
      <c r="S905" s="5">
        <v>9.0399999999999991</v>
      </c>
      <c r="U905" s="5">
        <v>11.03</v>
      </c>
      <c r="W905" s="5">
        <v>18.079999999999998</v>
      </c>
      <c r="X905" s="4"/>
    </row>
    <row r="906" spans="17:24" x14ac:dyDescent="0.25">
      <c r="Q906" s="5">
        <v>9.0500000000000007</v>
      </c>
      <c r="S906" s="5">
        <v>9.0500000000000007</v>
      </c>
      <c r="U906" s="5">
        <v>11.04</v>
      </c>
      <c r="W906" s="5">
        <v>18.100000000000001</v>
      </c>
      <c r="X906" s="4"/>
    </row>
    <row r="907" spans="17:24" x14ac:dyDescent="0.25">
      <c r="Q907" s="5">
        <v>9.06</v>
      </c>
      <c r="S907" s="5">
        <v>9.06</v>
      </c>
      <c r="U907" s="5">
        <v>11.05</v>
      </c>
      <c r="W907" s="5">
        <v>18.12</v>
      </c>
      <c r="X907" s="4"/>
    </row>
    <row r="908" spans="17:24" x14ac:dyDescent="0.25">
      <c r="Q908" s="5">
        <v>9.07</v>
      </c>
      <c r="S908" s="5">
        <v>9.07</v>
      </c>
      <c r="U908" s="5">
        <v>11.06</v>
      </c>
      <c r="W908" s="5">
        <v>18.14</v>
      </c>
      <c r="X908" s="4"/>
    </row>
    <row r="909" spans="17:24" x14ac:dyDescent="0.25">
      <c r="Q909" s="5">
        <v>9.08</v>
      </c>
      <c r="S909" s="5">
        <v>9.08</v>
      </c>
      <c r="U909" s="5">
        <v>11.07</v>
      </c>
      <c r="W909" s="5">
        <v>18.16</v>
      </c>
      <c r="X909" s="4"/>
    </row>
    <row r="910" spans="17:24" x14ac:dyDescent="0.25">
      <c r="Q910" s="5">
        <v>9.09</v>
      </c>
      <c r="S910" s="5">
        <v>9.09</v>
      </c>
      <c r="U910" s="5">
        <v>11.08</v>
      </c>
      <c r="W910" s="5">
        <v>18.18</v>
      </c>
      <c r="X910" s="4"/>
    </row>
    <row r="911" spans="17:24" x14ac:dyDescent="0.25">
      <c r="Q911" s="5">
        <v>9.1</v>
      </c>
      <c r="S911" s="5">
        <v>9.1</v>
      </c>
      <c r="U911" s="5">
        <v>11.09</v>
      </c>
      <c r="W911" s="5">
        <v>18.2</v>
      </c>
      <c r="X911" s="4"/>
    </row>
    <row r="912" spans="17:24" x14ac:dyDescent="0.25">
      <c r="Q912" s="5">
        <v>9.11</v>
      </c>
      <c r="S912" s="5">
        <v>9.11</v>
      </c>
      <c r="U912" s="5">
        <v>11.1</v>
      </c>
      <c r="W912" s="5">
        <v>18.22</v>
      </c>
      <c r="X912" s="4"/>
    </row>
    <row r="913" spans="17:24" x14ac:dyDescent="0.25">
      <c r="Q913" s="5">
        <v>9.1199999999999992</v>
      </c>
      <c r="S913" s="5">
        <v>9.1199999999999992</v>
      </c>
      <c r="U913" s="5">
        <v>11.11</v>
      </c>
      <c r="W913" s="5">
        <v>18.239999999999998</v>
      </c>
      <c r="X913" s="4"/>
    </row>
    <row r="914" spans="17:24" x14ac:dyDescent="0.25">
      <c r="Q914" s="5">
        <v>9.1300000000000008</v>
      </c>
      <c r="S914" s="5">
        <v>9.1300000000000008</v>
      </c>
      <c r="U914" s="5">
        <v>11.12</v>
      </c>
      <c r="W914" s="5">
        <v>18.260000000000002</v>
      </c>
      <c r="X914" s="4"/>
    </row>
    <row r="915" spans="17:24" x14ac:dyDescent="0.25">
      <c r="Q915" s="5">
        <v>9.14</v>
      </c>
      <c r="S915" s="5">
        <v>9.14</v>
      </c>
      <c r="U915" s="5">
        <v>11.13</v>
      </c>
      <c r="V915">
        <v>110.755382884398</v>
      </c>
      <c r="W915" s="5">
        <v>18.28</v>
      </c>
      <c r="X915" s="4"/>
    </row>
    <row r="916" spans="17:24" x14ac:dyDescent="0.25">
      <c r="Q916" s="5">
        <v>9.15</v>
      </c>
      <c r="S916" s="5">
        <v>9.15</v>
      </c>
      <c r="U916" s="5">
        <v>11.14</v>
      </c>
      <c r="W916" s="5">
        <v>18.3</v>
      </c>
      <c r="X916" s="4"/>
    </row>
    <row r="917" spans="17:24" x14ac:dyDescent="0.25">
      <c r="Q917" s="5">
        <v>9.16</v>
      </c>
      <c r="S917" s="5">
        <v>9.16</v>
      </c>
      <c r="U917" s="5">
        <v>11.15</v>
      </c>
      <c r="W917" s="5">
        <v>18.32</v>
      </c>
      <c r="X917" s="4"/>
    </row>
    <row r="918" spans="17:24" x14ac:dyDescent="0.25">
      <c r="Q918" s="5">
        <v>9.17</v>
      </c>
      <c r="S918" s="5">
        <v>9.17</v>
      </c>
      <c r="U918" s="5">
        <v>11.16</v>
      </c>
      <c r="W918" s="5">
        <v>18.34</v>
      </c>
      <c r="X918" s="4"/>
    </row>
    <row r="919" spans="17:24" x14ac:dyDescent="0.25">
      <c r="Q919" s="5">
        <v>9.18</v>
      </c>
      <c r="S919" s="5">
        <v>9.18</v>
      </c>
      <c r="U919" s="5">
        <v>11.17</v>
      </c>
      <c r="W919" s="5">
        <v>18.36</v>
      </c>
      <c r="X919" s="4"/>
    </row>
    <row r="920" spans="17:24" x14ac:dyDescent="0.25">
      <c r="Q920" s="5">
        <v>9.19</v>
      </c>
      <c r="S920" s="5">
        <v>9.19</v>
      </c>
      <c r="U920" s="5">
        <v>11.18</v>
      </c>
      <c r="W920" s="5">
        <v>18.38</v>
      </c>
      <c r="X920" s="4"/>
    </row>
    <row r="921" spans="17:24" x14ac:dyDescent="0.25">
      <c r="Q921" s="5">
        <v>9.1999999999999993</v>
      </c>
      <c r="S921" s="5">
        <v>9.1999999999999993</v>
      </c>
      <c r="U921" s="5">
        <v>11.19</v>
      </c>
      <c r="W921" s="5">
        <v>18.399999999999999</v>
      </c>
      <c r="X921" s="4"/>
    </row>
    <row r="922" spans="17:24" x14ac:dyDescent="0.25">
      <c r="Q922" s="5">
        <v>9.2100000000000009</v>
      </c>
      <c r="S922" s="5">
        <v>9.2100000000000009</v>
      </c>
      <c r="U922" s="5">
        <v>11.2</v>
      </c>
      <c r="W922" s="5">
        <v>18.420000000000002</v>
      </c>
      <c r="X922" s="4"/>
    </row>
    <row r="923" spans="17:24" x14ac:dyDescent="0.25">
      <c r="Q923" s="5">
        <v>9.2200000000000006</v>
      </c>
      <c r="S923" s="5">
        <v>9.2200000000000006</v>
      </c>
      <c r="U923" s="5">
        <v>11.21</v>
      </c>
      <c r="W923" s="5">
        <v>18.440000000000001</v>
      </c>
      <c r="X923" s="4"/>
    </row>
    <row r="924" spans="17:24" x14ac:dyDescent="0.25">
      <c r="Q924" s="5">
        <v>9.23</v>
      </c>
      <c r="S924" s="5">
        <v>9.23</v>
      </c>
      <c r="U924" s="5">
        <v>11.22</v>
      </c>
      <c r="W924" s="5">
        <v>18.46</v>
      </c>
      <c r="X924" s="4"/>
    </row>
    <row r="925" spans="17:24" x14ac:dyDescent="0.25">
      <c r="Q925" s="5">
        <v>9.24</v>
      </c>
      <c r="S925" s="5">
        <v>9.24</v>
      </c>
      <c r="U925" s="5">
        <v>11.23</v>
      </c>
      <c r="W925" s="5">
        <v>18.48</v>
      </c>
      <c r="X925" s="4"/>
    </row>
    <row r="926" spans="17:24" x14ac:dyDescent="0.25">
      <c r="Q926" s="5">
        <v>9.25</v>
      </c>
      <c r="R926" s="4">
        <v>111.9371889683505</v>
      </c>
      <c r="S926" s="5">
        <v>9.25</v>
      </c>
      <c r="T926">
        <v>104.8921910612523</v>
      </c>
      <c r="U926" s="5">
        <v>11.24</v>
      </c>
      <c r="W926" s="5">
        <v>18.5</v>
      </c>
      <c r="X926" s="4"/>
    </row>
    <row r="927" spans="17:24" x14ac:dyDescent="0.25">
      <c r="Q927" s="5">
        <v>9.26</v>
      </c>
      <c r="S927" s="5">
        <v>9.26</v>
      </c>
      <c r="U927" s="5">
        <v>11.25</v>
      </c>
      <c r="W927" s="5">
        <v>18.52</v>
      </c>
      <c r="X927" s="4"/>
    </row>
    <row r="928" spans="17:24" x14ac:dyDescent="0.25">
      <c r="Q928" s="5">
        <v>9.27</v>
      </c>
      <c r="S928" s="5">
        <v>9.27</v>
      </c>
      <c r="U928" s="5">
        <v>11.26</v>
      </c>
      <c r="W928" s="5">
        <v>18.54</v>
      </c>
      <c r="X928" s="4"/>
    </row>
    <row r="929" spans="17:24" x14ac:dyDescent="0.25">
      <c r="Q929" s="5">
        <v>9.2799999999999994</v>
      </c>
      <c r="S929" s="5">
        <v>9.2799999999999994</v>
      </c>
      <c r="U929" s="5">
        <v>11.27</v>
      </c>
      <c r="W929" s="5">
        <v>18.559999999999999</v>
      </c>
      <c r="X929" s="4"/>
    </row>
    <row r="930" spans="17:24" x14ac:dyDescent="0.25">
      <c r="Q930" s="5">
        <v>9.2899999999999991</v>
      </c>
      <c r="S930" s="5">
        <v>9.2899999999999991</v>
      </c>
      <c r="U930" s="5">
        <v>11.28</v>
      </c>
      <c r="W930" s="5">
        <v>18.579999999999998</v>
      </c>
      <c r="X930" s="4"/>
    </row>
    <row r="931" spans="17:24" x14ac:dyDescent="0.25">
      <c r="Q931" s="5">
        <v>9.3000000000000007</v>
      </c>
      <c r="S931" s="5">
        <v>9.3000000000000007</v>
      </c>
      <c r="U931" s="5">
        <v>11.29</v>
      </c>
      <c r="W931" s="5">
        <v>18.600000000000001</v>
      </c>
      <c r="X931" s="4"/>
    </row>
    <row r="932" spans="17:24" x14ac:dyDescent="0.25">
      <c r="Q932" s="5">
        <v>9.31</v>
      </c>
      <c r="S932" s="5">
        <v>9.31</v>
      </c>
      <c r="U932" s="5">
        <v>11.3</v>
      </c>
      <c r="W932" s="5">
        <v>18.62</v>
      </c>
      <c r="X932" s="4"/>
    </row>
    <row r="933" spans="17:24" x14ac:dyDescent="0.25">
      <c r="Q933" s="5">
        <v>9.32</v>
      </c>
      <c r="S933" s="5">
        <v>9.32</v>
      </c>
      <c r="U933" s="5">
        <v>11.31</v>
      </c>
      <c r="W933" s="5">
        <v>18.64</v>
      </c>
      <c r="X933" s="4"/>
    </row>
    <row r="934" spans="17:24" x14ac:dyDescent="0.25">
      <c r="Q934" s="5">
        <v>9.33</v>
      </c>
      <c r="S934" s="5">
        <v>9.33</v>
      </c>
      <c r="U934" s="5">
        <v>11.32</v>
      </c>
      <c r="W934" s="5">
        <v>18.66</v>
      </c>
      <c r="X934" s="4"/>
    </row>
    <row r="935" spans="17:24" x14ac:dyDescent="0.25">
      <c r="Q935" s="5">
        <v>9.34</v>
      </c>
      <c r="S935" s="5">
        <v>9.34</v>
      </c>
      <c r="U935" s="5">
        <v>11.33</v>
      </c>
      <c r="W935" s="5">
        <v>18.68</v>
      </c>
      <c r="X935" s="4"/>
    </row>
    <row r="936" spans="17:24" x14ac:dyDescent="0.25">
      <c r="Q936" s="5">
        <v>9.35</v>
      </c>
      <c r="S936" s="5">
        <v>9.35</v>
      </c>
      <c r="U936" s="5">
        <v>11.34</v>
      </c>
      <c r="W936" s="5">
        <v>18.7</v>
      </c>
      <c r="X936" s="4"/>
    </row>
    <row r="937" spans="17:24" x14ac:dyDescent="0.25">
      <c r="Q937" s="5">
        <v>9.36</v>
      </c>
      <c r="S937" s="5">
        <v>9.36</v>
      </c>
      <c r="U937" s="5">
        <v>11.35</v>
      </c>
      <c r="W937" s="5">
        <v>18.72</v>
      </c>
      <c r="X937" s="4"/>
    </row>
    <row r="938" spans="17:24" x14ac:dyDescent="0.25">
      <c r="Q938" s="5">
        <v>9.3699999999999992</v>
      </c>
      <c r="S938" s="5">
        <v>9.3699999999999992</v>
      </c>
      <c r="U938" s="5">
        <v>11.36</v>
      </c>
      <c r="W938" s="5">
        <v>18.739999999999998</v>
      </c>
      <c r="X938" s="4"/>
    </row>
    <row r="939" spans="17:24" x14ac:dyDescent="0.25">
      <c r="Q939" s="5">
        <v>9.3800000000000008</v>
      </c>
      <c r="S939" s="5">
        <v>9.3800000000000008</v>
      </c>
      <c r="U939" s="5">
        <v>11.37</v>
      </c>
      <c r="W939" s="5">
        <v>18.760000000000002</v>
      </c>
      <c r="X939" s="4"/>
    </row>
    <row r="940" spans="17:24" x14ac:dyDescent="0.25">
      <c r="Q940" s="5">
        <v>9.39</v>
      </c>
      <c r="S940" s="5">
        <v>9.39</v>
      </c>
      <c r="U940" s="5">
        <v>11.38</v>
      </c>
      <c r="W940" s="5">
        <v>18.78</v>
      </c>
      <c r="X940" s="4"/>
    </row>
    <row r="941" spans="17:24" x14ac:dyDescent="0.25">
      <c r="Q941" s="5">
        <v>9.4</v>
      </c>
      <c r="S941" s="5">
        <v>9.4</v>
      </c>
      <c r="U941" s="5">
        <v>11.39</v>
      </c>
      <c r="W941" s="5">
        <v>18.8</v>
      </c>
      <c r="X941" s="4"/>
    </row>
    <row r="942" spans="17:24" x14ac:dyDescent="0.25">
      <c r="Q942" s="5">
        <v>9.41</v>
      </c>
      <c r="S942" s="5">
        <v>9.41</v>
      </c>
      <c r="U942" s="5">
        <v>11.4</v>
      </c>
      <c r="W942" s="5">
        <v>18.82</v>
      </c>
      <c r="X942" s="4"/>
    </row>
    <row r="943" spans="17:24" x14ac:dyDescent="0.25">
      <c r="Q943" s="5">
        <v>9.42</v>
      </c>
      <c r="S943" s="5">
        <v>9.42</v>
      </c>
      <c r="U943" s="5">
        <v>11.41</v>
      </c>
      <c r="W943" s="5">
        <v>18.84</v>
      </c>
      <c r="X943" s="4">
        <v>128.1837571219136</v>
      </c>
    </row>
    <row r="944" spans="17:24" x14ac:dyDescent="0.25">
      <c r="Q944" s="5">
        <v>9.43</v>
      </c>
      <c r="S944" s="5">
        <v>9.43</v>
      </c>
      <c r="U944" s="5">
        <v>11.42</v>
      </c>
      <c r="W944" s="5">
        <v>18.86</v>
      </c>
      <c r="X944" s="4"/>
    </row>
    <row r="945" spans="17:24" x14ac:dyDescent="0.25">
      <c r="Q945" s="5">
        <v>9.44</v>
      </c>
      <c r="S945" s="5">
        <v>9.44</v>
      </c>
      <c r="U945" s="5">
        <v>11.43</v>
      </c>
      <c r="W945" s="5">
        <v>18.88</v>
      </c>
      <c r="X945" s="4"/>
    </row>
    <row r="946" spans="17:24" x14ac:dyDescent="0.25">
      <c r="Q946" s="5">
        <v>9.4499999999999993</v>
      </c>
      <c r="S946" s="5">
        <v>9.4499999999999993</v>
      </c>
      <c r="U946" s="5">
        <v>11.44</v>
      </c>
      <c r="W946" s="5">
        <v>18.899999999999999</v>
      </c>
      <c r="X946" s="4"/>
    </row>
    <row r="947" spans="17:24" x14ac:dyDescent="0.25">
      <c r="Q947" s="5">
        <v>9.4600000000000009</v>
      </c>
      <c r="S947" s="5">
        <v>9.4600000000000009</v>
      </c>
      <c r="U947" s="5">
        <v>11.45</v>
      </c>
      <c r="W947" s="5">
        <v>18.920000000000002</v>
      </c>
      <c r="X947" s="4"/>
    </row>
    <row r="948" spans="17:24" x14ac:dyDescent="0.25">
      <c r="Q948" s="5">
        <v>9.4700000000000006</v>
      </c>
      <c r="S948" s="5">
        <v>9.4700000000000006</v>
      </c>
      <c r="U948" s="5">
        <v>11.46</v>
      </c>
      <c r="W948" s="5">
        <v>18.940000000000001</v>
      </c>
      <c r="X948" s="4"/>
    </row>
    <row r="949" spans="17:24" x14ac:dyDescent="0.25">
      <c r="Q949" s="5">
        <v>9.48</v>
      </c>
      <c r="S949" s="5">
        <v>9.48</v>
      </c>
      <c r="U949" s="5">
        <v>11.47</v>
      </c>
      <c r="W949" s="5">
        <v>18.96</v>
      </c>
      <c r="X949" s="4"/>
    </row>
    <row r="950" spans="17:24" x14ac:dyDescent="0.25">
      <c r="Q950" s="5">
        <v>9.49</v>
      </c>
      <c r="S950" s="5">
        <v>9.49</v>
      </c>
      <c r="U950" s="5">
        <v>11.48</v>
      </c>
      <c r="W950" s="5">
        <v>18.98</v>
      </c>
      <c r="X950" s="4"/>
    </row>
    <row r="951" spans="17:24" x14ac:dyDescent="0.25">
      <c r="Q951" s="5">
        <v>9.5</v>
      </c>
      <c r="S951" s="5">
        <v>9.5</v>
      </c>
      <c r="U951" s="5">
        <v>11.49</v>
      </c>
      <c r="W951" s="5">
        <v>19</v>
      </c>
      <c r="X951" s="4"/>
    </row>
    <row r="952" spans="17:24" x14ac:dyDescent="0.25">
      <c r="Q952" s="5">
        <v>9.51</v>
      </c>
      <c r="S952" s="5">
        <v>9.51</v>
      </c>
      <c r="U952" s="5">
        <v>11.5</v>
      </c>
      <c r="W952" s="5">
        <v>19.02</v>
      </c>
      <c r="X952" s="4"/>
    </row>
    <row r="953" spans="17:24" x14ac:dyDescent="0.25">
      <c r="Q953" s="5">
        <v>9.52</v>
      </c>
      <c r="S953" s="5">
        <v>9.52</v>
      </c>
      <c r="U953" s="5">
        <v>11.51</v>
      </c>
      <c r="W953" s="5">
        <v>19.04</v>
      </c>
      <c r="X953" s="4"/>
    </row>
    <row r="954" spans="17:24" x14ac:dyDescent="0.25">
      <c r="Q954" s="5">
        <v>9.5299999999999994</v>
      </c>
      <c r="S954" s="5">
        <v>9.5299999999999994</v>
      </c>
      <c r="U954" s="5">
        <v>11.52</v>
      </c>
      <c r="W954" s="5">
        <v>19.059999999999999</v>
      </c>
      <c r="X954" s="4"/>
    </row>
    <row r="955" spans="17:24" x14ac:dyDescent="0.25">
      <c r="Q955" s="5">
        <v>9.5399999999999991</v>
      </c>
      <c r="S955" s="5">
        <v>9.5399999999999991</v>
      </c>
      <c r="U955" s="5">
        <v>11.53</v>
      </c>
      <c r="W955" s="5">
        <v>19.079999999999998</v>
      </c>
      <c r="X955" s="4"/>
    </row>
    <row r="956" spans="17:24" x14ac:dyDescent="0.25">
      <c r="Q956" s="5">
        <v>9.5500000000000007</v>
      </c>
      <c r="S956" s="5">
        <v>9.5500000000000007</v>
      </c>
      <c r="U956" s="5">
        <v>11.54</v>
      </c>
      <c r="W956" s="5">
        <v>19.100000000000001</v>
      </c>
      <c r="X956" s="4"/>
    </row>
    <row r="957" spans="17:24" x14ac:dyDescent="0.25">
      <c r="Q957" s="5">
        <v>9.56</v>
      </c>
      <c r="S957" s="5">
        <v>9.56</v>
      </c>
      <c r="U957" s="5">
        <v>11.55</v>
      </c>
      <c r="W957" s="5">
        <v>19.12</v>
      </c>
      <c r="X957" s="4"/>
    </row>
    <row r="958" spans="17:24" x14ac:dyDescent="0.25">
      <c r="Q958" s="5">
        <v>9.57</v>
      </c>
      <c r="S958" s="5">
        <v>9.57</v>
      </c>
      <c r="U958" s="5">
        <v>11.56</v>
      </c>
      <c r="W958" s="5">
        <v>19.14</v>
      </c>
      <c r="X958" s="4"/>
    </row>
    <row r="959" spans="17:24" x14ac:dyDescent="0.25">
      <c r="Q959" s="5">
        <v>9.58</v>
      </c>
      <c r="S959" s="5">
        <v>9.58</v>
      </c>
      <c r="U959" s="5">
        <v>11.57</v>
      </c>
      <c r="W959" s="5">
        <v>19.16</v>
      </c>
      <c r="X959" s="4"/>
    </row>
    <row r="960" spans="17:24" x14ac:dyDescent="0.25">
      <c r="Q960" s="5">
        <v>9.59</v>
      </c>
      <c r="S960" s="5">
        <v>9.59</v>
      </c>
      <c r="U960" s="5">
        <v>11.58</v>
      </c>
      <c r="W960" s="5">
        <v>19.18</v>
      </c>
      <c r="X960" s="4"/>
    </row>
    <row r="961" spans="17:24" x14ac:dyDescent="0.25">
      <c r="Q961" s="5">
        <v>9.6</v>
      </c>
      <c r="S961" s="5">
        <v>9.6</v>
      </c>
      <c r="U961" s="5">
        <v>11.59</v>
      </c>
      <c r="W961" s="5">
        <v>19.2</v>
      </c>
      <c r="X961" s="4"/>
    </row>
    <row r="962" spans="17:24" x14ac:dyDescent="0.25">
      <c r="Q962" s="5">
        <v>9.61</v>
      </c>
      <c r="S962" s="5">
        <v>9.61</v>
      </c>
      <c r="U962" s="5">
        <v>11.6</v>
      </c>
      <c r="W962" s="5">
        <v>19.22</v>
      </c>
      <c r="X962" s="4"/>
    </row>
    <row r="963" spans="17:24" x14ac:dyDescent="0.25">
      <c r="Q963" s="5">
        <v>9.6199999999999992</v>
      </c>
      <c r="S963" s="5">
        <v>9.6199999999999992</v>
      </c>
      <c r="U963" s="5">
        <v>11.61</v>
      </c>
      <c r="W963" s="5">
        <v>19.239999999999998</v>
      </c>
      <c r="X963" s="4"/>
    </row>
    <row r="964" spans="17:24" x14ac:dyDescent="0.25">
      <c r="Q964" s="5">
        <v>9.6300000000000008</v>
      </c>
      <c r="S964" s="5">
        <v>9.6300000000000008</v>
      </c>
      <c r="U964" s="5">
        <v>11.62</v>
      </c>
      <c r="W964" s="5">
        <v>19.260000000000002</v>
      </c>
      <c r="X964" s="4"/>
    </row>
    <row r="965" spans="17:24" x14ac:dyDescent="0.25">
      <c r="Q965" s="5">
        <v>9.64</v>
      </c>
      <c r="S965" s="5">
        <v>9.64</v>
      </c>
      <c r="U965" s="5">
        <v>11.63</v>
      </c>
      <c r="V965">
        <v>119.9849981247645</v>
      </c>
      <c r="W965" s="5">
        <v>19.28</v>
      </c>
      <c r="X965" s="4"/>
    </row>
    <row r="966" spans="17:24" x14ac:dyDescent="0.25">
      <c r="Q966" s="5">
        <v>9.65</v>
      </c>
      <c r="S966" s="5">
        <v>9.65</v>
      </c>
      <c r="U966" s="5">
        <v>11.64</v>
      </c>
      <c r="W966" s="5">
        <v>19.3</v>
      </c>
      <c r="X966" s="4"/>
    </row>
    <row r="967" spans="17:24" x14ac:dyDescent="0.25">
      <c r="Q967" s="5">
        <v>9.66</v>
      </c>
      <c r="S967" s="5">
        <v>9.66</v>
      </c>
      <c r="U967" s="5">
        <v>11.65</v>
      </c>
      <c r="W967" s="5">
        <v>19.32</v>
      </c>
      <c r="X967" s="4"/>
    </row>
    <row r="968" spans="17:24" x14ac:dyDescent="0.25">
      <c r="Q968" s="5">
        <v>9.67</v>
      </c>
      <c r="S968" s="5">
        <v>9.67</v>
      </c>
      <c r="U968" s="5">
        <v>11.66</v>
      </c>
      <c r="W968" s="5">
        <v>19.34</v>
      </c>
      <c r="X968" s="4"/>
    </row>
    <row r="969" spans="17:24" x14ac:dyDescent="0.25">
      <c r="Q969" s="5">
        <v>9.68</v>
      </c>
      <c r="S969" s="5">
        <v>9.68</v>
      </c>
      <c r="U969" s="5">
        <v>11.67</v>
      </c>
      <c r="W969" s="5">
        <v>19.36</v>
      </c>
      <c r="X969" s="4"/>
    </row>
    <row r="970" spans="17:24" x14ac:dyDescent="0.25">
      <c r="Q970" s="5">
        <v>9.69</v>
      </c>
      <c r="S970" s="5">
        <v>9.69</v>
      </c>
      <c r="U970" s="5">
        <v>11.68</v>
      </c>
      <c r="W970" s="5">
        <v>19.38</v>
      </c>
      <c r="X970" s="4"/>
    </row>
    <row r="971" spans="17:24" x14ac:dyDescent="0.25">
      <c r="Q971" s="5">
        <v>9.6999999999999993</v>
      </c>
      <c r="S971" s="5">
        <v>9.6999999999999993</v>
      </c>
      <c r="U971" s="5">
        <v>11.69</v>
      </c>
      <c r="W971" s="5">
        <v>19.399999999999999</v>
      </c>
      <c r="X971" s="4"/>
    </row>
    <row r="972" spans="17:24" x14ac:dyDescent="0.25">
      <c r="Q972" s="5">
        <v>9.7100000000000009</v>
      </c>
      <c r="S972" s="5">
        <v>9.7100000000000009</v>
      </c>
      <c r="U972" s="5">
        <v>11.7</v>
      </c>
      <c r="W972" s="5">
        <v>19.420000000000002</v>
      </c>
      <c r="X972" s="4"/>
    </row>
    <row r="973" spans="17:24" x14ac:dyDescent="0.25">
      <c r="Q973" s="5">
        <v>9.7200000000000006</v>
      </c>
      <c r="S973" s="5">
        <v>9.7200000000000006</v>
      </c>
      <c r="U973" s="5">
        <v>11.71</v>
      </c>
      <c r="W973" s="5">
        <v>19.440000000000001</v>
      </c>
      <c r="X973" s="4"/>
    </row>
    <row r="974" spans="17:24" x14ac:dyDescent="0.25">
      <c r="Q974" s="5">
        <v>9.73</v>
      </c>
      <c r="S974" s="5">
        <v>9.73</v>
      </c>
      <c r="U974" s="5">
        <v>11.72</v>
      </c>
      <c r="W974" s="5">
        <v>19.46</v>
      </c>
      <c r="X974" s="4"/>
    </row>
    <row r="975" spans="17:24" x14ac:dyDescent="0.25">
      <c r="Q975" s="5">
        <v>9.74</v>
      </c>
      <c r="S975" s="5">
        <v>9.74</v>
      </c>
      <c r="U975" s="5">
        <v>11.73</v>
      </c>
      <c r="W975" s="5">
        <v>19.48</v>
      </c>
      <c r="X975" s="4"/>
    </row>
    <row r="976" spans="17:24" x14ac:dyDescent="0.25">
      <c r="Q976" s="5">
        <v>9.75</v>
      </c>
      <c r="S976" s="5">
        <v>9.75</v>
      </c>
      <c r="U976" s="5">
        <v>11.74</v>
      </c>
      <c r="W976" s="5">
        <v>19.5</v>
      </c>
      <c r="X976" s="4"/>
    </row>
    <row r="977" spans="17:24" x14ac:dyDescent="0.25">
      <c r="Q977" s="5">
        <v>9.76</v>
      </c>
      <c r="S977" s="5">
        <v>9.76</v>
      </c>
      <c r="U977" s="5">
        <v>11.75</v>
      </c>
      <c r="W977" s="5">
        <v>19.52</v>
      </c>
      <c r="X977" s="4"/>
    </row>
    <row r="978" spans="17:24" x14ac:dyDescent="0.25">
      <c r="Q978" s="5">
        <v>9.77</v>
      </c>
      <c r="S978" s="5">
        <v>9.77</v>
      </c>
      <c r="U978" s="5">
        <v>11.76</v>
      </c>
      <c r="W978" s="5">
        <v>19.54</v>
      </c>
      <c r="X978" s="4"/>
    </row>
    <row r="979" spans="17:24" x14ac:dyDescent="0.25">
      <c r="Q979" s="5">
        <v>9.7799999999999994</v>
      </c>
      <c r="S979" s="5">
        <v>9.7799999999999994</v>
      </c>
      <c r="U979" s="5">
        <v>11.77</v>
      </c>
      <c r="W979" s="5">
        <v>19.559999999999999</v>
      </c>
      <c r="X979" s="4"/>
    </row>
    <row r="980" spans="17:24" x14ac:dyDescent="0.25">
      <c r="Q980" s="5">
        <v>9.7899999999999991</v>
      </c>
      <c r="S980" s="5">
        <v>9.7899999999999991</v>
      </c>
      <c r="U980" s="5">
        <v>11.78</v>
      </c>
      <c r="W980" s="5">
        <v>19.579999999999998</v>
      </c>
      <c r="X980" s="4"/>
    </row>
    <row r="981" spans="17:24" x14ac:dyDescent="0.25">
      <c r="Q981" s="5">
        <v>9.8000000000000007</v>
      </c>
      <c r="S981" s="5">
        <v>9.8000000000000007</v>
      </c>
      <c r="U981" s="5">
        <v>11.79</v>
      </c>
      <c r="W981" s="5">
        <v>19.600000000000001</v>
      </c>
      <c r="X981" s="4"/>
    </row>
    <row r="982" spans="17:24" x14ac:dyDescent="0.25">
      <c r="Q982" s="5">
        <v>9.81</v>
      </c>
      <c r="S982" s="5">
        <v>9.81</v>
      </c>
      <c r="U982" s="5">
        <v>11.8</v>
      </c>
      <c r="W982" s="5">
        <v>19.62</v>
      </c>
      <c r="X982" s="4"/>
    </row>
    <row r="983" spans="17:24" x14ac:dyDescent="0.25">
      <c r="Q983" s="5">
        <v>9.82</v>
      </c>
      <c r="S983" s="5">
        <v>9.82</v>
      </c>
      <c r="U983" s="5">
        <v>11.81</v>
      </c>
      <c r="W983" s="5">
        <v>19.64</v>
      </c>
      <c r="X983" s="4"/>
    </row>
    <row r="984" spans="17:24" x14ac:dyDescent="0.25">
      <c r="Q984" s="5">
        <v>9.83</v>
      </c>
      <c r="S984" s="5">
        <v>9.83</v>
      </c>
      <c r="U984" s="5">
        <v>11.82</v>
      </c>
      <c r="W984" s="5">
        <v>19.66</v>
      </c>
      <c r="X984" s="4"/>
    </row>
    <row r="985" spans="17:24" x14ac:dyDescent="0.25">
      <c r="Q985" s="5">
        <v>9.84</v>
      </c>
      <c r="S985" s="5">
        <v>9.84</v>
      </c>
      <c r="U985" s="5">
        <v>11.83</v>
      </c>
      <c r="W985" s="5">
        <v>19.68</v>
      </c>
      <c r="X985" s="4"/>
    </row>
    <row r="986" spans="17:24" x14ac:dyDescent="0.25">
      <c r="Q986" s="5">
        <v>9.85</v>
      </c>
      <c r="S986" s="5">
        <v>9.85</v>
      </c>
      <c r="U986" s="5">
        <v>11.84</v>
      </c>
      <c r="W986" s="5">
        <v>19.7</v>
      </c>
      <c r="X986" s="4"/>
    </row>
    <row r="987" spans="17:24" x14ac:dyDescent="0.25">
      <c r="Q987" s="5">
        <v>9.86</v>
      </c>
      <c r="S987" s="5">
        <v>9.86</v>
      </c>
      <c r="U987" s="5">
        <v>11.85</v>
      </c>
      <c r="W987" s="5">
        <v>19.72</v>
      </c>
      <c r="X987" s="4"/>
    </row>
    <row r="988" spans="17:24" x14ac:dyDescent="0.25">
      <c r="Q988" s="5">
        <v>9.8699999999999992</v>
      </c>
      <c r="S988" s="5">
        <v>9.8699999999999992</v>
      </c>
      <c r="U988" s="5">
        <v>11.86</v>
      </c>
      <c r="W988" s="5">
        <v>19.739999999999998</v>
      </c>
      <c r="X988" s="4"/>
    </row>
    <row r="989" spans="17:24" x14ac:dyDescent="0.25">
      <c r="Q989" s="5">
        <v>9.8800000000000008</v>
      </c>
      <c r="S989" s="5">
        <v>9.8800000000000008</v>
      </c>
      <c r="U989" s="5">
        <v>11.87</v>
      </c>
      <c r="W989" s="5">
        <v>19.760000000000002</v>
      </c>
      <c r="X989" s="4"/>
    </row>
    <row r="990" spans="17:24" x14ac:dyDescent="0.25">
      <c r="Q990" s="5">
        <v>9.89</v>
      </c>
      <c r="S990" s="5">
        <v>9.89</v>
      </c>
      <c r="U990" s="5">
        <v>11.88</v>
      </c>
      <c r="W990" s="5">
        <v>19.78</v>
      </c>
      <c r="X990" s="4"/>
    </row>
    <row r="991" spans="17:24" x14ac:dyDescent="0.25">
      <c r="Q991" s="5">
        <v>9.9</v>
      </c>
      <c r="S991" s="5">
        <v>9.9</v>
      </c>
      <c r="U991" s="5">
        <v>11.89</v>
      </c>
      <c r="W991" s="5">
        <v>19.8</v>
      </c>
      <c r="X991" s="4"/>
    </row>
    <row r="992" spans="17:24" x14ac:dyDescent="0.25">
      <c r="Q992" s="5">
        <v>9.91</v>
      </c>
      <c r="S992" s="5">
        <v>9.91</v>
      </c>
      <c r="U992" s="5">
        <v>11.9</v>
      </c>
      <c r="W992" s="5">
        <v>19.82</v>
      </c>
      <c r="X992" s="4">
        <v>135.11260885823231</v>
      </c>
    </row>
    <row r="993" spans="17:24" x14ac:dyDescent="0.25">
      <c r="Q993" s="5">
        <v>9.92</v>
      </c>
      <c r="S993" s="5">
        <v>9.92</v>
      </c>
      <c r="U993" s="5">
        <v>11.91</v>
      </c>
      <c r="W993" s="5">
        <v>19.84</v>
      </c>
      <c r="X993" s="4"/>
    </row>
    <row r="994" spans="17:24" x14ac:dyDescent="0.25">
      <c r="Q994" s="5">
        <v>9.93</v>
      </c>
      <c r="S994" s="5">
        <v>9.93</v>
      </c>
      <c r="U994" s="5">
        <v>11.92</v>
      </c>
      <c r="W994" s="5">
        <v>19.86</v>
      </c>
      <c r="X994" s="4"/>
    </row>
    <row r="995" spans="17:24" x14ac:dyDescent="0.25">
      <c r="Q995" s="5">
        <v>9.94</v>
      </c>
      <c r="S995" s="5">
        <v>9.94</v>
      </c>
      <c r="U995" s="5">
        <v>11.93</v>
      </c>
      <c r="W995" s="5">
        <v>19.88</v>
      </c>
      <c r="X995" s="4"/>
    </row>
    <row r="996" spans="17:24" x14ac:dyDescent="0.25">
      <c r="Q996" s="5">
        <v>9.9499999999999993</v>
      </c>
      <c r="S996" s="5">
        <v>9.9499999999999993</v>
      </c>
      <c r="U996" s="5">
        <v>11.94</v>
      </c>
      <c r="W996" s="5">
        <v>19.899999999999999</v>
      </c>
      <c r="X996" s="4"/>
    </row>
    <row r="997" spans="17:24" x14ac:dyDescent="0.25">
      <c r="Q997" s="5">
        <v>9.9600000000000009</v>
      </c>
      <c r="S997" s="5">
        <v>9.9600000000000009</v>
      </c>
      <c r="U997" s="5">
        <v>11.95</v>
      </c>
      <c r="W997" s="5">
        <v>19.920000000000002</v>
      </c>
      <c r="X997" s="4"/>
    </row>
    <row r="998" spans="17:24" x14ac:dyDescent="0.25">
      <c r="Q998" s="5">
        <v>9.9700000000000006</v>
      </c>
      <c r="S998" s="5">
        <v>9.9700000000000006</v>
      </c>
      <c r="U998" s="5">
        <v>11.96</v>
      </c>
      <c r="W998" s="5">
        <v>19.940000000000001</v>
      </c>
      <c r="X998" s="4"/>
    </row>
    <row r="999" spans="17:24" x14ac:dyDescent="0.25">
      <c r="Q999" s="5">
        <v>9.98</v>
      </c>
      <c r="S999" s="5">
        <v>9.98</v>
      </c>
      <c r="U999" s="5">
        <v>11.97</v>
      </c>
      <c r="W999" s="5">
        <v>19.96</v>
      </c>
      <c r="X999" s="4"/>
    </row>
    <row r="1000" spans="17:24" x14ac:dyDescent="0.25">
      <c r="Q1000" s="5">
        <v>9.99</v>
      </c>
      <c r="S1000" s="5">
        <v>9.99</v>
      </c>
      <c r="U1000" s="5">
        <v>11.98</v>
      </c>
      <c r="W1000" s="5">
        <v>19.98</v>
      </c>
      <c r="X1000" s="4"/>
    </row>
    <row r="1001" spans="17:24" x14ac:dyDescent="0.25">
      <c r="Q1001" s="5">
        <v>10</v>
      </c>
      <c r="S1001" s="5">
        <v>10</v>
      </c>
      <c r="U1001" s="5">
        <v>11.99</v>
      </c>
      <c r="W1001" s="5">
        <v>20</v>
      </c>
      <c r="X1001" s="4"/>
    </row>
    <row r="1002" spans="17:24" x14ac:dyDescent="0.25">
      <c r="Q1002" s="5">
        <v>10.01</v>
      </c>
      <c r="S1002" s="5">
        <v>10.01</v>
      </c>
      <c r="U1002" s="5">
        <v>12</v>
      </c>
      <c r="W1002" s="5">
        <v>20.02</v>
      </c>
      <c r="X1002" s="4"/>
    </row>
    <row r="1003" spans="17:24" x14ac:dyDescent="0.25">
      <c r="Q1003" s="5">
        <v>10.02</v>
      </c>
      <c r="S1003" s="5">
        <v>10.02</v>
      </c>
      <c r="U1003" s="5">
        <v>12.01</v>
      </c>
      <c r="W1003" s="5">
        <v>20.04</v>
      </c>
      <c r="X1003" s="4"/>
    </row>
    <row r="1004" spans="17:24" x14ac:dyDescent="0.25">
      <c r="Q1004" s="5">
        <v>10.029999999999999</v>
      </c>
      <c r="S1004" s="5">
        <v>10.029999999999999</v>
      </c>
      <c r="U1004" s="5">
        <v>12.02</v>
      </c>
      <c r="W1004" s="5">
        <v>20.059999999999999</v>
      </c>
      <c r="X1004" s="4"/>
    </row>
    <row r="1005" spans="17:24" x14ac:dyDescent="0.25">
      <c r="Q1005" s="5">
        <v>10.039999999999999</v>
      </c>
      <c r="S1005" s="5">
        <v>10.039999999999999</v>
      </c>
      <c r="U1005" s="5">
        <v>12.03</v>
      </c>
      <c r="W1005" s="5">
        <v>20.079999999999998</v>
      </c>
      <c r="X1005" s="4"/>
    </row>
    <row r="1006" spans="17:24" x14ac:dyDescent="0.25">
      <c r="Q1006" s="5">
        <v>10.050000000000001</v>
      </c>
      <c r="S1006" s="5">
        <v>10.050000000000001</v>
      </c>
      <c r="U1006" s="5">
        <v>12.04</v>
      </c>
      <c r="W1006" s="5">
        <v>20.100000000000001</v>
      </c>
      <c r="X1006" s="4"/>
    </row>
    <row r="1007" spans="17:24" x14ac:dyDescent="0.25">
      <c r="Q1007" s="5">
        <v>10.06</v>
      </c>
      <c r="S1007" s="5">
        <v>10.06</v>
      </c>
      <c r="U1007" s="5">
        <v>12.05</v>
      </c>
      <c r="W1007" s="5">
        <v>20.12</v>
      </c>
      <c r="X1007" s="4"/>
    </row>
    <row r="1008" spans="17:24" x14ac:dyDescent="0.25">
      <c r="Q1008" s="5">
        <v>10.07</v>
      </c>
      <c r="S1008" s="5">
        <v>10.07</v>
      </c>
      <c r="U1008" s="5">
        <v>12.06</v>
      </c>
      <c r="W1008" s="5">
        <v>20.14</v>
      </c>
      <c r="X1008" s="4"/>
    </row>
    <row r="1009" spans="17:24" x14ac:dyDescent="0.25">
      <c r="Q1009" s="5">
        <v>10.08</v>
      </c>
      <c r="S1009" s="5">
        <v>10.08</v>
      </c>
      <c r="U1009" s="5">
        <v>12.07</v>
      </c>
      <c r="W1009" s="5">
        <v>20.16</v>
      </c>
      <c r="X1009" s="4"/>
    </row>
    <row r="1010" spans="17:24" x14ac:dyDescent="0.25">
      <c r="Q1010" s="5">
        <v>10.09</v>
      </c>
      <c r="S1010" s="5">
        <v>10.09</v>
      </c>
      <c r="U1010" s="5">
        <v>12.08</v>
      </c>
      <c r="W1010" s="5">
        <v>20.18</v>
      </c>
      <c r="X1010" s="4"/>
    </row>
    <row r="1011" spans="17:24" x14ac:dyDescent="0.25">
      <c r="Q1011" s="5">
        <v>10.1</v>
      </c>
      <c r="S1011" s="5">
        <v>10.1</v>
      </c>
      <c r="U1011" s="5">
        <v>12.09</v>
      </c>
      <c r="W1011" s="5">
        <v>20.2</v>
      </c>
      <c r="X1011" s="4"/>
    </row>
    <row r="1012" spans="17:24" x14ac:dyDescent="0.25">
      <c r="Q1012" s="5">
        <v>10.11</v>
      </c>
      <c r="S1012" s="5">
        <v>10.11</v>
      </c>
      <c r="U1012" s="5">
        <v>12.1</v>
      </c>
      <c r="W1012" s="5">
        <v>20.22</v>
      </c>
      <c r="X1012" s="4"/>
    </row>
    <row r="1013" spans="17:24" x14ac:dyDescent="0.25">
      <c r="Q1013" s="5">
        <v>10.119999999999999</v>
      </c>
      <c r="S1013" s="5">
        <v>10.119999999999999</v>
      </c>
      <c r="U1013" s="5">
        <v>12.11</v>
      </c>
      <c r="W1013" s="5">
        <v>20.239999999999998</v>
      </c>
      <c r="X1013" s="4"/>
    </row>
    <row r="1014" spans="17:24" x14ac:dyDescent="0.25">
      <c r="Q1014" s="5">
        <v>10.130000000000001</v>
      </c>
      <c r="S1014" s="5">
        <v>10.130000000000001</v>
      </c>
      <c r="U1014" s="5">
        <v>12.12</v>
      </c>
      <c r="W1014" s="5">
        <v>20.260000000000002</v>
      </c>
      <c r="X1014" s="4"/>
    </row>
    <row r="1015" spans="17:24" x14ac:dyDescent="0.25">
      <c r="Q1015" s="5">
        <v>10.14</v>
      </c>
      <c r="S1015" s="5">
        <v>10.14</v>
      </c>
      <c r="U1015" s="5">
        <v>12.13</v>
      </c>
      <c r="V1015">
        <v>116.11451431428939</v>
      </c>
      <c r="W1015" s="5">
        <v>20.28</v>
      </c>
      <c r="X1015" s="4"/>
    </row>
    <row r="1016" spans="17:24" x14ac:dyDescent="0.25">
      <c r="Q1016" s="5">
        <v>10.15</v>
      </c>
      <c r="S1016" s="5">
        <v>10.15</v>
      </c>
      <c r="U1016" s="5">
        <v>12.14</v>
      </c>
      <c r="W1016" s="5">
        <v>20.3</v>
      </c>
      <c r="X1016" s="4"/>
    </row>
    <row r="1017" spans="17:24" x14ac:dyDescent="0.25">
      <c r="Q1017" s="5">
        <v>10.16</v>
      </c>
      <c r="S1017" s="5">
        <v>10.16</v>
      </c>
      <c r="U1017" s="5">
        <v>12.15</v>
      </c>
      <c r="W1017" s="5">
        <v>20.32</v>
      </c>
      <c r="X1017" s="4"/>
    </row>
    <row r="1018" spans="17:24" x14ac:dyDescent="0.25">
      <c r="Q1018" s="5">
        <v>10.17</v>
      </c>
      <c r="S1018" s="5">
        <v>10.17</v>
      </c>
      <c r="U1018" s="5">
        <v>12.16</v>
      </c>
      <c r="W1018" s="5">
        <v>20.34</v>
      </c>
      <c r="X1018" s="4"/>
    </row>
    <row r="1019" spans="17:24" x14ac:dyDescent="0.25">
      <c r="Q1019" s="5">
        <v>10.18</v>
      </c>
      <c r="S1019" s="5">
        <v>10.18</v>
      </c>
      <c r="U1019" s="5">
        <v>12.17</v>
      </c>
      <c r="W1019" s="5">
        <v>20.36</v>
      </c>
      <c r="X1019" s="4"/>
    </row>
    <row r="1020" spans="17:24" x14ac:dyDescent="0.25">
      <c r="Q1020" s="5">
        <v>10.19</v>
      </c>
      <c r="S1020" s="5">
        <v>10.19</v>
      </c>
      <c r="U1020" s="5">
        <v>12.18</v>
      </c>
      <c r="W1020" s="5">
        <v>20.38</v>
      </c>
      <c r="X1020" s="4"/>
    </row>
    <row r="1021" spans="17:24" x14ac:dyDescent="0.25">
      <c r="Q1021" s="5">
        <v>10.199999999999999</v>
      </c>
      <c r="S1021" s="5">
        <v>10.199999999999999</v>
      </c>
      <c r="U1021" s="5">
        <v>12.19</v>
      </c>
      <c r="W1021" s="5">
        <v>20.399999999999999</v>
      </c>
      <c r="X1021" s="4"/>
    </row>
    <row r="1022" spans="17:24" x14ac:dyDescent="0.25">
      <c r="Q1022" s="5">
        <v>10.210000000000001</v>
      </c>
      <c r="S1022" s="5">
        <v>10.210000000000001</v>
      </c>
      <c r="U1022" s="5">
        <v>12.2</v>
      </c>
      <c r="W1022" s="5">
        <v>20.420000000000002</v>
      </c>
      <c r="X1022" s="4"/>
    </row>
    <row r="1023" spans="17:24" x14ac:dyDescent="0.25">
      <c r="Q1023" s="5">
        <v>10.220000000000001</v>
      </c>
      <c r="S1023" s="5">
        <v>10.220000000000001</v>
      </c>
      <c r="U1023" s="5">
        <v>12.21</v>
      </c>
      <c r="W1023" s="5">
        <v>20.440000000000001</v>
      </c>
      <c r="X1023" s="4"/>
    </row>
    <row r="1024" spans="17:24" x14ac:dyDescent="0.25">
      <c r="Q1024" s="5">
        <v>10.23</v>
      </c>
      <c r="S1024" s="5">
        <v>10.23</v>
      </c>
      <c r="U1024" s="5">
        <v>12.22</v>
      </c>
      <c r="W1024" s="5">
        <v>20.46</v>
      </c>
      <c r="X1024" s="4"/>
    </row>
    <row r="1025" spans="17:24" x14ac:dyDescent="0.25">
      <c r="Q1025" s="5">
        <v>10.24</v>
      </c>
      <c r="S1025" s="5">
        <v>10.24</v>
      </c>
      <c r="U1025" s="5">
        <v>12.23</v>
      </c>
      <c r="W1025" s="5">
        <v>20.48</v>
      </c>
      <c r="X1025" s="4"/>
    </row>
    <row r="1026" spans="17:24" x14ac:dyDescent="0.25">
      <c r="Q1026" s="5">
        <v>10.25</v>
      </c>
      <c r="S1026" s="5">
        <v>10.25</v>
      </c>
      <c r="U1026" s="5">
        <v>12.24</v>
      </c>
      <c r="W1026" s="5">
        <v>20.5</v>
      </c>
      <c r="X1026" s="4"/>
    </row>
    <row r="1027" spans="17:24" x14ac:dyDescent="0.25">
      <c r="Q1027" s="5">
        <v>10.26</v>
      </c>
      <c r="S1027" s="5">
        <v>10.26</v>
      </c>
      <c r="U1027" s="5">
        <v>12.25</v>
      </c>
      <c r="W1027" s="5">
        <v>20.52</v>
      </c>
      <c r="X1027" s="4"/>
    </row>
    <row r="1028" spans="17:24" x14ac:dyDescent="0.25">
      <c r="Q1028" s="5">
        <v>10.27</v>
      </c>
      <c r="S1028" s="5">
        <v>10.27</v>
      </c>
      <c r="U1028" s="5">
        <v>12.26</v>
      </c>
      <c r="W1028" s="5">
        <v>20.54</v>
      </c>
      <c r="X1028" s="4"/>
    </row>
    <row r="1029" spans="17:24" x14ac:dyDescent="0.25">
      <c r="Q1029" s="5">
        <v>10.28</v>
      </c>
      <c r="S1029" s="5">
        <v>10.28</v>
      </c>
      <c r="U1029" s="5">
        <v>12.27</v>
      </c>
      <c r="W1029" s="5">
        <v>20.56</v>
      </c>
      <c r="X1029" s="4"/>
    </row>
    <row r="1030" spans="17:24" x14ac:dyDescent="0.25">
      <c r="Q1030" s="5">
        <v>10.29</v>
      </c>
      <c r="S1030" s="5">
        <v>10.29</v>
      </c>
      <c r="U1030" s="5">
        <v>12.28</v>
      </c>
      <c r="W1030" s="5">
        <v>20.58</v>
      </c>
      <c r="X1030" s="4"/>
    </row>
    <row r="1031" spans="17:24" x14ac:dyDescent="0.25">
      <c r="Q1031" s="5">
        <v>10.3</v>
      </c>
      <c r="S1031" s="5">
        <v>10.3</v>
      </c>
      <c r="U1031" s="5">
        <v>12.29</v>
      </c>
      <c r="W1031" s="5">
        <v>20.6</v>
      </c>
      <c r="X1031" s="4"/>
    </row>
    <row r="1032" spans="17:24" x14ac:dyDescent="0.25">
      <c r="Q1032" s="5">
        <v>10.31</v>
      </c>
      <c r="S1032" s="5">
        <v>10.31</v>
      </c>
      <c r="U1032" s="5">
        <v>12.3</v>
      </c>
      <c r="W1032" s="5">
        <v>20.62</v>
      </c>
      <c r="X1032" s="4"/>
    </row>
    <row r="1033" spans="17:24" x14ac:dyDescent="0.25">
      <c r="Q1033" s="5">
        <v>10.32</v>
      </c>
      <c r="S1033" s="5">
        <v>10.32</v>
      </c>
      <c r="U1033" s="5">
        <v>12.31</v>
      </c>
      <c r="W1033" s="5">
        <v>20.64</v>
      </c>
      <c r="X1033" s="4"/>
    </row>
    <row r="1034" spans="17:24" x14ac:dyDescent="0.25">
      <c r="Q1034" s="5">
        <v>10.33</v>
      </c>
      <c r="S1034" s="5">
        <v>10.33</v>
      </c>
      <c r="U1034" s="5">
        <v>12.32</v>
      </c>
      <c r="W1034" s="5">
        <v>20.66</v>
      </c>
      <c r="X1034" s="4"/>
    </row>
    <row r="1035" spans="17:24" x14ac:dyDescent="0.25">
      <c r="Q1035" s="5">
        <v>10.34</v>
      </c>
      <c r="S1035" s="5">
        <v>10.34</v>
      </c>
      <c r="U1035" s="5">
        <v>12.33</v>
      </c>
      <c r="W1035" s="5">
        <v>20.68</v>
      </c>
      <c r="X1035" s="4"/>
    </row>
    <row r="1036" spans="17:24" x14ac:dyDescent="0.25">
      <c r="Q1036" s="5">
        <v>10.35</v>
      </c>
      <c r="S1036" s="5">
        <v>10.35</v>
      </c>
      <c r="U1036" s="5">
        <v>12.34</v>
      </c>
      <c r="W1036" s="5">
        <v>20.7</v>
      </c>
      <c r="X1036" s="4"/>
    </row>
    <row r="1037" spans="17:24" x14ac:dyDescent="0.25">
      <c r="Q1037" s="5">
        <v>10.36</v>
      </c>
      <c r="S1037" s="5">
        <v>10.36</v>
      </c>
      <c r="U1037" s="5">
        <v>12.35</v>
      </c>
      <c r="W1037" s="5">
        <v>20.72</v>
      </c>
      <c r="X1037" s="4"/>
    </row>
    <row r="1038" spans="17:24" x14ac:dyDescent="0.25">
      <c r="Q1038" s="5">
        <v>10.37</v>
      </c>
      <c r="S1038" s="5">
        <v>10.37</v>
      </c>
      <c r="U1038" s="5">
        <v>12.36</v>
      </c>
      <c r="W1038" s="5">
        <v>20.74</v>
      </c>
      <c r="X1038" s="4"/>
    </row>
    <row r="1039" spans="17:24" x14ac:dyDescent="0.25">
      <c r="Q1039" s="5">
        <v>10.38</v>
      </c>
      <c r="S1039" s="5">
        <v>10.38</v>
      </c>
      <c r="U1039" s="5">
        <v>12.37</v>
      </c>
      <c r="W1039" s="5">
        <v>20.76</v>
      </c>
      <c r="X1039" s="4"/>
    </row>
    <row r="1040" spans="17:24" x14ac:dyDescent="0.25">
      <c r="Q1040" s="5">
        <v>10.39</v>
      </c>
      <c r="S1040" s="5">
        <v>10.39</v>
      </c>
      <c r="U1040" s="5">
        <v>12.38</v>
      </c>
      <c r="W1040" s="5">
        <v>20.78</v>
      </c>
      <c r="X1040" s="4"/>
    </row>
    <row r="1041" spans="17:24" x14ac:dyDescent="0.25">
      <c r="Q1041" s="5">
        <v>10.4</v>
      </c>
      <c r="S1041" s="5">
        <v>10.4</v>
      </c>
      <c r="U1041" s="5">
        <v>12.39</v>
      </c>
      <c r="W1041" s="5">
        <v>20.8</v>
      </c>
      <c r="X1041" s="4"/>
    </row>
    <row r="1042" spans="17:24" x14ac:dyDescent="0.25">
      <c r="Q1042" s="5">
        <v>10.41</v>
      </c>
      <c r="S1042" s="5">
        <v>10.41</v>
      </c>
      <c r="U1042" s="5">
        <v>12.4</v>
      </c>
      <c r="W1042" s="5">
        <v>20.82</v>
      </c>
      <c r="X1042" s="4"/>
    </row>
    <row r="1043" spans="17:24" x14ac:dyDescent="0.25">
      <c r="Q1043" s="5">
        <v>10.42</v>
      </c>
      <c r="S1043" s="5">
        <v>10.42</v>
      </c>
      <c r="U1043" s="5">
        <v>12.41</v>
      </c>
      <c r="W1043" s="5">
        <v>20.84</v>
      </c>
      <c r="X1043" s="4">
        <v>135.11260885823231</v>
      </c>
    </row>
    <row r="1044" spans="17:24" x14ac:dyDescent="0.25">
      <c r="Q1044" s="5">
        <v>10.43</v>
      </c>
      <c r="S1044" s="5">
        <v>10.43</v>
      </c>
      <c r="U1044" s="5">
        <v>12.42</v>
      </c>
      <c r="W1044" s="5">
        <v>20.86</v>
      </c>
      <c r="X1044" s="4"/>
    </row>
    <row r="1045" spans="17:24" x14ac:dyDescent="0.25">
      <c r="Q1045" s="5">
        <v>10.44</v>
      </c>
      <c r="S1045" s="5">
        <v>10.44</v>
      </c>
      <c r="U1045" s="5">
        <v>12.43</v>
      </c>
      <c r="W1045" s="5">
        <v>20.88</v>
      </c>
      <c r="X1045" s="4"/>
    </row>
    <row r="1046" spans="17:24" x14ac:dyDescent="0.25">
      <c r="Q1046" s="5">
        <v>10.45</v>
      </c>
      <c r="S1046" s="5">
        <v>10.45</v>
      </c>
      <c r="U1046" s="5">
        <v>12.44</v>
      </c>
      <c r="W1046" s="5">
        <v>20.9</v>
      </c>
    </row>
    <row r="1047" spans="17:24" x14ac:dyDescent="0.25">
      <c r="Q1047" s="5">
        <v>10.46</v>
      </c>
      <c r="S1047" s="5">
        <v>10.46</v>
      </c>
      <c r="U1047" s="5">
        <v>12.45</v>
      </c>
      <c r="W1047" s="5">
        <v>20.92</v>
      </c>
    </row>
    <row r="1048" spans="17:24" x14ac:dyDescent="0.25">
      <c r="Q1048" s="5">
        <v>10.47</v>
      </c>
      <c r="S1048" s="5">
        <v>10.47</v>
      </c>
      <c r="U1048" s="5">
        <v>12.46</v>
      </c>
      <c r="W1048" s="5">
        <v>20.94</v>
      </c>
    </row>
    <row r="1049" spans="17:24" x14ac:dyDescent="0.25">
      <c r="Q1049" s="5">
        <v>10.48</v>
      </c>
      <c r="S1049" s="5">
        <v>10.48</v>
      </c>
      <c r="U1049" s="5">
        <v>12.47</v>
      </c>
      <c r="W1049" s="5">
        <v>20.96</v>
      </c>
    </row>
    <row r="1050" spans="17:24" x14ac:dyDescent="0.25">
      <c r="Q1050" s="5">
        <v>10.49</v>
      </c>
      <c r="S1050" s="5">
        <v>10.49</v>
      </c>
      <c r="U1050" s="5">
        <v>12.48</v>
      </c>
      <c r="W1050" s="5">
        <v>20.98</v>
      </c>
    </row>
    <row r="1051" spans="17:24" x14ac:dyDescent="0.25">
      <c r="Q1051" s="5">
        <v>10.5</v>
      </c>
      <c r="S1051" s="5">
        <v>10.5</v>
      </c>
      <c r="U1051" s="5">
        <v>12.49</v>
      </c>
      <c r="W1051" s="5">
        <v>21</v>
      </c>
    </row>
    <row r="1052" spans="17:24" x14ac:dyDescent="0.25">
      <c r="Q1052" s="5">
        <v>10.51</v>
      </c>
      <c r="S1052" s="5">
        <v>10.51</v>
      </c>
      <c r="U1052" s="5">
        <v>12.5</v>
      </c>
      <c r="W1052" s="5">
        <v>21.02</v>
      </c>
    </row>
    <row r="1053" spans="17:24" x14ac:dyDescent="0.25">
      <c r="Q1053" s="5">
        <v>10.52</v>
      </c>
      <c r="S1053" s="5">
        <v>10.52</v>
      </c>
      <c r="U1053" s="5">
        <v>12.51</v>
      </c>
      <c r="W1053" s="5">
        <v>21.04</v>
      </c>
    </row>
    <row r="1054" spans="17:24" x14ac:dyDescent="0.25">
      <c r="Q1054" s="5">
        <v>10.53</v>
      </c>
      <c r="S1054" s="5">
        <v>10.53</v>
      </c>
      <c r="U1054" s="5">
        <v>12.52</v>
      </c>
      <c r="W1054" s="5">
        <v>21.06</v>
      </c>
    </row>
    <row r="1055" spans="17:24" x14ac:dyDescent="0.25">
      <c r="Q1055" s="5">
        <v>10.54</v>
      </c>
      <c r="S1055" s="5">
        <v>10.54</v>
      </c>
      <c r="U1055" s="5">
        <v>12.53</v>
      </c>
      <c r="W1055" s="5">
        <v>21.08</v>
      </c>
    </row>
    <row r="1056" spans="17:24" x14ac:dyDescent="0.25">
      <c r="Q1056" s="5">
        <v>10.55</v>
      </c>
      <c r="S1056" s="5">
        <v>10.55</v>
      </c>
      <c r="U1056" s="5">
        <v>12.54</v>
      </c>
      <c r="W1056" s="5">
        <v>21.1</v>
      </c>
    </row>
    <row r="1057" spans="17:23" x14ac:dyDescent="0.25">
      <c r="Q1057" s="5">
        <v>10.56</v>
      </c>
      <c r="S1057" s="5">
        <v>10.56</v>
      </c>
      <c r="U1057" s="5">
        <v>12.55</v>
      </c>
      <c r="W1057" s="5">
        <v>21.12</v>
      </c>
    </row>
    <row r="1058" spans="17:23" x14ac:dyDescent="0.25">
      <c r="Q1058" s="5">
        <v>10.57</v>
      </c>
      <c r="S1058" s="5">
        <v>10.57</v>
      </c>
      <c r="U1058" s="5">
        <v>12.56</v>
      </c>
      <c r="W1058" s="5">
        <v>21.14</v>
      </c>
    </row>
    <row r="1059" spans="17:23" x14ac:dyDescent="0.25">
      <c r="Q1059" s="5">
        <v>10.58</v>
      </c>
      <c r="S1059" s="5">
        <v>10.58</v>
      </c>
      <c r="U1059" s="5">
        <v>12.57</v>
      </c>
      <c r="W1059" s="5">
        <v>21.16</v>
      </c>
    </row>
    <row r="1060" spans="17:23" x14ac:dyDescent="0.25">
      <c r="Q1060" s="5">
        <v>10.59</v>
      </c>
      <c r="S1060" s="5">
        <v>10.59</v>
      </c>
      <c r="U1060" s="5">
        <v>12.58</v>
      </c>
      <c r="W1060" s="5">
        <v>21.18</v>
      </c>
    </row>
    <row r="1061" spans="17:23" x14ac:dyDescent="0.25">
      <c r="Q1061" s="5">
        <v>10.6</v>
      </c>
      <c r="S1061" s="5">
        <v>10.6</v>
      </c>
      <c r="U1061" s="5">
        <v>12.59</v>
      </c>
      <c r="W1061" s="5">
        <v>21.2</v>
      </c>
    </row>
    <row r="1062" spans="17:23" x14ac:dyDescent="0.25">
      <c r="Q1062" s="5">
        <v>10.61</v>
      </c>
      <c r="S1062" s="5">
        <v>10.61</v>
      </c>
      <c r="U1062" s="5">
        <v>12.6</v>
      </c>
      <c r="W1062" s="5">
        <v>21.22</v>
      </c>
    </row>
    <row r="1063" spans="17:23" x14ac:dyDescent="0.25">
      <c r="Q1063" s="5">
        <v>10.62</v>
      </c>
      <c r="S1063" s="5">
        <v>10.62</v>
      </c>
      <c r="U1063" s="5">
        <v>12.61</v>
      </c>
      <c r="W1063" s="5">
        <v>21.24</v>
      </c>
    </row>
    <row r="1064" spans="17:23" x14ac:dyDescent="0.25">
      <c r="Q1064" s="5">
        <v>10.63</v>
      </c>
      <c r="S1064" s="5">
        <v>10.63</v>
      </c>
      <c r="U1064" s="5">
        <v>12.62</v>
      </c>
      <c r="W1064" s="5">
        <v>21.26</v>
      </c>
    </row>
    <row r="1065" spans="17:23" x14ac:dyDescent="0.25">
      <c r="Q1065" s="5">
        <v>10.64</v>
      </c>
      <c r="S1065" s="5">
        <v>10.64</v>
      </c>
      <c r="U1065" s="5">
        <v>12.63</v>
      </c>
      <c r="V1065">
        <v>119.9849981247645</v>
      </c>
      <c r="W1065" s="5">
        <v>21.28</v>
      </c>
    </row>
    <row r="1066" spans="17:23" x14ac:dyDescent="0.25">
      <c r="Q1066" s="5">
        <v>10.65</v>
      </c>
      <c r="S1066" s="5">
        <v>10.65</v>
      </c>
      <c r="U1066" s="5">
        <v>12.64</v>
      </c>
      <c r="W1066" s="5">
        <v>21.3</v>
      </c>
    </row>
    <row r="1067" spans="17:23" x14ac:dyDescent="0.25">
      <c r="Q1067" s="5">
        <v>10.66</v>
      </c>
      <c r="S1067" s="5">
        <v>10.66</v>
      </c>
      <c r="U1067" s="5">
        <v>12.65</v>
      </c>
      <c r="W1067" s="5">
        <v>21.32</v>
      </c>
    </row>
    <row r="1068" spans="17:23" x14ac:dyDescent="0.25">
      <c r="Q1068" s="5">
        <v>10.67</v>
      </c>
      <c r="S1068" s="5">
        <v>10.67</v>
      </c>
      <c r="U1068" s="5">
        <v>12.66</v>
      </c>
      <c r="W1068" s="5">
        <v>21.34</v>
      </c>
    </row>
    <row r="1069" spans="17:23" x14ac:dyDescent="0.25">
      <c r="Q1069" s="5">
        <v>10.68</v>
      </c>
      <c r="S1069" s="5">
        <v>10.68</v>
      </c>
      <c r="U1069" s="5">
        <v>12.67</v>
      </c>
      <c r="W1069" s="5">
        <v>21.36</v>
      </c>
    </row>
    <row r="1070" spans="17:23" x14ac:dyDescent="0.25">
      <c r="Q1070" s="5">
        <v>10.69</v>
      </c>
      <c r="S1070" s="5">
        <v>10.69</v>
      </c>
      <c r="U1070" s="5">
        <v>12.68</v>
      </c>
      <c r="W1070" s="5">
        <v>21.38</v>
      </c>
    </row>
    <row r="1071" spans="17:23" x14ac:dyDescent="0.25">
      <c r="Q1071" s="5">
        <v>10.7</v>
      </c>
      <c r="S1071" s="5">
        <v>10.7</v>
      </c>
      <c r="U1071" s="5">
        <v>12.69</v>
      </c>
      <c r="W1071" s="5">
        <v>21.4</v>
      </c>
    </row>
    <row r="1072" spans="17:23" x14ac:dyDescent="0.25">
      <c r="Q1072" s="5">
        <v>10.71</v>
      </c>
      <c r="S1072" s="5">
        <v>10.71</v>
      </c>
      <c r="U1072" s="5">
        <v>12.7</v>
      </c>
      <c r="W1072" s="5">
        <v>21.42</v>
      </c>
    </row>
    <row r="1073" spans="17:23" x14ac:dyDescent="0.25">
      <c r="Q1073" s="5">
        <v>10.72</v>
      </c>
      <c r="S1073" s="5">
        <v>10.72</v>
      </c>
      <c r="U1073" s="5">
        <v>12.71</v>
      </c>
      <c r="W1073" s="5">
        <v>21.44</v>
      </c>
    </row>
    <row r="1074" spans="17:23" x14ac:dyDescent="0.25">
      <c r="Q1074" s="5">
        <v>10.73</v>
      </c>
      <c r="S1074" s="5">
        <v>10.73</v>
      </c>
      <c r="U1074" s="5">
        <v>12.72</v>
      </c>
      <c r="W1074" s="5">
        <v>21.46</v>
      </c>
    </row>
    <row r="1075" spans="17:23" x14ac:dyDescent="0.25">
      <c r="Q1075" s="5">
        <v>10.74</v>
      </c>
      <c r="S1075" s="5">
        <v>10.74</v>
      </c>
      <c r="U1075" s="5">
        <v>12.73</v>
      </c>
      <c r="W1075" s="5">
        <v>21.48</v>
      </c>
    </row>
    <row r="1076" spans="17:23" x14ac:dyDescent="0.25">
      <c r="Q1076" s="5">
        <v>10.75</v>
      </c>
      <c r="R1076" s="4">
        <v>121.94783188422019</v>
      </c>
      <c r="S1076" s="5">
        <v>10.75</v>
      </c>
      <c r="T1076">
        <v>121.94783188422019</v>
      </c>
      <c r="U1076" s="5">
        <v>12.74</v>
      </c>
      <c r="W1076" s="5">
        <v>21.5</v>
      </c>
    </row>
    <row r="1077" spans="17:23" x14ac:dyDescent="0.25">
      <c r="Q1077" s="5">
        <v>10.76</v>
      </c>
      <c r="S1077" s="5">
        <v>10.76</v>
      </c>
      <c r="U1077" s="5">
        <v>12.75</v>
      </c>
      <c r="W1077" s="5">
        <v>21.52</v>
      </c>
    </row>
    <row r="1078" spans="17:23" x14ac:dyDescent="0.25">
      <c r="Q1078" s="5">
        <v>10.77</v>
      </c>
      <c r="S1078" s="5">
        <v>10.77</v>
      </c>
      <c r="U1078" s="5">
        <v>12.76</v>
      </c>
      <c r="W1078" s="5">
        <v>21.54</v>
      </c>
    </row>
    <row r="1079" spans="17:23" x14ac:dyDescent="0.25">
      <c r="Q1079" s="5">
        <v>10.78</v>
      </c>
      <c r="S1079" s="5">
        <v>10.78</v>
      </c>
      <c r="U1079" s="5">
        <v>12.77</v>
      </c>
      <c r="W1079" s="5">
        <v>21.56</v>
      </c>
    </row>
    <row r="1080" spans="17:23" x14ac:dyDescent="0.25">
      <c r="Q1080" s="5">
        <v>10.79</v>
      </c>
      <c r="S1080" s="5">
        <v>10.79</v>
      </c>
      <c r="U1080" s="5">
        <v>12.78</v>
      </c>
      <c r="W1080" s="5">
        <v>21.58</v>
      </c>
    </row>
    <row r="1081" spans="17:23" x14ac:dyDescent="0.25">
      <c r="Q1081" s="5">
        <v>10.8</v>
      </c>
      <c r="S1081" s="5">
        <v>10.8</v>
      </c>
      <c r="U1081" s="5">
        <v>12.79</v>
      </c>
      <c r="W1081" s="5">
        <v>21.6</v>
      </c>
    </row>
    <row r="1082" spans="17:23" x14ac:dyDescent="0.25">
      <c r="Q1082" s="5">
        <v>10.81</v>
      </c>
      <c r="S1082" s="5">
        <v>10.81</v>
      </c>
      <c r="U1082" s="5">
        <v>12.8</v>
      </c>
      <c r="W1082" s="5">
        <v>21.62</v>
      </c>
    </row>
    <row r="1083" spans="17:23" x14ac:dyDescent="0.25">
      <c r="Q1083" s="5">
        <v>10.82</v>
      </c>
      <c r="S1083" s="5">
        <v>10.82</v>
      </c>
      <c r="U1083" s="5">
        <v>12.81</v>
      </c>
      <c r="W1083" s="5">
        <v>21.64</v>
      </c>
    </row>
    <row r="1084" spans="17:23" x14ac:dyDescent="0.25">
      <c r="Q1084" s="5">
        <v>10.83</v>
      </c>
      <c r="S1084" s="5">
        <v>10.83</v>
      </c>
      <c r="U1084" s="5">
        <v>12.82</v>
      </c>
      <c r="W1084" s="5">
        <v>21.66</v>
      </c>
    </row>
    <row r="1085" spans="17:23" x14ac:dyDescent="0.25">
      <c r="Q1085" s="5">
        <v>10.84</v>
      </c>
      <c r="S1085" s="5">
        <v>10.84</v>
      </c>
      <c r="U1085" s="5">
        <v>12.83</v>
      </c>
      <c r="W1085" s="5">
        <v>21.68</v>
      </c>
    </row>
    <row r="1086" spans="17:23" x14ac:dyDescent="0.25">
      <c r="Q1086" s="5">
        <v>10.85</v>
      </c>
      <c r="S1086" s="5">
        <v>10.85</v>
      </c>
      <c r="U1086" s="5">
        <v>12.84</v>
      </c>
      <c r="W1086" s="5">
        <v>21.7</v>
      </c>
    </row>
    <row r="1087" spans="17:23" x14ac:dyDescent="0.25">
      <c r="Q1087" s="5">
        <v>10.86</v>
      </c>
      <c r="S1087" s="5">
        <v>10.86</v>
      </c>
      <c r="U1087" s="5">
        <v>12.85</v>
      </c>
      <c r="W1087" s="5">
        <v>21.72</v>
      </c>
    </row>
    <row r="1088" spans="17:23" x14ac:dyDescent="0.25">
      <c r="Q1088" s="5">
        <v>10.87</v>
      </c>
      <c r="S1088" s="5">
        <v>10.87</v>
      </c>
      <c r="U1088" s="5">
        <v>12.86</v>
      </c>
      <c r="W1088" s="5">
        <v>21.74</v>
      </c>
    </row>
    <row r="1089" spans="17:23" x14ac:dyDescent="0.25">
      <c r="Q1089" s="5">
        <v>10.88</v>
      </c>
      <c r="S1089" s="5">
        <v>10.88</v>
      </c>
      <c r="U1089" s="5">
        <v>12.87</v>
      </c>
      <c r="W1089" s="5">
        <v>21.76</v>
      </c>
    </row>
    <row r="1090" spans="17:23" x14ac:dyDescent="0.25">
      <c r="Q1090" s="5">
        <v>10.89</v>
      </c>
      <c r="S1090" s="5">
        <v>10.89</v>
      </c>
      <c r="U1090" s="5">
        <v>12.88</v>
      </c>
      <c r="W1090" s="5">
        <v>21.78</v>
      </c>
    </row>
    <row r="1091" spans="17:23" x14ac:dyDescent="0.25">
      <c r="Q1091" s="5">
        <v>10.9</v>
      </c>
      <c r="S1091" s="5">
        <v>10.9</v>
      </c>
      <c r="U1091" s="5">
        <v>12.89</v>
      </c>
      <c r="W1091" s="5">
        <v>21.8</v>
      </c>
    </row>
    <row r="1092" spans="17:23" x14ac:dyDescent="0.25">
      <c r="Q1092" s="5">
        <v>10.91</v>
      </c>
      <c r="S1092" s="5">
        <v>10.91</v>
      </c>
      <c r="U1092" s="5">
        <v>12.9</v>
      </c>
      <c r="W1092" s="5">
        <v>21.82</v>
      </c>
    </row>
    <row r="1093" spans="17:23" x14ac:dyDescent="0.25">
      <c r="Q1093" s="5">
        <v>10.92</v>
      </c>
      <c r="S1093" s="5">
        <v>10.92</v>
      </c>
      <c r="U1093" s="5">
        <v>12.91</v>
      </c>
      <c r="W1093" s="5">
        <v>21.84</v>
      </c>
    </row>
    <row r="1094" spans="17:23" x14ac:dyDescent="0.25">
      <c r="Q1094" s="5">
        <v>10.93</v>
      </c>
      <c r="S1094" s="5">
        <v>10.93</v>
      </c>
      <c r="U1094" s="5">
        <v>12.92</v>
      </c>
      <c r="W1094" s="5">
        <v>21.86</v>
      </c>
    </row>
    <row r="1095" spans="17:23" x14ac:dyDescent="0.25">
      <c r="Q1095" s="5">
        <v>10.94</v>
      </c>
      <c r="S1095" s="5">
        <v>10.94</v>
      </c>
      <c r="U1095" s="5">
        <v>12.93</v>
      </c>
      <c r="W1095" s="5">
        <v>21.88</v>
      </c>
    </row>
    <row r="1096" spans="17:23" x14ac:dyDescent="0.25">
      <c r="Q1096" s="5">
        <v>10.95</v>
      </c>
      <c r="S1096" s="5">
        <v>10.95</v>
      </c>
      <c r="U1096" s="5">
        <v>12.94</v>
      </c>
      <c r="W1096" s="5">
        <v>21.9</v>
      </c>
    </row>
    <row r="1097" spans="17:23" x14ac:dyDescent="0.25">
      <c r="Q1097" s="5">
        <v>10.96</v>
      </c>
      <c r="S1097" s="5">
        <v>10.96</v>
      </c>
      <c r="U1097" s="5">
        <v>12.95</v>
      </c>
      <c r="W1097" s="5">
        <v>21.92</v>
      </c>
    </row>
    <row r="1098" spans="17:23" x14ac:dyDescent="0.25">
      <c r="Q1098" s="5">
        <v>10.97</v>
      </c>
      <c r="S1098" s="5">
        <v>10.97</v>
      </c>
      <c r="U1098" s="5">
        <v>12.96</v>
      </c>
      <c r="W1098" s="5">
        <v>21.94</v>
      </c>
    </row>
    <row r="1099" spans="17:23" x14ac:dyDescent="0.25">
      <c r="Q1099" s="5">
        <v>10.98</v>
      </c>
      <c r="S1099" s="5">
        <v>10.98</v>
      </c>
      <c r="U1099" s="5">
        <v>12.97</v>
      </c>
      <c r="W1099" s="5">
        <v>21.96</v>
      </c>
    </row>
    <row r="1100" spans="17:23" x14ac:dyDescent="0.25">
      <c r="Q1100" s="5">
        <v>10.99</v>
      </c>
      <c r="S1100" s="5">
        <v>10.99</v>
      </c>
      <c r="U1100" s="5">
        <v>12.98</v>
      </c>
      <c r="W1100" s="5">
        <v>21.98</v>
      </c>
    </row>
    <row r="1101" spans="17:23" x14ac:dyDescent="0.25">
      <c r="Q1101" s="5">
        <v>11</v>
      </c>
      <c r="S1101" s="5">
        <v>11</v>
      </c>
      <c r="U1101" s="5">
        <v>12.99</v>
      </c>
      <c r="W1101" s="5">
        <v>22</v>
      </c>
    </row>
    <row r="1102" spans="17:23" x14ac:dyDescent="0.25">
      <c r="Q1102" s="5">
        <v>11.01</v>
      </c>
      <c r="S1102" s="5">
        <v>11.01</v>
      </c>
      <c r="U1102" s="5">
        <v>13</v>
      </c>
      <c r="W1102" s="5">
        <v>22.02</v>
      </c>
    </row>
    <row r="1103" spans="17:23" x14ac:dyDescent="0.25">
      <c r="Q1103" s="5">
        <v>11.02</v>
      </c>
      <c r="S1103" s="5">
        <v>11.02</v>
      </c>
      <c r="U1103" s="5">
        <v>13.01</v>
      </c>
      <c r="W1103" s="5">
        <v>22.04</v>
      </c>
    </row>
    <row r="1104" spans="17:23" x14ac:dyDescent="0.25">
      <c r="Q1104" s="5">
        <v>11.03</v>
      </c>
      <c r="S1104" s="5">
        <v>11.03</v>
      </c>
      <c r="U1104" s="5">
        <v>13.02</v>
      </c>
      <c r="W1104" s="5">
        <v>22.06</v>
      </c>
    </row>
    <row r="1105" spans="17:23" x14ac:dyDescent="0.25">
      <c r="Q1105" s="5">
        <v>11.04</v>
      </c>
      <c r="S1105" s="5">
        <v>11.04</v>
      </c>
      <c r="U1105" s="5">
        <v>13.03</v>
      </c>
      <c r="W1105" s="5">
        <v>22.08</v>
      </c>
    </row>
    <row r="1106" spans="17:23" x14ac:dyDescent="0.25">
      <c r="Q1106" s="5">
        <v>11.05</v>
      </c>
      <c r="S1106" s="5">
        <v>11.05</v>
      </c>
      <c r="U1106" s="5">
        <v>13.04</v>
      </c>
      <c r="W1106" s="5">
        <v>22.1</v>
      </c>
    </row>
    <row r="1107" spans="17:23" x14ac:dyDescent="0.25">
      <c r="Q1107" s="5">
        <v>11.06</v>
      </c>
      <c r="S1107" s="5">
        <v>11.06</v>
      </c>
      <c r="U1107" s="5">
        <v>13.05</v>
      </c>
      <c r="W1107" s="5">
        <v>22.12</v>
      </c>
    </row>
    <row r="1108" spans="17:23" x14ac:dyDescent="0.25">
      <c r="Q1108" s="5">
        <v>11.07</v>
      </c>
      <c r="S1108" s="5">
        <v>11.07</v>
      </c>
      <c r="U1108" s="5">
        <v>13.06</v>
      </c>
      <c r="W1108" s="5">
        <v>22.14</v>
      </c>
    </row>
    <row r="1109" spans="17:23" x14ac:dyDescent="0.25">
      <c r="Q1109" s="5">
        <v>11.08</v>
      </c>
      <c r="S1109" s="5">
        <v>11.08</v>
      </c>
      <c r="U1109" s="5">
        <v>13.07</v>
      </c>
      <c r="W1109" s="5">
        <v>22.16</v>
      </c>
    </row>
    <row r="1110" spans="17:23" x14ac:dyDescent="0.25">
      <c r="Q1110" s="5">
        <v>11.09</v>
      </c>
      <c r="S1110" s="5">
        <v>11.09</v>
      </c>
      <c r="U1110" s="5">
        <v>13.08</v>
      </c>
      <c r="W1110" s="5">
        <v>22.18</v>
      </c>
    </row>
    <row r="1111" spans="17:23" x14ac:dyDescent="0.25">
      <c r="Q1111" s="5">
        <v>11.1</v>
      </c>
      <c r="S1111" s="5">
        <v>11.1</v>
      </c>
      <c r="U1111" s="5">
        <v>13.09</v>
      </c>
      <c r="W1111" s="5">
        <v>22.2</v>
      </c>
    </row>
    <row r="1112" spans="17:23" x14ac:dyDescent="0.25">
      <c r="Q1112" s="5">
        <v>11.11</v>
      </c>
      <c r="S1112" s="5">
        <v>11.11</v>
      </c>
      <c r="U1112" s="5">
        <v>13.1</v>
      </c>
      <c r="W1112" s="5">
        <v>22.22</v>
      </c>
    </row>
    <row r="1113" spans="17:23" x14ac:dyDescent="0.25">
      <c r="Q1113" s="5">
        <v>11.12</v>
      </c>
      <c r="S1113" s="5">
        <v>11.12</v>
      </c>
      <c r="U1113" s="5">
        <v>13.11</v>
      </c>
      <c r="W1113" s="5">
        <v>22.24</v>
      </c>
    </row>
    <row r="1114" spans="17:23" x14ac:dyDescent="0.25">
      <c r="Q1114" s="5">
        <v>11.13</v>
      </c>
      <c r="S1114" s="5">
        <v>11.13</v>
      </c>
      <c r="U1114" s="5">
        <v>13.12</v>
      </c>
      <c r="W1114" s="5">
        <v>22.26</v>
      </c>
    </row>
    <row r="1115" spans="17:23" x14ac:dyDescent="0.25">
      <c r="Q1115" s="5">
        <v>11.14</v>
      </c>
      <c r="S1115" s="5">
        <v>11.14</v>
      </c>
      <c r="U1115" s="5">
        <v>13.13</v>
      </c>
      <c r="V1115">
        <v>126.2999980260693</v>
      </c>
      <c r="W1115" s="5">
        <v>22.28</v>
      </c>
    </row>
    <row r="1116" spans="17:23" x14ac:dyDescent="0.25">
      <c r="Q1116" s="5">
        <v>11.15</v>
      </c>
      <c r="S1116" s="5">
        <v>11.15</v>
      </c>
      <c r="U1116" s="5">
        <v>13.14</v>
      </c>
      <c r="W1116" s="5">
        <v>22.3</v>
      </c>
    </row>
    <row r="1117" spans="17:23" x14ac:dyDescent="0.25">
      <c r="Q1117" s="5">
        <v>11.16</v>
      </c>
      <c r="S1117" s="5">
        <v>11.16</v>
      </c>
      <c r="U1117" s="5">
        <v>13.15</v>
      </c>
      <c r="W1117" s="5">
        <v>22.32</v>
      </c>
    </row>
    <row r="1118" spans="17:23" x14ac:dyDescent="0.25">
      <c r="Q1118" s="5">
        <v>11.17</v>
      </c>
      <c r="S1118" s="5">
        <v>11.17</v>
      </c>
      <c r="U1118" s="5">
        <v>13.16</v>
      </c>
      <c r="W1118" s="5">
        <v>22.34</v>
      </c>
    </row>
    <row r="1119" spans="17:23" x14ac:dyDescent="0.25">
      <c r="Q1119" s="5">
        <v>11.18</v>
      </c>
      <c r="S1119" s="5">
        <v>11.18</v>
      </c>
      <c r="U1119" s="5">
        <v>13.17</v>
      </c>
      <c r="W1119" s="5">
        <v>22.36</v>
      </c>
    </row>
    <row r="1120" spans="17:23" x14ac:dyDescent="0.25">
      <c r="Q1120" s="5">
        <v>11.19</v>
      </c>
      <c r="S1120" s="5">
        <v>11.19</v>
      </c>
      <c r="U1120" s="5">
        <v>13.18</v>
      </c>
      <c r="W1120" s="5">
        <v>22.38</v>
      </c>
    </row>
    <row r="1121" spans="17:23" x14ac:dyDescent="0.25">
      <c r="Q1121" s="5">
        <v>11.2</v>
      </c>
      <c r="S1121" s="5">
        <v>11.2</v>
      </c>
      <c r="U1121" s="5">
        <v>13.19</v>
      </c>
      <c r="W1121" s="5">
        <v>22.4</v>
      </c>
    </row>
    <row r="1122" spans="17:23" x14ac:dyDescent="0.25">
      <c r="Q1122" s="5">
        <v>11.21</v>
      </c>
      <c r="S1122" s="5">
        <v>11.21</v>
      </c>
      <c r="U1122" s="5">
        <v>13.2</v>
      </c>
      <c r="W1122" s="5">
        <v>22.42</v>
      </c>
    </row>
    <row r="1123" spans="17:23" x14ac:dyDescent="0.25">
      <c r="Q1123" s="5">
        <v>11.22</v>
      </c>
      <c r="S1123" s="5">
        <v>11.22</v>
      </c>
      <c r="U1123" s="5">
        <v>13.21</v>
      </c>
      <c r="W1123" s="5">
        <v>22.44</v>
      </c>
    </row>
    <row r="1124" spans="17:23" x14ac:dyDescent="0.25">
      <c r="Q1124" s="5">
        <v>11.23</v>
      </c>
      <c r="S1124" s="5">
        <v>11.23</v>
      </c>
      <c r="U1124" s="5">
        <v>13.22</v>
      </c>
      <c r="W1124" s="5">
        <v>22.46</v>
      </c>
    </row>
    <row r="1125" spans="17:23" x14ac:dyDescent="0.25">
      <c r="Q1125" s="5">
        <v>11.24</v>
      </c>
      <c r="S1125" s="5">
        <v>11.24</v>
      </c>
      <c r="U1125" s="5">
        <v>13.23</v>
      </c>
      <c r="W1125" s="5">
        <v>22.48</v>
      </c>
    </row>
    <row r="1126" spans="17:23" x14ac:dyDescent="0.25">
      <c r="Q1126" s="5">
        <v>11.25</v>
      </c>
      <c r="S1126" s="5">
        <v>11.25</v>
      </c>
      <c r="U1126" s="5">
        <v>13.24</v>
      </c>
      <c r="W1126" s="5">
        <v>22.5</v>
      </c>
    </row>
    <row r="1127" spans="17:23" x14ac:dyDescent="0.25">
      <c r="Q1127" s="5">
        <v>11.26</v>
      </c>
      <c r="S1127" s="5">
        <v>11.26</v>
      </c>
      <c r="U1127" s="5">
        <v>13.25</v>
      </c>
      <c r="W1127" s="5">
        <v>22.52</v>
      </c>
    </row>
    <row r="1128" spans="17:23" x14ac:dyDescent="0.25">
      <c r="Q1128" s="5">
        <v>11.27</v>
      </c>
      <c r="S1128" s="5">
        <v>11.27</v>
      </c>
      <c r="U1128" s="5">
        <v>13.26</v>
      </c>
      <c r="W1128" s="5">
        <v>22.54</v>
      </c>
    </row>
    <row r="1129" spans="17:23" x14ac:dyDescent="0.25">
      <c r="Q1129" s="5">
        <v>11.28</v>
      </c>
      <c r="S1129" s="5">
        <v>11.28</v>
      </c>
      <c r="U1129" s="5">
        <v>13.27</v>
      </c>
      <c r="W1129" s="5">
        <v>22.56</v>
      </c>
    </row>
    <row r="1130" spans="17:23" x14ac:dyDescent="0.25">
      <c r="Q1130" s="5">
        <v>11.29</v>
      </c>
      <c r="S1130" s="5">
        <v>11.29</v>
      </c>
      <c r="U1130" s="5">
        <v>13.28</v>
      </c>
      <c r="W1130" s="5">
        <v>22.58</v>
      </c>
    </row>
    <row r="1131" spans="17:23" x14ac:dyDescent="0.25">
      <c r="Q1131" s="5">
        <v>11.3</v>
      </c>
      <c r="S1131" s="5">
        <v>11.3</v>
      </c>
      <c r="U1131" s="5">
        <v>13.29</v>
      </c>
      <c r="W1131" s="5">
        <v>22.6</v>
      </c>
    </row>
    <row r="1132" spans="17:23" x14ac:dyDescent="0.25">
      <c r="Q1132" s="5">
        <v>11.31</v>
      </c>
      <c r="S1132" s="5">
        <v>11.31</v>
      </c>
      <c r="U1132" s="5">
        <v>13.3</v>
      </c>
      <c r="W1132" s="5">
        <v>22.62</v>
      </c>
    </row>
    <row r="1133" spans="17:23" x14ac:dyDescent="0.25">
      <c r="Q1133" s="5">
        <v>11.32</v>
      </c>
      <c r="S1133" s="5">
        <v>11.32</v>
      </c>
      <c r="U1133" s="5">
        <v>13.31</v>
      </c>
      <c r="W1133" s="5">
        <v>22.64</v>
      </c>
    </row>
    <row r="1134" spans="17:23" x14ac:dyDescent="0.25">
      <c r="Q1134" s="5">
        <v>11.33</v>
      </c>
      <c r="S1134" s="5">
        <v>11.33</v>
      </c>
      <c r="U1134" s="5">
        <v>13.32</v>
      </c>
      <c r="W1134" s="5">
        <v>22.66</v>
      </c>
    </row>
    <row r="1135" spans="17:23" x14ac:dyDescent="0.25">
      <c r="Q1135" s="5">
        <v>11.34</v>
      </c>
      <c r="S1135" s="5">
        <v>11.34</v>
      </c>
      <c r="U1135" s="5">
        <v>13.33</v>
      </c>
      <c r="W1135" s="5">
        <v>22.68</v>
      </c>
    </row>
    <row r="1136" spans="17:23" x14ac:dyDescent="0.25">
      <c r="Q1136" s="5">
        <v>11.35</v>
      </c>
      <c r="S1136" s="5">
        <v>11.35</v>
      </c>
      <c r="U1136" s="5">
        <v>13.34</v>
      </c>
      <c r="W1136" s="5">
        <v>22.7</v>
      </c>
    </row>
    <row r="1137" spans="17:23" x14ac:dyDescent="0.25">
      <c r="Q1137" s="5">
        <v>11.36</v>
      </c>
      <c r="S1137" s="5">
        <v>11.36</v>
      </c>
      <c r="U1137" s="5">
        <v>13.35</v>
      </c>
      <c r="W1137" s="5">
        <v>22.72</v>
      </c>
    </row>
    <row r="1138" spans="17:23" x14ac:dyDescent="0.25">
      <c r="Q1138" s="5">
        <v>11.37</v>
      </c>
      <c r="S1138" s="5">
        <v>11.37</v>
      </c>
      <c r="U1138" s="5">
        <v>13.36</v>
      </c>
      <c r="W1138" s="5">
        <v>22.74</v>
      </c>
    </row>
    <row r="1139" spans="17:23" x14ac:dyDescent="0.25">
      <c r="Q1139" s="5">
        <v>11.38</v>
      </c>
      <c r="S1139" s="5">
        <v>11.38</v>
      </c>
      <c r="U1139" s="5">
        <v>13.37</v>
      </c>
      <c r="W1139" s="5">
        <v>22.76</v>
      </c>
    </row>
    <row r="1140" spans="17:23" x14ac:dyDescent="0.25">
      <c r="Q1140" s="5">
        <v>11.39</v>
      </c>
      <c r="S1140" s="5">
        <v>11.39</v>
      </c>
      <c r="U1140" s="5">
        <v>13.38</v>
      </c>
      <c r="W1140" s="5">
        <v>22.78</v>
      </c>
    </row>
    <row r="1141" spans="17:23" x14ac:dyDescent="0.25">
      <c r="Q1141" s="5">
        <v>11.4</v>
      </c>
      <c r="S1141" s="5">
        <v>11.4</v>
      </c>
      <c r="U1141" s="5">
        <v>13.39</v>
      </c>
      <c r="W1141" s="5">
        <v>22.8</v>
      </c>
    </row>
    <row r="1142" spans="17:23" x14ac:dyDescent="0.25">
      <c r="Q1142" s="5">
        <v>11.41</v>
      </c>
      <c r="S1142" s="5">
        <v>11.41</v>
      </c>
      <c r="U1142" s="5">
        <v>13.4</v>
      </c>
      <c r="W1142" s="5">
        <v>22.82</v>
      </c>
    </row>
    <row r="1143" spans="17:23" x14ac:dyDescent="0.25">
      <c r="Q1143" s="5">
        <v>11.42</v>
      </c>
      <c r="S1143" s="5">
        <v>11.42</v>
      </c>
      <c r="U1143" s="5">
        <v>13.41</v>
      </c>
      <c r="W1143" s="5">
        <v>22.84</v>
      </c>
    </row>
    <row r="1144" spans="17:23" x14ac:dyDescent="0.25">
      <c r="Q1144" s="5">
        <v>11.43</v>
      </c>
      <c r="S1144" s="5">
        <v>11.43</v>
      </c>
      <c r="U1144" s="5">
        <v>13.42</v>
      </c>
      <c r="W1144" s="5">
        <v>22.86</v>
      </c>
    </row>
    <row r="1145" spans="17:23" x14ac:dyDescent="0.25">
      <c r="Q1145" s="5">
        <v>11.44</v>
      </c>
      <c r="S1145" s="5">
        <v>11.44</v>
      </c>
      <c r="U1145" s="5">
        <v>13.43</v>
      </c>
      <c r="W1145" s="5">
        <v>22.88</v>
      </c>
    </row>
    <row r="1146" spans="17:23" x14ac:dyDescent="0.25">
      <c r="Q1146" s="5">
        <v>11.45</v>
      </c>
      <c r="S1146" s="5">
        <v>11.45</v>
      </c>
      <c r="U1146" s="5">
        <v>13.44</v>
      </c>
      <c r="W1146" s="5">
        <v>22.9</v>
      </c>
    </row>
    <row r="1147" spans="17:23" x14ac:dyDescent="0.25">
      <c r="Q1147" s="5">
        <v>11.46</v>
      </c>
      <c r="S1147" s="5">
        <v>11.46</v>
      </c>
      <c r="U1147" s="5">
        <v>13.45</v>
      </c>
      <c r="W1147" s="5">
        <v>22.92</v>
      </c>
    </row>
    <row r="1148" spans="17:23" x14ac:dyDescent="0.25">
      <c r="Q1148" s="5">
        <v>11.47</v>
      </c>
      <c r="S1148" s="5">
        <v>11.47</v>
      </c>
      <c r="U1148" s="5">
        <v>13.46</v>
      </c>
      <c r="W1148" s="5">
        <v>22.94</v>
      </c>
    </row>
    <row r="1149" spans="17:23" x14ac:dyDescent="0.25">
      <c r="Q1149" s="5">
        <v>11.48</v>
      </c>
      <c r="S1149" s="5">
        <v>11.48</v>
      </c>
      <c r="U1149" s="5">
        <v>13.47</v>
      </c>
      <c r="W1149" s="5">
        <v>22.96</v>
      </c>
    </row>
    <row r="1150" spans="17:23" x14ac:dyDescent="0.25">
      <c r="Q1150" s="5">
        <v>11.49</v>
      </c>
      <c r="S1150" s="5">
        <v>11.49</v>
      </c>
      <c r="U1150" s="5">
        <v>13.48</v>
      </c>
      <c r="W1150" s="5">
        <v>22.98</v>
      </c>
    </row>
    <row r="1151" spans="17:23" x14ac:dyDescent="0.25">
      <c r="Q1151" s="5">
        <v>11.5</v>
      </c>
      <c r="S1151" s="5">
        <v>11.5</v>
      </c>
      <c r="U1151" s="5">
        <v>13.49</v>
      </c>
      <c r="W1151" s="5">
        <v>23</v>
      </c>
    </row>
    <row r="1152" spans="17:23" x14ac:dyDescent="0.25">
      <c r="Q1152" s="5">
        <v>11.51</v>
      </c>
      <c r="S1152" s="5">
        <v>11.51</v>
      </c>
      <c r="U1152" s="5">
        <v>13.5</v>
      </c>
      <c r="W1152" s="5">
        <v>23.02</v>
      </c>
    </row>
    <row r="1153" spans="17:23" x14ac:dyDescent="0.25">
      <c r="Q1153" s="5">
        <v>11.52</v>
      </c>
      <c r="S1153" s="5">
        <v>11.52</v>
      </c>
      <c r="U1153" s="5">
        <v>13.51</v>
      </c>
      <c r="W1153" s="5">
        <v>23.04</v>
      </c>
    </row>
    <row r="1154" spans="17:23" x14ac:dyDescent="0.25">
      <c r="Q1154" s="5">
        <v>11.53</v>
      </c>
      <c r="S1154" s="5">
        <v>11.53</v>
      </c>
      <c r="U1154" s="5">
        <v>13.52</v>
      </c>
      <c r="W1154" s="5">
        <v>23.06</v>
      </c>
    </row>
    <row r="1155" spans="17:23" x14ac:dyDescent="0.25">
      <c r="Q1155" s="5">
        <v>11.54</v>
      </c>
      <c r="S1155" s="5">
        <v>11.54</v>
      </c>
      <c r="U1155" s="5">
        <v>13.53</v>
      </c>
      <c r="W1155" s="5">
        <v>23.08</v>
      </c>
    </row>
    <row r="1156" spans="17:23" x14ac:dyDescent="0.25">
      <c r="Q1156" s="5">
        <v>11.55</v>
      </c>
      <c r="S1156" s="5">
        <v>11.55</v>
      </c>
      <c r="U1156" s="5">
        <v>13.54</v>
      </c>
      <c r="W1156" s="5">
        <v>23.1</v>
      </c>
    </row>
    <row r="1157" spans="17:23" x14ac:dyDescent="0.25">
      <c r="Q1157" s="5">
        <v>11.56</v>
      </c>
      <c r="S1157" s="5">
        <v>11.56</v>
      </c>
      <c r="U1157" s="5">
        <v>13.55</v>
      </c>
      <c r="W1157" s="5">
        <v>23.12</v>
      </c>
    </row>
    <row r="1158" spans="17:23" x14ac:dyDescent="0.25">
      <c r="Q1158" s="5">
        <v>11.57</v>
      </c>
      <c r="S1158" s="5">
        <v>11.57</v>
      </c>
      <c r="U1158" s="5">
        <v>13.56</v>
      </c>
      <c r="W1158" s="5">
        <v>23.14</v>
      </c>
    </row>
    <row r="1159" spans="17:23" x14ac:dyDescent="0.25">
      <c r="Q1159" s="5">
        <v>11.58</v>
      </c>
      <c r="S1159" s="5">
        <v>11.58</v>
      </c>
      <c r="U1159" s="5">
        <v>13.57</v>
      </c>
      <c r="W1159" s="5">
        <v>23.16</v>
      </c>
    </row>
    <row r="1160" spans="17:23" x14ac:dyDescent="0.25">
      <c r="Q1160" s="5">
        <v>11.59</v>
      </c>
      <c r="S1160" s="5">
        <v>11.59</v>
      </c>
      <c r="U1160" s="5">
        <v>13.58</v>
      </c>
      <c r="W1160" s="5">
        <v>23.18</v>
      </c>
    </row>
    <row r="1161" spans="17:23" x14ac:dyDescent="0.25">
      <c r="Q1161" s="5">
        <v>11.6</v>
      </c>
      <c r="S1161" s="5">
        <v>11.6</v>
      </c>
      <c r="U1161" s="5">
        <v>13.59</v>
      </c>
      <c r="W1161" s="5">
        <v>23.2</v>
      </c>
    </row>
    <row r="1162" spans="17:23" x14ac:dyDescent="0.25">
      <c r="Q1162" s="5">
        <v>11.61</v>
      </c>
      <c r="S1162" s="5">
        <v>11.61</v>
      </c>
      <c r="U1162" s="5">
        <v>13.6</v>
      </c>
      <c r="W1162" s="5">
        <v>23.22</v>
      </c>
    </row>
    <row r="1163" spans="17:23" x14ac:dyDescent="0.25">
      <c r="Q1163" s="5">
        <v>11.62</v>
      </c>
      <c r="S1163" s="5">
        <v>11.62</v>
      </c>
      <c r="U1163" s="5">
        <v>13.61</v>
      </c>
      <c r="W1163" s="5">
        <v>23.24</v>
      </c>
    </row>
    <row r="1164" spans="17:23" x14ac:dyDescent="0.25">
      <c r="Q1164" s="5">
        <v>11.63</v>
      </c>
      <c r="S1164" s="5">
        <v>11.63</v>
      </c>
      <c r="U1164" s="5">
        <v>13.62</v>
      </c>
      <c r="W1164" s="5">
        <v>23.26</v>
      </c>
    </row>
    <row r="1165" spans="17:23" x14ac:dyDescent="0.25">
      <c r="Q1165" s="5">
        <v>11.64</v>
      </c>
      <c r="S1165" s="5">
        <v>11.64</v>
      </c>
      <c r="U1165" s="5">
        <v>13.63</v>
      </c>
      <c r="V1165">
        <v>128.55535513367701</v>
      </c>
      <c r="W1165" s="5">
        <v>23.28</v>
      </c>
    </row>
    <row r="1166" spans="17:23" x14ac:dyDescent="0.25">
      <c r="Q1166" s="5">
        <v>11.65</v>
      </c>
      <c r="S1166" s="5">
        <v>11.65</v>
      </c>
      <c r="U1166" s="5">
        <v>13.64</v>
      </c>
      <c r="W1166" s="5">
        <v>23.3</v>
      </c>
    </row>
    <row r="1167" spans="17:23" x14ac:dyDescent="0.25">
      <c r="Q1167" s="5">
        <v>11.66</v>
      </c>
      <c r="S1167" s="5">
        <v>11.66</v>
      </c>
      <c r="U1167" s="5">
        <v>13.65</v>
      </c>
      <c r="W1167" s="5">
        <v>23.32</v>
      </c>
    </row>
    <row r="1168" spans="17:23" x14ac:dyDescent="0.25">
      <c r="Q1168" s="5">
        <v>11.67</v>
      </c>
      <c r="S1168" s="5">
        <v>11.67</v>
      </c>
      <c r="U1168" s="5">
        <v>13.66</v>
      </c>
      <c r="W1168" s="5">
        <v>23.34</v>
      </c>
    </row>
    <row r="1169" spans="17:23" x14ac:dyDescent="0.25">
      <c r="Q1169" s="5">
        <v>11.68</v>
      </c>
      <c r="S1169" s="5">
        <v>11.68</v>
      </c>
      <c r="U1169" s="5">
        <v>13.67</v>
      </c>
      <c r="W1169" s="5">
        <v>23.36</v>
      </c>
    </row>
    <row r="1170" spans="17:23" x14ac:dyDescent="0.25">
      <c r="Q1170" s="5">
        <v>11.69</v>
      </c>
      <c r="S1170" s="5">
        <v>11.69</v>
      </c>
      <c r="U1170" s="5">
        <v>13.68</v>
      </c>
      <c r="W1170" s="5">
        <v>23.38</v>
      </c>
    </row>
    <row r="1171" spans="17:23" x14ac:dyDescent="0.25">
      <c r="Q1171" s="5">
        <v>11.7</v>
      </c>
      <c r="S1171" s="5">
        <v>11.7</v>
      </c>
      <c r="U1171" s="5">
        <v>13.69</v>
      </c>
      <c r="W1171" s="5">
        <v>23.4</v>
      </c>
    </row>
    <row r="1172" spans="17:23" x14ac:dyDescent="0.25">
      <c r="Q1172" s="5">
        <v>11.71</v>
      </c>
      <c r="S1172" s="5">
        <v>11.71</v>
      </c>
      <c r="U1172" s="5">
        <v>13.7</v>
      </c>
      <c r="W1172" s="5">
        <v>23.42</v>
      </c>
    </row>
    <row r="1173" spans="17:23" x14ac:dyDescent="0.25">
      <c r="Q1173" s="5">
        <v>11.72</v>
      </c>
      <c r="S1173" s="5">
        <v>11.72</v>
      </c>
      <c r="U1173" s="5">
        <v>13.71</v>
      </c>
      <c r="W1173" s="5">
        <v>23.44</v>
      </c>
    </row>
    <row r="1174" spans="17:23" x14ac:dyDescent="0.25">
      <c r="Q1174" s="5">
        <v>11.73</v>
      </c>
      <c r="S1174" s="5">
        <v>11.73</v>
      </c>
      <c r="U1174" s="5">
        <v>13.72</v>
      </c>
      <c r="W1174" s="5">
        <v>23.46</v>
      </c>
    </row>
    <row r="1175" spans="17:23" x14ac:dyDescent="0.25">
      <c r="Q1175" s="5">
        <v>11.74</v>
      </c>
      <c r="S1175" s="5">
        <v>11.74</v>
      </c>
      <c r="U1175" s="5">
        <v>13.73</v>
      </c>
      <c r="W1175" s="8">
        <v>23.48</v>
      </c>
    </row>
    <row r="1176" spans="17:23" x14ac:dyDescent="0.25">
      <c r="Q1176" s="5">
        <v>11.75</v>
      </c>
      <c r="S1176" s="5">
        <v>11.75</v>
      </c>
      <c r="U1176" s="5">
        <v>13.74</v>
      </c>
      <c r="W1176" s="8">
        <v>23.5</v>
      </c>
    </row>
    <row r="1177" spans="17:23" x14ac:dyDescent="0.25">
      <c r="Q1177" s="5">
        <v>11.76</v>
      </c>
      <c r="S1177" s="5">
        <v>11.76</v>
      </c>
      <c r="U1177" s="5">
        <v>13.75</v>
      </c>
      <c r="W1177" s="8">
        <v>23.52</v>
      </c>
    </row>
    <row r="1178" spans="17:23" x14ac:dyDescent="0.25">
      <c r="Q1178" s="5">
        <v>11.77</v>
      </c>
      <c r="S1178" s="5">
        <v>11.77</v>
      </c>
      <c r="U1178" s="5">
        <v>13.76</v>
      </c>
      <c r="W1178" s="8">
        <v>23.54</v>
      </c>
    </row>
    <row r="1179" spans="17:23" x14ac:dyDescent="0.25">
      <c r="Q1179" s="5">
        <v>11.78</v>
      </c>
      <c r="S1179" s="5">
        <v>11.78</v>
      </c>
      <c r="U1179" s="5">
        <v>13.77</v>
      </c>
      <c r="W1179" s="8">
        <v>23.56</v>
      </c>
    </row>
    <row r="1180" spans="17:23" x14ac:dyDescent="0.25">
      <c r="Q1180" s="5">
        <v>11.79</v>
      </c>
      <c r="S1180" s="5">
        <v>11.79</v>
      </c>
      <c r="U1180" s="5">
        <v>13.78</v>
      </c>
      <c r="W1180" s="8">
        <v>23.58</v>
      </c>
    </row>
    <row r="1181" spans="17:23" x14ac:dyDescent="0.25">
      <c r="Q1181" s="5">
        <v>11.8</v>
      </c>
      <c r="S1181" s="5">
        <v>11.8</v>
      </c>
      <c r="U1181" s="5">
        <v>13.79</v>
      </c>
      <c r="W1181" s="8">
        <v>23.6</v>
      </c>
    </row>
    <row r="1182" spans="17:23" x14ac:dyDescent="0.25">
      <c r="Q1182" s="5">
        <v>11.81</v>
      </c>
      <c r="S1182" s="5">
        <v>11.81</v>
      </c>
      <c r="U1182" s="5">
        <v>13.8</v>
      </c>
      <c r="W1182" s="8">
        <v>23.62</v>
      </c>
    </row>
    <row r="1183" spans="17:23" x14ac:dyDescent="0.25">
      <c r="Q1183" s="5">
        <v>11.82</v>
      </c>
      <c r="S1183" s="5">
        <v>11.82</v>
      </c>
      <c r="U1183" s="5">
        <v>13.81</v>
      </c>
      <c r="W1183" s="8">
        <v>23.64</v>
      </c>
    </row>
    <row r="1184" spans="17:23" x14ac:dyDescent="0.25">
      <c r="Q1184" s="5">
        <v>11.83</v>
      </c>
      <c r="S1184" s="5">
        <v>11.83</v>
      </c>
      <c r="U1184" s="5">
        <v>13.82</v>
      </c>
      <c r="W1184" s="8">
        <v>23.66</v>
      </c>
    </row>
    <row r="1185" spans="17:23" x14ac:dyDescent="0.25">
      <c r="Q1185" s="5">
        <v>11.84</v>
      </c>
      <c r="S1185" s="5">
        <v>11.84</v>
      </c>
      <c r="U1185" s="5">
        <v>13.83</v>
      </c>
      <c r="W1185" s="8">
        <v>23.68</v>
      </c>
    </row>
    <row r="1186" spans="17:23" x14ac:dyDescent="0.25">
      <c r="Q1186" s="5">
        <v>11.85</v>
      </c>
      <c r="S1186" s="5">
        <v>11.85</v>
      </c>
      <c r="U1186" s="5">
        <v>13.84</v>
      </c>
      <c r="W1186" s="8">
        <v>23.7</v>
      </c>
    </row>
    <row r="1187" spans="17:23" x14ac:dyDescent="0.25">
      <c r="Q1187" s="5">
        <v>11.86</v>
      </c>
      <c r="S1187" s="5">
        <v>11.86</v>
      </c>
      <c r="U1187" s="5">
        <v>13.85</v>
      </c>
      <c r="W1187" s="8">
        <v>23.72</v>
      </c>
    </row>
    <row r="1188" spans="17:23" x14ac:dyDescent="0.25">
      <c r="Q1188" s="5">
        <v>11.87</v>
      </c>
      <c r="S1188" s="5">
        <v>11.87</v>
      </c>
      <c r="U1188" s="5">
        <v>13.86</v>
      </c>
      <c r="W1188" s="8">
        <v>23.74</v>
      </c>
    </row>
    <row r="1189" spans="17:23" x14ac:dyDescent="0.25">
      <c r="Q1189" s="5">
        <v>11.88</v>
      </c>
      <c r="S1189" s="5">
        <v>11.88</v>
      </c>
      <c r="U1189" s="5">
        <v>13.87</v>
      </c>
      <c r="W1189" s="8">
        <v>23.76</v>
      </c>
    </row>
    <row r="1190" spans="17:23" x14ac:dyDescent="0.25">
      <c r="Q1190" s="5">
        <v>11.89</v>
      </c>
      <c r="S1190" s="5">
        <v>11.89</v>
      </c>
      <c r="U1190" s="5">
        <v>13.88</v>
      </c>
      <c r="W1190" s="8">
        <v>23.78</v>
      </c>
    </row>
    <row r="1191" spans="17:23" x14ac:dyDescent="0.25">
      <c r="Q1191" s="5">
        <v>11.9</v>
      </c>
      <c r="S1191" s="5">
        <v>11.9</v>
      </c>
      <c r="U1191" s="5">
        <v>13.89</v>
      </c>
      <c r="W1191" s="8">
        <v>23.8</v>
      </c>
    </row>
    <row r="1192" spans="17:23" x14ac:dyDescent="0.25">
      <c r="Q1192" s="5">
        <v>11.91</v>
      </c>
      <c r="S1192" s="5">
        <v>11.91</v>
      </c>
      <c r="U1192" s="5">
        <v>13.9</v>
      </c>
      <c r="W1192" s="8">
        <v>23.82</v>
      </c>
    </row>
    <row r="1193" spans="17:23" x14ac:dyDescent="0.25">
      <c r="Q1193" s="5">
        <v>11.92</v>
      </c>
      <c r="S1193" s="5">
        <v>11.92</v>
      </c>
      <c r="U1193" s="5">
        <v>13.91</v>
      </c>
      <c r="W1193" s="8">
        <v>23.84</v>
      </c>
    </row>
    <row r="1194" spans="17:23" x14ac:dyDescent="0.25">
      <c r="Q1194" s="5">
        <v>11.93</v>
      </c>
      <c r="S1194" s="5">
        <v>11.93</v>
      </c>
      <c r="U1194" s="5">
        <v>13.92</v>
      </c>
      <c r="W1194" s="8">
        <v>23.86</v>
      </c>
    </row>
    <row r="1195" spans="17:23" x14ac:dyDescent="0.25">
      <c r="Q1195" s="5">
        <v>11.94</v>
      </c>
      <c r="S1195" s="5">
        <v>11.94</v>
      </c>
      <c r="U1195" s="5">
        <v>13.93</v>
      </c>
      <c r="W1195" s="8">
        <v>23.88</v>
      </c>
    </row>
    <row r="1196" spans="17:23" x14ac:dyDescent="0.25">
      <c r="Q1196" s="5">
        <v>11.95</v>
      </c>
      <c r="S1196" s="5">
        <v>11.95</v>
      </c>
      <c r="U1196" s="5">
        <v>13.94</v>
      </c>
      <c r="W1196" s="8">
        <v>23.9</v>
      </c>
    </row>
    <row r="1197" spans="17:23" x14ac:dyDescent="0.25">
      <c r="Q1197" s="5">
        <v>11.96</v>
      </c>
      <c r="S1197" s="5">
        <v>11.96</v>
      </c>
      <c r="U1197" s="5">
        <v>13.95</v>
      </c>
      <c r="W1197" s="8">
        <v>23.92</v>
      </c>
    </row>
    <row r="1198" spans="17:23" x14ac:dyDescent="0.25">
      <c r="Q1198" s="5">
        <v>11.97</v>
      </c>
      <c r="S1198" s="5">
        <v>11.97</v>
      </c>
      <c r="U1198" s="5">
        <v>13.96</v>
      </c>
      <c r="W1198" s="8">
        <v>23.94</v>
      </c>
    </row>
    <row r="1199" spans="17:23" x14ac:dyDescent="0.25">
      <c r="Q1199" s="5">
        <v>11.98</v>
      </c>
      <c r="S1199" s="5">
        <v>11.98</v>
      </c>
      <c r="U1199" s="5">
        <v>13.97</v>
      </c>
      <c r="W1199" s="8">
        <v>23.96</v>
      </c>
    </row>
    <row r="1200" spans="17:23" x14ac:dyDescent="0.25">
      <c r="Q1200" s="5">
        <v>11.99</v>
      </c>
      <c r="S1200" s="5">
        <v>11.99</v>
      </c>
      <c r="U1200" s="5">
        <v>13.98</v>
      </c>
      <c r="W1200" s="8">
        <v>23.98</v>
      </c>
    </row>
    <row r="1201" spans="17:23" x14ac:dyDescent="0.25">
      <c r="Q1201" s="5">
        <v>12</v>
      </c>
      <c r="S1201" s="5">
        <v>12</v>
      </c>
      <c r="U1201" s="5">
        <v>13.99</v>
      </c>
      <c r="W1201" s="8">
        <v>24</v>
      </c>
    </row>
    <row r="1202" spans="17:23" x14ac:dyDescent="0.25">
      <c r="Q1202" s="5">
        <v>12.01</v>
      </c>
      <c r="S1202" s="5">
        <v>12.01</v>
      </c>
      <c r="U1202" s="5">
        <v>14</v>
      </c>
      <c r="W1202" s="8">
        <v>24.02</v>
      </c>
    </row>
    <row r="1203" spans="17:23" x14ac:dyDescent="0.25">
      <c r="Q1203" s="5">
        <v>12.02</v>
      </c>
      <c r="S1203" s="5">
        <v>12.02</v>
      </c>
      <c r="U1203" s="5">
        <v>14.01</v>
      </c>
      <c r="W1203" s="8">
        <v>24.04</v>
      </c>
    </row>
    <row r="1204" spans="17:23" x14ac:dyDescent="0.25">
      <c r="Q1204" s="5">
        <v>12.03</v>
      </c>
      <c r="S1204" s="5">
        <v>12.03</v>
      </c>
      <c r="U1204" s="5">
        <v>14.02</v>
      </c>
      <c r="W1204" s="8">
        <v>24.06</v>
      </c>
    </row>
    <row r="1205" spans="17:23" x14ac:dyDescent="0.25">
      <c r="Q1205" s="5">
        <v>12.04</v>
      </c>
      <c r="S1205" s="5">
        <v>12.04</v>
      </c>
      <c r="U1205" s="5">
        <v>14.03</v>
      </c>
      <c r="W1205" s="8">
        <v>24.08</v>
      </c>
    </row>
    <row r="1206" spans="17:23" x14ac:dyDescent="0.25">
      <c r="Q1206" s="5">
        <v>12.05</v>
      </c>
      <c r="S1206" s="5">
        <v>12.05</v>
      </c>
      <c r="U1206" s="5">
        <v>14.04</v>
      </c>
      <c r="W1206" s="8">
        <v>24.1</v>
      </c>
    </row>
    <row r="1207" spans="17:23" x14ac:dyDescent="0.25">
      <c r="Q1207" s="5">
        <v>12.06</v>
      </c>
      <c r="S1207" s="5">
        <v>12.06</v>
      </c>
      <c r="U1207" s="5">
        <v>14.05</v>
      </c>
      <c r="W1207" s="8">
        <v>24.12</v>
      </c>
    </row>
    <row r="1208" spans="17:23" x14ac:dyDescent="0.25">
      <c r="Q1208" s="5">
        <v>12.07</v>
      </c>
      <c r="S1208" s="5">
        <v>12.07</v>
      </c>
      <c r="U1208" s="5">
        <v>14.06</v>
      </c>
      <c r="W1208" s="8">
        <v>24.14</v>
      </c>
    </row>
    <row r="1209" spans="17:23" x14ac:dyDescent="0.25">
      <c r="Q1209" s="5">
        <v>12.08</v>
      </c>
      <c r="S1209" s="5">
        <v>12.08</v>
      </c>
      <c r="U1209" s="5">
        <v>14.07</v>
      </c>
      <c r="W1209" s="8">
        <v>24.16</v>
      </c>
    </row>
    <row r="1210" spans="17:23" x14ac:dyDescent="0.25">
      <c r="Q1210" s="5">
        <v>12.09</v>
      </c>
      <c r="S1210" s="5">
        <v>12.09</v>
      </c>
      <c r="U1210" s="5">
        <v>14.08</v>
      </c>
      <c r="W1210" s="8">
        <v>24.18</v>
      </c>
    </row>
    <row r="1211" spans="17:23" x14ac:dyDescent="0.25">
      <c r="Q1211" s="5">
        <v>12.1</v>
      </c>
      <c r="S1211" s="5">
        <v>12.1</v>
      </c>
      <c r="U1211" s="5">
        <v>14.09</v>
      </c>
      <c r="W1211" s="8">
        <v>24.2</v>
      </c>
    </row>
    <row r="1212" spans="17:23" x14ac:dyDescent="0.25">
      <c r="Q1212" s="5">
        <v>12.11</v>
      </c>
      <c r="S1212" s="5">
        <v>12.11</v>
      </c>
      <c r="U1212" s="5">
        <v>14.1</v>
      </c>
      <c r="W1212" s="8">
        <v>24.22</v>
      </c>
    </row>
    <row r="1213" spans="17:23" x14ac:dyDescent="0.25">
      <c r="Q1213" s="5">
        <v>12.12</v>
      </c>
      <c r="S1213" s="5">
        <v>12.12</v>
      </c>
      <c r="U1213" s="5">
        <v>14.11</v>
      </c>
      <c r="W1213" s="8">
        <v>24.24</v>
      </c>
    </row>
    <row r="1214" spans="17:23" x14ac:dyDescent="0.25">
      <c r="Q1214" s="5">
        <v>12.13</v>
      </c>
      <c r="S1214" s="5">
        <v>12.13</v>
      </c>
      <c r="U1214" s="5">
        <v>14.12</v>
      </c>
      <c r="W1214" s="8">
        <v>24.26</v>
      </c>
    </row>
    <row r="1215" spans="17:23" x14ac:dyDescent="0.25">
      <c r="Q1215" s="5">
        <v>12.14</v>
      </c>
      <c r="S1215" s="5">
        <v>12.14</v>
      </c>
      <c r="U1215" s="5">
        <v>14.13</v>
      </c>
      <c r="V1215">
        <v>133.31666458307279</v>
      </c>
      <c r="W1215" s="8">
        <v>24.28</v>
      </c>
    </row>
    <row r="1216" spans="17:23" x14ac:dyDescent="0.25">
      <c r="Q1216" s="5">
        <v>12.15</v>
      </c>
      <c r="S1216" s="5">
        <v>12.15</v>
      </c>
      <c r="U1216" s="5">
        <v>14.14</v>
      </c>
      <c r="W1216" s="8">
        <v>24.3</v>
      </c>
    </row>
    <row r="1217" spans="17:23" x14ac:dyDescent="0.25">
      <c r="Q1217" s="5">
        <v>12.16</v>
      </c>
      <c r="S1217" s="5">
        <v>12.16</v>
      </c>
      <c r="U1217" s="5">
        <v>14.15</v>
      </c>
      <c r="W1217" s="8">
        <v>24.32</v>
      </c>
    </row>
    <row r="1218" spans="17:23" x14ac:dyDescent="0.25">
      <c r="Q1218" s="5">
        <v>12.17</v>
      </c>
      <c r="S1218" s="5">
        <v>12.17</v>
      </c>
      <c r="U1218" s="5">
        <v>14.16</v>
      </c>
      <c r="W1218" s="8">
        <v>24.34</v>
      </c>
    </row>
    <row r="1219" spans="17:23" x14ac:dyDescent="0.25">
      <c r="Q1219" s="5">
        <v>12.18</v>
      </c>
      <c r="S1219" s="5">
        <v>12.18</v>
      </c>
      <c r="U1219" s="5">
        <v>14.17</v>
      </c>
      <c r="W1219" s="8">
        <v>24.36</v>
      </c>
    </row>
    <row r="1220" spans="17:23" x14ac:dyDescent="0.25">
      <c r="Q1220" s="5">
        <v>12.19</v>
      </c>
      <c r="S1220" s="5">
        <v>12.19</v>
      </c>
      <c r="U1220" s="5">
        <v>14.18</v>
      </c>
      <c r="W1220" s="8">
        <v>24.38</v>
      </c>
    </row>
    <row r="1221" spans="17:23" x14ac:dyDescent="0.25">
      <c r="Q1221" s="5">
        <v>12.2</v>
      </c>
      <c r="S1221" s="5">
        <v>12.2</v>
      </c>
      <c r="U1221" s="5">
        <v>14.19</v>
      </c>
      <c r="W1221" s="8">
        <v>24.4</v>
      </c>
    </row>
    <row r="1222" spans="17:23" x14ac:dyDescent="0.25">
      <c r="Q1222" s="5">
        <v>12.21</v>
      </c>
      <c r="S1222" s="5">
        <v>12.21</v>
      </c>
      <c r="U1222" s="5">
        <v>14.2</v>
      </c>
      <c r="W1222" s="8">
        <v>24.42</v>
      </c>
    </row>
    <row r="1223" spans="17:23" x14ac:dyDescent="0.25">
      <c r="Q1223" s="5">
        <v>12.22</v>
      </c>
      <c r="S1223" s="5">
        <v>12.22</v>
      </c>
      <c r="U1223" s="5">
        <v>14.21</v>
      </c>
      <c r="W1223" s="8">
        <v>24.44</v>
      </c>
    </row>
    <row r="1224" spans="17:23" x14ac:dyDescent="0.25">
      <c r="Q1224" s="5">
        <v>12.23</v>
      </c>
      <c r="S1224" s="5">
        <v>12.23</v>
      </c>
      <c r="U1224" s="5">
        <v>14.22</v>
      </c>
      <c r="W1224" s="8">
        <v>24.46</v>
      </c>
    </row>
    <row r="1225" spans="17:23" x14ac:dyDescent="0.25">
      <c r="Q1225" s="5">
        <v>12.24</v>
      </c>
      <c r="S1225" s="5">
        <v>12.24</v>
      </c>
      <c r="U1225" s="5">
        <v>14.23</v>
      </c>
      <c r="W1225" s="8">
        <v>24.48</v>
      </c>
    </row>
    <row r="1226" spans="17:23" x14ac:dyDescent="0.25">
      <c r="Q1226" s="5">
        <v>12.25</v>
      </c>
      <c r="R1226" s="4">
        <v>130.4311593196457</v>
      </c>
      <c r="S1226" s="5">
        <v>12.25</v>
      </c>
      <c r="T1226">
        <v>132.73967541379719</v>
      </c>
      <c r="U1226" s="5">
        <v>14.24</v>
      </c>
      <c r="W1226" s="8">
        <v>24.5</v>
      </c>
    </row>
    <row r="1227" spans="17:23" x14ac:dyDescent="0.25">
      <c r="Q1227" s="5">
        <v>12.26</v>
      </c>
      <c r="S1227" s="5">
        <v>12.26</v>
      </c>
      <c r="U1227" s="5">
        <v>14.25</v>
      </c>
      <c r="W1227" s="8">
        <v>24.52</v>
      </c>
    </row>
    <row r="1228" spans="17:23" x14ac:dyDescent="0.25">
      <c r="Q1228" s="5">
        <v>12.27</v>
      </c>
      <c r="S1228" s="5">
        <v>12.27</v>
      </c>
      <c r="U1228" s="5">
        <v>14.26</v>
      </c>
      <c r="W1228" s="8">
        <v>24.54</v>
      </c>
    </row>
    <row r="1229" spans="17:23" x14ac:dyDescent="0.25">
      <c r="Q1229" s="5">
        <v>12.28</v>
      </c>
      <c r="S1229" s="5">
        <v>12.28</v>
      </c>
      <c r="U1229" s="5">
        <v>14.27</v>
      </c>
      <c r="W1229" s="8">
        <v>24.56</v>
      </c>
    </row>
    <row r="1230" spans="17:23" x14ac:dyDescent="0.25">
      <c r="Q1230" s="5">
        <v>12.29</v>
      </c>
      <c r="S1230" s="5">
        <v>12.29</v>
      </c>
      <c r="U1230" s="5">
        <v>14.28</v>
      </c>
      <c r="W1230" s="8">
        <v>24.58</v>
      </c>
    </row>
    <row r="1231" spans="17:23" x14ac:dyDescent="0.25">
      <c r="Q1231" s="5">
        <v>12.3</v>
      </c>
      <c r="S1231" s="5">
        <v>12.3</v>
      </c>
      <c r="U1231" s="5">
        <v>14.29</v>
      </c>
      <c r="W1231" s="8">
        <v>24.6</v>
      </c>
    </row>
    <row r="1232" spans="17:23" x14ac:dyDescent="0.25">
      <c r="Q1232" s="5">
        <v>12.31</v>
      </c>
      <c r="S1232" s="5">
        <v>12.31</v>
      </c>
      <c r="U1232" s="5">
        <v>14.3</v>
      </c>
      <c r="W1232" s="8">
        <v>24.62</v>
      </c>
    </row>
    <row r="1233" spans="17:23" x14ac:dyDescent="0.25">
      <c r="Q1233" s="5">
        <v>12.32</v>
      </c>
      <c r="S1233" s="5">
        <v>12.32</v>
      </c>
      <c r="U1233" s="5">
        <v>14.31</v>
      </c>
      <c r="W1233" s="8">
        <v>24.64</v>
      </c>
    </row>
    <row r="1234" spans="17:23" x14ac:dyDescent="0.25">
      <c r="Q1234" s="5">
        <v>12.33</v>
      </c>
      <c r="S1234" s="5">
        <v>12.33</v>
      </c>
      <c r="U1234" s="5">
        <v>14.32</v>
      </c>
      <c r="W1234" s="8">
        <v>24.66</v>
      </c>
    </row>
    <row r="1235" spans="17:23" x14ac:dyDescent="0.25">
      <c r="Q1235" s="5">
        <v>12.34</v>
      </c>
      <c r="S1235" s="5">
        <v>12.34</v>
      </c>
      <c r="U1235" s="5">
        <v>14.33</v>
      </c>
      <c r="W1235" s="8">
        <v>24.68</v>
      </c>
    </row>
    <row r="1236" spans="17:23" x14ac:dyDescent="0.25">
      <c r="Q1236" s="5">
        <v>12.35</v>
      </c>
      <c r="S1236" s="5">
        <v>12.35</v>
      </c>
      <c r="U1236" s="5">
        <v>14.34</v>
      </c>
      <c r="W1236" s="8">
        <v>24.7</v>
      </c>
    </row>
    <row r="1237" spans="17:23" x14ac:dyDescent="0.25">
      <c r="Q1237" s="5">
        <v>12.36</v>
      </c>
      <c r="S1237" s="5">
        <v>12.36</v>
      </c>
      <c r="U1237" s="5">
        <v>14.35</v>
      </c>
      <c r="W1237" s="8">
        <v>24.72</v>
      </c>
    </row>
    <row r="1238" spans="17:23" x14ac:dyDescent="0.25">
      <c r="Q1238" s="5">
        <v>12.37</v>
      </c>
      <c r="S1238" s="5">
        <v>12.37</v>
      </c>
      <c r="U1238" s="5">
        <v>14.36</v>
      </c>
      <c r="W1238" s="8">
        <v>24.74</v>
      </c>
    </row>
    <row r="1239" spans="17:23" x14ac:dyDescent="0.25">
      <c r="Q1239" s="5">
        <v>12.38</v>
      </c>
      <c r="S1239" s="5">
        <v>12.38</v>
      </c>
      <c r="U1239" s="5">
        <v>14.37</v>
      </c>
      <c r="W1239" s="8">
        <v>24.76</v>
      </c>
    </row>
    <row r="1240" spans="17:23" x14ac:dyDescent="0.25">
      <c r="Q1240" s="5">
        <v>12.39</v>
      </c>
      <c r="S1240" s="5">
        <v>12.39</v>
      </c>
      <c r="U1240" s="5">
        <v>14.38</v>
      </c>
      <c r="W1240" s="8">
        <v>24.78</v>
      </c>
    </row>
    <row r="1241" spans="17:23" x14ac:dyDescent="0.25">
      <c r="Q1241" s="5">
        <v>12.4</v>
      </c>
      <c r="S1241" s="5">
        <v>12.4</v>
      </c>
      <c r="U1241" s="5">
        <v>14.39</v>
      </c>
      <c r="W1241" s="8">
        <v>24.8</v>
      </c>
    </row>
    <row r="1242" spans="17:23" x14ac:dyDescent="0.25">
      <c r="Q1242" s="5">
        <v>12.41</v>
      </c>
      <c r="S1242" s="5">
        <v>12.41</v>
      </c>
      <c r="U1242" s="5">
        <v>14.4</v>
      </c>
      <c r="W1242" s="8">
        <v>24.82</v>
      </c>
    </row>
    <row r="1243" spans="17:23" x14ac:dyDescent="0.25">
      <c r="Q1243" s="5">
        <v>12.42</v>
      </c>
      <c r="S1243" s="5">
        <v>12.42</v>
      </c>
      <c r="U1243" s="5">
        <v>14.41</v>
      </c>
      <c r="W1243" s="8">
        <v>24.84</v>
      </c>
    </row>
    <row r="1244" spans="17:23" x14ac:dyDescent="0.25">
      <c r="Q1244" s="5">
        <v>12.43</v>
      </c>
      <c r="S1244" s="5">
        <v>12.43</v>
      </c>
      <c r="U1244" s="5">
        <v>14.42</v>
      </c>
      <c r="W1244" s="8">
        <v>24.86</v>
      </c>
    </row>
    <row r="1245" spans="17:23" x14ac:dyDescent="0.25">
      <c r="Q1245" s="5">
        <v>12.44</v>
      </c>
      <c r="S1245" s="5">
        <v>12.44</v>
      </c>
      <c r="U1245" s="5">
        <v>14.43</v>
      </c>
      <c r="W1245" s="8">
        <v>24.88</v>
      </c>
    </row>
    <row r="1246" spans="17:23" x14ac:dyDescent="0.25">
      <c r="Q1246" s="5">
        <v>12.45</v>
      </c>
      <c r="S1246" s="5">
        <v>12.45</v>
      </c>
      <c r="U1246" s="5">
        <v>14.44</v>
      </c>
      <c r="W1246" s="8">
        <v>24.9</v>
      </c>
    </row>
    <row r="1247" spans="17:23" x14ac:dyDescent="0.25">
      <c r="Q1247" s="5">
        <v>12.46</v>
      </c>
      <c r="S1247" s="5">
        <v>12.46</v>
      </c>
      <c r="U1247" s="5">
        <v>14.45</v>
      </c>
      <c r="W1247" s="8">
        <v>24.92</v>
      </c>
    </row>
    <row r="1248" spans="17:23" x14ac:dyDescent="0.25">
      <c r="Q1248" s="5">
        <v>12.47</v>
      </c>
      <c r="S1248" s="5">
        <v>12.47</v>
      </c>
      <c r="U1248" s="5">
        <v>14.46</v>
      </c>
      <c r="W1248" s="8">
        <v>24.94</v>
      </c>
    </row>
    <row r="1249" spans="17:23" x14ac:dyDescent="0.25">
      <c r="Q1249" s="5">
        <v>12.48</v>
      </c>
      <c r="S1249" s="5">
        <v>12.48</v>
      </c>
      <c r="U1249" s="5">
        <v>14.47</v>
      </c>
      <c r="W1249" s="8">
        <v>24.96</v>
      </c>
    </row>
    <row r="1250" spans="17:23" x14ac:dyDescent="0.25">
      <c r="Q1250" s="5">
        <v>12.49</v>
      </c>
      <c r="S1250" s="5">
        <v>12.49</v>
      </c>
      <c r="U1250" s="5">
        <v>14.48</v>
      </c>
      <c r="W1250" s="8">
        <v>24.98</v>
      </c>
    </row>
    <row r="1251" spans="17:23" x14ac:dyDescent="0.25">
      <c r="Q1251" s="5">
        <v>12.5</v>
      </c>
      <c r="S1251" s="5">
        <v>12.5</v>
      </c>
      <c r="U1251" s="5">
        <v>14.49</v>
      </c>
      <c r="W1251" s="8">
        <v>25</v>
      </c>
    </row>
    <row r="1252" spans="17:23" x14ac:dyDescent="0.25">
      <c r="Q1252" s="5">
        <v>12.51</v>
      </c>
      <c r="S1252" s="5">
        <v>12.51</v>
      </c>
      <c r="U1252" s="5">
        <v>14.5</v>
      </c>
      <c r="W1252" s="8"/>
    </row>
    <row r="1253" spans="17:23" x14ac:dyDescent="0.25">
      <c r="Q1253" s="5">
        <v>12.52</v>
      </c>
      <c r="S1253" s="5">
        <v>12.52</v>
      </c>
      <c r="U1253" s="5">
        <v>14.51</v>
      </c>
      <c r="W1253" s="8"/>
    </row>
    <row r="1254" spans="17:23" x14ac:dyDescent="0.25">
      <c r="Q1254" s="5">
        <v>12.53</v>
      </c>
      <c r="S1254" s="5">
        <v>12.53</v>
      </c>
      <c r="U1254" s="5">
        <v>14.52</v>
      </c>
      <c r="W1254" s="8"/>
    </row>
    <row r="1255" spans="17:23" x14ac:dyDescent="0.25">
      <c r="Q1255" s="5">
        <v>12.54</v>
      </c>
      <c r="S1255" s="5">
        <v>12.54</v>
      </c>
      <c r="U1255" s="5">
        <v>14.53</v>
      </c>
      <c r="W1255" s="8"/>
    </row>
    <row r="1256" spans="17:23" x14ac:dyDescent="0.25">
      <c r="Q1256" s="5">
        <v>12.55</v>
      </c>
      <c r="S1256" s="5">
        <v>12.55</v>
      </c>
      <c r="U1256" s="5">
        <v>14.54</v>
      </c>
      <c r="W1256" s="8"/>
    </row>
    <row r="1257" spans="17:23" x14ac:dyDescent="0.25">
      <c r="Q1257" s="5">
        <v>12.56</v>
      </c>
      <c r="S1257" s="5">
        <v>12.56</v>
      </c>
      <c r="U1257" s="5">
        <v>14.55</v>
      </c>
      <c r="W1257" s="8"/>
    </row>
    <row r="1258" spans="17:23" x14ac:dyDescent="0.25">
      <c r="Q1258" s="5">
        <v>12.57</v>
      </c>
      <c r="S1258" s="5">
        <v>12.57</v>
      </c>
      <c r="U1258" s="5">
        <v>14.56</v>
      </c>
      <c r="W1258" s="8"/>
    </row>
    <row r="1259" spans="17:23" x14ac:dyDescent="0.25">
      <c r="Q1259" s="5">
        <v>12.58</v>
      </c>
      <c r="S1259" s="5">
        <v>12.58</v>
      </c>
      <c r="U1259" s="5">
        <v>14.57</v>
      </c>
      <c r="W1259" s="8"/>
    </row>
    <row r="1260" spans="17:23" x14ac:dyDescent="0.25">
      <c r="Q1260" s="5">
        <v>12.59</v>
      </c>
      <c r="S1260" s="5">
        <v>12.59</v>
      </c>
      <c r="U1260" s="5">
        <v>14.58</v>
      </c>
      <c r="W1260" s="8"/>
    </row>
    <row r="1261" spans="17:23" x14ac:dyDescent="0.25">
      <c r="Q1261" s="5">
        <v>12.6</v>
      </c>
      <c r="S1261" s="5">
        <v>12.6</v>
      </c>
      <c r="U1261" s="5">
        <v>14.59</v>
      </c>
      <c r="W1261" s="8"/>
    </row>
    <row r="1262" spans="17:23" x14ac:dyDescent="0.25">
      <c r="Q1262" s="5">
        <v>12.61</v>
      </c>
      <c r="S1262" s="5">
        <v>12.61</v>
      </c>
      <c r="U1262" s="5">
        <v>14.6</v>
      </c>
      <c r="W1262" s="8"/>
    </row>
    <row r="1263" spans="17:23" x14ac:dyDescent="0.25">
      <c r="Q1263" s="5">
        <v>12.62</v>
      </c>
      <c r="S1263" s="5">
        <v>12.62</v>
      </c>
      <c r="U1263" s="5">
        <v>14.61</v>
      </c>
      <c r="W1263" s="8"/>
    </row>
    <row r="1264" spans="17:23" x14ac:dyDescent="0.25">
      <c r="Q1264" s="5">
        <v>12.63</v>
      </c>
      <c r="S1264" s="5">
        <v>12.63</v>
      </c>
      <c r="U1264" s="5">
        <v>14.62</v>
      </c>
      <c r="W1264" s="8"/>
    </row>
    <row r="1265" spans="17:23" x14ac:dyDescent="0.25">
      <c r="Q1265" s="5">
        <v>12.64</v>
      </c>
      <c r="S1265" s="5">
        <v>12.64</v>
      </c>
      <c r="U1265" s="5">
        <v>14.63</v>
      </c>
      <c r="V1265">
        <v>126.2999980260693</v>
      </c>
      <c r="W1265" s="8"/>
    </row>
    <row r="1266" spans="17:23" x14ac:dyDescent="0.25">
      <c r="Q1266" s="5">
        <v>12.65</v>
      </c>
      <c r="S1266" s="5">
        <v>12.65</v>
      </c>
      <c r="U1266" s="5">
        <v>14.64</v>
      </c>
      <c r="W1266" s="8"/>
    </row>
    <row r="1267" spans="17:23" x14ac:dyDescent="0.25">
      <c r="Q1267" s="5">
        <v>12.66</v>
      </c>
      <c r="S1267" s="5">
        <v>12.66</v>
      </c>
      <c r="U1267" s="5">
        <v>14.65</v>
      </c>
      <c r="W1267" s="8"/>
    </row>
    <row r="1268" spans="17:23" x14ac:dyDescent="0.25">
      <c r="Q1268" s="5">
        <v>12.67</v>
      </c>
      <c r="S1268" s="5">
        <v>12.67</v>
      </c>
      <c r="U1268" s="5">
        <v>14.66</v>
      </c>
      <c r="W1268" s="8"/>
    </row>
    <row r="1269" spans="17:23" x14ac:dyDescent="0.25">
      <c r="Q1269" s="5">
        <v>12.68</v>
      </c>
      <c r="S1269" s="5">
        <v>12.68</v>
      </c>
      <c r="U1269" s="5">
        <v>14.67</v>
      </c>
      <c r="W1269" s="8"/>
    </row>
    <row r="1270" spans="17:23" x14ac:dyDescent="0.25">
      <c r="Q1270" s="5">
        <v>12.69</v>
      </c>
      <c r="S1270" s="5">
        <v>12.69</v>
      </c>
      <c r="U1270" s="5">
        <v>14.68</v>
      </c>
      <c r="W1270" s="8"/>
    </row>
    <row r="1271" spans="17:23" x14ac:dyDescent="0.25">
      <c r="Q1271" s="5">
        <v>12.7</v>
      </c>
      <c r="S1271" s="5">
        <v>12.7</v>
      </c>
      <c r="U1271" s="5">
        <v>14.69</v>
      </c>
      <c r="W1271" s="8"/>
    </row>
    <row r="1272" spans="17:23" x14ac:dyDescent="0.25">
      <c r="Q1272" s="5">
        <v>12.71</v>
      </c>
      <c r="S1272" s="5">
        <v>12.71</v>
      </c>
      <c r="U1272" s="5">
        <v>14.7</v>
      </c>
      <c r="W1272" s="8"/>
    </row>
    <row r="1273" spans="17:23" x14ac:dyDescent="0.25">
      <c r="Q1273" s="5">
        <v>12.72</v>
      </c>
      <c r="S1273" s="5">
        <v>12.72</v>
      </c>
      <c r="U1273" s="5">
        <v>14.71</v>
      </c>
      <c r="W1273" s="8"/>
    </row>
    <row r="1274" spans="17:23" x14ac:dyDescent="0.25">
      <c r="Q1274" s="5">
        <v>12.73</v>
      </c>
      <c r="S1274" s="5">
        <v>12.73</v>
      </c>
      <c r="U1274" s="5">
        <v>14.72</v>
      </c>
      <c r="W1274" s="8"/>
    </row>
    <row r="1275" spans="17:23" x14ac:dyDescent="0.25">
      <c r="Q1275" s="5">
        <v>12.74</v>
      </c>
      <c r="S1275" s="5">
        <v>12.74</v>
      </c>
      <c r="U1275" s="5">
        <v>14.73</v>
      </c>
      <c r="W1275" s="8"/>
    </row>
    <row r="1276" spans="17:23" x14ac:dyDescent="0.25">
      <c r="Q1276" s="5">
        <v>12.75</v>
      </c>
      <c r="S1276" s="5">
        <v>12.75</v>
      </c>
      <c r="U1276" s="5">
        <v>14.74</v>
      </c>
      <c r="W1276" s="8"/>
    </row>
    <row r="1277" spans="17:23" x14ac:dyDescent="0.25">
      <c r="Q1277" s="5">
        <v>12.76</v>
      </c>
      <c r="S1277" s="5">
        <v>12.76</v>
      </c>
      <c r="U1277" s="5">
        <v>14.75</v>
      </c>
      <c r="W1277" s="8"/>
    </row>
    <row r="1278" spans="17:23" x14ac:dyDescent="0.25">
      <c r="Q1278" s="5">
        <v>12.77</v>
      </c>
      <c r="S1278" s="5">
        <v>12.77</v>
      </c>
      <c r="U1278" s="5">
        <v>14.76</v>
      </c>
      <c r="W1278" s="8"/>
    </row>
    <row r="1279" spans="17:23" x14ac:dyDescent="0.25">
      <c r="Q1279" s="5">
        <v>12.78</v>
      </c>
      <c r="S1279" s="5">
        <v>12.78</v>
      </c>
      <c r="U1279" s="5">
        <v>14.77</v>
      </c>
      <c r="W1279" s="8"/>
    </row>
    <row r="1280" spans="17:23" x14ac:dyDescent="0.25">
      <c r="Q1280" s="5">
        <v>12.79</v>
      </c>
      <c r="S1280" s="5">
        <v>12.79</v>
      </c>
      <c r="U1280" s="5">
        <v>14.78</v>
      </c>
      <c r="W1280" s="8"/>
    </row>
    <row r="1281" spans="17:23" x14ac:dyDescent="0.25">
      <c r="Q1281" s="5">
        <v>12.8</v>
      </c>
      <c r="S1281" s="5">
        <v>12.8</v>
      </c>
      <c r="U1281" s="5">
        <v>14.79</v>
      </c>
      <c r="W1281" s="8"/>
    </row>
    <row r="1282" spans="17:23" x14ac:dyDescent="0.25">
      <c r="Q1282" s="5">
        <v>12.81</v>
      </c>
      <c r="S1282" s="5">
        <v>12.81</v>
      </c>
      <c r="U1282" s="5">
        <v>14.8</v>
      </c>
    </row>
    <row r="1283" spans="17:23" x14ac:dyDescent="0.25">
      <c r="Q1283" s="5">
        <v>12.82</v>
      </c>
      <c r="S1283" s="5">
        <v>12.82</v>
      </c>
      <c r="U1283" s="5">
        <v>14.81</v>
      </c>
    </row>
    <row r="1284" spans="17:23" x14ac:dyDescent="0.25">
      <c r="Q1284" s="5">
        <v>12.83</v>
      </c>
      <c r="S1284" s="5">
        <v>12.83</v>
      </c>
      <c r="U1284" s="5">
        <v>14.82</v>
      </c>
    </row>
    <row r="1285" spans="17:23" x14ac:dyDescent="0.25">
      <c r="Q1285" s="5">
        <v>12.84</v>
      </c>
      <c r="S1285" s="5">
        <v>12.84</v>
      </c>
      <c r="U1285" s="5">
        <v>14.83</v>
      </c>
    </row>
    <row r="1286" spans="17:23" x14ac:dyDescent="0.25">
      <c r="Q1286" s="5">
        <v>12.85</v>
      </c>
      <c r="S1286" s="5">
        <v>12.85</v>
      </c>
      <c r="U1286" s="5">
        <v>14.84</v>
      </c>
    </row>
    <row r="1287" spans="17:23" x14ac:dyDescent="0.25">
      <c r="Q1287" s="5">
        <v>12.86</v>
      </c>
      <c r="S1287" s="5">
        <v>12.86</v>
      </c>
      <c r="U1287" s="5">
        <v>14.85</v>
      </c>
    </row>
    <row r="1288" spans="17:23" x14ac:dyDescent="0.25">
      <c r="Q1288" s="5">
        <v>12.87</v>
      </c>
      <c r="S1288" s="5">
        <v>12.87</v>
      </c>
      <c r="U1288" s="5">
        <v>14.86</v>
      </c>
    </row>
    <row r="1289" spans="17:23" x14ac:dyDescent="0.25">
      <c r="Q1289" s="5">
        <v>12.88</v>
      </c>
      <c r="S1289" s="5">
        <v>12.88</v>
      </c>
      <c r="U1289" s="5">
        <v>14.87</v>
      </c>
    </row>
    <row r="1290" spans="17:23" x14ac:dyDescent="0.25">
      <c r="Q1290" s="5">
        <v>12.89</v>
      </c>
      <c r="S1290" s="5">
        <v>12.89</v>
      </c>
      <c r="U1290" s="5">
        <v>14.88</v>
      </c>
    </row>
    <row r="1291" spans="17:23" x14ac:dyDescent="0.25">
      <c r="Q1291" s="5">
        <v>12.9</v>
      </c>
      <c r="S1291" s="5">
        <v>12.9</v>
      </c>
      <c r="U1291" s="5">
        <v>14.89</v>
      </c>
    </row>
    <row r="1292" spans="17:23" x14ac:dyDescent="0.25">
      <c r="Q1292" s="5">
        <v>12.91</v>
      </c>
      <c r="S1292" s="5">
        <v>12.91</v>
      </c>
      <c r="U1292" s="5">
        <v>14.9</v>
      </c>
    </row>
    <row r="1293" spans="17:23" x14ac:dyDescent="0.25">
      <c r="Q1293" s="5">
        <v>12.92</v>
      </c>
      <c r="S1293" s="5">
        <v>12.92</v>
      </c>
      <c r="U1293" s="5">
        <v>14.91</v>
      </c>
    </row>
    <row r="1294" spans="17:23" x14ac:dyDescent="0.25">
      <c r="Q1294" s="5">
        <v>12.93</v>
      </c>
      <c r="S1294" s="5">
        <v>12.93</v>
      </c>
      <c r="U1294" s="5">
        <v>14.92</v>
      </c>
    </row>
    <row r="1295" spans="17:23" x14ac:dyDescent="0.25">
      <c r="Q1295" s="5">
        <v>12.94</v>
      </c>
      <c r="S1295" s="5">
        <v>12.94</v>
      </c>
      <c r="U1295" s="5">
        <v>14.93</v>
      </c>
    </row>
    <row r="1296" spans="17:23" x14ac:dyDescent="0.25">
      <c r="Q1296" s="5">
        <v>12.95</v>
      </c>
      <c r="S1296" s="5">
        <v>12.95</v>
      </c>
      <c r="U1296" s="5">
        <v>14.94</v>
      </c>
    </row>
    <row r="1297" spans="17:21" x14ac:dyDescent="0.25">
      <c r="Q1297" s="5">
        <v>12.96</v>
      </c>
      <c r="S1297" s="5">
        <v>12.96</v>
      </c>
      <c r="U1297" s="5">
        <v>14.95</v>
      </c>
    </row>
    <row r="1298" spans="17:21" x14ac:dyDescent="0.25">
      <c r="Q1298" s="5">
        <v>12.97</v>
      </c>
      <c r="S1298" s="5">
        <v>12.97</v>
      </c>
      <c r="U1298" s="5">
        <v>14.96</v>
      </c>
    </row>
    <row r="1299" spans="17:21" x14ac:dyDescent="0.25">
      <c r="Q1299" s="5">
        <v>12.98</v>
      </c>
      <c r="S1299" s="5">
        <v>12.98</v>
      </c>
      <c r="U1299" s="5">
        <v>14.97</v>
      </c>
    </row>
    <row r="1300" spans="17:21" x14ac:dyDescent="0.25">
      <c r="Q1300" s="5">
        <v>12.99</v>
      </c>
      <c r="S1300" s="5">
        <v>12.99</v>
      </c>
      <c r="U1300" s="5">
        <v>14.98</v>
      </c>
    </row>
    <row r="1301" spans="17:21" x14ac:dyDescent="0.25">
      <c r="Q1301" s="5">
        <v>13</v>
      </c>
      <c r="S1301" s="5">
        <v>13</v>
      </c>
      <c r="U1301" s="5">
        <v>14.99</v>
      </c>
    </row>
    <row r="1302" spans="17:21" x14ac:dyDescent="0.25">
      <c r="Q1302" s="5">
        <v>13.01</v>
      </c>
      <c r="S1302" s="5">
        <v>13.01</v>
      </c>
      <c r="U1302" s="5">
        <v>15</v>
      </c>
    </row>
    <row r="1303" spans="17:21" x14ac:dyDescent="0.25">
      <c r="Q1303" s="5">
        <v>13.02</v>
      </c>
      <c r="S1303" s="5">
        <v>13.02</v>
      </c>
      <c r="U1303" s="5">
        <v>15.01</v>
      </c>
    </row>
    <row r="1304" spans="17:21" x14ac:dyDescent="0.25">
      <c r="Q1304" s="5">
        <v>13.03</v>
      </c>
      <c r="S1304" s="5">
        <v>13.03</v>
      </c>
      <c r="U1304" s="5">
        <v>15.02</v>
      </c>
    </row>
    <row r="1305" spans="17:21" x14ac:dyDescent="0.25">
      <c r="Q1305" s="5">
        <v>13.04</v>
      </c>
      <c r="S1305" s="5">
        <v>13.04</v>
      </c>
      <c r="U1305" s="5">
        <v>15.03</v>
      </c>
    </row>
    <row r="1306" spans="17:21" x14ac:dyDescent="0.25">
      <c r="Q1306" s="5">
        <v>13.05</v>
      </c>
      <c r="S1306" s="5">
        <v>13.05</v>
      </c>
      <c r="U1306" s="5">
        <v>15.04</v>
      </c>
    </row>
    <row r="1307" spans="17:21" x14ac:dyDescent="0.25">
      <c r="Q1307" s="5">
        <v>13.06</v>
      </c>
      <c r="S1307" s="5">
        <v>13.06</v>
      </c>
      <c r="U1307" s="5">
        <v>15.05</v>
      </c>
    </row>
    <row r="1308" spans="17:21" x14ac:dyDescent="0.25">
      <c r="Q1308" s="5">
        <v>13.07</v>
      </c>
      <c r="S1308" s="5">
        <v>13.07</v>
      </c>
      <c r="U1308" s="5">
        <v>15.06</v>
      </c>
    </row>
    <row r="1309" spans="17:21" x14ac:dyDescent="0.25">
      <c r="Q1309" s="5">
        <v>13.08</v>
      </c>
      <c r="S1309" s="5">
        <v>13.08</v>
      </c>
      <c r="U1309" s="5">
        <v>15.07</v>
      </c>
    </row>
    <row r="1310" spans="17:21" x14ac:dyDescent="0.25">
      <c r="Q1310" s="5">
        <v>13.09</v>
      </c>
      <c r="S1310" s="5">
        <v>13.09</v>
      </c>
      <c r="U1310" s="5">
        <v>15.08</v>
      </c>
    </row>
    <row r="1311" spans="17:21" x14ac:dyDescent="0.25">
      <c r="Q1311" s="5">
        <v>13.1</v>
      </c>
      <c r="S1311" s="5">
        <v>13.1</v>
      </c>
      <c r="U1311" s="5">
        <v>15.09</v>
      </c>
    </row>
    <row r="1312" spans="17:21" x14ac:dyDescent="0.25">
      <c r="Q1312" s="5">
        <v>13.11</v>
      </c>
      <c r="S1312" s="5">
        <v>13.11</v>
      </c>
      <c r="U1312" s="5">
        <v>15.1</v>
      </c>
    </row>
    <row r="1313" spans="17:22" x14ac:dyDescent="0.25">
      <c r="Q1313" s="5">
        <v>13.12</v>
      </c>
      <c r="S1313" s="5">
        <v>13.12</v>
      </c>
      <c r="U1313" s="5">
        <v>15.11</v>
      </c>
    </row>
    <row r="1314" spans="17:22" x14ac:dyDescent="0.25">
      <c r="Q1314" s="5">
        <v>13.13</v>
      </c>
      <c r="S1314" s="5">
        <v>13.13</v>
      </c>
      <c r="U1314" s="5">
        <v>15.12</v>
      </c>
    </row>
    <row r="1315" spans="17:22" x14ac:dyDescent="0.25">
      <c r="Q1315" s="5">
        <v>13.14</v>
      </c>
      <c r="S1315" s="5">
        <v>13.14</v>
      </c>
      <c r="U1315" s="5">
        <v>15.13</v>
      </c>
      <c r="V1315">
        <v>130.8927252270158</v>
      </c>
    </row>
    <row r="1316" spans="17:22" x14ac:dyDescent="0.25">
      <c r="Q1316" s="5">
        <v>13.15</v>
      </c>
      <c r="S1316" s="5">
        <v>13.15</v>
      </c>
      <c r="U1316" s="5">
        <v>15.14</v>
      </c>
    </row>
    <row r="1317" spans="17:22" x14ac:dyDescent="0.25">
      <c r="Q1317" s="5">
        <v>13.16</v>
      </c>
      <c r="S1317" s="5">
        <v>13.16</v>
      </c>
      <c r="U1317" s="5">
        <v>15.15</v>
      </c>
    </row>
    <row r="1318" spans="17:22" x14ac:dyDescent="0.25">
      <c r="Q1318" s="5">
        <v>13.17</v>
      </c>
      <c r="S1318" s="5">
        <v>13.17</v>
      </c>
      <c r="U1318" s="5">
        <v>15.16</v>
      </c>
    </row>
    <row r="1319" spans="17:22" x14ac:dyDescent="0.25">
      <c r="Q1319" s="5">
        <v>13.18</v>
      </c>
      <c r="S1319" s="5">
        <v>13.18</v>
      </c>
      <c r="U1319" s="5">
        <v>15.17</v>
      </c>
    </row>
    <row r="1320" spans="17:22" x14ac:dyDescent="0.25">
      <c r="Q1320" s="5">
        <v>13.19</v>
      </c>
      <c r="S1320" s="5">
        <v>13.19</v>
      </c>
      <c r="U1320" s="5">
        <v>15.18</v>
      </c>
    </row>
    <row r="1321" spans="17:22" x14ac:dyDescent="0.25">
      <c r="Q1321" s="5">
        <v>13.2</v>
      </c>
      <c r="S1321" s="5">
        <v>13.2</v>
      </c>
      <c r="U1321" s="5">
        <v>15.19</v>
      </c>
    </row>
    <row r="1322" spans="17:22" x14ac:dyDescent="0.25">
      <c r="Q1322" s="5">
        <v>13.21</v>
      </c>
      <c r="S1322" s="5">
        <v>13.21</v>
      </c>
      <c r="U1322" s="5">
        <v>15.2</v>
      </c>
    </row>
    <row r="1323" spans="17:22" x14ac:dyDescent="0.25">
      <c r="Q1323" s="5">
        <v>13.22</v>
      </c>
      <c r="S1323" s="5">
        <v>13.22</v>
      </c>
      <c r="U1323" s="5">
        <v>15.21</v>
      </c>
    </row>
    <row r="1324" spans="17:22" x14ac:dyDescent="0.25">
      <c r="Q1324" s="5">
        <v>13.23</v>
      </c>
      <c r="S1324" s="5">
        <v>13.23</v>
      </c>
      <c r="U1324" s="5">
        <v>15.22</v>
      </c>
    </row>
    <row r="1325" spans="17:22" x14ac:dyDescent="0.25">
      <c r="Q1325" s="5">
        <v>13.24</v>
      </c>
      <c r="S1325" s="5">
        <v>13.24</v>
      </c>
      <c r="U1325" s="5">
        <v>15.23</v>
      </c>
    </row>
    <row r="1326" spans="17:22" x14ac:dyDescent="0.25">
      <c r="Q1326" s="5">
        <v>13.25</v>
      </c>
      <c r="S1326" s="5">
        <v>13.25</v>
      </c>
      <c r="U1326" s="5">
        <v>15.24</v>
      </c>
    </row>
    <row r="1327" spans="17:22" x14ac:dyDescent="0.25">
      <c r="Q1327" s="5">
        <v>13.26</v>
      </c>
      <c r="S1327" s="5">
        <v>13.26</v>
      </c>
      <c r="U1327" s="5">
        <v>15.25</v>
      </c>
    </row>
    <row r="1328" spans="17:22" x14ac:dyDescent="0.25">
      <c r="Q1328" s="5">
        <v>13.27</v>
      </c>
      <c r="S1328" s="5">
        <v>13.27</v>
      </c>
      <c r="U1328" s="5">
        <v>15.26</v>
      </c>
    </row>
    <row r="1329" spans="17:21" x14ac:dyDescent="0.25">
      <c r="Q1329" s="5">
        <v>13.28</v>
      </c>
      <c r="S1329" s="5">
        <v>13.28</v>
      </c>
      <c r="U1329" s="5">
        <v>15.27</v>
      </c>
    </row>
    <row r="1330" spans="17:21" x14ac:dyDescent="0.25">
      <c r="Q1330" s="5">
        <v>13.29</v>
      </c>
      <c r="S1330" s="5">
        <v>13.29</v>
      </c>
      <c r="U1330" s="5">
        <v>15.28</v>
      </c>
    </row>
    <row r="1331" spans="17:21" x14ac:dyDescent="0.25">
      <c r="Q1331" s="5">
        <v>13.3</v>
      </c>
      <c r="S1331" s="5">
        <v>13.3</v>
      </c>
      <c r="U1331" s="5">
        <v>15.29</v>
      </c>
    </row>
    <row r="1332" spans="17:21" x14ac:dyDescent="0.25">
      <c r="Q1332" s="5">
        <v>13.31</v>
      </c>
      <c r="S1332" s="5">
        <v>13.31</v>
      </c>
      <c r="U1332" s="5">
        <v>15.3</v>
      </c>
    </row>
    <row r="1333" spans="17:21" x14ac:dyDescent="0.25">
      <c r="Q1333" s="5">
        <v>13.32</v>
      </c>
      <c r="S1333" s="5">
        <v>13.32</v>
      </c>
      <c r="U1333" s="5">
        <v>15.31</v>
      </c>
    </row>
    <row r="1334" spans="17:21" x14ac:dyDescent="0.25">
      <c r="Q1334" s="5">
        <v>13.33</v>
      </c>
      <c r="S1334" s="5">
        <v>13.33</v>
      </c>
      <c r="U1334" s="5">
        <v>15.32</v>
      </c>
    </row>
    <row r="1335" spans="17:21" x14ac:dyDescent="0.25">
      <c r="Q1335" s="5">
        <v>13.34</v>
      </c>
      <c r="S1335" s="5">
        <v>13.34</v>
      </c>
      <c r="U1335" s="5">
        <v>15.33</v>
      </c>
    </row>
    <row r="1336" spans="17:21" x14ac:dyDescent="0.25">
      <c r="Q1336" s="5">
        <v>13.35</v>
      </c>
      <c r="S1336" s="5">
        <v>13.35</v>
      </c>
      <c r="U1336" s="5">
        <v>15.34</v>
      </c>
    </row>
    <row r="1337" spans="17:21" x14ac:dyDescent="0.25">
      <c r="Q1337" s="5">
        <v>13.36</v>
      </c>
      <c r="S1337" s="5">
        <v>13.36</v>
      </c>
      <c r="U1337" s="5">
        <v>15.35</v>
      </c>
    </row>
    <row r="1338" spans="17:21" x14ac:dyDescent="0.25">
      <c r="Q1338" s="5">
        <v>13.37</v>
      </c>
      <c r="S1338" s="5">
        <v>13.37</v>
      </c>
      <c r="U1338" s="5">
        <v>15.36</v>
      </c>
    </row>
    <row r="1339" spans="17:21" x14ac:dyDescent="0.25">
      <c r="Q1339" s="5">
        <v>13.38</v>
      </c>
      <c r="S1339" s="5">
        <v>13.38</v>
      </c>
      <c r="U1339" s="5">
        <v>15.37</v>
      </c>
    </row>
    <row r="1340" spans="17:21" x14ac:dyDescent="0.25">
      <c r="Q1340" s="5">
        <v>13.39</v>
      </c>
      <c r="S1340" s="5">
        <v>13.39</v>
      </c>
      <c r="U1340" s="5">
        <v>15.38</v>
      </c>
    </row>
    <row r="1341" spans="17:21" x14ac:dyDescent="0.25">
      <c r="Q1341" s="5">
        <v>13.4</v>
      </c>
      <c r="S1341" s="5">
        <v>13.4</v>
      </c>
      <c r="U1341" s="5">
        <v>15.39</v>
      </c>
    </row>
    <row r="1342" spans="17:21" x14ac:dyDescent="0.25">
      <c r="Q1342" s="5">
        <v>13.41</v>
      </c>
      <c r="S1342" s="5">
        <v>13.41</v>
      </c>
      <c r="U1342" s="5">
        <v>15.4</v>
      </c>
    </row>
    <row r="1343" spans="17:21" x14ac:dyDescent="0.25">
      <c r="Q1343" s="5">
        <v>13.42</v>
      </c>
      <c r="S1343" s="5">
        <v>13.42</v>
      </c>
      <c r="U1343" s="5">
        <v>15.41</v>
      </c>
    </row>
    <row r="1344" spans="17:21" x14ac:dyDescent="0.25">
      <c r="Q1344" s="5">
        <v>13.43</v>
      </c>
      <c r="S1344" s="5">
        <v>13.43</v>
      </c>
      <c r="U1344" s="5">
        <v>15.42</v>
      </c>
    </row>
    <row r="1345" spans="17:21" x14ac:dyDescent="0.25">
      <c r="Q1345" s="5">
        <v>13.44</v>
      </c>
      <c r="S1345" s="5">
        <v>13.44</v>
      </c>
      <c r="U1345" s="5">
        <v>15.43</v>
      </c>
    </row>
    <row r="1346" spans="17:21" x14ac:dyDescent="0.25">
      <c r="Q1346" s="5">
        <v>13.45</v>
      </c>
      <c r="S1346" s="5">
        <v>13.45</v>
      </c>
      <c r="U1346" s="5">
        <v>15.44</v>
      </c>
    </row>
    <row r="1347" spans="17:21" x14ac:dyDescent="0.25">
      <c r="Q1347" s="5">
        <v>13.46</v>
      </c>
      <c r="S1347" s="5">
        <v>13.46</v>
      </c>
      <c r="U1347" s="5">
        <v>15.45</v>
      </c>
    </row>
    <row r="1348" spans="17:21" x14ac:dyDescent="0.25">
      <c r="Q1348" s="5">
        <v>13.47</v>
      </c>
      <c r="S1348" s="5">
        <v>13.47</v>
      </c>
      <c r="U1348" s="5">
        <v>15.46</v>
      </c>
    </row>
    <row r="1349" spans="17:21" x14ac:dyDescent="0.25">
      <c r="Q1349" s="5">
        <v>13.48</v>
      </c>
      <c r="S1349" s="5">
        <v>13.48</v>
      </c>
      <c r="U1349" s="5">
        <v>15.47</v>
      </c>
    </row>
    <row r="1350" spans="17:21" x14ac:dyDescent="0.25">
      <c r="Q1350" s="5">
        <v>13.49</v>
      </c>
      <c r="S1350" s="5">
        <v>13.49</v>
      </c>
      <c r="U1350" s="5">
        <v>15.48</v>
      </c>
    </row>
    <row r="1351" spans="17:21" x14ac:dyDescent="0.25">
      <c r="Q1351" s="5">
        <v>13.5</v>
      </c>
      <c r="S1351" s="5">
        <v>13.5</v>
      </c>
      <c r="U1351" s="5">
        <v>15.49</v>
      </c>
    </row>
    <row r="1352" spans="17:21" x14ac:dyDescent="0.25">
      <c r="Q1352" s="5">
        <v>13.51</v>
      </c>
      <c r="S1352" s="5">
        <v>13.51</v>
      </c>
      <c r="U1352" s="5">
        <v>15.5</v>
      </c>
    </row>
    <row r="1353" spans="17:21" x14ac:dyDescent="0.25">
      <c r="Q1353" s="5">
        <v>13.52</v>
      </c>
      <c r="S1353" s="5">
        <v>13.52</v>
      </c>
      <c r="U1353" s="5">
        <v>15.51</v>
      </c>
    </row>
    <row r="1354" spans="17:21" x14ac:dyDescent="0.25">
      <c r="Q1354" s="5">
        <v>13.53</v>
      </c>
      <c r="S1354" s="5">
        <v>13.53</v>
      </c>
      <c r="U1354" s="5">
        <v>15.52</v>
      </c>
    </row>
    <row r="1355" spans="17:21" x14ac:dyDescent="0.25">
      <c r="Q1355" s="5">
        <v>13.54</v>
      </c>
      <c r="S1355" s="5">
        <v>13.54</v>
      </c>
      <c r="U1355" s="5">
        <v>15.53</v>
      </c>
    </row>
    <row r="1356" spans="17:21" x14ac:dyDescent="0.25">
      <c r="Q1356" s="5">
        <v>13.55</v>
      </c>
      <c r="S1356" s="5">
        <v>13.55</v>
      </c>
      <c r="U1356" s="5">
        <v>15.54</v>
      </c>
    </row>
    <row r="1357" spans="17:21" x14ac:dyDescent="0.25">
      <c r="Q1357" s="5">
        <v>13.56</v>
      </c>
      <c r="S1357" s="5">
        <v>13.56</v>
      </c>
      <c r="U1357" s="5">
        <v>15.55</v>
      </c>
    </row>
    <row r="1358" spans="17:21" x14ac:dyDescent="0.25">
      <c r="Q1358" s="5">
        <v>13.57</v>
      </c>
      <c r="S1358" s="5">
        <v>13.57</v>
      </c>
      <c r="U1358" s="5">
        <v>15.56</v>
      </c>
    </row>
    <row r="1359" spans="17:21" x14ac:dyDescent="0.25">
      <c r="Q1359" s="5">
        <v>13.58</v>
      </c>
      <c r="S1359" s="5">
        <v>13.58</v>
      </c>
      <c r="U1359" s="5">
        <v>15.57</v>
      </c>
    </row>
    <row r="1360" spans="17:21" x14ac:dyDescent="0.25">
      <c r="Q1360" s="5">
        <v>13.59</v>
      </c>
      <c r="S1360" s="5">
        <v>13.59</v>
      </c>
      <c r="U1360" s="5">
        <v>15.58</v>
      </c>
    </row>
    <row r="1361" spans="17:22" x14ac:dyDescent="0.25">
      <c r="Q1361" s="5">
        <v>13.6</v>
      </c>
      <c r="S1361" s="5">
        <v>13.6</v>
      </c>
      <c r="U1361" s="5">
        <v>15.59</v>
      </c>
    </row>
    <row r="1362" spans="17:22" x14ac:dyDescent="0.25">
      <c r="Q1362" s="5">
        <v>13.61</v>
      </c>
      <c r="S1362" s="5">
        <v>13.61</v>
      </c>
      <c r="U1362" s="5">
        <v>15.6</v>
      </c>
    </row>
    <row r="1363" spans="17:22" x14ac:dyDescent="0.25">
      <c r="Q1363" s="5">
        <v>13.62</v>
      </c>
      <c r="S1363" s="5">
        <v>13.62</v>
      </c>
      <c r="U1363" s="5">
        <v>15.61</v>
      </c>
    </row>
    <row r="1364" spans="17:22" x14ac:dyDescent="0.25">
      <c r="Q1364" s="5">
        <v>13.63</v>
      </c>
      <c r="S1364" s="5">
        <v>13.63</v>
      </c>
      <c r="U1364" s="5">
        <v>15.62</v>
      </c>
    </row>
    <row r="1365" spans="17:22" x14ac:dyDescent="0.25">
      <c r="Q1365" s="5">
        <v>13.64</v>
      </c>
      <c r="S1365" s="5">
        <v>13.64</v>
      </c>
      <c r="U1365" s="5">
        <v>15.63</v>
      </c>
      <c r="V1365">
        <v>141.15882132325319</v>
      </c>
    </row>
    <row r="1366" spans="17:22" x14ac:dyDescent="0.25">
      <c r="Q1366" s="5">
        <v>13.65</v>
      </c>
      <c r="S1366" s="5">
        <v>13.65</v>
      </c>
      <c r="U1366" s="5">
        <v>15.64</v>
      </c>
    </row>
    <row r="1367" spans="17:22" x14ac:dyDescent="0.25">
      <c r="Q1367" s="5">
        <v>13.66</v>
      </c>
      <c r="S1367" s="5">
        <v>13.66</v>
      </c>
      <c r="U1367" s="5">
        <v>15.65</v>
      </c>
    </row>
    <row r="1368" spans="17:22" x14ac:dyDescent="0.25">
      <c r="Q1368" s="5">
        <v>13.67</v>
      </c>
      <c r="S1368" s="5">
        <v>13.67</v>
      </c>
      <c r="U1368" s="5">
        <v>15.66</v>
      </c>
    </row>
    <row r="1369" spans="17:22" x14ac:dyDescent="0.25">
      <c r="Q1369" s="5">
        <v>13.68</v>
      </c>
      <c r="S1369" s="5">
        <v>13.68</v>
      </c>
      <c r="U1369" s="5">
        <v>15.67</v>
      </c>
    </row>
    <row r="1370" spans="17:22" x14ac:dyDescent="0.25">
      <c r="Q1370" s="5">
        <v>13.69</v>
      </c>
      <c r="S1370" s="5">
        <v>13.69</v>
      </c>
      <c r="U1370" s="5">
        <v>15.68</v>
      </c>
    </row>
    <row r="1371" spans="17:22" x14ac:dyDescent="0.25">
      <c r="Q1371" s="5">
        <v>13.7</v>
      </c>
      <c r="S1371" s="5">
        <v>13.7</v>
      </c>
      <c r="U1371" s="5">
        <v>15.69</v>
      </c>
    </row>
    <row r="1372" spans="17:22" x14ac:dyDescent="0.25">
      <c r="Q1372" s="5">
        <v>13.71</v>
      </c>
      <c r="S1372" s="5">
        <v>13.71</v>
      </c>
      <c r="U1372" s="5">
        <v>15.7</v>
      </c>
    </row>
    <row r="1373" spans="17:22" x14ac:dyDescent="0.25">
      <c r="Q1373" s="5">
        <v>13.72</v>
      </c>
      <c r="S1373" s="5">
        <v>13.72</v>
      </c>
      <c r="U1373" s="5">
        <v>15.71</v>
      </c>
    </row>
    <row r="1374" spans="17:22" x14ac:dyDescent="0.25">
      <c r="Q1374" s="5">
        <v>13.73</v>
      </c>
      <c r="S1374" s="5">
        <v>13.73</v>
      </c>
      <c r="U1374" s="5">
        <v>15.72</v>
      </c>
    </row>
    <row r="1375" spans="17:22" x14ac:dyDescent="0.25">
      <c r="Q1375" s="5">
        <v>13.74</v>
      </c>
      <c r="S1375" s="5">
        <v>13.74</v>
      </c>
      <c r="U1375" s="5">
        <v>15.73</v>
      </c>
    </row>
    <row r="1376" spans="17:22" x14ac:dyDescent="0.25">
      <c r="Q1376" s="5">
        <v>13.75</v>
      </c>
      <c r="R1376" s="4">
        <v>132.73967541379719</v>
      </c>
      <c r="S1376" s="5">
        <v>13.75</v>
      </c>
      <c r="T1376">
        <v>131.57529229613121</v>
      </c>
      <c r="U1376" s="5">
        <v>15.74</v>
      </c>
    </row>
    <row r="1377" spans="17:21" x14ac:dyDescent="0.25">
      <c r="Q1377" s="5">
        <v>13.76</v>
      </c>
      <c r="S1377" s="5">
        <v>13.76</v>
      </c>
      <c r="U1377" s="5">
        <v>15.75</v>
      </c>
    </row>
    <row r="1378" spans="17:21" x14ac:dyDescent="0.25">
      <c r="Q1378" s="5">
        <v>13.77</v>
      </c>
      <c r="S1378" s="5">
        <v>13.77</v>
      </c>
      <c r="U1378" s="5">
        <v>15.76</v>
      </c>
    </row>
    <row r="1379" spans="17:21" x14ac:dyDescent="0.25">
      <c r="Q1379" s="5">
        <v>13.78</v>
      </c>
      <c r="S1379" s="5">
        <v>13.78</v>
      </c>
      <c r="U1379" s="5">
        <v>15.77</v>
      </c>
    </row>
    <row r="1380" spans="17:21" x14ac:dyDescent="0.25">
      <c r="Q1380" s="5">
        <v>13.79</v>
      </c>
      <c r="S1380" s="5">
        <v>13.79</v>
      </c>
      <c r="U1380" s="5">
        <v>15.78</v>
      </c>
    </row>
    <row r="1381" spans="17:21" x14ac:dyDescent="0.25">
      <c r="Q1381" s="5">
        <v>13.8</v>
      </c>
      <c r="S1381" s="5">
        <v>13.8</v>
      </c>
      <c r="U1381" s="5">
        <v>15.79</v>
      </c>
    </row>
    <row r="1382" spans="17:21" x14ac:dyDescent="0.25">
      <c r="Q1382" s="5">
        <v>13.81</v>
      </c>
      <c r="S1382" s="5">
        <v>13.81</v>
      </c>
      <c r="U1382" s="5">
        <v>15.8</v>
      </c>
    </row>
    <row r="1383" spans="17:21" x14ac:dyDescent="0.25">
      <c r="Q1383" s="5">
        <v>13.82</v>
      </c>
      <c r="S1383" s="5">
        <v>13.82</v>
      </c>
      <c r="U1383" s="5">
        <v>15.81</v>
      </c>
    </row>
    <row r="1384" spans="17:21" x14ac:dyDescent="0.25">
      <c r="Q1384" s="5">
        <v>13.83</v>
      </c>
      <c r="S1384" s="5">
        <v>13.83</v>
      </c>
      <c r="U1384" s="5">
        <v>15.82</v>
      </c>
    </row>
    <row r="1385" spans="17:21" x14ac:dyDescent="0.25">
      <c r="Q1385" s="5">
        <v>13.84</v>
      </c>
      <c r="S1385" s="5">
        <v>13.84</v>
      </c>
      <c r="U1385" s="5">
        <v>15.83</v>
      </c>
    </row>
    <row r="1386" spans="17:21" x14ac:dyDescent="0.25">
      <c r="Q1386" s="5">
        <v>13.85</v>
      </c>
      <c r="S1386" s="5">
        <v>13.85</v>
      </c>
      <c r="U1386" s="5">
        <v>15.84</v>
      </c>
    </row>
    <row r="1387" spans="17:21" x14ac:dyDescent="0.25">
      <c r="Q1387" s="5">
        <v>13.86</v>
      </c>
      <c r="S1387" s="5">
        <v>13.86</v>
      </c>
      <c r="U1387" s="5">
        <v>15.85</v>
      </c>
    </row>
    <row r="1388" spans="17:21" x14ac:dyDescent="0.25">
      <c r="Q1388" s="5">
        <v>13.87</v>
      </c>
      <c r="S1388" s="5">
        <v>13.87</v>
      </c>
      <c r="U1388" s="5">
        <v>15.86</v>
      </c>
    </row>
    <row r="1389" spans="17:21" x14ac:dyDescent="0.25">
      <c r="Q1389" s="5">
        <v>13.88</v>
      </c>
      <c r="S1389" s="5">
        <v>13.88</v>
      </c>
      <c r="U1389" s="5">
        <v>15.87</v>
      </c>
    </row>
    <row r="1390" spans="17:21" x14ac:dyDescent="0.25">
      <c r="Q1390" s="5">
        <v>13.89</v>
      </c>
      <c r="S1390" s="5">
        <v>13.89</v>
      </c>
      <c r="U1390" s="5">
        <v>15.88</v>
      </c>
    </row>
    <row r="1391" spans="17:21" x14ac:dyDescent="0.25">
      <c r="Q1391" s="5">
        <v>13.9</v>
      </c>
      <c r="S1391" s="5">
        <v>13.9</v>
      </c>
      <c r="U1391" s="5">
        <v>15.89</v>
      </c>
    </row>
    <row r="1392" spans="17:21" x14ac:dyDescent="0.25">
      <c r="Q1392" s="5">
        <v>13.91</v>
      </c>
      <c r="S1392" s="5">
        <v>13.91</v>
      </c>
      <c r="U1392" s="5">
        <v>15.9</v>
      </c>
    </row>
    <row r="1393" spans="17:21" x14ac:dyDescent="0.25">
      <c r="Q1393" s="5">
        <v>13.92</v>
      </c>
      <c r="S1393" s="5">
        <v>13.92</v>
      </c>
      <c r="U1393" s="5">
        <v>15.91</v>
      </c>
    </row>
    <row r="1394" spans="17:21" x14ac:dyDescent="0.25">
      <c r="Q1394" s="5">
        <v>13.93</v>
      </c>
      <c r="S1394" s="5">
        <v>13.93</v>
      </c>
      <c r="U1394" s="5">
        <v>15.92</v>
      </c>
    </row>
    <row r="1395" spans="17:21" x14ac:dyDescent="0.25">
      <c r="Q1395" s="5">
        <v>13.94</v>
      </c>
      <c r="S1395" s="5">
        <v>13.94</v>
      </c>
      <c r="U1395" s="5">
        <v>15.93</v>
      </c>
    </row>
    <row r="1396" spans="17:21" x14ac:dyDescent="0.25">
      <c r="Q1396" s="5">
        <v>13.95</v>
      </c>
      <c r="S1396" s="5">
        <v>13.95</v>
      </c>
      <c r="U1396" s="5">
        <v>15.94</v>
      </c>
    </row>
    <row r="1397" spans="17:21" x14ac:dyDescent="0.25">
      <c r="Q1397" s="5">
        <v>13.96</v>
      </c>
      <c r="S1397" s="5">
        <v>13.96</v>
      </c>
      <c r="U1397" s="5">
        <v>15.95</v>
      </c>
    </row>
    <row r="1398" spans="17:21" x14ac:dyDescent="0.25">
      <c r="Q1398" s="5">
        <v>13.97</v>
      </c>
      <c r="S1398" s="5">
        <v>13.97</v>
      </c>
      <c r="U1398" s="5">
        <v>15.96</v>
      </c>
    </row>
    <row r="1399" spans="17:21" x14ac:dyDescent="0.25">
      <c r="Q1399" s="5">
        <v>13.98</v>
      </c>
      <c r="S1399" s="5">
        <v>13.98</v>
      </c>
      <c r="U1399" s="5">
        <v>15.97</v>
      </c>
    </row>
    <row r="1400" spans="17:21" x14ac:dyDescent="0.25">
      <c r="Q1400" s="5">
        <v>13.99</v>
      </c>
      <c r="S1400" s="5">
        <v>13.99</v>
      </c>
      <c r="U1400" s="5">
        <v>15.98</v>
      </c>
    </row>
    <row r="1401" spans="17:21" x14ac:dyDescent="0.25">
      <c r="Q1401" s="5">
        <v>14</v>
      </c>
      <c r="S1401" s="5">
        <v>14</v>
      </c>
      <c r="U1401" s="5">
        <v>15.99</v>
      </c>
    </row>
    <row r="1402" spans="17:21" x14ac:dyDescent="0.25">
      <c r="Q1402" s="5">
        <v>14.01</v>
      </c>
      <c r="S1402" s="5">
        <v>14.01</v>
      </c>
      <c r="U1402" s="5">
        <v>16</v>
      </c>
    </row>
    <row r="1403" spans="17:21" x14ac:dyDescent="0.25">
      <c r="Q1403" s="5">
        <v>14.02</v>
      </c>
      <c r="S1403" s="5">
        <v>14.02</v>
      </c>
      <c r="U1403" s="5">
        <v>16.010000000000002</v>
      </c>
    </row>
    <row r="1404" spans="17:21" x14ac:dyDescent="0.25">
      <c r="Q1404" s="5">
        <v>14.03</v>
      </c>
      <c r="S1404" s="5">
        <v>14.03</v>
      </c>
      <c r="U1404" s="5">
        <v>16.02</v>
      </c>
    </row>
    <row r="1405" spans="17:21" x14ac:dyDescent="0.25">
      <c r="Q1405" s="5">
        <v>14.04</v>
      </c>
      <c r="S1405" s="5">
        <v>14.04</v>
      </c>
      <c r="U1405" s="5">
        <v>16.03</v>
      </c>
    </row>
    <row r="1406" spans="17:21" x14ac:dyDescent="0.25">
      <c r="Q1406" s="5">
        <v>14.05</v>
      </c>
      <c r="S1406" s="5">
        <v>14.05</v>
      </c>
      <c r="U1406" s="5">
        <v>16.04</v>
      </c>
    </row>
    <row r="1407" spans="17:21" x14ac:dyDescent="0.25">
      <c r="Q1407" s="5">
        <v>14.06</v>
      </c>
      <c r="S1407" s="5">
        <v>14.06</v>
      </c>
      <c r="U1407" s="5">
        <v>16.05</v>
      </c>
    </row>
    <row r="1408" spans="17:21" x14ac:dyDescent="0.25">
      <c r="Q1408" s="5">
        <v>14.07</v>
      </c>
      <c r="S1408" s="5">
        <v>14.07</v>
      </c>
      <c r="U1408" s="5">
        <v>16.059999999999999</v>
      </c>
    </row>
    <row r="1409" spans="17:22" x14ac:dyDescent="0.25">
      <c r="Q1409" s="5">
        <v>14.08</v>
      </c>
      <c r="S1409" s="5">
        <v>14.08</v>
      </c>
      <c r="U1409" s="5">
        <v>16.07</v>
      </c>
    </row>
    <row r="1410" spans="17:22" x14ac:dyDescent="0.25">
      <c r="Q1410" s="5">
        <v>14.09</v>
      </c>
      <c r="S1410" s="5">
        <v>14.09</v>
      </c>
      <c r="U1410" s="5">
        <v>16.079999999999998</v>
      </c>
    </row>
    <row r="1411" spans="17:22" x14ac:dyDescent="0.25">
      <c r="Q1411" s="5">
        <v>14.1</v>
      </c>
      <c r="S1411" s="5">
        <v>14.1</v>
      </c>
      <c r="U1411" s="5">
        <v>16.09</v>
      </c>
    </row>
    <row r="1412" spans="17:22" x14ac:dyDescent="0.25">
      <c r="Q1412" s="5">
        <v>14.11</v>
      </c>
      <c r="S1412" s="5">
        <v>14.11</v>
      </c>
      <c r="U1412" s="5">
        <v>16.100000000000001</v>
      </c>
    </row>
    <row r="1413" spans="17:22" x14ac:dyDescent="0.25">
      <c r="Q1413" s="5">
        <v>14.12</v>
      </c>
      <c r="S1413" s="5">
        <v>14.12</v>
      </c>
      <c r="U1413" s="5">
        <v>16.11</v>
      </c>
    </row>
    <row r="1414" spans="17:22" x14ac:dyDescent="0.25">
      <c r="Q1414" s="5">
        <v>14.13</v>
      </c>
      <c r="S1414" s="5">
        <v>14.13</v>
      </c>
      <c r="U1414" s="5">
        <v>16.12</v>
      </c>
    </row>
    <row r="1415" spans="17:22" x14ac:dyDescent="0.25">
      <c r="Q1415" s="5">
        <v>14.14</v>
      </c>
      <c r="S1415" s="5">
        <v>14.14</v>
      </c>
      <c r="U1415" s="5">
        <v>16.13</v>
      </c>
      <c r="V1415">
        <v>138.4442286054971</v>
      </c>
    </row>
    <row r="1416" spans="17:22" x14ac:dyDescent="0.25">
      <c r="Q1416" s="5">
        <v>14.15</v>
      </c>
      <c r="S1416" s="5">
        <v>14.15</v>
      </c>
      <c r="U1416" s="5">
        <v>16.14</v>
      </c>
    </row>
    <row r="1417" spans="17:22" x14ac:dyDescent="0.25">
      <c r="Q1417" s="5">
        <v>14.16</v>
      </c>
      <c r="S1417" s="5">
        <v>14.16</v>
      </c>
      <c r="U1417" s="5">
        <v>16.149999999999999</v>
      </c>
    </row>
    <row r="1418" spans="17:22" x14ac:dyDescent="0.25">
      <c r="Q1418" s="5">
        <v>14.17</v>
      </c>
      <c r="S1418" s="5">
        <v>14.17</v>
      </c>
      <c r="U1418" s="5">
        <v>16.16</v>
      </c>
    </row>
    <row r="1419" spans="17:22" x14ac:dyDescent="0.25">
      <c r="Q1419" s="5">
        <v>14.18</v>
      </c>
      <c r="S1419" s="5">
        <v>14.18</v>
      </c>
      <c r="U1419" s="5">
        <v>16.170000000000002</v>
      </c>
    </row>
    <row r="1420" spans="17:22" x14ac:dyDescent="0.25">
      <c r="Q1420" s="5">
        <v>14.19</v>
      </c>
      <c r="S1420" s="5">
        <v>14.19</v>
      </c>
      <c r="U1420" s="5">
        <v>16.18</v>
      </c>
    </row>
    <row r="1421" spans="17:22" x14ac:dyDescent="0.25">
      <c r="Q1421" s="5">
        <v>14.2</v>
      </c>
      <c r="S1421" s="5">
        <v>14.2</v>
      </c>
      <c r="U1421" s="5">
        <v>16.190000000000001</v>
      </c>
    </row>
    <row r="1422" spans="17:22" x14ac:dyDescent="0.25">
      <c r="Q1422" s="5">
        <v>14.21</v>
      </c>
      <c r="S1422" s="5">
        <v>14.21</v>
      </c>
      <c r="U1422" s="5">
        <v>16.2</v>
      </c>
    </row>
    <row r="1423" spans="17:22" x14ac:dyDescent="0.25">
      <c r="Q1423" s="5">
        <v>14.22</v>
      </c>
      <c r="S1423" s="5">
        <v>14.22</v>
      </c>
      <c r="U1423" s="5">
        <v>16.21</v>
      </c>
    </row>
    <row r="1424" spans="17:22" x14ac:dyDescent="0.25">
      <c r="Q1424" s="5">
        <v>14.23</v>
      </c>
      <c r="S1424" s="5">
        <v>14.23</v>
      </c>
      <c r="U1424" s="5">
        <v>16.22</v>
      </c>
    </row>
    <row r="1425" spans="17:21" x14ac:dyDescent="0.25">
      <c r="Q1425" s="5">
        <v>14.24</v>
      </c>
      <c r="S1425" s="5">
        <v>14.24</v>
      </c>
      <c r="U1425" s="5">
        <v>16.23</v>
      </c>
    </row>
    <row r="1426" spans="17:21" x14ac:dyDescent="0.25">
      <c r="Q1426" s="5">
        <v>14.25</v>
      </c>
      <c r="S1426" s="5">
        <v>14.25</v>
      </c>
      <c r="U1426" s="5">
        <v>16.239999999999998</v>
      </c>
    </row>
    <row r="1427" spans="17:21" x14ac:dyDescent="0.25">
      <c r="Q1427" s="5">
        <v>14.26</v>
      </c>
      <c r="S1427" s="5">
        <v>14.26</v>
      </c>
      <c r="U1427" s="5">
        <v>16.25</v>
      </c>
    </row>
    <row r="1428" spans="17:21" x14ac:dyDescent="0.25">
      <c r="Q1428" s="5">
        <v>14.27</v>
      </c>
      <c r="S1428" s="5">
        <v>14.27</v>
      </c>
      <c r="U1428" s="5">
        <v>16.260000000000002</v>
      </c>
    </row>
    <row r="1429" spans="17:21" x14ac:dyDescent="0.25">
      <c r="Q1429" s="5">
        <v>14.28</v>
      </c>
      <c r="S1429" s="5">
        <v>14.28</v>
      </c>
      <c r="U1429" s="5">
        <v>16.27</v>
      </c>
    </row>
    <row r="1430" spans="17:21" x14ac:dyDescent="0.25">
      <c r="Q1430" s="5">
        <v>14.29</v>
      </c>
      <c r="S1430" s="5">
        <v>14.29</v>
      </c>
      <c r="U1430" s="5">
        <v>16.28</v>
      </c>
    </row>
    <row r="1431" spans="17:21" x14ac:dyDescent="0.25">
      <c r="Q1431" s="5">
        <v>14.3</v>
      </c>
      <c r="S1431" s="5">
        <v>14.3</v>
      </c>
      <c r="U1431" s="5">
        <v>16.29</v>
      </c>
    </row>
    <row r="1432" spans="17:21" x14ac:dyDescent="0.25">
      <c r="Q1432" s="5">
        <v>14.31</v>
      </c>
      <c r="S1432" s="5">
        <v>14.31</v>
      </c>
      <c r="U1432" s="5">
        <v>16.3</v>
      </c>
    </row>
    <row r="1433" spans="17:21" x14ac:dyDescent="0.25">
      <c r="Q1433" s="5">
        <v>14.32</v>
      </c>
      <c r="S1433" s="5">
        <v>14.32</v>
      </c>
      <c r="U1433" s="5">
        <v>16.309999999999999</v>
      </c>
    </row>
    <row r="1434" spans="17:21" x14ac:dyDescent="0.25">
      <c r="Q1434" s="5">
        <v>14.33</v>
      </c>
      <c r="S1434" s="5">
        <v>14.33</v>
      </c>
      <c r="U1434" s="5">
        <v>16.32</v>
      </c>
    </row>
    <row r="1435" spans="17:21" x14ac:dyDescent="0.25">
      <c r="Q1435" s="5">
        <v>14.34</v>
      </c>
      <c r="S1435" s="5">
        <v>14.34</v>
      </c>
      <c r="U1435" s="5">
        <v>16.329999999999998</v>
      </c>
    </row>
    <row r="1436" spans="17:21" x14ac:dyDescent="0.25">
      <c r="Q1436" s="5">
        <v>14.35</v>
      </c>
      <c r="S1436" s="5">
        <v>14.35</v>
      </c>
      <c r="U1436" s="5">
        <v>16.34</v>
      </c>
    </row>
    <row r="1437" spans="17:21" x14ac:dyDescent="0.25">
      <c r="Q1437" s="5">
        <v>14.36</v>
      </c>
      <c r="S1437" s="5">
        <v>14.36</v>
      </c>
      <c r="U1437" s="5">
        <v>16.350000000000001</v>
      </c>
    </row>
    <row r="1438" spans="17:21" x14ac:dyDescent="0.25">
      <c r="Q1438" s="5">
        <v>14.37</v>
      </c>
      <c r="S1438" s="5">
        <v>14.37</v>
      </c>
      <c r="U1438" s="5">
        <v>16.36</v>
      </c>
    </row>
    <row r="1439" spans="17:21" x14ac:dyDescent="0.25">
      <c r="Q1439" s="5">
        <v>14.38</v>
      </c>
      <c r="S1439" s="5">
        <v>14.38</v>
      </c>
      <c r="U1439" s="5">
        <v>16.37</v>
      </c>
    </row>
    <row r="1440" spans="17:21" x14ac:dyDescent="0.25">
      <c r="Q1440" s="5">
        <v>14.39</v>
      </c>
      <c r="S1440" s="5">
        <v>14.39</v>
      </c>
      <c r="U1440" s="5">
        <v>16.38</v>
      </c>
    </row>
    <row r="1441" spans="17:21" x14ac:dyDescent="0.25">
      <c r="Q1441" s="5">
        <v>14.4</v>
      </c>
      <c r="S1441" s="5">
        <v>14.4</v>
      </c>
      <c r="U1441" s="5">
        <v>16.39</v>
      </c>
    </row>
    <row r="1442" spans="17:21" x14ac:dyDescent="0.25">
      <c r="Q1442" s="5">
        <v>14.41</v>
      </c>
      <c r="S1442" s="5">
        <v>14.41</v>
      </c>
      <c r="U1442" s="5">
        <v>16.399999999999999</v>
      </c>
    </row>
    <row r="1443" spans="17:21" x14ac:dyDescent="0.25">
      <c r="Q1443" s="5">
        <v>14.42</v>
      </c>
      <c r="S1443" s="5">
        <v>14.42</v>
      </c>
      <c r="U1443" s="5">
        <v>16.41</v>
      </c>
    </row>
    <row r="1444" spans="17:21" x14ac:dyDescent="0.25">
      <c r="Q1444" s="5">
        <v>14.43</v>
      </c>
      <c r="S1444" s="5">
        <v>14.43</v>
      </c>
      <c r="U1444" s="5">
        <v>16.420000000000002</v>
      </c>
    </row>
    <row r="1445" spans="17:21" x14ac:dyDescent="0.25">
      <c r="Q1445" s="5">
        <v>14.44</v>
      </c>
      <c r="S1445" s="5">
        <v>14.44</v>
      </c>
      <c r="U1445" s="5">
        <v>16.43</v>
      </c>
    </row>
    <row r="1446" spans="17:21" x14ac:dyDescent="0.25">
      <c r="Q1446" s="5">
        <v>14.45</v>
      </c>
      <c r="S1446" s="5">
        <v>14.45</v>
      </c>
      <c r="U1446" s="5">
        <v>16.440000000000001</v>
      </c>
    </row>
    <row r="1447" spans="17:21" x14ac:dyDescent="0.25">
      <c r="Q1447" s="5">
        <v>14.46</v>
      </c>
      <c r="S1447" s="5">
        <v>14.46</v>
      </c>
      <c r="U1447" s="5">
        <v>16.45</v>
      </c>
    </row>
    <row r="1448" spans="17:21" x14ac:dyDescent="0.25">
      <c r="Q1448" s="5">
        <v>14.47</v>
      </c>
      <c r="S1448" s="5">
        <v>14.47</v>
      </c>
      <c r="U1448" s="5">
        <v>16.46</v>
      </c>
    </row>
    <row r="1449" spans="17:21" x14ac:dyDescent="0.25">
      <c r="Q1449" s="5">
        <v>14.48</v>
      </c>
      <c r="S1449" s="5">
        <v>14.48</v>
      </c>
      <c r="U1449" s="5">
        <v>16.47</v>
      </c>
    </row>
    <row r="1450" spans="17:21" x14ac:dyDescent="0.25">
      <c r="Q1450" s="5">
        <v>14.49</v>
      </c>
      <c r="S1450" s="5">
        <v>14.49</v>
      </c>
      <c r="U1450" s="5">
        <v>16.48</v>
      </c>
    </row>
    <row r="1451" spans="17:21" x14ac:dyDescent="0.25">
      <c r="Q1451" s="5">
        <v>14.5</v>
      </c>
      <c r="S1451" s="5">
        <v>14.5</v>
      </c>
      <c r="U1451" s="5">
        <v>16.489999999999998</v>
      </c>
    </row>
    <row r="1452" spans="17:21" x14ac:dyDescent="0.25">
      <c r="Q1452" s="5">
        <v>14.51</v>
      </c>
      <c r="S1452" s="5">
        <v>14.51</v>
      </c>
      <c r="U1452" s="5">
        <v>16.5</v>
      </c>
    </row>
    <row r="1453" spans="17:21" x14ac:dyDescent="0.25">
      <c r="Q1453" s="5">
        <v>14.52</v>
      </c>
      <c r="S1453" s="5">
        <v>14.52</v>
      </c>
      <c r="U1453" s="5">
        <v>16.510000000000002</v>
      </c>
    </row>
    <row r="1454" spans="17:21" x14ac:dyDescent="0.25">
      <c r="Q1454" s="5">
        <v>14.53</v>
      </c>
      <c r="S1454" s="5">
        <v>14.53</v>
      </c>
      <c r="U1454" s="5">
        <v>16.52</v>
      </c>
    </row>
    <row r="1455" spans="17:21" x14ac:dyDescent="0.25">
      <c r="Q1455" s="5">
        <v>14.54</v>
      </c>
      <c r="S1455" s="5">
        <v>14.54</v>
      </c>
      <c r="U1455" s="5">
        <v>16.53</v>
      </c>
    </row>
    <row r="1456" spans="17:21" x14ac:dyDescent="0.25">
      <c r="Q1456" s="5">
        <v>14.55</v>
      </c>
      <c r="S1456" s="5">
        <v>14.55</v>
      </c>
      <c r="U1456" s="5">
        <v>16.54</v>
      </c>
    </row>
    <row r="1457" spans="17:22" x14ac:dyDescent="0.25">
      <c r="Q1457" s="5">
        <v>14.56</v>
      </c>
      <c r="S1457" s="5">
        <v>14.56</v>
      </c>
      <c r="U1457" s="5">
        <v>16.55</v>
      </c>
    </row>
    <row r="1458" spans="17:22" x14ac:dyDescent="0.25">
      <c r="Q1458" s="5">
        <v>14.57</v>
      </c>
      <c r="S1458" s="5">
        <v>14.57</v>
      </c>
      <c r="U1458" s="5">
        <v>16.559999999999999</v>
      </c>
    </row>
    <row r="1459" spans="17:22" x14ac:dyDescent="0.25">
      <c r="Q1459" s="5">
        <v>14.58</v>
      </c>
      <c r="S1459" s="5">
        <v>14.58</v>
      </c>
      <c r="U1459" s="5">
        <v>16.57</v>
      </c>
    </row>
    <row r="1460" spans="17:22" x14ac:dyDescent="0.25">
      <c r="Q1460" s="5">
        <v>14.59</v>
      </c>
      <c r="S1460" s="5">
        <v>14.59</v>
      </c>
      <c r="U1460" s="5">
        <v>16.579999999999998</v>
      </c>
    </row>
    <row r="1461" spans="17:22" x14ac:dyDescent="0.25">
      <c r="Q1461" s="5">
        <v>14.6</v>
      </c>
      <c r="S1461" s="5">
        <v>14.6</v>
      </c>
      <c r="U1461" s="5">
        <v>16.59</v>
      </c>
    </row>
    <row r="1462" spans="17:22" x14ac:dyDescent="0.25">
      <c r="Q1462" s="5">
        <v>14.61</v>
      </c>
      <c r="S1462" s="5">
        <v>14.61</v>
      </c>
      <c r="U1462" s="5">
        <v>16.600000000000001</v>
      </c>
    </row>
    <row r="1463" spans="17:22" x14ac:dyDescent="0.25">
      <c r="Q1463" s="5">
        <v>14.62</v>
      </c>
      <c r="S1463" s="5">
        <v>14.62</v>
      </c>
      <c r="U1463" s="5">
        <v>16.61</v>
      </c>
    </row>
    <row r="1464" spans="17:22" x14ac:dyDescent="0.25">
      <c r="Q1464" s="5">
        <v>14.63</v>
      </c>
      <c r="S1464" s="5">
        <v>14.63</v>
      </c>
      <c r="U1464" s="5">
        <v>16.62</v>
      </c>
    </row>
    <row r="1465" spans="17:22" x14ac:dyDescent="0.25">
      <c r="Q1465" s="5">
        <v>14.64</v>
      </c>
      <c r="S1465" s="5">
        <v>14.64</v>
      </c>
      <c r="U1465" s="5">
        <v>16.63</v>
      </c>
      <c r="V1465">
        <v>143.98199774971741</v>
      </c>
    </row>
    <row r="1466" spans="17:22" x14ac:dyDescent="0.25">
      <c r="Q1466" s="5">
        <v>14.65</v>
      </c>
      <c r="S1466" s="5">
        <v>14.65</v>
      </c>
      <c r="U1466" s="5">
        <v>16.64</v>
      </c>
    </row>
    <row r="1467" spans="17:22" x14ac:dyDescent="0.25">
      <c r="Q1467" s="5">
        <v>14.66</v>
      </c>
      <c r="S1467" s="5">
        <v>14.66</v>
      </c>
      <c r="U1467" s="5">
        <v>16.649999999999999</v>
      </c>
    </row>
    <row r="1468" spans="17:22" x14ac:dyDescent="0.25">
      <c r="Q1468" s="5">
        <v>14.67</v>
      </c>
      <c r="S1468" s="5">
        <v>14.67</v>
      </c>
      <c r="U1468" s="5">
        <v>16.66</v>
      </c>
    </row>
    <row r="1469" spans="17:22" x14ac:dyDescent="0.25">
      <c r="Q1469" s="5">
        <v>14.68</v>
      </c>
      <c r="S1469" s="5">
        <v>14.68</v>
      </c>
      <c r="U1469" s="5">
        <v>16.670000000000002</v>
      </c>
    </row>
    <row r="1470" spans="17:22" x14ac:dyDescent="0.25">
      <c r="Q1470" s="5">
        <v>14.69</v>
      </c>
      <c r="S1470" s="5">
        <v>14.69</v>
      </c>
      <c r="U1470" s="5">
        <v>16.68</v>
      </c>
    </row>
    <row r="1471" spans="17:22" x14ac:dyDescent="0.25">
      <c r="Q1471" s="5">
        <v>14.7</v>
      </c>
      <c r="S1471" s="5">
        <v>14.7</v>
      </c>
      <c r="U1471" s="5">
        <v>16.690000000000001</v>
      </c>
    </row>
    <row r="1472" spans="17:22" x14ac:dyDescent="0.25">
      <c r="Q1472" s="5">
        <v>14.71</v>
      </c>
      <c r="S1472" s="5">
        <v>14.71</v>
      </c>
      <c r="U1472" s="5">
        <v>16.7</v>
      </c>
    </row>
    <row r="1473" spans="17:21" x14ac:dyDescent="0.25">
      <c r="Q1473" s="5">
        <v>14.72</v>
      </c>
      <c r="S1473" s="5">
        <v>14.72</v>
      </c>
      <c r="U1473" s="5">
        <v>16.71</v>
      </c>
    </row>
    <row r="1474" spans="17:21" x14ac:dyDescent="0.25">
      <c r="Q1474" s="5">
        <v>14.73</v>
      </c>
      <c r="S1474" s="5">
        <v>14.73</v>
      </c>
      <c r="U1474" s="5">
        <v>16.72</v>
      </c>
    </row>
    <row r="1475" spans="17:21" x14ac:dyDescent="0.25">
      <c r="Q1475" s="5">
        <v>14.74</v>
      </c>
      <c r="S1475" s="5">
        <v>14.74</v>
      </c>
      <c r="U1475" s="5">
        <v>16.73</v>
      </c>
    </row>
    <row r="1476" spans="17:21" x14ac:dyDescent="0.25">
      <c r="Q1476" s="5">
        <v>14.75</v>
      </c>
      <c r="S1476" s="5">
        <v>14.75</v>
      </c>
      <c r="U1476" s="5">
        <v>16.739999999999998</v>
      </c>
    </row>
    <row r="1477" spans="17:21" x14ac:dyDescent="0.25">
      <c r="Q1477" s="5">
        <v>14.76</v>
      </c>
      <c r="S1477" s="5">
        <v>14.76</v>
      </c>
      <c r="U1477" s="5">
        <v>16.75</v>
      </c>
    </row>
    <row r="1478" spans="17:21" x14ac:dyDescent="0.25">
      <c r="Q1478" s="5">
        <v>14.77</v>
      </c>
      <c r="S1478" s="5">
        <v>14.77</v>
      </c>
      <c r="U1478" s="5">
        <v>16.760000000000002</v>
      </c>
    </row>
    <row r="1479" spans="17:21" x14ac:dyDescent="0.25">
      <c r="Q1479" s="5">
        <v>14.78</v>
      </c>
      <c r="S1479" s="5">
        <v>14.78</v>
      </c>
      <c r="U1479" s="5">
        <v>16.77</v>
      </c>
    </row>
    <row r="1480" spans="17:21" x14ac:dyDescent="0.25">
      <c r="Q1480" s="5">
        <v>14.79</v>
      </c>
      <c r="S1480" s="5">
        <v>14.79</v>
      </c>
      <c r="U1480" s="5">
        <v>16.78</v>
      </c>
    </row>
    <row r="1481" spans="17:21" x14ac:dyDescent="0.25">
      <c r="Q1481" s="5">
        <v>14.8</v>
      </c>
      <c r="S1481" s="5">
        <v>14.8</v>
      </c>
      <c r="U1481" s="5">
        <v>16.79</v>
      </c>
    </row>
    <row r="1482" spans="17:21" x14ac:dyDescent="0.25">
      <c r="Q1482" s="5">
        <v>14.81</v>
      </c>
      <c r="S1482" s="5">
        <v>14.81</v>
      </c>
      <c r="U1482" s="5">
        <v>16.8</v>
      </c>
    </row>
    <row r="1483" spans="17:21" x14ac:dyDescent="0.25">
      <c r="Q1483" s="5">
        <v>14.82</v>
      </c>
      <c r="S1483" s="5">
        <v>14.82</v>
      </c>
      <c r="U1483" s="5">
        <v>16.809999999999999</v>
      </c>
    </row>
    <row r="1484" spans="17:21" x14ac:dyDescent="0.25">
      <c r="Q1484" s="5">
        <v>14.83</v>
      </c>
      <c r="S1484" s="5">
        <v>14.83</v>
      </c>
      <c r="U1484" s="5">
        <v>16.82</v>
      </c>
    </row>
    <row r="1485" spans="17:21" x14ac:dyDescent="0.25">
      <c r="Q1485" s="5">
        <v>14.84</v>
      </c>
      <c r="S1485" s="5">
        <v>14.84</v>
      </c>
      <c r="U1485" s="5">
        <v>16.829999999999998</v>
      </c>
    </row>
    <row r="1486" spans="17:21" x14ac:dyDescent="0.25">
      <c r="Q1486" s="5">
        <v>14.85</v>
      </c>
      <c r="S1486" s="5">
        <v>14.85</v>
      </c>
      <c r="U1486" s="5">
        <v>16.84</v>
      </c>
    </row>
    <row r="1487" spans="17:21" x14ac:dyDescent="0.25">
      <c r="Q1487" s="5">
        <v>14.86</v>
      </c>
      <c r="S1487" s="5">
        <v>14.86</v>
      </c>
      <c r="U1487" s="5">
        <v>16.850000000000001</v>
      </c>
    </row>
    <row r="1488" spans="17:21" x14ac:dyDescent="0.25">
      <c r="Q1488" s="5">
        <v>14.87</v>
      </c>
      <c r="S1488" s="5">
        <v>14.87</v>
      </c>
      <c r="U1488" s="5">
        <v>16.86</v>
      </c>
    </row>
    <row r="1489" spans="17:21" x14ac:dyDescent="0.25">
      <c r="Q1489" s="5">
        <v>14.88</v>
      </c>
      <c r="S1489" s="5">
        <v>14.88</v>
      </c>
      <c r="U1489" s="5">
        <v>16.87</v>
      </c>
    </row>
    <row r="1490" spans="17:21" x14ac:dyDescent="0.25">
      <c r="Q1490" s="5">
        <v>14.89</v>
      </c>
      <c r="S1490" s="5">
        <v>14.89</v>
      </c>
      <c r="U1490" s="5">
        <v>16.88</v>
      </c>
    </row>
    <row r="1491" spans="17:21" x14ac:dyDescent="0.25">
      <c r="Q1491" s="5">
        <v>14.9</v>
      </c>
      <c r="S1491" s="5">
        <v>14.9</v>
      </c>
      <c r="U1491" s="5">
        <v>16.89</v>
      </c>
    </row>
    <row r="1492" spans="17:21" x14ac:dyDescent="0.25">
      <c r="Q1492" s="5">
        <v>14.91</v>
      </c>
      <c r="S1492" s="5">
        <v>14.91</v>
      </c>
      <c r="U1492" s="5">
        <v>16.899999999999999</v>
      </c>
    </row>
    <row r="1493" spans="17:21" x14ac:dyDescent="0.25">
      <c r="Q1493" s="5">
        <v>14.92</v>
      </c>
      <c r="S1493" s="5">
        <v>14.92</v>
      </c>
      <c r="U1493" s="5">
        <v>16.91</v>
      </c>
    </row>
    <row r="1494" spans="17:21" x14ac:dyDescent="0.25">
      <c r="Q1494" s="5">
        <v>14.93</v>
      </c>
      <c r="S1494" s="5">
        <v>14.93</v>
      </c>
      <c r="U1494" s="5">
        <v>16.920000000000002</v>
      </c>
    </row>
    <row r="1495" spans="17:21" x14ac:dyDescent="0.25">
      <c r="Q1495" s="5">
        <v>14.94</v>
      </c>
      <c r="S1495" s="5">
        <v>14.94</v>
      </c>
      <c r="U1495" s="5">
        <v>16.93</v>
      </c>
    </row>
    <row r="1496" spans="17:21" x14ac:dyDescent="0.25">
      <c r="Q1496" s="5">
        <v>14.95</v>
      </c>
      <c r="S1496" s="5">
        <v>14.95</v>
      </c>
      <c r="U1496" s="5">
        <v>16.940000000000001</v>
      </c>
    </row>
    <row r="1497" spans="17:21" x14ac:dyDescent="0.25">
      <c r="Q1497" s="5">
        <v>14.96</v>
      </c>
      <c r="S1497" s="5">
        <v>14.96</v>
      </c>
      <c r="U1497" s="5">
        <v>16.95</v>
      </c>
    </row>
    <row r="1498" spans="17:21" x14ac:dyDescent="0.25">
      <c r="Q1498" s="5">
        <v>14.97</v>
      </c>
      <c r="S1498" s="5">
        <v>14.97</v>
      </c>
      <c r="U1498" s="5">
        <v>16.96</v>
      </c>
    </row>
    <row r="1499" spans="17:21" x14ac:dyDescent="0.25">
      <c r="Q1499" s="5">
        <v>14.98</v>
      </c>
      <c r="S1499" s="5">
        <v>14.98</v>
      </c>
      <c r="U1499" s="5">
        <v>16.97</v>
      </c>
    </row>
    <row r="1500" spans="17:21" x14ac:dyDescent="0.25">
      <c r="Q1500" s="5">
        <v>14.99</v>
      </c>
      <c r="S1500" s="5">
        <v>14.99</v>
      </c>
      <c r="U1500" s="5">
        <v>16.98</v>
      </c>
    </row>
    <row r="1501" spans="17:21" x14ac:dyDescent="0.25">
      <c r="Q1501" s="5">
        <v>15</v>
      </c>
      <c r="S1501" s="5">
        <v>15</v>
      </c>
      <c r="U1501" s="5">
        <v>16.989999999999998</v>
      </c>
    </row>
    <row r="1502" spans="17:21" x14ac:dyDescent="0.25">
      <c r="Q1502" s="5">
        <v>15.01</v>
      </c>
      <c r="S1502" s="5">
        <v>15.01</v>
      </c>
      <c r="U1502" s="5">
        <v>17</v>
      </c>
    </row>
    <row r="1503" spans="17:21" x14ac:dyDescent="0.25">
      <c r="Q1503" s="5">
        <v>15.02</v>
      </c>
      <c r="S1503" s="5">
        <v>15.02</v>
      </c>
      <c r="U1503" s="5">
        <v>17.010000000000002</v>
      </c>
    </row>
    <row r="1504" spans="17:21" x14ac:dyDescent="0.25">
      <c r="Q1504" s="5">
        <v>15.03</v>
      </c>
      <c r="S1504" s="5">
        <v>15.03</v>
      </c>
      <c r="U1504" s="5">
        <v>17.02</v>
      </c>
    </row>
    <row r="1505" spans="17:22" x14ac:dyDescent="0.25">
      <c r="Q1505" s="5">
        <v>15.04</v>
      </c>
      <c r="S1505" s="5">
        <v>15.04</v>
      </c>
      <c r="U1505" s="5">
        <v>17.03</v>
      </c>
    </row>
    <row r="1506" spans="17:22" x14ac:dyDescent="0.25">
      <c r="Q1506" s="5">
        <v>15.05</v>
      </c>
      <c r="S1506" s="5">
        <v>15.05</v>
      </c>
      <c r="U1506" s="5">
        <v>17.04</v>
      </c>
    </row>
    <row r="1507" spans="17:22" x14ac:dyDescent="0.25">
      <c r="Q1507" s="5">
        <v>15.06</v>
      </c>
      <c r="S1507" s="5">
        <v>15.06</v>
      </c>
      <c r="U1507" s="5">
        <v>17.05</v>
      </c>
    </row>
    <row r="1508" spans="17:22" x14ac:dyDescent="0.25">
      <c r="Q1508" s="5">
        <v>15.07</v>
      </c>
      <c r="S1508" s="5">
        <v>15.07</v>
      </c>
      <c r="U1508" s="5">
        <v>17.059999999999999</v>
      </c>
    </row>
    <row r="1509" spans="17:22" x14ac:dyDescent="0.25">
      <c r="Q1509" s="5">
        <v>15.08</v>
      </c>
      <c r="S1509" s="5">
        <v>15.08</v>
      </c>
      <c r="U1509" s="5">
        <v>17.07</v>
      </c>
    </row>
    <row r="1510" spans="17:22" x14ac:dyDescent="0.25">
      <c r="Q1510" s="5">
        <v>15.09</v>
      </c>
      <c r="S1510" s="5">
        <v>15.09</v>
      </c>
      <c r="U1510" s="5">
        <v>17.079999999999998</v>
      </c>
    </row>
    <row r="1511" spans="17:22" x14ac:dyDescent="0.25">
      <c r="Q1511" s="5">
        <v>15.1</v>
      </c>
      <c r="S1511" s="5">
        <v>15.1</v>
      </c>
      <c r="U1511" s="5">
        <v>17.09</v>
      </c>
    </row>
    <row r="1512" spans="17:22" x14ac:dyDescent="0.25">
      <c r="Q1512" s="5">
        <v>15.11</v>
      </c>
      <c r="S1512" s="5">
        <v>15.11</v>
      </c>
      <c r="U1512" s="5">
        <v>17.100000000000001</v>
      </c>
    </row>
    <row r="1513" spans="17:22" x14ac:dyDescent="0.25">
      <c r="Q1513" s="5">
        <v>15.12</v>
      </c>
      <c r="S1513" s="5">
        <v>15.12</v>
      </c>
      <c r="U1513" s="5">
        <v>17.11</v>
      </c>
    </row>
    <row r="1514" spans="17:22" x14ac:dyDescent="0.25">
      <c r="Q1514" s="5">
        <v>15.13</v>
      </c>
      <c r="S1514" s="5">
        <v>15.13</v>
      </c>
      <c r="U1514" s="5">
        <v>17.12</v>
      </c>
    </row>
    <row r="1515" spans="17:22" x14ac:dyDescent="0.25">
      <c r="Q1515" s="5">
        <v>15.14</v>
      </c>
      <c r="S1515" s="5">
        <v>15.14</v>
      </c>
      <c r="U1515" s="5">
        <v>17.13</v>
      </c>
      <c r="V1515">
        <v>128.55535513367701</v>
      </c>
    </row>
    <row r="1516" spans="17:22" x14ac:dyDescent="0.25">
      <c r="Q1516" s="5">
        <v>15.15</v>
      </c>
      <c r="S1516" s="5">
        <v>15.15</v>
      </c>
      <c r="U1516" s="5">
        <v>17.14</v>
      </c>
    </row>
    <row r="1517" spans="17:22" x14ac:dyDescent="0.25">
      <c r="Q1517" s="5">
        <v>15.16</v>
      </c>
      <c r="S1517" s="5">
        <v>15.16</v>
      </c>
      <c r="U1517" s="5">
        <v>17.149999999999999</v>
      </c>
    </row>
    <row r="1518" spans="17:22" x14ac:dyDescent="0.25">
      <c r="Q1518" s="5">
        <v>15.17</v>
      </c>
      <c r="S1518" s="5">
        <v>15.17</v>
      </c>
      <c r="U1518" s="5">
        <v>17.16</v>
      </c>
    </row>
    <row r="1519" spans="17:22" x14ac:dyDescent="0.25">
      <c r="Q1519" s="5">
        <v>15.18</v>
      </c>
      <c r="S1519" s="5">
        <v>15.18</v>
      </c>
      <c r="U1519" s="5">
        <v>17.170000000000002</v>
      </c>
    </row>
    <row r="1520" spans="17:22" x14ac:dyDescent="0.25">
      <c r="Q1520" s="5">
        <v>15.19</v>
      </c>
      <c r="S1520" s="5">
        <v>15.19</v>
      </c>
      <c r="U1520" s="5">
        <v>17.18</v>
      </c>
    </row>
    <row r="1521" spans="17:21" x14ac:dyDescent="0.25">
      <c r="Q1521" s="5">
        <v>15.2</v>
      </c>
      <c r="S1521" s="5">
        <v>15.2</v>
      </c>
      <c r="U1521" s="5">
        <v>17.190000000000001</v>
      </c>
    </row>
    <row r="1522" spans="17:21" x14ac:dyDescent="0.25">
      <c r="Q1522" s="5">
        <v>15.21</v>
      </c>
      <c r="S1522" s="5">
        <v>15.21</v>
      </c>
      <c r="U1522" s="5">
        <v>17.2</v>
      </c>
    </row>
    <row r="1523" spans="17:21" x14ac:dyDescent="0.25">
      <c r="Q1523" s="5">
        <v>15.22</v>
      </c>
      <c r="S1523" s="5">
        <v>15.22</v>
      </c>
      <c r="U1523" s="5">
        <v>17.21</v>
      </c>
    </row>
    <row r="1524" spans="17:21" x14ac:dyDescent="0.25">
      <c r="Q1524" s="5">
        <v>15.23</v>
      </c>
      <c r="S1524" s="5">
        <v>15.23</v>
      </c>
      <c r="U1524" s="5">
        <v>17.22</v>
      </c>
    </row>
    <row r="1525" spans="17:21" x14ac:dyDescent="0.25">
      <c r="Q1525" s="5">
        <v>15.24</v>
      </c>
      <c r="S1525" s="5">
        <v>15.24</v>
      </c>
      <c r="U1525" s="5">
        <v>17.23</v>
      </c>
    </row>
    <row r="1526" spans="17:21" x14ac:dyDescent="0.25">
      <c r="Q1526" s="5">
        <v>15.25</v>
      </c>
      <c r="R1526" s="4">
        <v>147.05473844861999</v>
      </c>
      <c r="S1526" s="5">
        <v>15.25</v>
      </c>
      <c r="T1526">
        <v>140.18302169868221</v>
      </c>
      <c r="U1526" s="5">
        <v>17.239999999999998</v>
      </c>
    </row>
    <row r="1527" spans="17:21" x14ac:dyDescent="0.25">
      <c r="Q1527" s="5">
        <v>15.26</v>
      </c>
      <c r="S1527" s="5">
        <v>15.26</v>
      </c>
      <c r="U1527" s="5">
        <v>17.25</v>
      </c>
    </row>
    <row r="1528" spans="17:21" x14ac:dyDescent="0.25">
      <c r="Q1528" s="5">
        <v>15.27</v>
      </c>
      <c r="S1528" s="5">
        <v>15.27</v>
      </c>
      <c r="U1528" s="5">
        <v>17.260000000000002</v>
      </c>
    </row>
    <row r="1529" spans="17:21" x14ac:dyDescent="0.25">
      <c r="Q1529" s="5">
        <v>15.28</v>
      </c>
      <c r="S1529" s="5">
        <v>15.28</v>
      </c>
      <c r="U1529" s="5">
        <v>17.27</v>
      </c>
    </row>
    <row r="1530" spans="17:21" x14ac:dyDescent="0.25">
      <c r="Q1530" s="5">
        <v>15.29</v>
      </c>
      <c r="S1530" s="5">
        <v>15.29</v>
      </c>
      <c r="U1530" s="5">
        <v>17.28</v>
      </c>
    </row>
    <row r="1531" spans="17:21" x14ac:dyDescent="0.25">
      <c r="Q1531" s="5">
        <v>15.3</v>
      </c>
      <c r="S1531" s="5">
        <v>15.3</v>
      </c>
      <c r="U1531" s="5">
        <v>17.29</v>
      </c>
    </row>
    <row r="1532" spans="17:21" x14ac:dyDescent="0.25">
      <c r="Q1532" s="5">
        <v>15.31</v>
      </c>
      <c r="S1532" s="5">
        <v>15.31</v>
      </c>
      <c r="U1532" s="5">
        <v>17.3</v>
      </c>
    </row>
    <row r="1533" spans="17:21" x14ac:dyDescent="0.25">
      <c r="Q1533" s="5">
        <v>15.32</v>
      </c>
      <c r="S1533" s="5">
        <v>15.32</v>
      </c>
      <c r="U1533" s="5">
        <v>17.309999999999999</v>
      </c>
    </row>
    <row r="1534" spans="17:21" x14ac:dyDescent="0.25">
      <c r="Q1534" s="5">
        <v>15.33</v>
      </c>
      <c r="S1534" s="5">
        <v>15.33</v>
      </c>
      <c r="U1534" s="5">
        <v>17.32</v>
      </c>
    </row>
    <row r="1535" spans="17:21" x14ac:dyDescent="0.25">
      <c r="Q1535" s="5">
        <v>15.34</v>
      </c>
      <c r="S1535" s="5">
        <v>15.34</v>
      </c>
      <c r="U1535" s="5">
        <v>17.329999999999998</v>
      </c>
    </row>
    <row r="1536" spans="17:21" x14ac:dyDescent="0.25">
      <c r="Q1536" s="5">
        <v>15.35</v>
      </c>
      <c r="S1536" s="5">
        <v>15.35</v>
      </c>
      <c r="U1536" s="5">
        <v>17.34</v>
      </c>
    </row>
    <row r="1537" spans="17:21" x14ac:dyDescent="0.25">
      <c r="Q1537" s="5">
        <v>15.36</v>
      </c>
      <c r="S1537" s="5">
        <v>15.36</v>
      </c>
      <c r="U1537" s="5">
        <v>17.350000000000001</v>
      </c>
    </row>
    <row r="1538" spans="17:21" x14ac:dyDescent="0.25">
      <c r="Q1538" s="5">
        <v>15.37</v>
      </c>
      <c r="S1538" s="5">
        <v>15.37</v>
      </c>
      <c r="U1538" s="5">
        <v>17.36</v>
      </c>
    </row>
    <row r="1539" spans="17:21" x14ac:dyDescent="0.25">
      <c r="Q1539" s="5">
        <v>15.38</v>
      </c>
      <c r="S1539" s="5">
        <v>15.38</v>
      </c>
      <c r="U1539" s="5">
        <v>17.37</v>
      </c>
    </row>
    <row r="1540" spans="17:21" x14ac:dyDescent="0.25">
      <c r="Q1540" s="5">
        <v>15.39</v>
      </c>
      <c r="S1540" s="5">
        <v>15.39</v>
      </c>
      <c r="U1540" s="5">
        <v>17.38</v>
      </c>
    </row>
    <row r="1541" spans="17:21" x14ac:dyDescent="0.25">
      <c r="Q1541" s="5">
        <v>15.4</v>
      </c>
      <c r="S1541" s="5">
        <v>15.4</v>
      </c>
      <c r="U1541" s="5">
        <v>17.39</v>
      </c>
    </row>
    <row r="1542" spans="17:21" x14ac:dyDescent="0.25">
      <c r="Q1542" s="5">
        <v>15.41</v>
      </c>
      <c r="S1542" s="5">
        <v>15.41</v>
      </c>
      <c r="U1542" s="5">
        <v>17.399999999999999</v>
      </c>
    </row>
    <row r="1543" spans="17:21" x14ac:dyDescent="0.25">
      <c r="Q1543" s="5">
        <v>15.42</v>
      </c>
      <c r="S1543" s="5">
        <v>15.42</v>
      </c>
      <c r="U1543" s="5">
        <v>17.41</v>
      </c>
    </row>
    <row r="1544" spans="17:21" x14ac:dyDescent="0.25">
      <c r="Q1544" s="5">
        <v>15.43</v>
      </c>
      <c r="S1544" s="5">
        <v>15.43</v>
      </c>
      <c r="U1544" s="5">
        <v>17.420000000000002</v>
      </c>
    </row>
    <row r="1545" spans="17:21" x14ac:dyDescent="0.25">
      <c r="Q1545" s="5">
        <v>15.44</v>
      </c>
      <c r="S1545" s="5">
        <v>15.44</v>
      </c>
      <c r="U1545" s="5">
        <v>17.43</v>
      </c>
    </row>
    <row r="1546" spans="17:21" x14ac:dyDescent="0.25">
      <c r="Q1546" s="5">
        <v>15.45</v>
      </c>
      <c r="S1546" s="5">
        <v>15.45</v>
      </c>
      <c r="U1546" s="5">
        <v>17.440000000000001</v>
      </c>
    </row>
    <row r="1547" spans="17:21" x14ac:dyDescent="0.25">
      <c r="Q1547" s="5">
        <v>15.46</v>
      </c>
      <c r="S1547" s="5">
        <v>15.46</v>
      </c>
      <c r="U1547" s="5">
        <v>17.45</v>
      </c>
    </row>
    <row r="1548" spans="17:21" x14ac:dyDescent="0.25">
      <c r="Q1548" s="5">
        <v>15.47</v>
      </c>
      <c r="S1548" s="5">
        <v>15.47</v>
      </c>
      <c r="U1548" s="5">
        <v>17.46</v>
      </c>
    </row>
    <row r="1549" spans="17:21" x14ac:dyDescent="0.25">
      <c r="Q1549" s="5">
        <v>15.48</v>
      </c>
      <c r="S1549" s="5">
        <v>15.48</v>
      </c>
      <c r="U1549" s="5">
        <v>17.47</v>
      </c>
    </row>
    <row r="1550" spans="17:21" x14ac:dyDescent="0.25">
      <c r="Q1550" s="5">
        <v>15.49</v>
      </c>
      <c r="S1550" s="5">
        <v>15.49</v>
      </c>
      <c r="U1550" s="5">
        <v>17.48</v>
      </c>
    </row>
    <row r="1551" spans="17:21" x14ac:dyDescent="0.25">
      <c r="Q1551" s="5">
        <v>15.5</v>
      </c>
      <c r="S1551" s="5">
        <v>15.5</v>
      </c>
      <c r="U1551" s="5">
        <v>17.489999999999998</v>
      </c>
    </row>
    <row r="1552" spans="17:21" x14ac:dyDescent="0.25">
      <c r="Q1552" s="5">
        <v>15.51</v>
      </c>
      <c r="S1552" s="5">
        <v>15.51</v>
      </c>
      <c r="U1552" s="5">
        <v>17.5</v>
      </c>
    </row>
    <row r="1553" spans="17:22" x14ac:dyDescent="0.25">
      <c r="Q1553" s="5">
        <v>15.52</v>
      </c>
      <c r="S1553" s="5">
        <v>15.52</v>
      </c>
      <c r="U1553" s="5">
        <v>17.510000000000002</v>
      </c>
    </row>
    <row r="1554" spans="17:22" x14ac:dyDescent="0.25">
      <c r="Q1554" s="5">
        <v>15.53</v>
      </c>
      <c r="S1554" s="5">
        <v>15.53</v>
      </c>
      <c r="U1554" s="5">
        <v>17.52</v>
      </c>
    </row>
    <row r="1555" spans="17:22" x14ac:dyDescent="0.25">
      <c r="Q1555" s="5">
        <v>15.54</v>
      </c>
      <c r="S1555" s="5">
        <v>15.54</v>
      </c>
      <c r="U1555" s="5">
        <v>17.53</v>
      </c>
    </row>
    <row r="1556" spans="17:22" x14ac:dyDescent="0.25">
      <c r="Q1556" s="5">
        <v>15.55</v>
      </c>
      <c r="S1556" s="5">
        <v>15.55</v>
      </c>
      <c r="U1556" s="5">
        <v>17.54</v>
      </c>
    </row>
    <row r="1557" spans="17:22" x14ac:dyDescent="0.25">
      <c r="Q1557" s="5">
        <v>15.56</v>
      </c>
      <c r="S1557" s="5">
        <v>15.56</v>
      </c>
      <c r="U1557" s="5">
        <v>17.55</v>
      </c>
    </row>
    <row r="1558" spans="17:22" x14ac:dyDescent="0.25">
      <c r="Q1558" s="5">
        <v>15.57</v>
      </c>
      <c r="S1558" s="5">
        <v>15.57</v>
      </c>
      <c r="U1558" s="5">
        <v>17.559999999999999</v>
      </c>
    </row>
    <row r="1559" spans="17:22" x14ac:dyDescent="0.25">
      <c r="Q1559" s="5">
        <v>15.58</v>
      </c>
      <c r="S1559" s="5">
        <v>15.58</v>
      </c>
      <c r="U1559" s="5">
        <v>17.57</v>
      </c>
    </row>
    <row r="1560" spans="17:22" x14ac:dyDescent="0.25">
      <c r="Q1560" s="5">
        <v>15.59</v>
      </c>
      <c r="S1560" s="5">
        <v>15.59</v>
      </c>
      <c r="U1560" s="5">
        <v>17.579999999999998</v>
      </c>
    </row>
    <row r="1561" spans="17:22" x14ac:dyDescent="0.25">
      <c r="Q1561" s="5">
        <v>15.6</v>
      </c>
      <c r="S1561" s="5">
        <v>15.6</v>
      </c>
      <c r="U1561" s="5">
        <v>17.59</v>
      </c>
    </row>
    <row r="1562" spans="17:22" x14ac:dyDescent="0.25">
      <c r="Q1562" s="5">
        <v>15.61</v>
      </c>
      <c r="S1562" s="5">
        <v>15.61</v>
      </c>
      <c r="U1562" s="5">
        <v>17.600000000000001</v>
      </c>
    </row>
    <row r="1563" spans="17:22" x14ac:dyDescent="0.25">
      <c r="Q1563" s="5">
        <v>15.62</v>
      </c>
      <c r="S1563" s="5">
        <v>15.62</v>
      </c>
      <c r="U1563" s="5">
        <v>17.61</v>
      </c>
    </row>
    <row r="1564" spans="17:22" x14ac:dyDescent="0.25">
      <c r="Q1564" s="5">
        <v>15.63</v>
      </c>
      <c r="S1564" s="5">
        <v>15.63</v>
      </c>
      <c r="U1564" s="5">
        <v>17.62</v>
      </c>
    </row>
    <row r="1565" spans="17:22" x14ac:dyDescent="0.25">
      <c r="Q1565" s="5">
        <v>15.64</v>
      </c>
      <c r="S1565" s="5">
        <v>15.64</v>
      </c>
      <c r="U1565" s="5">
        <v>17.63</v>
      </c>
      <c r="V1565">
        <v>184.59230480733231</v>
      </c>
    </row>
    <row r="1566" spans="17:22" x14ac:dyDescent="0.25">
      <c r="Q1566" s="5">
        <v>15.65</v>
      </c>
      <c r="S1566" s="5">
        <v>15.65</v>
      </c>
      <c r="U1566" s="5">
        <v>17.64</v>
      </c>
    </row>
    <row r="1567" spans="17:22" x14ac:dyDescent="0.25">
      <c r="Q1567" s="5">
        <v>15.66</v>
      </c>
      <c r="S1567" s="5">
        <v>15.66</v>
      </c>
      <c r="U1567" s="5">
        <v>17.649999999999999</v>
      </c>
    </row>
    <row r="1568" spans="17:22" x14ac:dyDescent="0.25">
      <c r="Q1568" s="5">
        <v>15.67</v>
      </c>
      <c r="S1568" s="5">
        <v>15.67</v>
      </c>
      <c r="U1568" s="5">
        <v>17.66</v>
      </c>
    </row>
    <row r="1569" spans="17:21" x14ac:dyDescent="0.25">
      <c r="Q1569" s="5">
        <v>15.68</v>
      </c>
      <c r="S1569" s="5">
        <v>15.68</v>
      </c>
      <c r="U1569" s="5">
        <v>17.670000000000002</v>
      </c>
    </row>
    <row r="1570" spans="17:21" x14ac:dyDescent="0.25">
      <c r="Q1570" s="5">
        <v>15.69</v>
      </c>
      <c r="S1570" s="5">
        <v>15.69</v>
      </c>
      <c r="U1570" s="5">
        <v>17.68</v>
      </c>
    </row>
    <row r="1571" spans="17:21" x14ac:dyDescent="0.25">
      <c r="Q1571" s="5">
        <v>15.7</v>
      </c>
      <c r="S1571" s="5">
        <v>15.7</v>
      </c>
      <c r="U1571" s="5">
        <v>17.690000000000001</v>
      </c>
    </row>
    <row r="1572" spans="17:21" x14ac:dyDescent="0.25">
      <c r="Q1572" s="5">
        <v>15.71</v>
      </c>
      <c r="S1572" s="5">
        <v>15.71</v>
      </c>
      <c r="U1572" s="5">
        <v>17.7</v>
      </c>
    </row>
    <row r="1573" spans="17:21" x14ac:dyDescent="0.25">
      <c r="Q1573" s="5">
        <v>15.72</v>
      </c>
      <c r="S1573" s="5">
        <v>15.72</v>
      </c>
      <c r="U1573" s="5">
        <v>17.71</v>
      </c>
    </row>
    <row r="1574" spans="17:21" x14ac:dyDescent="0.25">
      <c r="Q1574" s="5">
        <v>15.73</v>
      </c>
      <c r="S1574" s="5">
        <v>15.73</v>
      </c>
      <c r="U1574" s="5">
        <v>17.72</v>
      </c>
    </row>
    <row r="1575" spans="17:21" x14ac:dyDescent="0.25">
      <c r="Q1575" s="5">
        <v>15.74</v>
      </c>
      <c r="S1575" s="5">
        <v>15.74</v>
      </c>
      <c r="U1575" s="5">
        <v>17.73</v>
      </c>
    </row>
    <row r="1576" spans="17:21" x14ac:dyDescent="0.25">
      <c r="Q1576" s="5">
        <v>15.75</v>
      </c>
      <c r="S1576" s="5">
        <v>15.75</v>
      </c>
      <c r="U1576" s="5">
        <v>17.739999999999998</v>
      </c>
    </row>
    <row r="1577" spans="17:21" x14ac:dyDescent="0.25">
      <c r="Q1577" s="5">
        <v>15.76</v>
      </c>
      <c r="S1577" s="5">
        <v>15.76</v>
      </c>
      <c r="U1577" s="5">
        <v>17.75</v>
      </c>
    </row>
    <row r="1578" spans="17:21" x14ac:dyDescent="0.25">
      <c r="Q1578" s="5">
        <v>15.77</v>
      </c>
      <c r="S1578" s="5">
        <v>15.77</v>
      </c>
      <c r="U1578" s="5">
        <v>17.760000000000002</v>
      </c>
    </row>
    <row r="1579" spans="17:21" x14ac:dyDescent="0.25">
      <c r="Q1579" s="5">
        <v>15.78</v>
      </c>
      <c r="S1579" s="5">
        <v>15.78</v>
      </c>
      <c r="U1579" s="5">
        <v>17.77</v>
      </c>
    </row>
    <row r="1580" spans="17:21" x14ac:dyDescent="0.25">
      <c r="Q1580" s="5">
        <v>15.79</v>
      </c>
      <c r="S1580" s="5">
        <v>15.79</v>
      </c>
      <c r="U1580" s="5">
        <v>17.78</v>
      </c>
    </row>
    <row r="1581" spans="17:21" x14ac:dyDescent="0.25">
      <c r="Q1581" s="5">
        <v>15.8</v>
      </c>
      <c r="S1581" s="5">
        <v>15.8</v>
      </c>
      <c r="U1581" s="5">
        <v>17.79</v>
      </c>
    </row>
    <row r="1582" spans="17:21" x14ac:dyDescent="0.25">
      <c r="Q1582" s="5">
        <v>15.81</v>
      </c>
      <c r="S1582" s="5">
        <v>15.81</v>
      </c>
      <c r="U1582" s="5">
        <v>17.8</v>
      </c>
    </row>
    <row r="1583" spans="17:21" x14ac:dyDescent="0.25">
      <c r="Q1583" s="5">
        <v>15.82</v>
      </c>
      <c r="S1583" s="5">
        <v>15.82</v>
      </c>
      <c r="U1583" s="5">
        <v>17.809999999999999</v>
      </c>
    </row>
    <row r="1584" spans="17:21" x14ac:dyDescent="0.25">
      <c r="Q1584" s="5">
        <v>15.83</v>
      </c>
      <c r="S1584" s="5">
        <v>15.83</v>
      </c>
      <c r="U1584" s="5">
        <v>17.82</v>
      </c>
    </row>
    <row r="1585" spans="17:21" x14ac:dyDescent="0.25">
      <c r="Q1585" s="5">
        <v>15.84</v>
      </c>
      <c r="S1585" s="5">
        <v>15.84</v>
      </c>
      <c r="U1585" s="5">
        <v>17.829999999999998</v>
      </c>
    </row>
    <row r="1586" spans="17:21" x14ac:dyDescent="0.25">
      <c r="Q1586" s="5">
        <v>15.85</v>
      </c>
      <c r="S1586" s="5">
        <v>15.85</v>
      </c>
      <c r="U1586" s="5">
        <v>17.84</v>
      </c>
    </row>
    <row r="1587" spans="17:21" x14ac:dyDescent="0.25">
      <c r="Q1587" s="5">
        <v>15.86</v>
      </c>
      <c r="S1587" s="5">
        <v>15.86</v>
      </c>
      <c r="U1587" s="5">
        <v>17.850000000000001</v>
      </c>
    </row>
    <row r="1588" spans="17:21" x14ac:dyDescent="0.25">
      <c r="Q1588" s="5">
        <v>15.87</v>
      </c>
      <c r="S1588" s="5">
        <v>15.87</v>
      </c>
      <c r="U1588" s="5">
        <v>17.86</v>
      </c>
    </row>
    <row r="1589" spans="17:21" x14ac:dyDescent="0.25">
      <c r="Q1589" s="5">
        <v>15.88</v>
      </c>
      <c r="S1589" s="5">
        <v>15.88</v>
      </c>
      <c r="U1589" s="5">
        <v>17.87</v>
      </c>
    </row>
    <row r="1590" spans="17:21" x14ac:dyDescent="0.25">
      <c r="Q1590" s="5">
        <v>15.89</v>
      </c>
      <c r="S1590" s="5">
        <v>15.89</v>
      </c>
      <c r="U1590" s="5">
        <v>17.88</v>
      </c>
    </row>
    <row r="1591" spans="17:21" x14ac:dyDescent="0.25">
      <c r="Q1591" s="5">
        <v>15.9</v>
      </c>
      <c r="S1591" s="5">
        <v>15.9</v>
      </c>
      <c r="U1591" s="5">
        <v>17.89</v>
      </c>
    </row>
    <row r="1592" spans="17:21" x14ac:dyDescent="0.25">
      <c r="Q1592" s="5">
        <v>15.91</v>
      </c>
      <c r="S1592" s="5">
        <v>15.91</v>
      </c>
      <c r="U1592" s="5">
        <v>17.899999999999999</v>
      </c>
    </row>
    <row r="1593" spans="17:21" x14ac:dyDescent="0.25">
      <c r="Q1593" s="5">
        <v>15.92</v>
      </c>
      <c r="S1593" s="5">
        <v>15.92</v>
      </c>
      <c r="U1593" s="5">
        <v>17.91</v>
      </c>
    </row>
    <row r="1594" spans="17:21" x14ac:dyDescent="0.25">
      <c r="Q1594" s="5">
        <v>15.93</v>
      </c>
      <c r="S1594" s="5">
        <v>15.93</v>
      </c>
      <c r="U1594" s="5">
        <v>17.920000000000002</v>
      </c>
    </row>
    <row r="1595" spans="17:21" x14ac:dyDescent="0.25">
      <c r="Q1595" s="5">
        <v>15.94</v>
      </c>
      <c r="S1595" s="5">
        <v>15.94</v>
      </c>
      <c r="U1595" s="5">
        <v>17.93</v>
      </c>
    </row>
    <row r="1596" spans="17:21" x14ac:dyDescent="0.25">
      <c r="Q1596" s="5">
        <v>15.95</v>
      </c>
      <c r="S1596" s="5">
        <v>15.95</v>
      </c>
      <c r="U1596" s="5">
        <v>17.940000000000001</v>
      </c>
    </row>
    <row r="1597" spans="17:21" x14ac:dyDescent="0.25">
      <c r="Q1597" s="5">
        <v>15.96</v>
      </c>
      <c r="S1597" s="5">
        <v>15.96</v>
      </c>
      <c r="U1597" s="5">
        <v>17.95</v>
      </c>
    </row>
    <row r="1598" spans="17:21" x14ac:dyDescent="0.25">
      <c r="Q1598" s="5">
        <v>15.97</v>
      </c>
      <c r="S1598" s="5">
        <v>15.97</v>
      </c>
      <c r="U1598" s="5">
        <v>17.96</v>
      </c>
    </row>
    <row r="1599" spans="17:21" x14ac:dyDescent="0.25">
      <c r="Q1599" s="5">
        <v>15.98</v>
      </c>
      <c r="S1599" s="5">
        <v>15.98</v>
      </c>
      <c r="U1599" s="5">
        <v>17.97</v>
      </c>
    </row>
    <row r="1600" spans="17:21" x14ac:dyDescent="0.25">
      <c r="Q1600" s="5">
        <v>15.99</v>
      </c>
      <c r="S1600" s="5">
        <v>15.99</v>
      </c>
      <c r="U1600" s="5">
        <v>17.98</v>
      </c>
    </row>
    <row r="1601" spans="17:22" x14ac:dyDescent="0.25">
      <c r="Q1601" s="5">
        <v>16</v>
      </c>
      <c r="S1601" s="5">
        <v>16</v>
      </c>
      <c r="U1601" s="5">
        <v>17.989999999999998</v>
      </c>
    </row>
    <row r="1602" spans="17:22" x14ac:dyDescent="0.25">
      <c r="Q1602" s="5">
        <v>16.010000000000002</v>
      </c>
      <c r="S1602" s="5">
        <v>16.010000000000002</v>
      </c>
      <c r="U1602" s="5">
        <v>18</v>
      </c>
    </row>
    <row r="1603" spans="17:22" x14ac:dyDescent="0.25">
      <c r="Q1603" s="5">
        <v>16.02</v>
      </c>
      <c r="S1603" s="5">
        <v>16.02</v>
      </c>
      <c r="U1603" s="5">
        <v>18.010000000000002</v>
      </c>
    </row>
    <row r="1604" spans="17:22" x14ac:dyDescent="0.25">
      <c r="Q1604" s="5">
        <v>16.03</v>
      </c>
      <c r="S1604" s="5">
        <v>16.03</v>
      </c>
      <c r="U1604" s="5">
        <v>18.02</v>
      </c>
    </row>
    <row r="1605" spans="17:22" x14ac:dyDescent="0.25">
      <c r="Q1605" s="5">
        <v>16.04</v>
      </c>
      <c r="S1605" s="5">
        <v>16.04</v>
      </c>
      <c r="U1605" s="5">
        <v>18.03</v>
      </c>
    </row>
    <row r="1606" spans="17:22" x14ac:dyDescent="0.25">
      <c r="Q1606" s="5">
        <v>16.05</v>
      </c>
      <c r="S1606" s="5">
        <v>16.05</v>
      </c>
      <c r="U1606" s="5">
        <v>18.04</v>
      </c>
    </row>
    <row r="1607" spans="17:22" x14ac:dyDescent="0.25">
      <c r="Q1607" s="5">
        <v>16.059999999999999</v>
      </c>
      <c r="S1607" s="5">
        <v>16.059999999999999</v>
      </c>
      <c r="U1607" s="5">
        <v>18.05</v>
      </c>
    </row>
    <row r="1608" spans="17:22" x14ac:dyDescent="0.25">
      <c r="Q1608" s="5">
        <v>16.07</v>
      </c>
      <c r="S1608" s="5">
        <v>16.07</v>
      </c>
      <c r="U1608" s="5">
        <v>18.059999999999999</v>
      </c>
    </row>
    <row r="1609" spans="17:22" x14ac:dyDescent="0.25">
      <c r="Q1609" s="5">
        <v>16.079999999999998</v>
      </c>
      <c r="S1609" s="5">
        <v>16.079999999999998</v>
      </c>
      <c r="U1609" s="5">
        <v>18.07</v>
      </c>
    </row>
    <row r="1610" spans="17:22" x14ac:dyDescent="0.25">
      <c r="Q1610" s="5">
        <v>16.09</v>
      </c>
      <c r="S1610" s="5">
        <v>16.09</v>
      </c>
      <c r="U1610" s="5">
        <v>18.079999999999998</v>
      </c>
    </row>
    <row r="1611" spans="17:22" x14ac:dyDescent="0.25">
      <c r="Q1611" s="5">
        <v>16.100000000000001</v>
      </c>
      <c r="S1611" s="5">
        <v>16.100000000000001</v>
      </c>
      <c r="U1611" s="5">
        <v>18.09</v>
      </c>
    </row>
    <row r="1612" spans="17:22" x14ac:dyDescent="0.25">
      <c r="Q1612" s="5">
        <v>16.11</v>
      </c>
      <c r="S1612" s="5">
        <v>16.11</v>
      </c>
      <c r="U1612" s="5">
        <v>18.100000000000001</v>
      </c>
    </row>
    <row r="1613" spans="17:22" x14ac:dyDescent="0.25">
      <c r="Q1613" s="5">
        <v>16.12</v>
      </c>
      <c r="S1613" s="5">
        <v>16.12</v>
      </c>
      <c r="U1613" s="5">
        <v>18.11</v>
      </c>
    </row>
    <row r="1614" spans="17:22" x14ac:dyDescent="0.25">
      <c r="Q1614" s="5">
        <v>16.13</v>
      </c>
      <c r="S1614" s="5">
        <v>16.13</v>
      </c>
      <c r="U1614" s="5">
        <v>18.12</v>
      </c>
    </row>
    <row r="1615" spans="17:22" x14ac:dyDescent="0.25">
      <c r="Q1615" s="5">
        <v>16.14</v>
      </c>
      <c r="S1615" s="5">
        <v>16.14</v>
      </c>
      <c r="U1615" s="5">
        <v>18.13</v>
      </c>
      <c r="V1615">
        <v>135.8320733487904</v>
      </c>
    </row>
    <row r="1616" spans="17:22" x14ac:dyDescent="0.25">
      <c r="Q1616" s="5">
        <v>16.149999999999999</v>
      </c>
      <c r="S1616" s="5">
        <v>16.149999999999999</v>
      </c>
      <c r="U1616" s="5">
        <v>18.14</v>
      </c>
    </row>
    <row r="1617" spans="17:21" x14ac:dyDescent="0.25">
      <c r="Q1617" s="5">
        <v>16.16</v>
      </c>
      <c r="S1617" s="5">
        <v>16.16</v>
      </c>
      <c r="U1617" s="5">
        <v>18.149999999999999</v>
      </c>
    </row>
    <row r="1618" spans="17:21" x14ac:dyDescent="0.25">
      <c r="Q1618" s="5">
        <v>16.170000000000002</v>
      </c>
      <c r="S1618" s="5">
        <v>16.170000000000002</v>
      </c>
      <c r="U1618" s="5">
        <v>18.16</v>
      </c>
    </row>
    <row r="1619" spans="17:21" x14ac:dyDescent="0.25">
      <c r="Q1619" s="5">
        <v>16.18</v>
      </c>
      <c r="S1619" s="5">
        <v>16.18</v>
      </c>
      <c r="U1619" s="5">
        <v>18.170000000000002</v>
      </c>
    </row>
    <row r="1620" spans="17:21" x14ac:dyDescent="0.25">
      <c r="Q1620" s="5">
        <v>16.190000000000001</v>
      </c>
      <c r="S1620" s="5">
        <v>16.190000000000001</v>
      </c>
      <c r="U1620" s="5">
        <v>18.18</v>
      </c>
    </row>
    <row r="1621" spans="17:21" x14ac:dyDescent="0.25">
      <c r="Q1621" s="5">
        <v>16.2</v>
      </c>
      <c r="S1621" s="5">
        <v>16.2</v>
      </c>
      <c r="U1621" s="5">
        <v>18.190000000000001</v>
      </c>
    </row>
    <row r="1622" spans="17:21" x14ac:dyDescent="0.25">
      <c r="Q1622" s="5">
        <v>16.21</v>
      </c>
      <c r="S1622" s="5">
        <v>16.21</v>
      </c>
      <c r="U1622" s="5">
        <v>18.2</v>
      </c>
    </row>
    <row r="1623" spans="17:21" x14ac:dyDescent="0.25">
      <c r="Q1623" s="5">
        <v>16.22</v>
      </c>
      <c r="S1623" s="5">
        <v>16.22</v>
      </c>
      <c r="U1623" s="5">
        <v>18.21</v>
      </c>
    </row>
    <row r="1624" spans="17:21" x14ac:dyDescent="0.25">
      <c r="Q1624" s="5">
        <v>16.23</v>
      </c>
      <c r="S1624" s="5">
        <v>16.23</v>
      </c>
      <c r="U1624" s="5">
        <v>18.22</v>
      </c>
    </row>
    <row r="1625" spans="17:21" x14ac:dyDescent="0.25">
      <c r="Q1625" s="5">
        <v>16.239999999999998</v>
      </c>
      <c r="S1625" s="5">
        <v>16.239999999999998</v>
      </c>
      <c r="U1625" s="5">
        <v>18.23</v>
      </c>
    </row>
    <row r="1626" spans="17:21" x14ac:dyDescent="0.25">
      <c r="Q1626" s="5">
        <v>16.25</v>
      </c>
      <c r="S1626" s="5">
        <v>16.25</v>
      </c>
      <c r="U1626" s="5">
        <v>18.239999999999998</v>
      </c>
    </row>
    <row r="1627" spans="17:21" x14ac:dyDescent="0.25">
      <c r="Q1627" s="5">
        <v>16.260000000000002</v>
      </c>
      <c r="S1627" s="5">
        <v>16.260000000000002</v>
      </c>
      <c r="U1627" s="5">
        <v>18.25</v>
      </c>
    </row>
    <row r="1628" spans="17:21" x14ac:dyDescent="0.25">
      <c r="Q1628" s="5">
        <v>16.27</v>
      </c>
      <c r="S1628" s="5">
        <v>16.27</v>
      </c>
      <c r="U1628" s="5">
        <v>18.260000000000002</v>
      </c>
    </row>
    <row r="1629" spans="17:21" x14ac:dyDescent="0.25">
      <c r="Q1629" s="5">
        <v>16.28</v>
      </c>
      <c r="S1629" s="5">
        <v>16.28</v>
      </c>
      <c r="U1629" s="5">
        <v>18.27</v>
      </c>
    </row>
    <row r="1630" spans="17:21" x14ac:dyDescent="0.25">
      <c r="Q1630" s="5">
        <v>16.29</v>
      </c>
      <c r="S1630" s="5">
        <v>16.29</v>
      </c>
      <c r="U1630" s="5">
        <v>18.28</v>
      </c>
    </row>
    <row r="1631" spans="17:21" x14ac:dyDescent="0.25">
      <c r="Q1631" s="5">
        <v>16.3</v>
      </c>
      <c r="S1631" s="5">
        <v>16.3</v>
      </c>
      <c r="U1631" s="5">
        <v>18.29</v>
      </c>
    </row>
    <row r="1632" spans="17:21" x14ac:dyDescent="0.25">
      <c r="Q1632" s="5">
        <v>16.309999999999999</v>
      </c>
      <c r="S1632" s="5">
        <v>16.309999999999999</v>
      </c>
      <c r="U1632" s="5">
        <v>18.3</v>
      </c>
    </row>
    <row r="1633" spans="17:21" x14ac:dyDescent="0.25">
      <c r="Q1633" s="5">
        <v>16.32</v>
      </c>
      <c r="S1633" s="5">
        <v>16.32</v>
      </c>
      <c r="U1633" s="5">
        <v>18.309999999999999</v>
      </c>
    </row>
    <row r="1634" spans="17:21" x14ac:dyDescent="0.25">
      <c r="Q1634" s="5">
        <v>16.329999999999998</v>
      </c>
      <c r="S1634" s="5">
        <v>16.329999999999998</v>
      </c>
      <c r="U1634" s="5">
        <v>18.32</v>
      </c>
    </row>
    <row r="1635" spans="17:21" x14ac:dyDescent="0.25">
      <c r="Q1635" s="5">
        <v>16.34</v>
      </c>
      <c r="S1635" s="5">
        <v>16.34</v>
      </c>
      <c r="U1635" s="5">
        <v>18.329999999999998</v>
      </c>
    </row>
    <row r="1636" spans="17:21" x14ac:dyDescent="0.25">
      <c r="Q1636" s="5">
        <v>16.350000000000001</v>
      </c>
      <c r="S1636" s="5">
        <v>16.350000000000001</v>
      </c>
      <c r="U1636" s="5">
        <v>18.34</v>
      </c>
    </row>
    <row r="1637" spans="17:21" x14ac:dyDescent="0.25">
      <c r="Q1637" s="5">
        <v>16.36</v>
      </c>
      <c r="S1637" s="5">
        <v>16.36</v>
      </c>
      <c r="U1637" s="5">
        <v>18.350000000000001</v>
      </c>
    </row>
    <row r="1638" spans="17:21" x14ac:dyDescent="0.25">
      <c r="Q1638" s="5">
        <v>16.37</v>
      </c>
      <c r="S1638" s="5">
        <v>16.37</v>
      </c>
      <c r="U1638" s="5">
        <v>18.36</v>
      </c>
    </row>
    <row r="1639" spans="17:21" x14ac:dyDescent="0.25">
      <c r="Q1639" s="5">
        <v>16.38</v>
      </c>
      <c r="S1639" s="5">
        <v>16.38</v>
      </c>
      <c r="U1639" s="5">
        <v>18.37</v>
      </c>
    </row>
    <row r="1640" spans="17:21" x14ac:dyDescent="0.25">
      <c r="Q1640" s="5">
        <v>16.39</v>
      </c>
      <c r="S1640" s="5">
        <v>16.39</v>
      </c>
      <c r="U1640" s="5">
        <v>18.38</v>
      </c>
    </row>
    <row r="1641" spans="17:21" x14ac:dyDescent="0.25">
      <c r="Q1641" s="5">
        <v>16.399999999999999</v>
      </c>
      <c r="S1641" s="5">
        <v>16.399999999999999</v>
      </c>
      <c r="U1641" s="5">
        <v>18.39</v>
      </c>
    </row>
    <row r="1642" spans="17:21" x14ac:dyDescent="0.25">
      <c r="Q1642" s="5">
        <v>16.41</v>
      </c>
      <c r="S1642" s="5">
        <v>16.41</v>
      </c>
      <c r="U1642" s="5">
        <v>18.399999999999999</v>
      </c>
    </row>
    <row r="1643" spans="17:21" x14ac:dyDescent="0.25">
      <c r="Q1643" s="5">
        <v>16.420000000000002</v>
      </c>
      <c r="S1643" s="5">
        <v>16.420000000000002</v>
      </c>
      <c r="U1643" s="5">
        <v>18.41</v>
      </c>
    </row>
    <row r="1644" spans="17:21" x14ac:dyDescent="0.25">
      <c r="Q1644" s="5">
        <v>16.43</v>
      </c>
      <c r="S1644" s="5">
        <v>16.43</v>
      </c>
      <c r="U1644" s="5">
        <v>18.420000000000002</v>
      </c>
    </row>
    <row r="1645" spans="17:21" x14ac:dyDescent="0.25">
      <c r="Q1645" s="5">
        <v>16.440000000000001</v>
      </c>
      <c r="S1645" s="5">
        <v>16.440000000000001</v>
      </c>
      <c r="U1645" s="5">
        <v>18.43</v>
      </c>
    </row>
    <row r="1646" spans="17:21" x14ac:dyDescent="0.25">
      <c r="Q1646" s="5">
        <v>16.45</v>
      </c>
      <c r="S1646" s="5">
        <v>16.45</v>
      </c>
      <c r="U1646" s="5">
        <v>18.440000000000001</v>
      </c>
    </row>
    <row r="1647" spans="17:21" x14ac:dyDescent="0.25">
      <c r="Q1647" s="5">
        <v>16.46</v>
      </c>
      <c r="S1647" s="5">
        <v>16.46</v>
      </c>
      <c r="U1647" s="5">
        <v>18.45</v>
      </c>
    </row>
    <row r="1648" spans="17:21" x14ac:dyDescent="0.25">
      <c r="Q1648" s="5">
        <v>16.47</v>
      </c>
      <c r="S1648" s="5">
        <v>16.47</v>
      </c>
      <c r="U1648" s="5">
        <v>18.46</v>
      </c>
    </row>
    <row r="1649" spans="17:21" x14ac:dyDescent="0.25">
      <c r="Q1649" s="5">
        <v>16.48</v>
      </c>
      <c r="S1649" s="5">
        <v>16.48</v>
      </c>
      <c r="U1649" s="5">
        <v>18.47</v>
      </c>
    </row>
    <row r="1650" spans="17:21" x14ac:dyDescent="0.25">
      <c r="Q1650" s="5">
        <v>16.489999999999998</v>
      </c>
      <c r="S1650" s="5">
        <v>16.489999999999998</v>
      </c>
      <c r="U1650" s="5">
        <v>18.48</v>
      </c>
    </row>
    <row r="1651" spans="17:21" x14ac:dyDescent="0.25">
      <c r="Q1651" s="5">
        <v>16.5</v>
      </c>
      <c r="S1651" s="5">
        <v>16.5</v>
      </c>
      <c r="U1651" s="5">
        <v>18.489999999999998</v>
      </c>
    </row>
    <row r="1652" spans="17:21" x14ac:dyDescent="0.25">
      <c r="Q1652" s="5">
        <v>16.510000000000002</v>
      </c>
      <c r="S1652" s="5">
        <v>16.510000000000002</v>
      </c>
      <c r="U1652" s="5">
        <v>18.5</v>
      </c>
    </row>
    <row r="1653" spans="17:21" x14ac:dyDescent="0.25">
      <c r="Q1653" s="5">
        <v>16.52</v>
      </c>
      <c r="S1653" s="5">
        <v>16.52</v>
      </c>
      <c r="U1653" s="5">
        <v>18.510000000000002</v>
      </c>
    </row>
    <row r="1654" spans="17:21" x14ac:dyDescent="0.25">
      <c r="Q1654" s="5">
        <v>16.53</v>
      </c>
      <c r="S1654" s="5">
        <v>16.53</v>
      </c>
      <c r="U1654" s="5">
        <v>18.52</v>
      </c>
    </row>
    <row r="1655" spans="17:21" x14ac:dyDescent="0.25">
      <c r="Q1655" s="5">
        <v>16.54</v>
      </c>
      <c r="S1655" s="5">
        <v>16.54</v>
      </c>
      <c r="U1655" s="5">
        <v>18.53</v>
      </c>
    </row>
    <row r="1656" spans="17:21" x14ac:dyDescent="0.25">
      <c r="Q1656" s="5">
        <v>16.55</v>
      </c>
      <c r="S1656" s="5">
        <v>16.55</v>
      </c>
      <c r="U1656" s="5">
        <v>18.54</v>
      </c>
    </row>
    <row r="1657" spans="17:21" x14ac:dyDescent="0.25">
      <c r="Q1657" s="5">
        <v>16.559999999999999</v>
      </c>
      <c r="S1657" s="5">
        <v>16.559999999999999</v>
      </c>
      <c r="U1657" s="5">
        <v>18.55</v>
      </c>
    </row>
    <row r="1658" spans="17:21" x14ac:dyDescent="0.25">
      <c r="Q1658" s="5">
        <v>16.57</v>
      </c>
      <c r="S1658" s="5">
        <v>16.57</v>
      </c>
      <c r="U1658" s="5">
        <v>18.559999999999999</v>
      </c>
    </row>
    <row r="1659" spans="17:21" x14ac:dyDescent="0.25">
      <c r="Q1659" s="5">
        <v>16.579999999999998</v>
      </c>
      <c r="S1659" s="5">
        <v>16.579999999999998</v>
      </c>
      <c r="U1659" s="5">
        <v>18.57</v>
      </c>
    </row>
    <row r="1660" spans="17:21" x14ac:dyDescent="0.25">
      <c r="Q1660" s="5">
        <v>16.59</v>
      </c>
      <c r="S1660" s="5">
        <v>16.59</v>
      </c>
      <c r="U1660" s="5">
        <v>18.579999999999998</v>
      </c>
    </row>
    <row r="1661" spans="17:21" x14ac:dyDescent="0.25">
      <c r="Q1661" s="5">
        <v>16.600000000000001</v>
      </c>
      <c r="S1661" s="5">
        <v>16.600000000000001</v>
      </c>
      <c r="U1661" s="5">
        <v>18.59</v>
      </c>
    </row>
    <row r="1662" spans="17:21" x14ac:dyDescent="0.25">
      <c r="Q1662" s="5">
        <v>16.61</v>
      </c>
      <c r="S1662" s="5">
        <v>16.61</v>
      </c>
      <c r="U1662" s="5">
        <v>18.600000000000001</v>
      </c>
    </row>
    <row r="1663" spans="17:21" x14ac:dyDescent="0.25">
      <c r="Q1663" s="5">
        <v>16.62</v>
      </c>
      <c r="S1663" s="5">
        <v>16.62</v>
      </c>
      <c r="U1663" s="5">
        <v>18.61</v>
      </c>
    </row>
    <row r="1664" spans="17:21" x14ac:dyDescent="0.25">
      <c r="Q1664" s="5">
        <v>16.63</v>
      </c>
      <c r="S1664" s="5">
        <v>16.63</v>
      </c>
      <c r="U1664" s="5">
        <v>18.62</v>
      </c>
    </row>
    <row r="1665" spans="17:21" x14ac:dyDescent="0.25">
      <c r="Q1665" s="5">
        <v>16.64</v>
      </c>
      <c r="S1665" s="5">
        <v>16.64</v>
      </c>
      <c r="U1665" s="5">
        <v>18.63</v>
      </c>
    </row>
    <row r="1666" spans="17:21" x14ac:dyDescent="0.25">
      <c r="Q1666" s="5">
        <v>16.649999999999999</v>
      </c>
      <c r="S1666" s="5">
        <v>16.649999999999999</v>
      </c>
      <c r="U1666" s="5">
        <v>18.64</v>
      </c>
    </row>
    <row r="1667" spans="17:21" x14ac:dyDescent="0.25">
      <c r="Q1667" s="5">
        <v>16.66</v>
      </c>
      <c r="S1667" s="5">
        <v>16.66</v>
      </c>
      <c r="U1667" s="5">
        <v>18.649999999999999</v>
      </c>
    </row>
    <row r="1668" spans="17:21" x14ac:dyDescent="0.25">
      <c r="Q1668" s="5">
        <v>16.670000000000002</v>
      </c>
      <c r="S1668" s="5">
        <v>16.670000000000002</v>
      </c>
      <c r="U1668" s="5">
        <v>18.66</v>
      </c>
    </row>
    <row r="1669" spans="17:21" x14ac:dyDescent="0.25">
      <c r="Q1669" s="5">
        <v>16.68</v>
      </c>
      <c r="S1669" s="5">
        <v>16.68</v>
      </c>
      <c r="U1669" s="5">
        <v>18.670000000000002</v>
      </c>
    </row>
    <row r="1670" spans="17:21" x14ac:dyDescent="0.25">
      <c r="Q1670" s="5">
        <v>16.690000000000001</v>
      </c>
      <c r="S1670" s="5">
        <v>16.690000000000001</v>
      </c>
      <c r="U1670" s="5">
        <v>18.68</v>
      </c>
    </row>
    <row r="1671" spans="17:21" x14ac:dyDescent="0.25">
      <c r="Q1671" s="5">
        <v>16.7</v>
      </c>
      <c r="S1671" s="5">
        <v>16.7</v>
      </c>
      <c r="U1671" s="5">
        <v>18.690000000000001</v>
      </c>
    </row>
    <row r="1672" spans="17:21" x14ac:dyDescent="0.25">
      <c r="Q1672" s="5">
        <v>16.71</v>
      </c>
      <c r="S1672" s="5">
        <v>16.71</v>
      </c>
      <c r="U1672" s="5">
        <v>18.7</v>
      </c>
    </row>
    <row r="1673" spans="17:21" x14ac:dyDescent="0.25">
      <c r="Q1673" s="5">
        <v>16.72</v>
      </c>
      <c r="S1673" s="5">
        <v>16.72</v>
      </c>
      <c r="U1673" s="5">
        <v>18.71</v>
      </c>
    </row>
    <row r="1674" spans="17:21" x14ac:dyDescent="0.25">
      <c r="Q1674" s="5">
        <v>16.73</v>
      </c>
      <c r="S1674" s="5">
        <v>16.73</v>
      </c>
      <c r="U1674" s="5">
        <v>18.72</v>
      </c>
    </row>
    <row r="1675" spans="17:21" x14ac:dyDescent="0.25">
      <c r="Q1675" s="5">
        <v>16.739999999999998</v>
      </c>
      <c r="S1675" s="5">
        <v>16.739999999999998</v>
      </c>
      <c r="U1675" s="5">
        <v>18.73</v>
      </c>
    </row>
    <row r="1676" spans="17:21" x14ac:dyDescent="0.25">
      <c r="Q1676" s="5">
        <v>16.75</v>
      </c>
      <c r="R1676" s="4">
        <v>141.50550303546351</v>
      </c>
      <c r="S1676" s="5">
        <v>16.75</v>
      </c>
      <c r="T1676">
        <v>189.86814331340801</v>
      </c>
      <c r="U1676" s="5">
        <v>18.739999999999998</v>
      </c>
    </row>
    <row r="1677" spans="17:21" x14ac:dyDescent="0.25">
      <c r="Q1677" s="5">
        <v>16.760000000000002</v>
      </c>
      <c r="S1677" s="5">
        <v>16.760000000000002</v>
      </c>
      <c r="U1677" s="5">
        <v>18.75</v>
      </c>
    </row>
    <row r="1678" spans="17:21" x14ac:dyDescent="0.25">
      <c r="Q1678" s="5">
        <v>16.77</v>
      </c>
      <c r="S1678" s="5">
        <v>16.77</v>
      </c>
      <c r="U1678" s="5">
        <v>18.760000000000002</v>
      </c>
    </row>
    <row r="1679" spans="17:21" x14ac:dyDescent="0.25">
      <c r="Q1679" s="5">
        <v>16.78</v>
      </c>
      <c r="S1679" s="5">
        <v>16.78</v>
      </c>
      <c r="U1679" s="5">
        <v>18.77</v>
      </c>
    </row>
    <row r="1680" spans="17:21" x14ac:dyDescent="0.25">
      <c r="Q1680" s="5">
        <v>16.79</v>
      </c>
      <c r="S1680" s="5">
        <v>16.79</v>
      </c>
      <c r="U1680" s="5">
        <v>18.78</v>
      </c>
    </row>
    <row r="1681" spans="17:21" x14ac:dyDescent="0.25">
      <c r="Q1681" s="5">
        <v>16.8</v>
      </c>
      <c r="S1681" s="5">
        <v>16.8</v>
      </c>
      <c r="U1681" s="5">
        <v>18.79</v>
      </c>
    </row>
    <row r="1682" spans="17:21" x14ac:dyDescent="0.25">
      <c r="Q1682" s="5">
        <v>16.809999999999999</v>
      </c>
      <c r="S1682" s="5">
        <v>16.809999999999999</v>
      </c>
      <c r="U1682" s="5">
        <v>18.8</v>
      </c>
    </row>
    <row r="1683" spans="17:21" x14ac:dyDescent="0.25">
      <c r="Q1683" s="5">
        <v>16.82</v>
      </c>
      <c r="S1683" s="5">
        <v>16.82</v>
      </c>
      <c r="U1683" s="5">
        <v>18.809999999999999</v>
      </c>
    </row>
    <row r="1684" spans="17:21" x14ac:dyDescent="0.25">
      <c r="Q1684" s="5">
        <v>16.829999999999998</v>
      </c>
      <c r="S1684" s="5">
        <v>16.829999999999998</v>
      </c>
      <c r="U1684" s="5">
        <v>18.82</v>
      </c>
    </row>
    <row r="1685" spans="17:21" x14ac:dyDescent="0.25">
      <c r="Q1685" s="5">
        <v>16.84</v>
      </c>
      <c r="S1685" s="5">
        <v>16.84</v>
      </c>
      <c r="U1685" s="5">
        <v>18.829999999999998</v>
      </c>
    </row>
    <row r="1686" spans="17:21" x14ac:dyDescent="0.25">
      <c r="Q1686" s="5">
        <v>16.850000000000001</v>
      </c>
      <c r="S1686" s="5">
        <v>16.850000000000001</v>
      </c>
      <c r="U1686" s="5">
        <v>18.84</v>
      </c>
    </row>
    <row r="1687" spans="17:21" x14ac:dyDescent="0.25">
      <c r="Q1687" s="5">
        <v>16.86</v>
      </c>
      <c r="S1687" s="5">
        <v>16.86</v>
      </c>
      <c r="U1687" s="5">
        <v>18.850000000000001</v>
      </c>
    </row>
    <row r="1688" spans="17:21" x14ac:dyDescent="0.25">
      <c r="Q1688" s="5">
        <v>16.87</v>
      </c>
      <c r="S1688" s="5">
        <v>16.87</v>
      </c>
      <c r="U1688" s="5">
        <v>18.86</v>
      </c>
    </row>
    <row r="1689" spans="17:21" x14ac:dyDescent="0.25">
      <c r="Q1689" s="5">
        <v>16.88</v>
      </c>
      <c r="S1689" s="5">
        <v>16.88</v>
      </c>
      <c r="U1689" s="5">
        <v>18.87</v>
      </c>
    </row>
    <row r="1690" spans="17:21" x14ac:dyDescent="0.25">
      <c r="Q1690" s="5">
        <v>16.89</v>
      </c>
      <c r="S1690" s="5">
        <v>16.89</v>
      </c>
      <c r="U1690" s="5">
        <v>18.88</v>
      </c>
    </row>
    <row r="1691" spans="17:21" x14ac:dyDescent="0.25">
      <c r="Q1691" s="5">
        <v>16.899999999999999</v>
      </c>
      <c r="S1691" s="5">
        <v>16.899999999999999</v>
      </c>
      <c r="U1691" s="5">
        <v>18.89</v>
      </c>
    </row>
    <row r="1692" spans="17:21" x14ac:dyDescent="0.25">
      <c r="Q1692" s="5">
        <v>16.91</v>
      </c>
      <c r="S1692" s="5">
        <v>16.91</v>
      </c>
      <c r="U1692" s="5">
        <v>18.899999999999999</v>
      </c>
    </row>
    <row r="1693" spans="17:21" x14ac:dyDescent="0.25">
      <c r="Q1693" s="5">
        <v>16.920000000000002</v>
      </c>
      <c r="S1693" s="5">
        <v>16.920000000000002</v>
      </c>
      <c r="U1693" s="5">
        <v>18.91</v>
      </c>
    </row>
    <row r="1694" spans="17:21" x14ac:dyDescent="0.25">
      <c r="Q1694" s="5">
        <v>16.93</v>
      </c>
      <c r="S1694" s="5">
        <v>16.93</v>
      </c>
      <c r="U1694" s="5">
        <v>18.920000000000002</v>
      </c>
    </row>
    <row r="1695" spans="17:21" x14ac:dyDescent="0.25">
      <c r="Q1695" s="5">
        <v>16.940000000000001</v>
      </c>
      <c r="S1695" s="5">
        <v>16.940000000000001</v>
      </c>
      <c r="U1695" s="5">
        <v>18.93</v>
      </c>
    </row>
    <row r="1696" spans="17:21" x14ac:dyDescent="0.25">
      <c r="Q1696" s="5">
        <v>16.95</v>
      </c>
      <c r="S1696" s="5">
        <v>16.95</v>
      </c>
      <c r="U1696" s="5">
        <v>18.940000000000001</v>
      </c>
    </row>
    <row r="1697" spans="17:21" x14ac:dyDescent="0.25">
      <c r="Q1697" s="5">
        <v>16.96</v>
      </c>
      <c r="S1697" s="5">
        <v>16.96</v>
      </c>
      <c r="U1697" s="5">
        <v>18.95</v>
      </c>
    </row>
    <row r="1698" spans="17:21" x14ac:dyDescent="0.25">
      <c r="Q1698" s="5">
        <v>16.97</v>
      </c>
      <c r="S1698" s="5">
        <v>16.97</v>
      </c>
      <c r="U1698" s="5">
        <v>18.96</v>
      </c>
    </row>
    <row r="1699" spans="17:21" x14ac:dyDescent="0.25">
      <c r="Q1699" s="5">
        <v>16.98</v>
      </c>
      <c r="S1699" s="5">
        <v>16.98</v>
      </c>
      <c r="U1699" s="5">
        <v>18.97</v>
      </c>
    </row>
    <row r="1700" spans="17:21" x14ac:dyDescent="0.25">
      <c r="Q1700" s="5">
        <v>16.989999999999998</v>
      </c>
      <c r="S1700" s="5">
        <v>16.989999999999998</v>
      </c>
      <c r="U1700" s="5">
        <v>18.98</v>
      </c>
    </row>
    <row r="1701" spans="17:21" x14ac:dyDescent="0.25">
      <c r="Q1701" s="5">
        <v>17</v>
      </c>
      <c r="S1701" s="5">
        <v>17</v>
      </c>
      <c r="U1701" s="5">
        <v>18.989999999999998</v>
      </c>
    </row>
    <row r="1702" spans="17:21" x14ac:dyDescent="0.25">
      <c r="Q1702" s="5">
        <v>17.010000000000002</v>
      </c>
      <c r="S1702" s="5">
        <v>17.010000000000002</v>
      </c>
      <c r="U1702" s="5">
        <v>19</v>
      </c>
    </row>
    <row r="1703" spans="17:21" x14ac:dyDescent="0.25">
      <c r="Q1703" s="5">
        <v>17.02</v>
      </c>
      <c r="S1703" s="5">
        <v>17.02</v>
      </c>
      <c r="U1703" s="5">
        <v>19.010000000000002</v>
      </c>
    </row>
    <row r="1704" spans="17:21" x14ac:dyDescent="0.25">
      <c r="Q1704" s="5">
        <v>17.03</v>
      </c>
      <c r="S1704" s="5">
        <v>17.03</v>
      </c>
      <c r="U1704" s="5">
        <v>19.02</v>
      </c>
    </row>
    <row r="1705" spans="17:21" x14ac:dyDescent="0.25">
      <c r="Q1705" s="5">
        <v>17.04</v>
      </c>
      <c r="S1705" s="5">
        <v>17.04</v>
      </c>
      <c r="U1705" s="5">
        <v>19.03</v>
      </c>
    </row>
    <row r="1706" spans="17:21" x14ac:dyDescent="0.25">
      <c r="Q1706" s="5">
        <v>17.05</v>
      </c>
      <c r="S1706" s="5">
        <v>17.05</v>
      </c>
      <c r="U1706" s="5">
        <v>19.04</v>
      </c>
    </row>
    <row r="1707" spans="17:21" x14ac:dyDescent="0.25">
      <c r="Q1707" s="5">
        <v>17.059999999999999</v>
      </c>
      <c r="S1707" s="5">
        <v>17.059999999999999</v>
      </c>
      <c r="U1707" s="5">
        <v>19.05</v>
      </c>
    </row>
    <row r="1708" spans="17:21" x14ac:dyDescent="0.25">
      <c r="Q1708" s="5">
        <v>17.07</v>
      </c>
      <c r="S1708" s="5">
        <v>17.07</v>
      </c>
      <c r="U1708" s="5">
        <v>19.059999999999999</v>
      </c>
    </row>
    <row r="1709" spans="17:21" x14ac:dyDescent="0.25">
      <c r="Q1709" s="5">
        <v>17.079999999999998</v>
      </c>
      <c r="S1709" s="5">
        <v>17.079999999999998</v>
      </c>
      <c r="U1709" s="5">
        <v>19.07</v>
      </c>
    </row>
    <row r="1710" spans="17:21" x14ac:dyDescent="0.25">
      <c r="Q1710" s="5">
        <v>17.09</v>
      </c>
      <c r="S1710" s="5">
        <v>17.09</v>
      </c>
      <c r="U1710" s="5">
        <v>19.079999999999998</v>
      </c>
    </row>
    <row r="1711" spans="17:21" x14ac:dyDescent="0.25">
      <c r="Q1711" s="5">
        <v>17.100000000000001</v>
      </c>
      <c r="S1711" s="5">
        <v>17.100000000000001</v>
      </c>
      <c r="U1711" s="5">
        <v>19.09</v>
      </c>
    </row>
    <row r="1712" spans="17:21" x14ac:dyDescent="0.25">
      <c r="Q1712" s="5">
        <v>17.11</v>
      </c>
      <c r="S1712" s="5">
        <v>17.11</v>
      </c>
      <c r="U1712" s="5">
        <v>19.100000000000001</v>
      </c>
    </row>
    <row r="1713" spans="17:21" x14ac:dyDescent="0.25">
      <c r="Q1713" s="5">
        <v>17.12</v>
      </c>
      <c r="S1713" s="5">
        <v>17.12</v>
      </c>
      <c r="U1713" s="5">
        <v>19.11</v>
      </c>
    </row>
    <row r="1714" spans="17:21" x14ac:dyDescent="0.25">
      <c r="Q1714" s="5">
        <v>17.13</v>
      </c>
      <c r="S1714" s="5">
        <v>17.13</v>
      </c>
      <c r="U1714" s="5">
        <v>19.12</v>
      </c>
    </row>
    <row r="1715" spans="17:21" x14ac:dyDescent="0.25">
      <c r="Q1715" s="5">
        <v>17.14</v>
      </c>
      <c r="S1715" s="5">
        <v>17.14</v>
      </c>
      <c r="U1715" s="5">
        <v>19.13</v>
      </c>
    </row>
    <row r="1716" spans="17:21" x14ac:dyDescent="0.25">
      <c r="Q1716" s="5">
        <v>17.149999999999999</v>
      </c>
      <c r="S1716" s="5">
        <v>17.149999999999999</v>
      </c>
      <c r="U1716" s="5">
        <v>19.14</v>
      </c>
    </row>
    <row r="1717" spans="17:21" x14ac:dyDescent="0.25">
      <c r="Q1717" s="5">
        <v>17.16</v>
      </c>
      <c r="S1717" s="5">
        <v>17.16</v>
      </c>
      <c r="U1717" s="5">
        <v>19.149999999999999</v>
      </c>
    </row>
    <row r="1718" spans="17:21" x14ac:dyDescent="0.25">
      <c r="Q1718" s="5">
        <v>17.170000000000002</v>
      </c>
      <c r="S1718" s="5">
        <v>17.170000000000002</v>
      </c>
      <c r="U1718" s="5">
        <v>19.16</v>
      </c>
    </row>
    <row r="1719" spans="17:21" x14ac:dyDescent="0.25">
      <c r="Q1719" s="5">
        <v>17.18</v>
      </c>
      <c r="S1719" s="5">
        <v>17.18</v>
      </c>
      <c r="U1719" s="5">
        <v>19.170000000000002</v>
      </c>
    </row>
    <row r="1720" spans="17:21" x14ac:dyDescent="0.25">
      <c r="Q1720" s="5">
        <v>17.190000000000001</v>
      </c>
      <c r="S1720" s="5">
        <v>17.190000000000001</v>
      </c>
      <c r="U1720" s="5">
        <v>19.18</v>
      </c>
    </row>
    <row r="1721" spans="17:21" x14ac:dyDescent="0.25">
      <c r="Q1721" s="5">
        <v>17.2</v>
      </c>
      <c r="S1721" s="5">
        <v>17.2</v>
      </c>
      <c r="U1721" s="5">
        <v>19.190000000000001</v>
      </c>
    </row>
    <row r="1722" spans="17:21" x14ac:dyDescent="0.25">
      <c r="Q1722" s="5">
        <v>17.21</v>
      </c>
      <c r="S1722" s="5">
        <v>17.21</v>
      </c>
      <c r="U1722" s="5">
        <v>19.2</v>
      </c>
    </row>
    <row r="1723" spans="17:21" x14ac:dyDescent="0.25">
      <c r="Q1723" s="5">
        <v>17.22</v>
      </c>
      <c r="S1723" s="5">
        <v>17.22</v>
      </c>
      <c r="U1723" s="5">
        <v>19.21</v>
      </c>
    </row>
    <row r="1724" spans="17:21" x14ac:dyDescent="0.25">
      <c r="Q1724" s="5">
        <v>17.23</v>
      </c>
      <c r="S1724" s="5">
        <v>17.23</v>
      </c>
      <c r="U1724" s="5">
        <v>19.22</v>
      </c>
    </row>
    <row r="1725" spans="17:21" x14ac:dyDescent="0.25">
      <c r="Q1725" s="5">
        <v>17.239999999999998</v>
      </c>
      <c r="S1725" s="5">
        <v>17.239999999999998</v>
      </c>
      <c r="U1725" s="5">
        <v>19.23</v>
      </c>
    </row>
    <row r="1726" spans="17:21" x14ac:dyDescent="0.25">
      <c r="Q1726" s="5">
        <v>17.25</v>
      </c>
      <c r="S1726" s="5">
        <v>17.25</v>
      </c>
      <c r="U1726" s="5">
        <v>19.239999999999998</v>
      </c>
    </row>
    <row r="1727" spans="17:21" x14ac:dyDescent="0.25">
      <c r="Q1727" s="5">
        <v>17.260000000000002</v>
      </c>
      <c r="S1727" s="5">
        <v>17.260000000000002</v>
      </c>
      <c r="U1727" s="5">
        <v>19.25</v>
      </c>
    </row>
    <row r="1728" spans="17:21" x14ac:dyDescent="0.25">
      <c r="Q1728" s="5">
        <v>17.27</v>
      </c>
      <c r="S1728" s="5">
        <v>17.27</v>
      </c>
      <c r="U1728" s="5">
        <v>19.260000000000002</v>
      </c>
    </row>
    <row r="1729" spans="17:21" x14ac:dyDescent="0.25">
      <c r="Q1729" s="5">
        <v>17.28</v>
      </c>
      <c r="S1729" s="5">
        <v>17.28</v>
      </c>
      <c r="U1729" s="5">
        <v>19.27</v>
      </c>
    </row>
    <row r="1730" spans="17:21" x14ac:dyDescent="0.25">
      <c r="Q1730" s="5">
        <v>17.29</v>
      </c>
      <c r="S1730" s="5">
        <v>17.29</v>
      </c>
      <c r="U1730" s="5">
        <v>19.28</v>
      </c>
    </row>
    <row r="1731" spans="17:21" x14ac:dyDescent="0.25">
      <c r="Q1731" s="5">
        <v>17.3</v>
      </c>
      <c r="S1731" s="5">
        <v>17.3</v>
      </c>
      <c r="U1731" s="5">
        <v>19.29</v>
      </c>
    </row>
    <row r="1732" spans="17:21" x14ac:dyDescent="0.25">
      <c r="Q1732" s="5">
        <v>17.309999999999999</v>
      </c>
      <c r="S1732" s="5">
        <v>17.309999999999999</v>
      </c>
      <c r="U1732" s="5">
        <v>19.3</v>
      </c>
    </row>
    <row r="1733" spans="17:21" x14ac:dyDescent="0.25">
      <c r="Q1733" s="5">
        <v>17.32</v>
      </c>
      <c r="S1733" s="5">
        <v>17.32</v>
      </c>
      <c r="U1733" s="5">
        <v>19.309999999999999</v>
      </c>
    </row>
    <row r="1734" spans="17:21" x14ac:dyDescent="0.25">
      <c r="Q1734" s="5">
        <v>17.329999999999998</v>
      </c>
      <c r="S1734" s="5">
        <v>17.329999999999998</v>
      </c>
      <c r="U1734" s="5">
        <v>19.32</v>
      </c>
    </row>
    <row r="1735" spans="17:21" x14ac:dyDescent="0.25">
      <c r="Q1735" s="5">
        <v>17.34</v>
      </c>
      <c r="S1735" s="5">
        <v>17.34</v>
      </c>
      <c r="U1735" s="5">
        <v>19.329999999999998</v>
      </c>
    </row>
    <row r="1736" spans="17:21" x14ac:dyDescent="0.25">
      <c r="Q1736" s="5">
        <v>17.350000000000001</v>
      </c>
      <c r="S1736" s="5">
        <v>17.350000000000001</v>
      </c>
      <c r="U1736" s="5">
        <v>19.34</v>
      </c>
    </row>
    <row r="1737" spans="17:21" x14ac:dyDescent="0.25">
      <c r="Q1737" s="5">
        <v>17.36</v>
      </c>
      <c r="S1737" s="5">
        <v>17.36</v>
      </c>
      <c r="U1737" s="5">
        <v>19.350000000000001</v>
      </c>
    </row>
    <row r="1738" spans="17:21" x14ac:dyDescent="0.25">
      <c r="Q1738" s="5">
        <v>17.37</v>
      </c>
      <c r="S1738" s="5">
        <v>17.37</v>
      </c>
      <c r="U1738" s="5">
        <v>19.36</v>
      </c>
    </row>
    <row r="1739" spans="17:21" x14ac:dyDescent="0.25">
      <c r="Q1739" s="5">
        <v>17.38</v>
      </c>
      <c r="S1739" s="5">
        <v>17.38</v>
      </c>
      <c r="U1739" s="5">
        <v>19.37</v>
      </c>
    </row>
    <row r="1740" spans="17:21" x14ac:dyDescent="0.25">
      <c r="Q1740" s="5">
        <v>17.39</v>
      </c>
      <c r="S1740" s="5">
        <v>17.39</v>
      </c>
      <c r="U1740" s="5">
        <v>19.38</v>
      </c>
    </row>
    <row r="1741" spans="17:21" x14ac:dyDescent="0.25">
      <c r="Q1741" s="5">
        <v>17.399999999999999</v>
      </c>
      <c r="S1741" s="5">
        <v>17.399999999999999</v>
      </c>
      <c r="U1741" s="5">
        <v>19.39</v>
      </c>
    </row>
    <row r="1742" spans="17:21" x14ac:dyDescent="0.25">
      <c r="Q1742" s="5">
        <v>17.41</v>
      </c>
      <c r="S1742" s="5">
        <v>17.41</v>
      </c>
      <c r="U1742" s="5">
        <v>19.399999999999999</v>
      </c>
    </row>
    <row r="1743" spans="17:21" x14ac:dyDescent="0.25">
      <c r="Q1743" s="5">
        <v>17.420000000000002</v>
      </c>
      <c r="S1743" s="5">
        <v>17.420000000000002</v>
      </c>
      <c r="U1743" s="5">
        <v>19.41</v>
      </c>
    </row>
    <row r="1744" spans="17:21" x14ac:dyDescent="0.25">
      <c r="Q1744" s="5">
        <v>17.43</v>
      </c>
      <c r="S1744" s="5">
        <v>17.43</v>
      </c>
      <c r="U1744" s="5">
        <v>19.420000000000002</v>
      </c>
    </row>
    <row r="1745" spans="17:21" x14ac:dyDescent="0.25">
      <c r="Q1745" s="5">
        <v>17.440000000000001</v>
      </c>
      <c r="S1745" s="5">
        <v>17.440000000000001</v>
      </c>
      <c r="U1745" s="5">
        <v>19.43</v>
      </c>
    </row>
    <row r="1746" spans="17:21" x14ac:dyDescent="0.25">
      <c r="Q1746" s="5">
        <v>17.45</v>
      </c>
      <c r="S1746" s="5">
        <v>17.45</v>
      </c>
      <c r="U1746" s="5">
        <v>19.440000000000001</v>
      </c>
    </row>
    <row r="1747" spans="17:21" x14ac:dyDescent="0.25">
      <c r="Q1747" s="5">
        <v>17.46</v>
      </c>
      <c r="S1747" s="5">
        <v>17.46</v>
      </c>
      <c r="U1747" s="5">
        <v>19.45</v>
      </c>
    </row>
    <row r="1748" spans="17:21" x14ac:dyDescent="0.25">
      <c r="Q1748" s="5">
        <v>17.47</v>
      </c>
      <c r="S1748" s="5">
        <v>17.47</v>
      </c>
      <c r="U1748" s="5">
        <v>19.46</v>
      </c>
    </row>
    <row r="1749" spans="17:21" x14ac:dyDescent="0.25">
      <c r="Q1749" s="5">
        <v>17.48</v>
      </c>
      <c r="S1749" s="5">
        <v>17.48</v>
      </c>
      <c r="U1749" s="5">
        <v>19.47</v>
      </c>
    </row>
    <row r="1750" spans="17:21" x14ac:dyDescent="0.25">
      <c r="Q1750" s="5">
        <v>17.489999999999998</v>
      </c>
      <c r="S1750" s="5">
        <v>17.489999999999998</v>
      </c>
      <c r="U1750" s="5">
        <v>19.48</v>
      </c>
    </row>
    <row r="1751" spans="17:21" x14ac:dyDescent="0.25">
      <c r="Q1751" s="5">
        <v>17.5</v>
      </c>
      <c r="S1751" s="5">
        <v>17.5</v>
      </c>
      <c r="U1751" s="5">
        <v>19.489999999999998</v>
      </c>
    </row>
    <row r="1752" spans="17:21" x14ac:dyDescent="0.25">
      <c r="Q1752" s="5">
        <v>17.510000000000002</v>
      </c>
      <c r="S1752" s="5">
        <v>17.510000000000002</v>
      </c>
      <c r="U1752" s="5">
        <v>19.5</v>
      </c>
    </row>
    <row r="1753" spans="17:21" x14ac:dyDescent="0.25">
      <c r="Q1753" s="5">
        <v>17.52</v>
      </c>
      <c r="S1753" s="5">
        <v>17.52</v>
      </c>
      <c r="U1753" s="5">
        <v>19.510000000000002</v>
      </c>
    </row>
    <row r="1754" spans="17:21" x14ac:dyDescent="0.25">
      <c r="Q1754" s="5">
        <v>17.53</v>
      </c>
      <c r="S1754" s="5">
        <v>17.53</v>
      </c>
      <c r="U1754" s="5">
        <v>19.52</v>
      </c>
    </row>
    <row r="1755" spans="17:21" x14ac:dyDescent="0.25">
      <c r="Q1755" s="5">
        <v>17.54</v>
      </c>
      <c r="S1755" s="5">
        <v>17.54</v>
      </c>
      <c r="U1755" s="5">
        <v>19.53</v>
      </c>
    </row>
    <row r="1756" spans="17:21" x14ac:dyDescent="0.25">
      <c r="Q1756" s="5">
        <v>17.55</v>
      </c>
      <c r="S1756" s="5">
        <v>17.55</v>
      </c>
      <c r="U1756" s="5">
        <v>19.54</v>
      </c>
    </row>
    <row r="1757" spans="17:21" x14ac:dyDescent="0.25">
      <c r="Q1757" s="5">
        <v>17.559999999999999</v>
      </c>
      <c r="S1757" s="5">
        <v>17.559999999999999</v>
      </c>
      <c r="U1757" s="5">
        <v>19.55</v>
      </c>
    </row>
    <row r="1758" spans="17:21" x14ac:dyDescent="0.25">
      <c r="Q1758" s="5">
        <v>17.57</v>
      </c>
      <c r="S1758" s="5">
        <v>17.57</v>
      </c>
      <c r="U1758" s="5">
        <v>19.559999999999999</v>
      </c>
    </row>
    <row r="1759" spans="17:21" x14ac:dyDescent="0.25">
      <c r="Q1759" s="5">
        <v>17.579999999999998</v>
      </c>
      <c r="S1759" s="5">
        <v>17.579999999999998</v>
      </c>
      <c r="U1759" s="5">
        <v>19.57</v>
      </c>
    </row>
    <row r="1760" spans="17:21" x14ac:dyDescent="0.25">
      <c r="Q1760" s="5">
        <v>17.59</v>
      </c>
      <c r="S1760" s="5">
        <v>17.59</v>
      </c>
      <c r="U1760" s="5">
        <v>19.579999999999998</v>
      </c>
    </row>
    <row r="1761" spans="17:21" x14ac:dyDescent="0.25">
      <c r="Q1761" s="5">
        <v>17.600000000000001</v>
      </c>
      <c r="S1761" s="5">
        <v>17.600000000000001</v>
      </c>
      <c r="U1761" s="5">
        <v>19.59</v>
      </c>
    </row>
    <row r="1762" spans="17:21" x14ac:dyDescent="0.25">
      <c r="Q1762" s="5">
        <v>17.61</v>
      </c>
      <c r="S1762" s="5">
        <v>17.61</v>
      </c>
      <c r="U1762" s="5">
        <v>19.600000000000001</v>
      </c>
    </row>
    <row r="1763" spans="17:21" x14ac:dyDescent="0.25">
      <c r="Q1763" s="5">
        <v>17.62</v>
      </c>
      <c r="S1763" s="5">
        <v>17.62</v>
      </c>
      <c r="U1763" s="5">
        <v>19.61</v>
      </c>
    </row>
    <row r="1764" spans="17:21" x14ac:dyDescent="0.25">
      <c r="Q1764" s="5">
        <v>17.63</v>
      </c>
      <c r="S1764" s="5">
        <v>17.63</v>
      </c>
      <c r="U1764" s="5">
        <v>19.62</v>
      </c>
    </row>
    <row r="1765" spans="17:21" x14ac:dyDescent="0.25">
      <c r="Q1765" s="5">
        <v>17.64</v>
      </c>
      <c r="S1765" s="5">
        <v>17.64</v>
      </c>
      <c r="U1765" s="5">
        <v>19.63</v>
      </c>
    </row>
    <row r="1766" spans="17:21" x14ac:dyDescent="0.25">
      <c r="Q1766" s="5">
        <v>17.649999999999999</v>
      </c>
      <c r="S1766" s="5">
        <v>17.649999999999999</v>
      </c>
      <c r="U1766" s="5">
        <v>19.64</v>
      </c>
    </row>
    <row r="1767" spans="17:21" x14ac:dyDescent="0.25">
      <c r="Q1767" s="5">
        <v>17.66</v>
      </c>
      <c r="S1767" s="5">
        <v>17.66</v>
      </c>
      <c r="U1767" s="5">
        <v>19.649999999999999</v>
      </c>
    </row>
    <row r="1768" spans="17:21" x14ac:dyDescent="0.25">
      <c r="Q1768" s="5">
        <v>17.670000000000002</v>
      </c>
      <c r="S1768" s="5">
        <v>17.670000000000002</v>
      </c>
      <c r="U1768" s="5">
        <v>19.66</v>
      </c>
    </row>
    <row r="1769" spans="17:21" x14ac:dyDescent="0.25">
      <c r="Q1769" s="5">
        <v>17.68</v>
      </c>
      <c r="S1769" s="5">
        <v>17.68</v>
      </c>
      <c r="U1769" s="5">
        <v>19.670000000000002</v>
      </c>
    </row>
    <row r="1770" spans="17:21" x14ac:dyDescent="0.25">
      <c r="Q1770" s="5">
        <v>17.690000000000001</v>
      </c>
      <c r="S1770" s="5">
        <v>17.690000000000001</v>
      </c>
      <c r="U1770" s="5">
        <v>19.68</v>
      </c>
    </row>
    <row r="1771" spans="17:21" x14ac:dyDescent="0.25">
      <c r="Q1771" s="5">
        <v>17.7</v>
      </c>
      <c r="S1771" s="5">
        <v>17.7</v>
      </c>
      <c r="U1771" s="5">
        <v>19.690000000000001</v>
      </c>
    </row>
    <row r="1772" spans="17:21" x14ac:dyDescent="0.25">
      <c r="Q1772" s="5">
        <v>17.71</v>
      </c>
      <c r="S1772" s="5">
        <v>17.71</v>
      </c>
      <c r="U1772" s="5">
        <v>19.7</v>
      </c>
    </row>
    <row r="1773" spans="17:21" x14ac:dyDescent="0.25">
      <c r="Q1773" s="5">
        <v>17.72</v>
      </c>
      <c r="S1773" s="5">
        <v>17.72</v>
      </c>
      <c r="U1773" s="5">
        <v>19.71</v>
      </c>
    </row>
    <row r="1774" spans="17:21" x14ac:dyDescent="0.25">
      <c r="Q1774" s="5">
        <v>17.73</v>
      </c>
      <c r="S1774" s="5">
        <v>17.73</v>
      </c>
      <c r="U1774" s="5">
        <v>19.72</v>
      </c>
    </row>
    <row r="1775" spans="17:21" x14ac:dyDescent="0.25">
      <c r="Q1775" s="5">
        <v>17.739999999999998</v>
      </c>
      <c r="S1775" s="5">
        <v>17.739999999999998</v>
      </c>
      <c r="U1775" s="5">
        <v>19.73</v>
      </c>
    </row>
    <row r="1776" spans="17:21" x14ac:dyDescent="0.25">
      <c r="Q1776" s="5">
        <v>17.75</v>
      </c>
      <c r="S1776" s="5">
        <v>17.75</v>
      </c>
      <c r="U1776" s="5">
        <v>19.739999999999998</v>
      </c>
    </row>
    <row r="1777" spans="17:21" x14ac:dyDescent="0.25">
      <c r="Q1777" s="5">
        <v>17.760000000000002</v>
      </c>
      <c r="S1777" s="5">
        <v>17.760000000000002</v>
      </c>
      <c r="U1777" s="5">
        <v>19.75</v>
      </c>
    </row>
    <row r="1778" spans="17:21" x14ac:dyDescent="0.25">
      <c r="Q1778" s="5">
        <v>17.77</v>
      </c>
      <c r="S1778" s="5">
        <v>17.77</v>
      </c>
      <c r="U1778" s="5">
        <v>19.760000000000002</v>
      </c>
    </row>
    <row r="1779" spans="17:21" x14ac:dyDescent="0.25">
      <c r="Q1779" s="5">
        <v>17.78</v>
      </c>
      <c r="S1779" s="5">
        <v>17.78</v>
      </c>
      <c r="U1779" s="5">
        <v>19.77</v>
      </c>
    </row>
    <row r="1780" spans="17:21" x14ac:dyDescent="0.25">
      <c r="Q1780" s="5">
        <v>17.79</v>
      </c>
      <c r="S1780" s="5">
        <v>17.79</v>
      </c>
      <c r="U1780" s="5">
        <v>19.78</v>
      </c>
    </row>
    <row r="1781" spans="17:21" x14ac:dyDescent="0.25">
      <c r="Q1781" s="5">
        <v>17.8</v>
      </c>
      <c r="S1781" s="5">
        <v>17.8</v>
      </c>
      <c r="U1781" s="5">
        <v>19.79</v>
      </c>
    </row>
    <row r="1782" spans="17:21" x14ac:dyDescent="0.25">
      <c r="Q1782" s="5">
        <v>17.809999999999999</v>
      </c>
      <c r="S1782" s="5">
        <v>17.809999999999999</v>
      </c>
      <c r="U1782" s="5">
        <v>19.8</v>
      </c>
    </row>
    <row r="1783" spans="17:21" x14ac:dyDescent="0.25">
      <c r="Q1783" s="5">
        <v>17.82</v>
      </c>
      <c r="S1783" s="5">
        <v>17.82</v>
      </c>
      <c r="U1783" s="5">
        <v>19.809999999999999</v>
      </c>
    </row>
    <row r="1784" spans="17:21" x14ac:dyDescent="0.25">
      <c r="Q1784" s="5">
        <v>17.829999999999998</v>
      </c>
      <c r="S1784" s="5">
        <v>17.829999999999998</v>
      </c>
      <c r="U1784" s="5">
        <v>19.82</v>
      </c>
    </row>
    <row r="1785" spans="17:21" x14ac:dyDescent="0.25">
      <c r="Q1785" s="5">
        <v>17.84</v>
      </c>
      <c r="S1785" s="5">
        <v>17.84</v>
      </c>
      <c r="U1785" s="5">
        <v>19.829999999999998</v>
      </c>
    </row>
    <row r="1786" spans="17:21" x14ac:dyDescent="0.25">
      <c r="Q1786" s="5">
        <v>17.850000000000001</v>
      </c>
      <c r="S1786" s="5">
        <v>17.850000000000001</v>
      </c>
      <c r="U1786" s="5">
        <v>19.84</v>
      </c>
    </row>
    <row r="1787" spans="17:21" x14ac:dyDescent="0.25">
      <c r="Q1787" s="5">
        <v>17.86</v>
      </c>
      <c r="S1787" s="5">
        <v>17.86</v>
      </c>
      <c r="U1787" s="5">
        <v>19.850000000000001</v>
      </c>
    </row>
    <row r="1788" spans="17:21" x14ac:dyDescent="0.25">
      <c r="Q1788" s="5">
        <v>17.87</v>
      </c>
      <c r="S1788" s="5">
        <v>17.87</v>
      </c>
      <c r="U1788" s="5">
        <v>19.86</v>
      </c>
    </row>
    <row r="1789" spans="17:21" x14ac:dyDescent="0.25">
      <c r="Q1789" s="5">
        <v>17.88</v>
      </c>
      <c r="S1789" s="5">
        <v>17.88</v>
      </c>
      <c r="U1789" s="5">
        <v>19.87</v>
      </c>
    </row>
    <row r="1790" spans="17:21" x14ac:dyDescent="0.25">
      <c r="Q1790" s="5">
        <v>17.89</v>
      </c>
      <c r="S1790" s="5">
        <v>17.89</v>
      </c>
      <c r="U1790" s="5">
        <v>19.88</v>
      </c>
    </row>
    <row r="1791" spans="17:21" x14ac:dyDescent="0.25">
      <c r="Q1791" s="5">
        <v>17.899999999999999</v>
      </c>
      <c r="S1791" s="5">
        <v>17.899999999999999</v>
      </c>
      <c r="U1791" s="5">
        <v>19.89</v>
      </c>
    </row>
    <row r="1792" spans="17:21" x14ac:dyDescent="0.25">
      <c r="Q1792" s="5">
        <v>17.91</v>
      </c>
      <c r="S1792" s="5">
        <v>17.91</v>
      </c>
    </row>
    <row r="1793" spans="17:19" x14ac:dyDescent="0.25">
      <c r="Q1793" s="5">
        <v>17.920000000000002</v>
      </c>
      <c r="S1793" s="5">
        <v>17.920000000000002</v>
      </c>
    </row>
    <row r="1794" spans="17:19" x14ac:dyDescent="0.25">
      <c r="Q1794" s="5">
        <v>17.93</v>
      </c>
      <c r="S1794" s="5">
        <v>17.93</v>
      </c>
    </row>
    <row r="1795" spans="17:19" x14ac:dyDescent="0.25">
      <c r="Q1795" s="5">
        <v>17.940000000000001</v>
      </c>
      <c r="S1795" s="5">
        <v>17.940000000000001</v>
      </c>
    </row>
    <row r="1796" spans="17:19" x14ac:dyDescent="0.25">
      <c r="Q1796" s="5">
        <v>17.95</v>
      </c>
      <c r="S1796" s="5">
        <v>17.95</v>
      </c>
    </row>
    <row r="1797" spans="17:19" x14ac:dyDescent="0.25">
      <c r="Q1797" s="5">
        <v>17.96</v>
      </c>
      <c r="S1797" s="5">
        <v>17.96</v>
      </c>
    </row>
    <row r="1798" spans="17:19" x14ac:dyDescent="0.25">
      <c r="Q1798" s="5">
        <v>17.97</v>
      </c>
      <c r="S1798" s="5">
        <v>17.97</v>
      </c>
    </row>
    <row r="1799" spans="17:19" x14ac:dyDescent="0.25">
      <c r="Q1799" s="5">
        <v>17.98</v>
      </c>
      <c r="S1799" s="5">
        <v>17.98</v>
      </c>
    </row>
    <row r="1800" spans="17:19" x14ac:dyDescent="0.25">
      <c r="Q1800" s="5">
        <v>17.989999999999998</v>
      </c>
      <c r="S1800" s="5">
        <v>17.989999999999998</v>
      </c>
    </row>
    <row r="1801" spans="17:19" x14ac:dyDescent="0.25">
      <c r="Q1801" s="5">
        <v>18</v>
      </c>
      <c r="S1801" s="5">
        <v>18</v>
      </c>
    </row>
    <row r="1802" spans="17:19" x14ac:dyDescent="0.25">
      <c r="Q1802" s="5">
        <v>18.010000000000002</v>
      </c>
      <c r="S1802" s="5">
        <v>18.010000000000002</v>
      </c>
    </row>
    <row r="1803" spans="17:19" x14ac:dyDescent="0.25">
      <c r="Q1803" s="5">
        <v>18.02</v>
      </c>
      <c r="S1803" s="5">
        <v>18.02</v>
      </c>
    </row>
    <row r="1804" spans="17:19" x14ac:dyDescent="0.25">
      <c r="Q1804" s="5">
        <v>18.03</v>
      </c>
      <c r="S1804" s="5">
        <v>18.03</v>
      </c>
    </row>
    <row r="1805" spans="17:19" x14ac:dyDescent="0.25">
      <c r="Q1805" s="5">
        <v>18.04</v>
      </c>
      <c r="S1805" s="5">
        <v>18.04</v>
      </c>
    </row>
    <row r="1806" spans="17:19" x14ac:dyDescent="0.25">
      <c r="Q1806" s="5">
        <v>18.05</v>
      </c>
      <c r="S1806" s="5">
        <v>18.05</v>
      </c>
    </row>
    <row r="1807" spans="17:19" x14ac:dyDescent="0.25">
      <c r="Q1807" s="5">
        <v>18.059999999999999</v>
      </c>
      <c r="S1807" s="5">
        <v>18.059999999999999</v>
      </c>
    </row>
    <row r="1808" spans="17:19" x14ac:dyDescent="0.25">
      <c r="Q1808" s="5">
        <v>18.07</v>
      </c>
      <c r="S1808" s="5">
        <v>18.07</v>
      </c>
    </row>
    <row r="1809" spans="17:19" x14ac:dyDescent="0.25">
      <c r="Q1809" s="5">
        <v>18.079999999999998</v>
      </c>
      <c r="S1809" s="5">
        <v>18.079999999999998</v>
      </c>
    </row>
    <row r="1810" spans="17:19" x14ac:dyDescent="0.25">
      <c r="Q1810" s="5">
        <v>18.09</v>
      </c>
      <c r="S1810" s="5">
        <v>18.09</v>
      </c>
    </row>
    <row r="1811" spans="17:19" x14ac:dyDescent="0.25">
      <c r="Q1811" s="5">
        <v>18.100000000000001</v>
      </c>
      <c r="S1811" s="5">
        <v>18.100000000000001</v>
      </c>
    </row>
    <row r="1812" spans="17:19" x14ac:dyDescent="0.25">
      <c r="Q1812" s="5">
        <v>18.11</v>
      </c>
      <c r="S1812" s="5">
        <v>18.11</v>
      </c>
    </row>
    <row r="1813" spans="17:19" x14ac:dyDescent="0.25">
      <c r="Q1813" s="5">
        <v>18.12</v>
      </c>
      <c r="S1813" s="5">
        <v>18.12</v>
      </c>
    </row>
    <row r="1814" spans="17:19" x14ac:dyDescent="0.25">
      <c r="Q1814" s="5">
        <v>18.13</v>
      </c>
      <c r="S1814" s="5">
        <v>18.13</v>
      </c>
    </row>
    <row r="1815" spans="17:19" x14ac:dyDescent="0.25">
      <c r="Q1815" s="5">
        <v>18.14</v>
      </c>
      <c r="S1815" s="5">
        <v>18.14</v>
      </c>
    </row>
    <row r="1816" spans="17:19" x14ac:dyDescent="0.25">
      <c r="Q1816" s="5">
        <v>18.149999999999999</v>
      </c>
      <c r="S1816" s="5">
        <v>18.149999999999999</v>
      </c>
    </row>
    <row r="1817" spans="17:19" x14ac:dyDescent="0.25">
      <c r="Q1817" s="5">
        <v>18.16</v>
      </c>
      <c r="S1817" s="5">
        <v>18.16</v>
      </c>
    </row>
    <row r="1818" spans="17:19" x14ac:dyDescent="0.25">
      <c r="Q1818" s="5">
        <v>18.170000000000002</v>
      </c>
      <c r="S1818" s="5">
        <v>18.170000000000002</v>
      </c>
    </row>
    <row r="1819" spans="17:19" x14ac:dyDescent="0.25">
      <c r="Q1819" s="5">
        <v>18.18</v>
      </c>
      <c r="S1819" s="5">
        <v>18.18</v>
      </c>
    </row>
    <row r="1820" spans="17:19" x14ac:dyDescent="0.25">
      <c r="Q1820" s="5">
        <v>18.190000000000001</v>
      </c>
      <c r="S1820" s="5">
        <v>18.190000000000001</v>
      </c>
    </row>
    <row r="1821" spans="17:19" x14ac:dyDescent="0.25">
      <c r="Q1821" s="5">
        <v>18.2</v>
      </c>
      <c r="S1821" s="5">
        <v>18.2</v>
      </c>
    </row>
    <row r="1822" spans="17:19" x14ac:dyDescent="0.25">
      <c r="Q1822" s="5">
        <v>18.21</v>
      </c>
      <c r="S1822" s="5">
        <v>18.21</v>
      </c>
    </row>
    <row r="1823" spans="17:19" x14ac:dyDescent="0.25">
      <c r="Q1823" s="5">
        <v>18.22</v>
      </c>
      <c r="S1823" s="5">
        <v>18.22</v>
      </c>
    </row>
    <row r="1824" spans="17:19" x14ac:dyDescent="0.25">
      <c r="Q1824" s="5">
        <v>18.23</v>
      </c>
      <c r="S1824" s="5">
        <v>18.23</v>
      </c>
    </row>
    <row r="1825" spans="17:20" x14ac:dyDescent="0.25">
      <c r="Q1825" s="5">
        <v>18.239999999999998</v>
      </c>
      <c r="S1825" s="5">
        <v>18.239999999999998</v>
      </c>
    </row>
    <row r="1826" spans="17:20" x14ac:dyDescent="0.25">
      <c r="Q1826" s="5">
        <v>18.25</v>
      </c>
      <c r="R1826" s="4">
        <v>144.22676270922059</v>
      </c>
      <c r="S1826" s="5">
        <v>18.25</v>
      </c>
      <c r="T1826">
        <v>180.7178713464952</v>
      </c>
    </row>
    <row r="1827" spans="17:20" x14ac:dyDescent="0.25">
      <c r="Q1827" s="5">
        <v>18.260000000000002</v>
      </c>
      <c r="S1827" s="5">
        <v>18.260000000000002</v>
      </c>
    </row>
    <row r="1828" spans="17:20" x14ac:dyDescent="0.25">
      <c r="Q1828" s="5">
        <v>18.27</v>
      </c>
      <c r="S1828" s="5">
        <v>18.27</v>
      </c>
    </row>
    <row r="1829" spans="17:20" x14ac:dyDescent="0.25">
      <c r="Q1829" s="5">
        <v>18.28</v>
      </c>
      <c r="S1829" s="5">
        <v>18.28</v>
      </c>
    </row>
    <row r="1830" spans="17:20" x14ac:dyDescent="0.25">
      <c r="Q1830" s="5">
        <v>18.29</v>
      </c>
      <c r="S1830" s="5">
        <v>18.29</v>
      </c>
    </row>
    <row r="1831" spans="17:20" x14ac:dyDescent="0.25">
      <c r="Q1831" s="5">
        <v>18.3</v>
      </c>
      <c r="S1831" s="5">
        <v>18.3</v>
      </c>
    </row>
    <row r="1832" spans="17:20" x14ac:dyDescent="0.25">
      <c r="Q1832" s="5">
        <v>18.309999999999999</v>
      </c>
      <c r="S1832" s="5">
        <v>18.309999999999999</v>
      </c>
    </row>
    <row r="1833" spans="17:20" x14ac:dyDescent="0.25">
      <c r="Q1833" s="5">
        <v>18.32</v>
      </c>
      <c r="S1833" s="5">
        <v>18.32</v>
      </c>
    </row>
    <row r="1834" spans="17:20" x14ac:dyDescent="0.25">
      <c r="Q1834" s="5">
        <v>18.329999999999998</v>
      </c>
      <c r="S1834" s="5">
        <v>18.329999999999998</v>
      </c>
    </row>
    <row r="1835" spans="17:20" x14ac:dyDescent="0.25">
      <c r="Q1835" s="5">
        <v>18.34</v>
      </c>
      <c r="S1835" s="5">
        <v>18.34</v>
      </c>
    </row>
    <row r="1836" spans="17:20" x14ac:dyDescent="0.25">
      <c r="Q1836" s="5">
        <v>18.350000000000001</v>
      </c>
      <c r="S1836" s="5">
        <v>18.350000000000001</v>
      </c>
    </row>
    <row r="1837" spans="17:20" x14ac:dyDescent="0.25">
      <c r="Q1837" s="5">
        <v>18.36</v>
      </c>
      <c r="S1837" s="5">
        <v>18.36</v>
      </c>
    </row>
    <row r="1838" spans="17:20" x14ac:dyDescent="0.25">
      <c r="Q1838" s="5">
        <v>18.37</v>
      </c>
      <c r="S1838" s="5">
        <v>18.37</v>
      </c>
    </row>
    <row r="1839" spans="17:20" x14ac:dyDescent="0.25">
      <c r="Q1839" s="5">
        <v>18.38</v>
      </c>
      <c r="S1839" s="5">
        <v>18.38</v>
      </c>
    </row>
    <row r="1840" spans="17:20" x14ac:dyDescent="0.25">
      <c r="Q1840" s="5">
        <v>18.39</v>
      </c>
      <c r="S1840" s="5">
        <v>18.39</v>
      </c>
    </row>
    <row r="1841" spans="17:19" x14ac:dyDescent="0.25">
      <c r="Q1841" s="5">
        <v>18.399999999999999</v>
      </c>
      <c r="S1841" s="5">
        <v>18.399999999999999</v>
      </c>
    </row>
    <row r="1842" spans="17:19" x14ac:dyDescent="0.25">
      <c r="Q1842" s="5">
        <v>18.41</v>
      </c>
      <c r="S1842" s="5">
        <v>18.41</v>
      </c>
    </row>
    <row r="1843" spans="17:19" x14ac:dyDescent="0.25">
      <c r="Q1843" s="5">
        <v>18.420000000000002</v>
      </c>
      <c r="S1843" s="5">
        <v>18.420000000000002</v>
      </c>
    </row>
    <row r="1844" spans="17:19" x14ac:dyDescent="0.25">
      <c r="Q1844" s="5">
        <v>18.43</v>
      </c>
      <c r="S1844" s="5">
        <v>18.43</v>
      </c>
    </row>
    <row r="1845" spans="17:19" x14ac:dyDescent="0.25">
      <c r="Q1845" s="5">
        <v>18.440000000000001</v>
      </c>
      <c r="S1845" s="5">
        <v>18.440000000000001</v>
      </c>
    </row>
    <row r="1846" spans="17:19" x14ac:dyDescent="0.25">
      <c r="Q1846" s="5">
        <v>18.45</v>
      </c>
      <c r="S1846" s="5">
        <v>18.45</v>
      </c>
    </row>
    <row r="1847" spans="17:19" x14ac:dyDescent="0.25">
      <c r="Q1847" s="5">
        <v>18.46</v>
      </c>
      <c r="S1847" s="5">
        <v>18.46</v>
      </c>
    </row>
    <row r="1848" spans="17:19" x14ac:dyDescent="0.25">
      <c r="Q1848" s="5">
        <v>18.47</v>
      </c>
      <c r="S1848" s="5">
        <v>18.47</v>
      </c>
    </row>
    <row r="1849" spans="17:19" x14ac:dyDescent="0.25">
      <c r="Q1849" s="5">
        <v>18.48</v>
      </c>
      <c r="S1849" s="5">
        <v>18.48</v>
      </c>
    </row>
    <row r="1850" spans="17:19" x14ac:dyDescent="0.25">
      <c r="Q1850" s="5">
        <v>18.489999999999998</v>
      </c>
      <c r="S1850" s="5">
        <v>18.489999999999998</v>
      </c>
    </row>
    <row r="1851" spans="17:19" x14ac:dyDescent="0.25">
      <c r="Q1851" s="5">
        <v>18.5</v>
      </c>
      <c r="S1851" s="5">
        <v>18.5</v>
      </c>
    </row>
    <row r="1852" spans="17:19" x14ac:dyDescent="0.25">
      <c r="Q1852" s="5">
        <v>18.510000000000002</v>
      </c>
      <c r="S1852" s="5">
        <v>18.510000000000002</v>
      </c>
    </row>
    <row r="1853" spans="17:19" x14ac:dyDescent="0.25">
      <c r="Q1853" s="5">
        <v>18.52</v>
      </c>
      <c r="S1853" s="5">
        <v>18.52</v>
      </c>
    </row>
    <row r="1854" spans="17:19" x14ac:dyDescent="0.25">
      <c r="Q1854" s="5">
        <v>18.53</v>
      </c>
      <c r="S1854" s="5">
        <v>18.53</v>
      </c>
    </row>
    <row r="1855" spans="17:19" x14ac:dyDescent="0.25">
      <c r="Q1855" s="5">
        <v>18.54</v>
      </c>
      <c r="S1855" s="5">
        <v>18.54</v>
      </c>
    </row>
    <row r="1856" spans="17:19" x14ac:dyDescent="0.25">
      <c r="Q1856" s="5">
        <v>18.55</v>
      </c>
      <c r="S1856" s="5">
        <v>18.55</v>
      </c>
    </row>
    <row r="1857" spans="17:19" x14ac:dyDescent="0.25">
      <c r="Q1857" s="5">
        <v>18.559999999999999</v>
      </c>
      <c r="S1857" s="5">
        <v>18.559999999999999</v>
      </c>
    </row>
    <row r="1858" spans="17:19" x14ac:dyDescent="0.25">
      <c r="Q1858" s="5">
        <v>18.57</v>
      </c>
      <c r="S1858" s="5">
        <v>18.57</v>
      </c>
    </row>
    <row r="1859" spans="17:19" x14ac:dyDescent="0.25">
      <c r="Q1859" s="5">
        <v>18.579999999999998</v>
      </c>
      <c r="S1859" s="5">
        <v>18.579999999999998</v>
      </c>
    </row>
    <row r="1860" spans="17:19" x14ac:dyDescent="0.25">
      <c r="Q1860" s="5">
        <v>18.59</v>
      </c>
      <c r="S1860" s="5">
        <v>18.59</v>
      </c>
    </row>
    <row r="1861" spans="17:19" x14ac:dyDescent="0.25">
      <c r="Q1861" s="5">
        <v>18.600000000000001</v>
      </c>
      <c r="S1861" s="5">
        <v>18.600000000000001</v>
      </c>
    </row>
    <row r="1862" spans="17:19" x14ac:dyDescent="0.25">
      <c r="Q1862" s="5">
        <v>18.61</v>
      </c>
      <c r="S1862" s="5">
        <v>18.61</v>
      </c>
    </row>
    <row r="1863" spans="17:19" x14ac:dyDescent="0.25">
      <c r="Q1863" s="5">
        <v>18.62</v>
      </c>
      <c r="S1863" s="5">
        <v>18.62</v>
      </c>
    </row>
    <row r="1864" spans="17:19" x14ac:dyDescent="0.25">
      <c r="Q1864" s="5">
        <v>18.63</v>
      </c>
      <c r="S1864" s="5">
        <v>18.63</v>
      </c>
    </row>
    <row r="1865" spans="17:19" x14ac:dyDescent="0.25">
      <c r="Q1865" s="5">
        <v>18.64</v>
      </c>
      <c r="S1865" s="5">
        <v>18.64</v>
      </c>
    </row>
    <row r="1866" spans="17:19" x14ac:dyDescent="0.25">
      <c r="Q1866" s="5">
        <v>18.649999999999999</v>
      </c>
      <c r="S1866" s="5">
        <v>18.649999999999999</v>
      </c>
    </row>
    <row r="1867" spans="17:19" x14ac:dyDescent="0.25">
      <c r="Q1867" s="5">
        <v>18.66</v>
      </c>
      <c r="S1867" s="5">
        <v>18.66</v>
      </c>
    </row>
    <row r="1868" spans="17:19" x14ac:dyDescent="0.25">
      <c r="Q1868" s="5">
        <v>18.670000000000002</v>
      </c>
      <c r="S1868" s="5">
        <v>18.670000000000002</v>
      </c>
    </row>
    <row r="1869" spans="17:19" x14ac:dyDescent="0.25">
      <c r="Q1869" s="5">
        <v>18.68</v>
      </c>
      <c r="S1869" s="5">
        <v>18.68</v>
      </c>
    </row>
    <row r="1870" spans="17:19" x14ac:dyDescent="0.25">
      <c r="Q1870" s="5">
        <v>18.690000000000001</v>
      </c>
      <c r="S1870" s="5">
        <v>18.690000000000001</v>
      </c>
    </row>
    <row r="1871" spans="17:19" x14ac:dyDescent="0.25">
      <c r="Q1871" s="5">
        <v>18.7</v>
      </c>
      <c r="S1871" s="5">
        <v>18.7</v>
      </c>
    </row>
    <row r="1872" spans="17:19" x14ac:dyDescent="0.25">
      <c r="Q1872" s="5">
        <v>18.71</v>
      </c>
      <c r="S1872" s="5">
        <v>18.71</v>
      </c>
    </row>
    <row r="1873" spans="17:19" x14ac:dyDescent="0.25">
      <c r="Q1873" s="5">
        <v>18.72</v>
      </c>
      <c r="S1873" s="5">
        <v>18.72</v>
      </c>
    </row>
    <row r="1874" spans="17:19" x14ac:dyDescent="0.25">
      <c r="Q1874" s="5">
        <v>18.73</v>
      </c>
      <c r="S1874" s="5">
        <v>18.73</v>
      </c>
    </row>
    <row r="1875" spans="17:19" x14ac:dyDescent="0.25">
      <c r="Q1875" s="5">
        <v>18.739999999999998</v>
      </c>
      <c r="S1875" s="5">
        <v>18.739999999999998</v>
      </c>
    </row>
    <row r="1876" spans="17:19" x14ac:dyDescent="0.25">
      <c r="Q1876" s="5">
        <v>18.75</v>
      </c>
      <c r="S1876" s="5">
        <v>18.75</v>
      </c>
    </row>
    <row r="1877" spans="17:19" x14ac:dyDescent="0.25">
      <c r="Q1877" s="5">
        <v>18.760000000000002</v>
      </c>
      <c r="S1877" s="5">
        <v>18.760000000000002</v>
      </c>
    </row>
    <row r="1878" spans="17:19" x14ac:dyDescent="0.25">
      <c r="Q1878" s="5">
        <v>18.77</v>
      </c>
      <c r="S1878" s="5">
        <v>18.77</v>
      </c>
    </row>
    <row r="1879" spans="17:19" x14ac:dyDescent="0.25">
      <c r="Q1879" s="5">
        <v>18.78</v>
      </c>
      <c r="S1879" s="5">
        <v>18.78</v>
      </c>
    </row>
    <row r="1880" spans="17:19" x14ac:dyDescent="0.25">
      <c r="Q1880" s="5">
        <v>18.79</v>
      </c>
      <c r="S1880" s="5">
        <v>18.79</v>
      </c>
    </row>
    <row r="1881" spans="17:19" x14ac:dyDescent="0.25">
      <c r="Q1881" s="5">
        <v>18.8</v>
      </c>
      <c r="S1881" s="5">
        <v>18.8</v>
      </c>
    </row>
    <row r="1882" spans="17:19" x14ac:dyDescent="0.25">
      <c r="Q1882" s="5">
        <v>18.809999999999999</v>
      </c>
      <c r="S1882" s="5">
        <v>18.809999999999999</v>
      </c>
    </row>
    <row r="1883" spans="17:19" x14ac:dyDescent="0.25">
      <c r="Q1883" s="5">
        <v>18.82</v>
      </c>
      <c r="S1883" s="5">
        <v>18.82</v>
      </c>
    </row>
    <row r="1884" spans="17:19" x14ac:dyDescent="0.25">
      <c r="Q1884" s="5">
        <v>18.829999999999998</v>
      </c>
      <c r="S1884" s="5">
        <v>18.829999999999998</v>
      </c>
    </row>
    <row r="1885" spans="17:19" x14ac:dyDescent="0.25">
      <c r="Q1885" s="5">
        <v>18.84</v>
      </c>
      <c r="S1885" s="5">
        <v>18.84</v>
      </c>
    </row>
    <row r="1886" spans="17:19" x14ac:dyDescent="0.25">
      <c r="Q1886" s="5">
        <v>18.850000000000001</v>
      </c>
      <c r="S1886" s="5">
        <v>18.850000000000001</v>
      </c>
    </row>
    <row r="1887" spans="17:19" x14ac:dyDescent="0.25">
      <c r="Q1887" s="5">
        <v>18.86</v>
      </c>
      <c r="S1887" s="5">
        <v>18.86</v>
      </c>
    </row>
    <row r="1888" spans="17:19" x14ac:dyDescent="0.25">
      <c r="Q1888" s="5">
        <v>18.87</v>
      </c>
      <c r="S1888" s="5">
        <v>18.87</v>
      </c>
    </row>
    <row r="1889" spans="17:19" x14ac:dyDescent="0.25">
      <c r="Q1889" s="5">
        <v>18.88</v>
      </c>
      <c r="S1889" s="5">
        <v>18.88</v>
      </c>
    </row>
    <row r="1890" spans="17:19" x14ac:dyDescent="0.25">
      <c r="Q1890" s="5">
        <v>18.89</v>
      </c>
      <c r="S1890" s="5">
        <v>18.89</v>
      </c>
    </row>
    <row r="1891" spans="17:19" x14ac:dyDescent="0.25">
      <c r="Q1891" s="5">
        <v>18.899999999999999</v>
      </c>
      <c r="S1891" s="5">
        <v>18.899999999999999</v>
      </c>
    </row>
    <row r="1892" spans="17:19" x14ac:dyDescent="0.25">
      <c r="Q1892" s="5">
        <v>18.91</v>
      </c>
      <c r="S1892" s="5">
        <v>18.91</v>
      </c>
    </row>
    <row r="1893" spans="17:19" x14ac:dyDescent="0.25">
      <c r="Q1893" s="5">
        <v>18.920000000000002</v>
      </c>
      <c r="S1893" s="5">
        <v>18.920000000000002</v>
      </c>
    </row>
    <row r="1894" spans="17:19" x14ac:dyDescent="0.25">
      <c r="Q1894" s="5">
        <v>18.93</v>
      </c>
      <c r="S1894" s="5">
        <v>18.93</v>
      </c>
    </row>
    <row r="1895" spans="17:19" x14ac:dyDescent="0.25">
      <c r="Q1895" s="5">
        <v>18.940000000000001</v>
      </c>
      <c r="S1895" s="5">
        <v>18.940000000000001</v>
      </c>
    </row>
    <row r="1896" spans="17:19" x14ac:dyDescent="0.25">
      <c r="Q1896" s="5">
        <v>18.95</v>
      </c>
      <c r="S1896" s="5">
        <v>18.95</v>
      </c>
    </row>
    <row r="1897" spans="17:19" x14ac:dyDescent="0.25">
      <c r="Q1897" s="5">
        <v>18.96</v>
      </c>
      <c r="S1897" s="5">
        <v>18.96</v>
      </c>
    </row>
    <row r="1898" spans="17:19" x14ac:dyDescent="0.25">
      <c r="Q1898" s="5">
        <v>18.97</v>
      </c>
      <c r="S1898" s="5">
        <v>18.97</v>
      </c>
    </row>
    <row r="1899" spans="17:19" x14ac:dyDescent="0.25">
      <c r="Q1899" s="5">
        <v>18.98</v>
      </c>
      <c r="S1899" s="5">
        <v>18.98</v>
      </c>
    </row>
    <row r="1900" spans="17:19" x14ac:dyDescent="0.25">
      <c r="Q1900" s="5">
        <v>18.989999999999998</v>
      </c>
      <c r="S1900" s="5">
        <v>18.989999999999998</v>
      </c>
    </row>
    <row r="1901" spans="17:19" x14ac:dyDescent="0.25">
      <c r="Q1901" s="5">
        <v>19</v>
      </c>
      <c r="S1901" s="5">
        <v>19</v>
      </c>
    </row>
    <row r="1902" spans="17:19" x14ac:dyDescent="0.25">
      <c r="Q1902" s="5">
        <v>19.010000000000002</v>
      </c>
      <c r="S1902" s="5">
        <v>19.010000000000002</v>
      </c>
    </row>
    <row r="1903" spans="17:19" x14ac:dyDescent="0.25">
      <c r="Q1903" s="5">
        <v>19.02</v>
      </c>
      <c r="S1903" s="5">
        <v>19.02</v>
      </c>
    </row>
    <row r="1904" spans="17:19" x14ac:dyDescent="0.25">
      <c r="Q1904" s="5">
        <v>19.03</v>
      </c>
      <c r="S1904" s="5">
        <v>19.03</v>
      </c>
    </row>
    <row r="1905" spans="17:19" x14ac:dyDescent="0.25">
      <c r="Q1905" s="5">
        <v>19.04</v>
      </c>
      <c r="S1905" s="5">
        <v>19.04</v>
      </c>
    </row>
    <row r="1906" spans="17:19" x14ac:dyDescent="0.25">
      <c r="Q1906" s="5">
        <v>19.05</v>
      </c>
      <c r="S1906" s="5">
        <v>19.05</v>
      </c>
    </row>
    <row r="1907" spans="17:19" x14ac:dyDescent="0.25">
      <c r="Q1907" s="5">
        <v>19.059999999999999</v>
      </c>
      <c r="S1907" s="5">
        <v>19.059999999999999</v>
      </c>
    </row>
    <row r="1908" spans="17:19" x14ac:dyDescent="0.25">
      <c r="Q1908" s="5">
        <v>19.07</v>
      </c>
      <c r="S1908" s="5">
        <v>19.07</v>
      </c>
    </row>
    <row r="1909" spans="17:19" x14ac:dyDescent="0.25">
      <c r="Q1909" s="5">
        <v>19.079999999999998</v>
      </c>
      <c r="S1909" s="5">
        <v>19.079999999999998</v>
      </c>
    </row>
    <row r="1910" spans="17:19" x14ac:dyDescent="0.25">
      <c r="Q1910" s="5">
        <v>19.09</v>
      </c>
      <c r="S1910" s="5">
        <v>19.09</v>
      </c>
    </row>
    <row r="1911" spans="17:19" x14ac:dyDescent="0.25">
      <c r="Q1911" s="5">
        <v>19.100000000000001</v>
      </c>
      <c r="S1911" s="5">
        <v>19.100000000000001</v>
      </c>
    </row>
    <row r="1912" spans="17:19" x14ac:dyDescent="0.25">
      <c r="Q1912" s="5">
        <v>19.11</v>
      </c>
      <c r="S1912" s="5">
        <v>19.11</v>
      </c>
    </row>
    <row r="1913" spans="17:19" x14ac:dyDescent="0.25">
      <c r="Q1913" s="5">
        <v>19.12</v>
      </c>
      <c r="S1913" s="5">
        <v>19.12</v>
      </c>
    </row>
    <row r="1914" spans="17:19" x14ac:dyDescent="0.25">
      <c r="Q1914" s="5">
        <v>19.13</v>
      </c>
      <c r="S1914" s="5">
        <v>19.13</v>
      </c>
    </row>
    <row r="1915" spans="17:19" x14ac:dyDescent="0.25">
      <c r="Q1915" s="5">
        <v>19.14</v>
      </c>
      <c r="S1915" s="5">
        <v>19.14</v>
      </c>
    </row>
    <row r="1916" spans="17:19" x14ac:dyDescent="0.25">
      <c r="Q1916" s="5">
        <v>19.149999999999999</v>
      </c>
      <c r="S1916" s="5">
        <v>19.149999999999999</v>
      </c>
    </row>
    <row r="1917" spans="17:19" x14ac:dyDescent="0.25">
      <c r="Q1917" s="5">
        <v>19.16</v>
      </c>
      <c r="S1917" s="5">
        <v>19.16</v>
      </c>
    </row>
    <row r="1918" spans="17:19" x14ac:dyDescent="0.25">
      <c r="Q1918" s="5">
        <v>19.170000000000002</v>
      </c>
      <c r="S1918" s="5">
        <v>19.170000000000002</v>
      </c>
    </row>
    <row r="1919" spans="17:19" x14ac:dyDescent="0.25">
      <c r="Q1919" s="5">
        <v>19.18</v>
      </c>
      <c r="S1919" s="5">
        <v>19.18</v>
      </c>
    </row>
    <row r="1920" spans="17:19" x14ac:dyDescent="0.25">
      <c r="Q1920" s="5">
        <v>19.190000000000001</v>
      </c>
      <c r="S1920" s="5">
        <v>19.190000000000001</v>
      </c>
    </row>
    <row r="1921" spans="17:19" x14ac:dyDescent="0.25">
      <c r="Q1921" s="5">
        <v>19.2</v>
      </c>
      <c r="S1921" s="5">
        <v>19.2</v>
      </c>
    </row>
    <row r="1922" spans="17:19" x14ac:dyDescent="0.25">
      <c r="Q1922" s="5">
        <v>19.21</v>
      </c>
      <c r="S1922" s="5">
        <v>19.21</v>
      </c>
    </row>
    <row r="1923" spans="17:19" x14ac:dyDescent="0.25">
      <c r="Q1923" s="5">
        <v>19.22</v>
      </c>
      <c r="S1923" s="5">
        <v>19.22</v>
      </c>
    </row>
    <row r="1924" spans="17:19" x14ac:dyDescent="0.25">
      <c r="Q1924" s="5">
        <v>19.23</v>
      </c>
      <c r="S1924" s="5">
        <v>19.23</v>
      </c>
    </row>
    <row r="1925" spans="17:19" x14ac:dyDescent="0.25">
      <c r="Q1925" s="5">
        <v>19.239999999999998</v>
      </c>
      <c r="S1925" s="5">
        <v>19.239999999999998</v>
      </c>
    </row>
    <row r="1926" spans="17:19" x14ac:dyDescent="0.25">
      <c r="Q1926" s="5">
        <v>19.25</v>
      </c>
      <c r="S1926" s="5">
        <v>19.25</v>
      </c>
    </row>
    <row r="1927" spans="17:19" x14ac:dyDescent="0.25">
      <c r="Q1927" s="5">
        <v>19.260000000000002</v>
      </c>
      <c r="S1927" s="5">
        <v>19.260000000000002</v>
      </c>
    </row>
    <row r="1928" spans="17:19" x14ac:dyDescent="0.25">
      <c r="Q1928" s="5">
        <v>19.27</v>
      </c>
      <c r="S1928" s="5">
        <v>19.27</v>
      </c>
    </row>
    <row r="1929" spans="17:19" x14ac:dyDescent="0.25">
      <c r="Q1929" s="5">
        <v>19.28</v>
      </c>
      <c r="S1929" s="5">
        <v>19.28</v>
      </c>
    </row>
    <row r="1930" spans="17:19" x14ac:dyDescent="0.25">
      <c r="Q1930" s="5">
        <v>19.29</v>
      </c>
      <c r="S1930" s="5">
        <v>19.29</v>
      </c>
    </row>
    <row r="1931" spans="17:19" x14ac:dyDescent="0.25">
      <c r="Q1931" s="5">
        <v>19.3</v>
      </c>
      <c r="S1931" s="5">
        <v>19.3</v>
      </c>
    </row>
    <row r="1932" spans="17:19" x14ac:dyDescent="0.25">
      <c r="Q1932" s="5">
        <v>19.309999999999999</v>
      </c>
      <c r="S1932" s="5">
        <v>19.309999999999999</v>
      </c>
    </row>
    <row r="1933" spans="17:19" x14ac:dyDescent="0.25">
      <c r="Q1933" s="5">
        <v>19.32</v>
      </c>
      <c r="S1933" s="5">
        <v>19.32</v>
      </c>
    </row>
    <row r="1934" spans="17:19" x14ac:dyDescent="0.25">
      <c r="Q1934" s="5">
        <v>19.329999999999998</v>
      </c>
      <c r="S1934" s="5">
        <v>19.329999999999998</v>
      </c>
    </row>
    <row r="1935" spans="17:19" x14ac:dyDescent="0.25">
      <c r="Q1935" s="5">
        <v>19.34</v>
      </c>
      <c r="S1935" s="5">
        <v>19.34</v>
      </c>
    </row>
    <row r="1936" spans="17:19" x14ac:dyDescent="0.25">
      <c r="Q1936" s="5">
        <v>19.350000000000001</v>
      </c>
      <c r="S1936" s="5">
        <v>19.350000000000001</v>
      </c>
    </row>
    <row r="1937" spans="17:19" x14ac:dyDescent="0.25">
      <c r="Q1937" s="5">
        <v>19.36</v>
      </c>
      <c r="S1937" s="5">
        <v>19.36</v>
      </c>
    </row>
    <row r="1938" spans="17:19" x14ac:dyDescent="0.25">
      <c r="Q1938" s="5">
        <v>19.37</v>
      </c>
      <c r="S1938" s="5">
        <v>19.37</v>
      </c>
    </row>
    <row r="1939" spans="17:19" x14ac:dyDescent="0.25">
      <c r="Q1939" s="5">
        <v>19.38</v>
      </c>
      <c r="S1939" s="5">
        <v>19.38</v>
      </c>
    </row>
    <row r="1940" spans="17:19" x14ac:dyDescent="0.25">
      <c r="Q1940" s="5">
        <v>19.39</v>
      </c>
      <c r="S1940" s="5">
        <v>19.39</v>
      </c>
    </row>
    <row r="1941" spans="17:19" x14ac:dyDescent="0.25">
      <c r="Q1941" s="5">
        <v>19.399999999999999</v>
      </c>
      <c r="S1941" s="5">
        <v>19.399999999999999</v>
      </c>
    </row>
    <row r="1942" spans="17:19" x14ac:dyDescent="0.25">
      <c r="Q1942" s="5">
        <v>19.41</v>
      </c>
      <c r="S1942" s="5">
        <v>19.41</v>
      </c>
    </row>
    <row r="1943" spans="17:19" x14ac:dyDescent="0.25">
      <c r="Q1943" s="5">
        <v>19.420000000000002</v>
      </c>
      <c r="S1943" s="5">
        <v>19.420000000000002</v>
      </c>
    </row>
    <row r="1944" spans="17:19" x14ac:dyDescent="0.25">
      <c r="Q1944" s="5">
        <v>19.43</v>
      </c>
      <c r="S1944" s="5">
        <v>19.43</v>
      </c>
    </row>
    <row r="1945" spans="17:19" x14ac:dyDescent="0.25">
      <c r="Q1945" s="5">
        <v>19.440000000000001</v>
      </c>
      <c r="S1945" s="5">
        <v>19.440000000000001</v>
      </c>
    </row>
    <row r="1946" spans="17:19" x14ac:dyDescent="0.25">
      <c r="Q1946" s="5">
        <v>19.45</v>
      </c>
      <c r="S1946" s="5">
        <v>19.45</v>
      </c>
    </row>
    <row r="1947" spans="17:19" x14ac:dyDescent="0.25">
      <c r="Q1947" s="5">
        <v>19.46</v>
      </c>
      <c r="S1947" s="5">
        <v>19.46</v>
      </c>
    </row>
    <row r="1948" spans="17:19" x14ac:dyDescent="0.25">
      <c r="Q1948" s="5">
        <v>19.47</v>
      </c>
      <c r="S1948" s="5">
        <v>19.47</v>
      </c>
    </row>
    <row r="1949" spans="17:19" x14ac:dyDescent="0.25">
      <c r="Q1949" s="5">
        <v>19.48</v>
      </c>
      <c r="S1949" s="5">
        <v>19.48</v>
      </c>
    </row>
    <row r="1950" spans="17:19" x14ac:dyDescent="0.25">
      <c r="Q1950" s="5">
        <v>19.489999999999998</v>
      </c>
      <c r="S1950" s="5">
        <v>19.489999999999998</v>
      </c>
    </row>
    <row r="1951" spans="17:19" x14ac:dyDescent="0.25">
      <c r="Q1951" s="5">
        <v>19.5</v>
      </c>
      <c r="S1951" s="5">
        <v>19.5</v>
      </c>
    </row>
    <row r="1952" spans="17:19" x14ac:dyDescent="0.25">
      <c r="Q1952" s="5">
        <v>19.510000000000002</v>
      </c>
      <c r="S1952" s="5">
        <v>19.510000000000002</v>
      </c>
    </row>
    <row r="1953" spans="17:19" x14ac:dyDescent="0.25">
      <c r="Q1953" s="5">
        <v>19.52</v>
      </c>
      <c r="S1953" s="5">
        <v>19.52</v>
      </c>
    </row>
    <row r="1954" spans="17:19" x14ac:dyDescent="0.25">
      <c r="Q1954" s="5">
        <v>19.53</v>
      </c>
      <c r="S1954" s="5">
        <v>19.53</v>
      </c>
    </row>
    <row r="1955" spans="17:19" x14ac:dyDescent="0.25">
      <c r="Q1955" s="5">
        <v>19.54</v>
      </c>
      <c r="S1955" s="5">
        <v>19.54</v>
      </c>
    </row>
    <row r="1956" spans="17:19" x14ac:dyDescent="0.25">
      <c r="Q1956" s="5">
        <v>19.55</v>
      </c>
      <c r="S1956" s="5">
        <v>19.55</v>
      </c>
    </row>
    <row r="1957" spans="17:19" x14ac:dyDescent="0.25">
      <c r="Q1957" s="5">
        <v>19.559999999999999</v>
      </c>
      <c r="S1957" s="5">
        <v>19.559999999999999</v>
      </c>
    </row>
    <row r="1958" spans="17:19" x14ac:dyDescent="0.25">
      <c r="Q1958" s="5">
        <v>19.57</v>
      </c>
      <c r="S1958" s="5">
        <v>19.57</v>
      </c>
    </row>
    <row r="1959" spans="17:19" x14ac:dyDescent="0.25">
      <c r="Q1959" s="5">
        <v>19.579999999999998</v>
      </c>
      <c r="S1959" s="5">
        <v>19.579999999999998</v>
      </c>
    </row>
    <row r="1960" spans="17:19" x14ac:dyDescent="0.25">
      <c r="Q1960" s="5">
        <v>19.59</v>
      </c>
      <c r="S1960" s="5">
        <v>19.59</v>
      </c>
    </row>
    <row r="1961" spans="17:19" x14ac:dyDescent="0.25">
      <c r="Q1961" s="5">
        <v>19.600000000000001</v>
      </c>
      <c r="S1961" s="5">
        <v>19.600000000000001</v>
      </c>
    </row>
    <row r="1962" spans="17:19" x14ac:dyDescent="0.25">
      <c r="Q1962" s="5">
        <v>19.61</v>
      </c>
      <c r="S1962" s="5">
        <v>19.61</v>
      </c>
    </row>
    <row r="1963" spans="17:19" x14ac:dyDescent="0.25">
      <c r="Q1963" s="5">
        <v>19.62</v>
      </c>
      <c r="S1963" s="5">
        <v>19.62</v>
      </c>
    </row>
    <row r="1964" spans="17:19" x14ac:dyDescent="0.25">
      <c r="Q1964" s="5">
        <v>19.63</v>
      </c>
      <c r="S1964" s="5">
        <v>19.63</v>
      </c>
    </row>
    <row r="1965" spans="17:19" x14ac:dyDescent="0.25">
      <c r="Q1965" s="5">
        <v>19.64</v>
      </c>
      <c r="S1965" s="5">
        <v>19.64</v>
      </c>
    </row>
    <row r="1966" spans="17:19" x14ac:dyDescent="0.25">
      <c r="Q1966" s="5">
        <v>19.649999999999999</v>
      </c>
      <c r="S1966" s="5">
        <v>19.649999999999999</v>
      </c>
    </row>
    <row r="1967" spans="17:19" x14ac:dyDescent="0.25">
      <c r="Q1967" s="5">
        <v>19.66</v>
      </c>
      <c r="S1967" s="5">
        <v>19.66</v>
      </c>
    </row>
    <row r="1968" spans="17:19" x14ac:dyDescent="0.25">
      <c r="Q1968" s="5">
        <v>19.670000000000002</v>
      </c>
      <c r="S1968" s="5">
        <v>19.670000000000002</v>
      </c>
    </row>
    <row r="1969" spans="17:20" x14ac:dyDescent="0.25">
      <c r="Q1969" s="5">
        <v>19.68</v>
      </c>
      <c r="S1969" s="5">
        <v>19.68</v>
      </c>
    </row>
    <row r="1970" spans="17:20" x14ac:dyDescent="0.25">
      <c r="Q1970" s="5">
        <v>19.690000000000001</v>
      </c>
      <c r="S1970" s="5">
        <v>19.690000000000001</v>
      </c>
    </row>
    <row r="1971" spans="17:20" x14ac:dyDescent="0.25">
      <c r="Q1971" s="5">
        <v>19.7</v>
      </c>
      <c r="S1971" s="5">
        <v>19.7</v>
      </c>
    </row>
    <row r="1972" spans="17:20" x14ac:dyDescent="0.25">
      <c r="Q1972" s="5">
        <v>19.71</v>
      </c>
      <c r="S1972" s="5">
        <v>19.71</v>
      </c>
    </row>
    <row r="1973" spans="17:20" x14ac:dyDescent="0.25">
      <c r="Q1973" s="5">
        <v>19.72</v>
      </c>
      <c r="S1973" s="5">
        <v>19.72</v>
      </c>
    </row>
    <row r="1974" spans="17:20" x14ac:dyDescent="0.25">
      <c r="Q1974" s="5">
        <v>19.73</v>
      </c>
      <c r="S1974" s="5">
        <v>19.73</v>
      </c>
    </row>
    <row r="1975" spans="17:20" x14ac:dyDescent="0.25">
      <c r="Q1975" s="5">
        <v>19.739999999999998</v>
      </c>
      <c r="S1975" s="5">
        <v>19.739999999999998</v>
      </c>
    </row>
    <row r="1976" spans="17:20" x14ac:dyDescent="0.25">
      <c r="Q1976" s="5">
        <v>19.75</v>
      </c>
      <c r="R1976" s="4">
        <v>178.56646811617759</v>
      </c>
      <c r="S1976" s="5">
        <v>19.75</v>
      </c>
      <c r="T1976">
        <v>164.83058595339421</v>
      </c>
    </row>
    <row r="1977" spans="17:20" x14ac:dyDescent="0.25">
      <c r="Q1977" s="5">
        <v>19.760000000000002</v>
      </c>
      <c r="S1977" s="5">
        <v>19.760000000000002</v>
      </c>
    </row>
    <row r="1978" spans="17:20" x14ac:dyDescent="0.25">
      <c r="Q1978" s="5">
        <v>19.77</v>
      </c>
      <c r="S1978" s="5">
        <v>19.77</v>
      </c>
    </row>
    <row r="1979" spans="17:20" x14ac:dyDescent="0.25">
      <c r="Q1979" s="5">
        <v>19.78</v>
      </c>
      <c r="S1979" s="5">
        <v>19.78</v>
      </c>
    </row>
    <row r="1980" spans="17:20" x14ac:dyDescent="0.25">
      <c r="Q1980" s="5">
        <v>19.79</v>
      </c>
      <c r="S1980" s="5">
        <v>19.79</v>
      </c>
    </row>
    <row r="1981" spans="17:20" x14ac:dyDescent="0.25">
      <c r="Q1981" s="5">
        <v>19.8</v>
      </c>
      <c r="S1981" s="5">
        <v>19.8</v>
      </c>
    </row>
    <row r="1982" spans="17:20" x14ac:dyDescent="0.25">
      <c r="Q1982" s="5">
        <v>19.809999999999999</v>
      </c>
      <c r="S1982" s="5">
        <v>19.809999999999999</v>
      </c>
    </row>
    <row r="1983" spans="17:20" x14ac:dyDescent="0.25">
      <c r="Q1983" s="5">
        <v>19.82</v>
      </c>
      <c r="S1983" s="5">
        <v>19.82</v>
      </c>
    </row>
    <row r="1984" spans="17:20" x14ac:dyDescent="0.25">
      <c r="Q1984" s="5">
        <v>19.829999999999998</v>
      </c>
      <c r="S1984" s="5">
        <v>19.829999999999998</v>
      </c>
    </row>
    <row r="1985" spans="17:19" x14ac:dyDescent="0.25">
      <c r="Q1985" s="5">
        <v>19.84</v>
      </c>
      <c r="S1985" s="5">
        <v>19.84</v>
      </c>
    </row>
    <row r="1986" spans="17:19" x14ac:dyDescent="0.25">
      <c r="Q1986" s="5">
        <v>19.850000000000001</v>
      </c>
      <c r="S1986" s="5">
        <v>19.850000000000001</v>
      </c>
    </row>
    <row r="1987" spans="17:19" x14ac:dyDescent="0.25">
      <c r="Q1987" s="5">
        <v>19.86</v>
      </c>
      <c r="S1987" s="5">
        <v>19.86</v>
      </c>
    </row>
    <row r="1988" spans="17:19" x14ac:dyDescent="0.25">
      <c r="Q1988" s="5">
        <v>19.87</v>
      </c>
      <c r="S1988" s="5">
        <v>19.87</v>
      </c>
    </row>
    <row r="1989" spans="17:19" x14ac:dyDescent="0.25">
      <c r="Q1989" s="5">
        <v>19.88</v>
      </c>
      <c r="S1989" s="5">
        <v>19.88</v>
      </c>
    </row>
    <row r="1990" spans="17:19" x14ac:dyDescent="0.25">
      <c r="Q1990" s="5">
        <v>19.89</v>
      </c>
      <c r="S1990" s="5">
        <v>19.89</v>
      </c>
    </row>
    <row r="1991" spans="17:19" x14ac:dyDescent="0.25">
      <c r="Q1991" s="5">
        <v>19.899999999999999</v>
      </c>
      <c r="S1991" s="5">
        <v>19.899999999999999</v>
      </c>
    </row>
    <row r="1992" spans="17:19" x14ac:dyDescent="0.25">
      <c r="Q1992" s="5">
        <v>19.91</v>
      </c>
      <c r="S1992" s="5">
        <v>19.91</v>
      </c>
    </row>
    <row r="1993" spans="17:19" x14ac:dyDescent="0.25">
      <c r="Q1993" s="5">
        <v>19.920000000000002</v>
      </c>
      <c r="S1993" s="5">
        <v>19.920000000000002</v>
      </c>
    </row>
    <row r="1994" spans="17:19" x14ac:dyDescent="0.25">
      <c r="Q1994" s="5">
        <v>19.93</v>
      </c>
      <c r="S1994" s="5">
        <v>19.93</v>
      </c>
    </row>
    <row r="1995" spans="17:19" x14ac:dyDescent="0.25">
      <c r="Q1995" s="5">
        <v>19.940000000000001</v>
      </c>
      <c r="S1995" s="5">
        <v>19.940000000000001</v>
      </c>
    </row>
    <row r="1996" spans="17:19" x14ac:dyDescent="0.25">
      <c r="Q1996" s="5">
        <v>19.95</v>
      </c>
      <c r="S1996" s="5">
        <v>19.95</v>
      </c>
    </row>
    <row r="1997" spans="17:19" x14ac:dyDescent="0.25">
      <c r="Q1997" s="5">
        <v>19.96</v>
      </c>
      <c r="S1997" s="5">
        <v>19.96</v>
      </c>
    </row>
    <row r="1998" spans="17:19" x14ac:dyDescent="0.25">
      <c r="Q1998" s="5">
        <v>19.97</v>
      </c>
      <c r="S1998" s="5">
        <v>19.97</v>
      </c>
    </row>
    <row r="1999" spans="17:19" x14ac:dyDescent="0.25">
      <c r="Q1999" s="5">
        <v>19.98</v>
      </c>
      <c r="S1999" s="5">
        <v>19.98</v>
      </c>
    </row>
    <row r="2000" spans="17:19" x14ac:dyDescent="0.25">
      <c r="Q2000" s="5">
        <v>19.989999999999998</v>
      </c>
      <c r="S2000" s="5">
        <v>19.989999999999998</v>
      </c>
    </row>
    <row r="2001" spans="17:19" x14ac:dyDescent="0.25">
      <c r="Q2001" s="5">
        <v>20</v>
      </c>
      <c r="S2001" s="5">
        <v>20</v>
      </c>
    </row>
    <row r="2002" spans="17:19" x14ac:dyDescent="0.25">
      <c r="Q2002" s="5">
        <v>20.010000000000002</v>
      </c>
      <c r="S2002" s="5">
        <v>20.010000000000002</v>
      </c>
    </row>
    <row r="2003" spans="17:19" x14ac:dyDescent="0.25">
      <c r="Q2003" s="5">
        <v>20.02</v>
      </c>
      <c r="S2003" s="5">
        <v>20.02</v>
      </c>
    </row>
    <row r="2004" spans="17:19" x14ac:dyDescent="0.25">
      <c r="Q2004" s="5">
        <v>20.03</v>
      </c>
      <c r="S2004" s="5">
        <v>20.03</v>
      </c>
    </row>
    <row r="2005" spans="17:19" x14ac:dyDescent="0.25">
      <c r="Q2005" s="5">
        <v>20.04</v>
      </c>
      <c r="S2005" s="5">
        <v>20.04</v>
      </c>
    </row>
    <row r="2006" spans="17:19" x14ac:dyDescent="0.25">
      <c r="Q2006" s="5">
        <v>20.05</v>
      </c>
      <c r="S2006" s="5">
        <v>20.05</v>
      </c>
    </row>
    <row r="2007" spans="17:19" x14ac:dyDescent="0.25">
      <c r="Q2007" s="5">
        <v>20.059999999999999</v>
      </c>
      <c r="S2007" s="5">
        <v>20.059999999999999</v>
      </c>
    </row>
    <row r="2008" spans="17:19" x14ac:dyDescent="0.25">
      <c r="Q2008" s="5">
        <v>20.07</v>
      </c>
      <c r="S2008" s="5">
        <v>20.07</v>
      </c>
    </row>
    <row r="2009" spans="17:19" x14ac:dyDescent="0.25">
      <c r="Q2009" s="5">
        <v>20.079999999999998</v>
      </c>
      <c r="S2009" s="5">
        <v>20.079999999999998</v>
      </c>
    </row>
    <row r="2010" spans="17:19" x14ac:dyDescent="0.25">
      <c r="Q2010" s="5">
        <v>20.09</v>
      </c>
      <c r="S2010" s="5">
        <v>20.09</v>
      </c>
    </row>
    <row r="2011" spans="17:19" x14ac:dyDescent="0.25">
      <c r="Q2011" s="5">
        <v>20.100000000000001</v>
      </c>
      <c r="S2011" s="5">
        <v>20.100000000000001</v>
      </c>
    </row>
    <row r="2012" spans="17:19" x14ac:dyDescent="0.25">
      <c r="Q2012" s="5">
        <v>20.11</v>
      </c>
      <c r="S2012" s="5">
        <v>20.11</v>
      </c>
    </row>
    <row r="2013" spans="17:19" x14ac:dyDescent="0.25">
      <c r="Q2013" s="5">
        <v>20.12</v>
      </c>
      <c r="S2013" s="5">
        <v>20.12</v>
      </c>
    </row>
    <row r="2014" spans="17:19" x14ac:dyDescent="0.25">
      <c r="Q2014" s="5">
        <v>20.13</v>
      </c>
      <c r="S2014" s="5">
        <v>20.13</v>
      </c>
    </row>
    <row r="2015" spans="17:19" x14ac:dyDescent="0.25">
      <c r="Q2015" s="5">
        <v>20.14</v>
      </c>
      <c r="S2015" s="5">
        <v>20.14</v>
      </c>
    </row>
    <row r="2016" spans="17:19" x14ac:dyDescent="0.25">
      <c r="Q2016" s="5">
        <v>20.149999999999999</v>
      </c>
      <c r="S2016" s="5">
        <v>20.149999999999999</v>
      </c>
    </row>
    <row r="2017" spans="17:19" x14ac:dyDescent="0.25">
      <c r="Q2017" s="5">
        <v>20.16</v>
      </c>
      <c r="S2017" s="5">
        <v>20.16</v>
      </c>
    </row>
    <row r="2018" spans="17:19" x14ac:dyDescent="0.25">
      <c r="Q2018" s="5">
        <v>20.170000000000002</v>
      </c>
      <c r="S2018" s="5">
        <v>20.170000000000002</v>
      </c>
    </row>
    <row r="2019" spans="17:19" x14ac:dyDescent="0.25">
      <c r="Q2019" s="5">
        <v>20.18</v>
      </c>
      <c r="S2019" s="5">
        <v>20.18</v>
      </c>
    </row>
    <row r="2020" spans="17:19" x14ac:dyDescent="0.25">
      <c r="Q2020" s="5">
        <v>20.190000000000001</v>
      </c>
      <c r="S2020" s="5">
        <v>20.190000000000001</v>
      </c>
    </row>
    <row r="2021" spans="17:19" x14ac:dyDescent="0.25">
      <c r="Q2021" s="5">
        <v>20.2</v>
      </c>
      <c r="S2021" s="5">
        <v>20.2</v>
      </c>
    </row>
    <row r="2022" spans="17:19" x14ac:dyDescent="0.25">
      <c r="Q2022" s="5">
        <v>20.21</v>
      </c>
      <c r="S2022" s="5">
        <v>20.21</v>
      </c>
    </row>
    <row r="2023" spans="17:19" x14ac:dyDescent="0.25">
      <c r="Q2023" s="5">
        <v>20.22</v>
      </c>
      <c r="S2023" s="5">
        <v>20.22</v>
      </c>
    </row>
    <row r="2024" spans="17:19" x14ac:dyDescent="0.25">
      <c r="Q2024" s="5">
        <v>20.23</v>
      </c>
      <c r="S2024" s="5">
        <v>20.23</v>
      </c>
    </row>
    <row r="2025" spans="17:19" x14ac:dyDescent="0.25">
      <c r="Q2025" s="5">
        <v>20.239999999999998</v>
      </c>
      <c r="S2025" s="5">
        <v>20.239999999999998</v>
      </c>
    </row>
    <row r="2026" spans="17:19" x14ac:dyDescent="0.25">
      <c r="Q2026" s="5">
        <v>20.25</v>
      </c>
      <c r="S2026" s="5">
        <v>20.25</v>
      </c>
    </row>
    <row r="2027" spans="17:19" x14ac:dyDescent="0.25">
      <c r="Q2027" s="5">
        <v>20.260000000000002</v>
      </c>
      <c r="S2027" s="5">
        <v>20.260000000000002</v>
      </c>
    </row>
    <row r="2028" spans="17:19" x14ac:dyDescent="0.25">
      <c r="Q2028" s="5">
        <v>20.27</v>
      </c>
      <c r="S2028" s="5">
        <v>20.27</v>
      </c>
    </row>
    <row r="2029" spans="17:19" x14ac:dyDescent="0.25">
      <c r="Q2029" s="5">
        <v>20.28</v>
      </c>
      <c r="S2029" s="5">
        <v>20.28</v>
      </c>
    </row>
    <row r="2030" spans="17:19" x14ac:dyDescent="0.25">
      <c r="Q2030" s="5">
        <v>20.29</v>
      </c>
      <c r="S2030" s="5">
        <v>20.29</v>
      </c>
    </row>
    <row r="2031" spans="17:19" x14ac:dyDescent="0.25">
      <c r="Q2031" s="5">
        <v>20.3</v>
      </c>
      <c r="S2031" s="5">
        <v>20.3</v>
      </c>
    </row>
    <row r="2032" spans="17:19" x14ac:dyDescent="0.25">
      <c r="Q2032" s="5">
        <v>20.309999999999999</v>
      </c>
      <c r="S2032" s="5">
        <v>20.309999999999999</v>
      </c>
    </row>
    <row r="2033" spans="17:19" x14ac:dyDescent="0.25">
      <c r="Q2033" s="5">
        <v>20.32</v>
      </c>
      <c r="S2033" s="5">
        <v>20.32</v>
      </c>
    </row>
    <row r="2034" spans="17:19" x14ac:dyDescent="0.25">
      <c r="Q2034" s="5">
        <v>20.329999999999998</v>
      </c>
      <c r="S2034" s="5">
        <v>20.329999999999998</v>
      </c>
    </row>
    <row r="2035" spans="17:19" x14ac:dyDescent="0.25">
      <c r="Q2035" s="5">
        <v>20.34</v>
      </c>
      <c r="S2035" s="5">
        <v>20.34</v>
      </c>
    </row>
    <row r="2036" spans="17:19" x14ac:dyDescent="0.25">
      <c r="Q2036" s="5">
        <v>20.350000000000001</v>
      </c>
      <c r="S2036" s="5">
        <v>20.350000000000001</v>
      </c>
    </row>
    <row r="2037" spans="17:19" x14ac:dyDescent="0.25">
      <c r="Q2037" s="5">
        <v>20.36</v>
      </c>
      <c r="S2037" s="5">
        <v>20.36</v>
      </c>
    </row>
    <row r="2038" spans="17:19" x14ac:dyDescent="0.25">
      <c r="Q2038" s="5">
        <v>20.37</v>
      </c>
      <c r="S2038" s="5">
        <v>20.37</v>
      </c>
    </row>
    <row r="2039" spans="17:19" x14ac:dyDescent="0.25">
      <c r="Q2039" s="5">
        <v>20.38</v>
      </c>
      <c r="S2039" s="5">
        <v>20.38</v>
      </c>
    </row>
    <row r="2040" spans="17:19" x14ac:dyDescent="0.25">
      <c r="Q2040" s="5">
        <v>20.39</v>
      </c>
      <c r="S2040" s="5">
        <v>20.39</v>
      </c>
    </row>
    <row r="2041" spans="17:19" x14ac:dyDescent="0.25">
      <c r="Q2041" s="5">
        <v>20.399999999999999</v>
      </c>
      <c r="S2041" s="5">
        <v>20.399999999999999</v>
      </c>
    </row>
    <row r="2042" spans="17:19" x14ac:dyDescent="0.25">
      <c r="Q2042" s="5">
        <v>20.41</v>
      </c>
      <c r="S2042" s="5">
        <v>20.41</v>
      </c>
    </row>
    <row r="2043" spans="17:19" x14ac:dyDescent="0.25">
      <c r="Q2043" s="5">
        <v>20.420000000000002</v>
      </c>
      <c r="S2043" s="5">
        <v>20.420000000000002</v>
      </c>
    </row>
    <row r="2044" spans="17:19" x14ac:dyDescent="0.25">
      <c r="Q2044" s="5">
        <v>20.43</v>
      </c>
      <c r="S2044" s="5">
        <v>20.43</v>
      </c>
    </row>
    <row r="2045" spans="17:19" x14ac:dyDescent="0.25">
      <c r="Q2045" s="5">
        <v>20.440000000000001</v>
      </c>
      <c r="S2045" s="5">
        <v>20.440000000000001</v>
      </c>
    </row>
    <row r="2046" spans="17:19" x14ac:dyDescent="0.25">
      <c r="Q2046" s="5">
        <v>20.45</v>
      </c>
      <c r="S2046" s="5">
        <v>20.45</v>
      </c>
    </row>
    <row r="2047" spans="17:19" x14ac:dyDescent="0.25">
      <c r="Q2047" s="5">
        <v>20.46</v>
      </c>
      <c r="S2047" s="5">
        <v>20.46</v>
      </c>
    </row>
    <row r="2048" spans="17:19" x14ac:dyDescent="0.25">
      <c r="Q2048" s="5">
        <v>20.47</v>
      </c>
      <c r="S2048" s="5">
        <v>20.47</v>
      </c>
    </row>
    <row r="2049" spans="17:19" x14ac:dyDescent="0.25">
      <c r="Q2049" s="5">
        <v>20.48</v>
      </c>
      <c r="S2049" s="5">
        <v>20.48</v>
      </c>
    </row>
    <row r="2050" spans="17:19" x14ac:dyDescent="0.25">
      <c r="Q2050" s="5">
        <v>20.49</v>
      </c>
      <c r="S2050" s="5">
        <v>20.49</v>
      </c>
    </row>
    <row r="2051" spans="17:19" x14ac:dyDescent="0.25">
      <c r="Q2051" s="5">
        <v>20.5</v>
      </c>
      <c r="S2051" s="5">
        <v>20.5</v>
      </c>
    </row>
    <row r="2052" spans="17:19" x14ac:dyDescent="0.25">
      <c r="Q2052" s="5">
        <v>20.51</v>
      </c>
      <c r="S2052" s="5">
        <v>20.51</v>
      </c>
    </row>
    <row r="2053" spans="17:19" x14ac:dyDescent="0.25">
      <c r="Q2053" s="5">
        <v>20.52</v>
      </c>
      <c r="S2053" s="5">
        <v>20.52</v>
      </c>
    </row>
    <row r="2054" spans="17:19" x14ac:dyDescent="0.25">
      <c r="Q2054" s="5">
        <v>20.53</v>
      </c>
      <c r="S2054" s="5">
        <v>20.53</v>
      </c>
    </row>
    <row r="2055" spans="17:19" x14ac:dyDescent="0.25">
      <c r="Q2055" s="5">
        <v>20.54</v>
      </c>
      <c r="S2055" s="5">
        <v>20.54</v>
      </c>
    </row>
    <row r="2056" spans="17:19" x14ac:dyDescent="0.25">
      <c r="Q2056" s="5">
        <v>20.55</v>
      </c>
      <c r="S2056" s="5">
        <v>20.55</v>
      </c>
    </row>
    <row r="2057" spans="17:19" x14ac:dyDescent="0.25">
      <c r="Q2057" s="5">
        <v>20.56</v>
      </c>
      <c r="S2057" s="5">
        <v>20.56</v>
      </c>
    </row>
    <row r="2058" spans="17:19" x14ac:dyDescent="0.25">
      <c r="Q2058" s="5">
        <v>20.57</v>
      </c>
      <c r="S2058" s="5">
        <v>20.57</v>
      </c>
    </row>
    <row r="2059" spans="17:19" x14ac:dyDescent="0.25">
      <c r="Q2059" s="5">
        <v>20.58</v>
      </c>
      <c r="S2059" s="5">
        <v>20.58</v>
      </c>
    </row>
    <row r="2060" spans="17:19" x14ac:dyDescent="0.25">
      <c r="Q2060" s="5">
        <v>20.59</v>
      </c>
      <c r="S2060" s="5">
        <v>20.59</v>
      </c>
    </row>
    <row r="2061" spans="17:19" x14ac:dyDescent="0.25">
      <c r="Q2061" s="5">
        <v>20.6</v>
      </c>
      <c r="S2061" s="5">
        <v>20.6</v>
      </c>
    </row>
    <row r="2062" spans="17:19" x14ac:dyDescent="0.25">
      <c r="Q2062" s="5">
        <v>20.61</v>
      </c>
      <c r="S2062" s="5">
        <v>20.61</v>
      </c>
    </row>
    <row r="2063" spans="17:19" x14ac:dyDescent="0.25">
      <c r="Q2063" s="5">
        <v>20.62</v>
      </c>
      <c r="S2063" s="5">
        <v>20.62</v>
      </c>
    </row>
    <row r="2064" spans="17:19" x14ac:dyDescent="0.25">
      <c r="Q2064" s="5">
        <v>20.63</v>
      </c>
      <c r="S2064" s="5">
        <v>20.63</v>
      </c>
    </row>
    <row r="2065" spans="17:19" x14ac:dyDescent="0.25">
      <c r="Q2065" s="5">
        <v>20.64</v>
      </c>
      <c r="S2065" s="5">
        <v>20.64</v>
      </c>
    </row>
    <row r="2066" spans="17:19" x14ac:dyDescent="0.25">
      <c r="Q2066" s="5">
        <v>20.65</v>
      </c>
      <c r="S2066" s="5">
        <v>20.65</v>
      </c>
    </row>
    <row r="2067" spans="17:19" x14ac:dyDescent="0.25">
      <c r="Q2067" s="5">
        <v>20.66</v>
      </c>
      <c r="S2067" s="5">
        <v>20.66</v>
      </c>
    </row>
    <row r="2068" spans="17:19" x14ac:dyDescent="0.25">
      <c r="S2068" s="5">
        <v>20.67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C79E-6A38-4EEE-B134-0BD71B56876E}">
  <dimension ref="A1:E39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702</v>
      </c>
      <c r="B1" t="s">
        <v>703</v>
      </c>
      <c r="C1" t="s">
        <v>237</v>
      </c>
      <c r="D1" t="s">
        <v>704</v>
      </c>
      <c r="E1" t="s">
        <v>87</v>
      </c>
    </row>
    <row r="2" spans="1:5" ht="29.25" thickBot="1" x14ac:dyDescent="0.3">
      <c r="A2" s="114" t="s">
        <v>27</v>
      </c>
      <c r="B2" s="56" t="s">
        <v>143</v>
      </c>
      <c r="C2" s="105">
        <v>6.96</v>
      </c>
      <c r="D2" s="56">
        <v>19.5</v>
      </c>
      <c r="E2" s="103">
        <v>1</v>
      </c>
    </row>
    <row r="3" spans="1:5" ht="29.25" thickBot="1" x14ac:dyDescent="0.3">
      <c r="A3" s="114" t="s">
        <v>27</v>
      </c>
      <c r="B3" s="56" t="s">
        <v>145</v>
      </c>
      <c r="C3" s="105">
        <v>10.24</v>
      </c>
      <c r="D3" s="56">
        <v>28.5</v>
      </c>
      <c r="E3" s="103">
        <v>1</v>
      </c>
    </row>
    <row r="4" spans="1:5" ht="29.25" thickBot="1" x14ac:dyDescent="0.3">
      <c r="A4" s="114" t="s">
        <v>27</v>
      </c>
      <c r="B4" s="56" t="s">
        <v>147</v>
      </c>
      <c r="C4" s="105">
        <v>12.1</v>
      </c>
      <c r="D4" s="56">
        <v>32.700000000000003</v>
      </c>
      <c r="E4" s="103">
        <v>1</v>
      </c>
    </row>
    <row r="5" spans="1:5" ht="29.25" thickBot="1" x14ac:dyDescent="0.3">
      <c r="A5" s="114" t="s">
        <v>27</v>
      </c>
      <c r="B5" s="56" t="s">
        <v>151</v>
      </c>
      <c r="C5" s="105">
        <v>14.1</v>
      </c>
      <c r="D5" s="56">
        <v>43.4</v>
      </c>
      <c r="E5" s="103">
        <v>1</v>
      </c>
    </row>
    <row r="6" spans="1:5" ht="29.25" thickBot="1" x14ac:dyDescent="0.3">
      <c r="A6" s="114" t="s">
        <v>27</v>
      </c>
      <c r="B6" s="56" t="s">
        <v>650</v>
      </c>
      <c r="C6" s="105">
        <v>14.52</v>
      </c>
      <c r="D6" s="56">
        <v>43.7</v>
      </c>
      <c r="E6" s="103">
        <v>1</v>
      </c>
    </row>
    <row r="7" spans="1:5" ht="29.25" thickBot="1" x14ac:dyDescent="0.3">
      <c r="A7" s="114" t="s">
        <v>27</v>
      </c>
      <c r="B7" s="56" t="s">
        <v>652</v>
      </c>
      <c r="C7" s="105">
        <v>14.89</v>
      </c>
      <c r="D7" s="56">
        <v>47.2</v>
      </c>
      <c r="E7" s="103">
        <v>1</v>
      </c>
    </row>
    <row r="8" spans="1:5" ht="30" thickTop="1" thickBot="1" x14ac:dyDescent="0.3">
      <c r="A8" s="216" t="s">
        <v>27</v>
      </c>
      <c r="B8" s="73">
        <v>2</v>
      </c>
      <c r="C8" s="216">
        <v>10.24</v>
      </c>
      <c r="D8" s="72">
        <v>28.5</v>
      </c>
      <c r="E8" s="217">
        <v>1</v>
      </c>
    </row>
    <row r="9" spans="1:5" ht="15.75" thickBot="1" x14ac:dyDescent="0.3"/>
    <row r="10" spans="1:5" ht="29.25" thickBot="1" x14ac:dyDescent="0.3">
      <c r="A10" s="219" t="s">
        <v>25</v>
      </c>
      <c r="B10" s="220" t="s">
        <v>659</v>
      </c>
      <c r="C10" s="233">
        <v>10.6</v>
      </c>
      <c r="D10" s="220">
        <v>26.1</v>
      </c>
      <c r="E10" s="221">
        <v>2</v>
      </c>
    </row>
    <row r="11" spans="1:5" ht="29.25" thickBot="1" x14ac:dyDescent="0.3">
      <c r="A11" s="114" t="s">
        <v>23</v>
      </c>
      <c r="B11" s="56" t="s">
        <v>297</v>
      </c>
      <c r="C11" s="105">
        <v>10.07</v>
      </c>
      <c r="D11" s="56">
        <v>26.4</v>
      </c>
      <c r="E11" s="103">
        <v>2</v>
      </c>
    </row>
    <row r="12" spans="1:5" ht="29.25" thickBot="1" x14ac:dyDescent="0.3">
      <c r="A12" s="114" t="s">
        <v>22</v>
      </c>
      <c r="B12" s="57" t="s">
        <v>361</v>
      </c>
      <c r="C12" s="105">
        <v>6.4</v>
      </c>
      <c r="D12" s="56">
        <v>14.8</v>
      </c>
      <c r="E12" s="103">
        <v>2</v>
      </c>
    </row>
    <row r="13" spans="1:5" ht="29.25" thickBot="1" x14ac:dyDescent="0.3">
      <c r="A13" s="114" t="s">
        <v>22</v>
      </c>
      <c r="B13" s="57" t="s">
        <v>377</v>
      </c>
      <c r="C13" s="105">
        <v>7.3</v>
      </c>
      <c r="D13" s="56">
        <v>17.2</v>
      </c>
      <c r="E13" s="103">
        <v>1</v>
      </c>
    </row>
    <row r="14" spans="1:5" ht="29.25" thickBot="1" x14ac:dyDescent="0.3">
      <c r="A14" s="114" t="s">
        <v>21</v>
      </c>
      <c r="B14" s="57" t="s">
        <v>361</v>
      </c>
      <c r="C14" s="105">
        <v>6.37</v>
      </c>
      <c r="D14" s="56">
        <v>16.100000000000001</v>
      </c>
      <c r="E14" s="103">
        <v>1</v>
      </c>
    </row>
    <row r="15" spans="1:5" ht="29.25" thickBot="1" x14ac:dyDescent="0.3">
      <c r="A15" s="114" t="s">
        <v>21</v>
      </c>
      <c r="B15" s="57" t="s">
        <v>377</v>
      </c>
      <c r="C15" s="105">
        <v>7.37</v>
      </c>
      <c r="D15" s="56">
        <v>17.100000000000001</v>
      </c>
      <c r="E15" s="103">
        <v>1</v>
      </c>
    </row>
    <row r="16" spans="1:5" ht="29.25" thickBot="1" x14ac:dyDescent="0.3">
      <c r="A16" s="114" t="s">
        <v>19</v>
      </c>
      <c r="B16" s="57" t="s">
        <v>467</v>
      </c>
      <c r="C16" s="105">
        <v>9.73</v>
      </c>
      <c r="D16" s="56">
        <v>24.7</v>
      </c>
      <c r="E16" s="103">
        <v>2</v>
      </c>
    </row>
    <row r="17" spans="1:5" ht="29.25" thickBot="1" x14ac:dyDescent="0.3">
      <c r="A17" s="114" t="s">
        <v>17</v>
      </c>
      <c r="B17" s="57" t="s">
        <v>157</v>
      </c>
      <c r="C17" s="105">
        <v>6.3</v>
      </c>
      <c r="D17" s="56">
        <v>15.4</v>
      </c>
      <c r="E17" s="103">
        <v>1</v>
      </c>
    </row>
    <row r="18" spans="1:5" ht="29.25" thickBot="1" x14ac:dyDescent="0.3">
      <c r="A18" s="114" t="s">
        <v>17</v>
      </c>
      <c r="B18" s="57" t="s">
        <v>171</v>
      </c>
      <c r="C18" s="105">
        <v>9.06</v>
      </c>
      <c r="D18" s="56">
        <v>21.6</v>
      </c>
      <c r="E18" s="103">
        <v>2</v>
      </c>
    </row>
    <row r="19" spans="1:5" ht="29.25" thickBot="1" x14ac:dyDescent="0.3">
      <c r="A19" s="114" t="s">
        <v>16</v>
      </c>
      <c r="B19" s="57" t="s">
        <v>157</v>
      </c>
      <c r="C19" s="105">
        <v>6.28</v>
      </c>
      <c r="D19" s="56">
        <v>16.3</v>
      </c>
      <c r="E19" s="103">
        <v>2</v>
      </c>
    </row>
    <row r="20" spans="1:5" ht="29.25" thickBot="1" x14ac:dyDescent="0.3">
      <c r="A20" s="114" t="s">
        <v>16</v>
      </c>
      <c r="B20" s="57" t="s">
        <v>171</v>
      </c>
      <c r="C20" s="105">
        <v>9.3699999999999992</v>
      </c>
      <c r="D20" s="56">
        <v>21.2</v>
      </c>
      <c r="E20" s="103">
        <v>2</v>
      </c>
    </row>
    <row r="21" spans="1:5" ht="29.25" thickBot="1" x14ac:dyDescent="0.3">
      <c r="A21" s="114" t="s">
        <v>15</v>
      </c>
      <c r="B21" s="57" t="s">
        <v>157</v>
      </c>
      <c r="C21" s="105">
        <v>6.1</v>
      </c>
      <c r="D21" s="56">
        <v>13.8</v>
      </c>
      <c r="E21" s="103">
        <v>1</v>
      </c>
    </row>
    <row r="22" spans="1:5" ht="29.25" thickBot="1" x14ac:dyDescent="0.3">
      <c r="A22" s="116" t="s">
        <v>15</v>
      </c>
      <c r="B22" s="62" t="s">
        <v>611</v>
      </c>
      <c r="C22" s="77">
        <v>7.04</v>
      </c>
      <c r="D22" s="61">
        <v>16.3</v>
      </c>
      <c r="E22" s="75">
        <v>2</v>
      </c>
    </row>
    <row r="23" spans="1:5" ht="30" thickTop="1" thickBot="1" x14ac:dyDescent="0.3">
      <c r="A23" s="226" t="s">
        <v>14</v>
      </c>
      <c r="B23" s="57" t="s">
        <v>663</v>
      </c>
      <c r="C23" s="105">
        <v>12.9</v>
      </c>
      <c r="D23" s="56">
        <v>33.5</v>
      </c>
      <c r="E23" s="103">
        <v>1</v>
      </c>
    </row>
    <row r="24" spans="1:5" ht="29.25" thickBot="1" x14ac:dyDescent="0.3">
      <c r="A24" s="227" t="s">
        <v>14</v>
      </c>
      <c r="B24" s="62" t="s">
        <v>665</v>
      </c>
      <c r="C24" s="77">
        <v>13.75</v>
      </c>
      <c r="D24" s="61">
        <v>36.299999999999997</v>
      </c>
      <c r="E24" s="75">
        <v>1</v>
      </c>
    </row>
    <row r="25" spans="1:5" ht="30" thickTop="1" thickBot="1" x14ac:dyDescent="0.3">
      <c r="A25" s="227" t="s">
        <v>11</v>
      </c>
      <c r="B25" s="62" t="s">
        <v>671</v>
      </c>
      <c r="C25" s="77">
        <v>10.65</v>
      </c>
      <c r="D25" s="61">
        <v>24.9</v>
      </c>
      <c r="E25" s="75">
        <v>2</v>
      </c>
    </row>
    <row r="26" spans="1:5" ht="30" thickTop="1" thickBot="1" x14ac:dyDescent="0.3">
      <c r="A26" s="226" t="s">
        <v>13</v>
      </c>
      <c r="B26" s="57" t="s">
        <v>660</v>
      </c>
      <c r="C26" s="105">
        <v>13.78</v>
      </c>
      <c r="D26" s="56">
        <v>32.200000000000003</v>
      </c>
      <c r="E26" s="103">
        <v>2</v>
      </c>
    </row>
    <row r="27" spans="1:5" ht="29.25" thickBot="1" x14ac:dyDescent="0.3">
      <c r="A27" s="226" t="s">
        <v>13</v>
      </c>
      <c r="B27" s="57" t="s">
        <v>663</v>
      </c>
      <c r="C27" s="105">
        <v>14.58</v>
      </c>
      <c r="D27" s="56">
        <v>42</v>
      </c>
      <c r="E27" s="103">
        <v>1</v>
      </c>
    </row>
    <row r="28" spans="1:5" ht="29.25" thickBot="1" x14ac:dyDescent="0.3">
      <c r="A28" s="227" t="s">
        <v>13</v>
      </c>
      <c r="B28" s="62" t="s">
        <v>665</v>
      </c>
      <c r="C28" s="77">
        <v>15.28</v>
      </c>
      <c r="D28" s="61">
        <v>38.6</v>
      </c>
      <c r="E28" s="228">
        <v>1</v>
      </c>
    </row>
    <row r="29" spans="1:5" ht="30" thickTop="1" thickBot="1" x14ac:dyDescent="0.3">
      <c r="A29" s="226" t="s">
        <v>10</v>
      </c>
      <c r="B29" s="57" t="s">
        <v>669</v>
      </c>
      <c r="C29" s="105">
        <v>9.73</v>
      </c>
      <c r="D29" s="56">
        <v>22.5</v>
      </c>
      <c r="E29" s="103">
        <v>2</v>
      </c>
    </row>
    <row r="30" spans="1:5" ht="29.25" thickBot="1" x14ac:dyDescent="0.3">
      <c r="A30" s="227" t="s">
        <v>10</v>
      </c>
      <c r="B30" s="62" t="s">
        <v>671</v>
      </c>
      <c r="C30" s="77">
        <v>10.67</v>
      </c>
      <c r="D30" s="61">
        <v>24.7</v>
      </c>
      <c r="E30" s="75">
        <v>2</v>
      </c>
    </row>
    <row r="31" spans="1:5" ht="30" thickTop="1" thickBot="1" x14ac:dyDescent="0.3">
      <c r="A31" s="226" t="s">
        <v>11</v>
      </c>
      <c r="B31" s="57" t="s">
        <v>663</v>
      </c>
      <c r="C31" s="105">
        <v>12.73</v>
      </c>
      <c r="D31" s="56">
        <v>30.4</v>
      </c>
      <c r="E31" s="229">
        <v>44593</v>
      </c>
    </row>
    <row r="32" spans="1:5" ht="29.25" thickBot="1" x14ac:dyDescent="0.3">
      <c r="A32" s="227" t="s">
        <v>11</v>
      </c>
      <c r="B32" s="62" t="s">
        <v>665</v>
      </c>
      <c r="C32" s="77">
        <v>13.57</v>
      </c>
      <c r="D32" s="61">
        <v>32.1</v>
      </c>
      <c r="E32" s="75">
        <v>2</v>
      </c>
    </row>
    <row r="33" spans="1:5" ht="30" thickTop="1" thickBot="1" x14ac:dyDescent="0.3">
      <c r="A33" s="226" t="s">
        <v>13</v>
      </c>
      <c r="B33" s="57" t="s">
        <v>687</v>
      </c>
      <c r="C33" s="105">
        <v>5.78</v>
      </c>
      <c r="D33" s="56">
        <v>12.9</v>
      </c>
      <c r="E33" s="103">
        <v>2</v>
      </c>
    </row>
    <row r="34" spans="1:5" ht="29.25" thickBot="1" x14ac:dyDescent="0.3">
      <c r="A34" s="226" t="s">
        <v>13</v>
      </c>
      <c r="B34" s="57" t="s">
        <v>689</v>
      </c>
      <c r="C34" s="105">
        <v>6.98</v>
      </c>
      <c r="D34" s="56">
        <v>16</v>
      </c>
      <c r="E34" s="229">
        <v>44593</v>
      </c>
    </row>
    <row r="35" spans="1:5" ht="29.25" thickBot="1" x14ac:dyDescent="0.3">
      <c r="A35" s="227" t="s">
        <v>13</v>
      </c>
      <c r="B35" s="62" t="s">
        <v>691</v>
      </c>
      <c r="C35" s="77">
        <v>7.53</v>
      </c>
      <c r="D35" s="61">
        <v>17</v>
      </c>
      <c r="E35" s="75">
        <v>2</v>
      </c>
    </row>
    <row r="36" spans="1:5" ht="30" thickTop="1" thickBot="1" x14ac:dyDescent="0.3">
      <c r="A36" s="226" t="s">
        <v>12</v>
      </c>
      <c r="B36" s="57" t="s">
        <v>694</v>
      </c>
      <c r="C36" s="105">
        <v>8.98</v>
      </c>
      <c r="D36" s="56">
        <v>21.5</v>
      </c>
      <c r="E36" s="103">
        <v>2</v>
      </c>
    </row>
    <row r="37" spans="1:5" ht="29.25" thickBot="1" x14ac:dyDescent="0.3">
      <c r="A37" s="226" t="s">
        <v>12</v>
      </c>
      <c r="B37" s="57" t="s">
        <v>697</v>
      </c>
      <c r="C37" s="105">
        <v>9.18</v>
      </c>
      <c r="D37" s="56">
        <v>21.1</v>
      </c>
      <c r="E37" s="103">
        <v>2</v>
      </c>
    </row>
    <row r="38" spans="1:5" ht="29.25" thickBot="1" x14ac:dyDescent="0.3">
      <c r="A38" s="227" t="s">
        <v>12</v>
      </c>
      <c r="B38" s="62" t="s">
        <v>671</v>
      </c>
      <c r="C38" s="77">
        <v>10.79</v>
      </c>
      <c r="D38" s="61">
        <v>26.2</v>
      </c>
      <c r="E38" s="75">
        <v>2</v>
      </c>
    </row>
    <row r="39" spans="1:5" ht="15.75" thickTop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9F3F-D1D2-47CC-BB96-D31202F5BDAC}">
  <dimension ref="A1:W11"/>
  <sheetViews>
    <sheetView workbookViewId="0">
      <selection activeCell="F21" sqref="F21"/>
    </sheetView>
  </sheetViews>
  <sheetFormatPr defaultRowHeight="15" x14ac:dyDescent="0.25"/>
  <cols>
    <col min="1" max="2" width="8" bestFit="1" customWidth="1"/>
    <col min="4" max="4" width="11" bestFit="1" customWidth="1"/>
    <col min="5" max="5" width="19.42578125" bestFit="1" customWidth="1"/>
  </cols>
  <sheetData>
    <row r="1" spans="1:23" x14ac:dyDescent="0.25">
      <c r="A1" t="s">
        <v>5</v>
      </c>
      <c r="B1" t="s">
        <v>705</v>
      </c>
      <c r="D1" t="s">
        <v>5</v>
      </c>
      <c r="E1" t="s">
        <v>706</v>
      </c>
      <c r="V1">
        <v>1.4</v>
      </c>
      <c r="W1">
        <v>0</v>
      </c>
    </row>
    <row r="2" spans="1:23" x14ac:dyDescent="0.25">
      <c r="A2">
        <v>4.9848999999999997</v>
      </c>
      <c r="B2">
        <v>0.97804999999999997</v>
      </c>
      <c r="D2">
        <v>3.327</v>
      </c>
      <c r="E2">
        <v>0.60136999999999996</v>
      </c>
      <c r="V2">
        <v>1.4</v>
      </c>
      <c r="W2">
        <v>250</v>
      </c>
    </row>
    <row r="3" spans="1:23" x14ac:dyDescent="0.25">
      <c r="A3">
        <v>6.0952000000000002</v>
      </c>
      <c r="B3">
        <v>0.93752999999999997</v>
      </c>
      <c r="D3">
        <v>6.0742000000000003</v>
      </c>
      <c r="E3">
        <v>0.60741000000000001</v>
      </c>
      <c r="V3">
        <v>8.5</v>
      </c>
      <c r="W3">
        <v>0</v>
      </c>
    </row>
    <row r="4" spans="1:23" x14ac:dyDescent="0.25">
      <c r="A4">
        <v>7.0883000000000003</v>
      </c>
      <c r="B4">
        <v>0.99563000000000001</v>
      </c>
      <c r="D4">
        <v>6.9476000000000004</v>
      </c>
      <c r="E4">
        <v>0.58682999999999996</v>
      </c>
      <c r="V4">
        <v>8.5</v>
      </c>
      <c r="W4">
        <v>250</v>
      </c>
    </row>
    <row r="5" spans="1:23" x14ac:dyDescent="0.25">
      <c r="A5">
        <v>7.9892000000000003</v>
      </c>
      <c r="B5">
        <v>0.63066</v>
      </c>
      <c r="D5">
        <v>7.6021999999999998</v>
      </c>
      <c r="E5">
        <v>0.67262999999999995</v>
      </c>
      <c r="V5">
        <v>14</v>
      </c>
      <c r="W5">
        <v>0</v>
      </c>
    </row>
    <row r="6" spans="1:23" x14ac:dyDescent="0.25">
      <c r="A6">
        <v>9.0827000000000009</v>
      </c>
      <c r="B6">
        <v>0.60751999999999995</v>
      </c>
      <c r="D6">
        <v>8.8765000000000001</v>
      </c>
      <c r="E6">
        <v>0.66300999999999999</v>
      </c>
      <c r="V6">
        <v>14</v>
      </c>
      <c r="W6">
        <v>250</v>
      </c>
    </row>
    <row r="7" spans="1:23" x14ac:dyDescent="0.25">
      <c r="A7">
        <v>10.176</v>
      </c>
      <c r="B7">
        <v>0.61706000000000005</v>
      </c>
      <c r="D7">
        <v>10.256</v>
      </c>
      <c r="E7">
        <v>0.65808</v>
      </c>
    </row>
    <row r="8" spans="1:23" x14ac:dyDescent="0.25">
      <c r="A8">
        <v>12.096500000000001</v>
      </c>
      <c r="B8">
        <v>0.61777000000000004</v>
      </c>
      <c r="D8">
        <v>12.102399999999999</v>
      </c>
      <c r="E8">
        <v>0.70765</v>
      </c>
    </row>
    <row r="9" spans="1:23" x14ac:dyDescent="0.25">
      <c r="A9">
        <v>13.990399999999999</v>
      </c>
      <c r="B9">
        <v>0.58816999999999997</v>
      </c>
      <c r="D9">
        <v>12.7089</v>
      </c>
      <c r="E9">
        <v>0.68859999999999999</v>
      </c>
    </row>
    <row r="10" spans="1:23" x14ac:dyDescent="0.25">
      <c r="A10">
        <v>16.317299999999999</v>
      </c>
      <c r="B10">
        <v>0.60453999999999997</v>
      </c>
      <c r="D10">
        <v>14.106299999999999</v>
      </c>
      <c r="E10">
        <v>0.63388999999999995</v>
      </c>
    </row>
    <row r="11" spans="1:23" x14ac:dyDescent="0.25">
      <c r="A11">
        <v>18.0061</v>
      </c>
      <c r="B11">
        <v>0.71716999999999997</v>
      </c>
      <c r="D11">
        <v>14.905200000000001</v>
      </c>
      <c r="E11">
        <v>0.65390000000000004</v>
      </c>
    </row>
  </sheetData>
  <sortState xmlns:xlrd2="http://schemas.microsoft.com/office/spreadsheetml/2017/richdata2" ref="D2:D11">
    <sortCondition ref="D2:D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9A50-EF37-4D0C-BA7E-1B5EB241EADD}">
  <dimension ref="A1:AK307"/>
  <sheetViews>
    <sheetView tabSelected="1" topLeftCell="H6" zoomScaleNormal="100" workbookViewId="0">
      <selection activeCell="AH30" sqref="AH30"/>
    </sheetView>
  </sheetViews>
  <sheetFormatPr defaultRowHeight="15" x14ac:dyDescent="0.25"/>
  <cols>
    <col min="16" max="16" width="9.140625" style="8"/>
  </cols>
  <sheetData>
    <row r="1" spans="1:37" ht="31.5" thickTop="1" thickBot="1" x14ac:dyDescent="0.3">
      <c r="A1" s="257" t="s">
        <v>59</v>
      </c>
      <c r="B1" s="260" t="s">
        <v>5</v>
      </c>
      <c r="C1" s="257" t="s">
        <v>58</v>
      </c>
      <c r="D1" s="264" t="s">
        <v>57</v>
      </c>
      <c r="E1" s="265"/>
      <c r="F1" s="257" t="s">
        <v>56</v>
      </c>
      <c r="G1" s="264" t="s">
        <v>55</v>
      </c>
      <c r="H1" s="268"/>
      <c r="I1" s="265"/>
      <c r="J1" s="254" t="s">
        <v>54</v>
      </c>
      <c r="K1" s="255"/>
      <c r="L1" s="256"/>
      <c r="M1" s="254" t="s">
        <v>53</v>
      </c>
      <c r="N1" s="255"/>
      <c r="O1" s="256"/>
      <c r="AE1" t="s">
        <v>5</v>
      </c>
      <c r="AF1" s="33" t="s">
        <v>52</v>
      </c>
      <c r="AG1" s="33" t="s">
        <v>51</v>
      </c>
      <c r="AH1" s="33" t="s">
        <v>50</v>
      </c>
    </row>
    <row r="2" spans="1:37" ht="30.75" thickBot="1" x14ac:dyDescent="0.3">
      <c r="A2" s="258"/>
      <c r="B2" s="261"/>
      <c r="C2" s="263"/>
      <c r="D2" s="266"/>
      <c r="E2" s="267"/>
      <c r="F2" s="263"/>
      <c r="G2" s="266"/>
      <c r="H2" s="269"/>
      <c r="I2" s="267"/>
      <c r="J2" s="33" t="s">
        <v>52</v>
      </c>
      <c r="K2" s="33" t="s">
        <v>51</v>
      </c>
      <c r="L2" s="33" t="s">
        <v>50</v>
      </c>
      <c r="M2" s="33" t="s">
        <v>49</v>
      </c>
      <c r="N2" s="33" t="s">
        <v>48</v>
      </c>
      <c r="O2" s="33" t="s">
        <v>47</v>
      </c>
      <c r="AD2" s="21" t="s">
        <v>27</v>
      </c>
      <c r="AE2" s="15">
        <v>6.85</v>
      </c>
      <c r="AF2" s="15">
        <v>26.7</v>
      </c>
      <c r="AG2" s="15">
        <v>71.599999999999994</v>
      </c>
      <c r="AH2" s="15">
        <v>44.9</v>
      </c>
      <c r="AJ2" s="15">
        <v>6.85</v>
      </c>
      <c r="AK2" s="15">
        <v>26.7</v>
      </c>
    </row>
    <row r="3" spans="1:37" ht="30.75" thickBot="1" x14ac:dyDescent="0.3">
      <c r="A3" s="258"/>
      <c r="B3" s="262"/>
      <c r="C3" s="33" t="s">
        <v>46</v>
      </c>
      <c r="D3" s="35" t="s">
        <v>45</v>
      </c>
      <c r="E3" s="35" t="s">
        <v>44</v>
      </c>
      <c r="F3" s="35" t="s">
        <v>43</v>
      </c>
      <c r="G3" s="33" t="s">
        <v>42</v>
      </c>
      <c r="H3" s="33" t="s">
        <v>41</v>
      </c>
      <c r="I3" s="33" t="s">
        <v>40</v>
      </c>
      <c r="J3" s="33" t="s">
        <v>39</v>
      </c>
      <c r="K3" s="33" t="s">
        <v>38</v>
      </c>
      <c r="L3" s="33" t="s">
        <v>37</v>
      </c>
      <c r="M3" s="33" t="s">
        <v>36</v>
      </c>
      <c r="N3" s="34" t="s">
        <v>35</v>
      </c>
      <c r="O3" s="33" t="s">
        <v>34</v>
      </c>
      <c r="AD3" s="21" t="s">
        <v>27</v>
      </c>
      <c r="AE3" s="15">
        <v>10.220000000000001</v>
      </c>
      <c r="AF3" s="15">
        <v>28.8</v>
      </c>
      <c r="AG3" s="15">
        <v>42.1</v>
      </c>
      <c r="AH3" s="15">
        <v>13.3</v>
      </c>
      <c r="AJ3" s="15">
        <v>6.85</v>
      </c>
      <c r="AK3" s="15">
        <v>44.9</v>
      </c>
    </row>
    <row r="4" spans="1:37" ht="18" thickBot="1" x14ac:dyDescent="0.3">
      <c r="A4" s="259"/>
      <c r="B4" s="32" t="s">
        <v>33</v>
      </c>
      <c r="C4" s="32" t="s">
        <v>29</v>
      </c>
      <c r="D4" s="32" t="s">
        <v>32</v>
      </c>
      <c r="E4" s="32" t="s">
        <v>32</v>
      </c>
      <c r="F4" s="32" t="s">
        <v>32</v>
      </c>
      <c r="G4" s="32" t="s">
        <v>31</v>
      </c>
      <c r="H4" s="32" t="s">
        <v>31</v>
      </c>
      <c r="I4" s="32" t="s">
        <v>30</v>
      </c>
      <c r="J4" s="32" t="s">
        <v>29</v>
      </c>
      <c r="K4" s="32" t="s">
        <v>29</v>
      </c>
      <c r="L4" s="32" t="s">
        <v>29</v>
      </c>
      <c r="M4" s="32" t="s">
        <v>29</v>
      </c>
      <c r="N4" s="32" t="s">
        <v>29</v>
      </c>
      <c r="O4" s="32" t="s">
        <v>29</v>
      </c>
      <c r="AD4" s="21" t="s">
        <v>27</v>
      </c>
      <c r="AE4" s="15">
        <v>10.24</v>
      </c>
      <c r="AF4" s="15">
        <v>20.2</v>
      </c>
      <c r="AG4" s="15">
        <v>46.8</v>
      </c>
      <c r="AH4" s="15">
        <v>26.6</v>
      </c>
    </row>
    <row r="5" spans="1:37" ht="16.5" thickTop="1" thickBot="1" x14ac:dyDescent="0.3">
      <c r="A5" s="21" t="s">
        <v>27</v>
      </c>
      <c r="B5" s="15">
        <v>6.85</v>
      </c>
      <c r="C5" s="14"/>
      <c r="D5" s="14"/>
      <c r="E5" s="14"/>
      <c r="F5" s="15">
        <v>27.08</v>
      </c>
      <c r="G5" s="15">
        <v>17</v>
      </c>
      <c r="H5" s="15">
        <v>3.2</v>
      </c>
      <c r="I5" s="15">
        <v>5.3</v>
      </c>
      <c r="J5" s="15">
        <v>26.7</v>
      </c>
      <c r="K5" s="15">
        <v>71.599999999999994</v>
      </c>
      <c r="L5" s="15">
        <v>44.9</v>
      </c>
      <c r="M5" s="15">
        <v>65.13</v>
      </c>
      <c r="N5" s="15">
        <v>97.71</v>
      </c>
      <c r="O5" s="15">
        <v>100</v>
      </c>
      <c r="S5">
        <v>1.4</v>
      </c>
      <c r="T5">
        <v>0</v>
      </c>
      <c r="V5">
        <v>1.4</v>
      </c>
      <c r="W5">
        <v>10</v>
      </c>
      <c r="Y5">
        <v>1.4</v>
      </c>
      <c r="Z5">
        <v>0</v>
      </c>
      <c r="AD5" s="21" t="s">
        <v>27</v>
      </c>
      <c r="AE5" s="15">
        <v>14.43</v>
      </c>
      <c r="AF5" s="15">
        <v>27.4</v>
      </c>
      <c r="AG5" s="15">
        <v>63.7</v>
      </c>
      <c r="AH5" s="15">
        <v>36.299999999999997</v>
      </c>
      <c r="AJ5" s="15">
        <v>10.220000000000001</v>
      </c>
    </row>
    <row r="6" spans="1:37" ht="15.75" thickBot="1" x14ac:dyDescent="0.3">
      <c r="A6" s="21" t="s">
        <v>27</v>
      </c>
      <c r="B6" s="15">
        <v>6.87</v>
      </c>
      <c r="C6" s="15">
        <v>65.8</v>
      </c>
      <c r="D6" s="15">
        <v>15.92</v>
      </c>
      <c r="E6" s="15">
        <v>16.14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8">
        <f>10*(1+(C6/100))/((10/27.1)+(C6/100))</f>
        <v>16.144051049518897</v>
      </c>
      <c r="Q6">
        <f>2.75*C6/100</f>
        <v>1.8094999999999999</v>
      </c>
      <c r="S6">
        <v>1.4</v>
      </c>
      <c r="T6">
        <v>700</v>
      </c>
      <c r="V6">
        <v>1.4</v>
      </c>
      <c r="W6">
        <v>19</v>
      </c>
      <c r="Y6">
        <v>1.4</v>
      </c>
      <c r="Z6">
        <v>700</v>
      </c>
      <c r="AD6" s="21" t="s">
        <v>27</v>
      </c>
      <c r="AE6" s="15">
        <v>14.82</v>
      </c>
      <c r="AF6" s="15">
        <v>26.7</v>
      </c>
      <c r="AG6" s="15">
        <v>55.3</v>
      </c>
      <c r="AH6" s="15">
        <v>28.6</v>
      </c>
      <c r="AJ6" s="15">
        <v>10.220000000000001</v>
      </c>
    </row>
    <row r="7" spans="1:37" ht="15.75" thickBot="1" x14ac:dyDescent="0.3">
      <c r="A7" s="21" t="s">
        <v>27</v>
      </c>
      <c r="B7" s="15">
        <v>6.96</v>
      </c>
      <c r="C7" s="15">
        <v>64.5</v>
      </c>
      <c r="D7" s="15">
        <v>16.11</v>
      </c>
      <c r="E7" s="15">
        <v>16.22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8">
        <f>10*(1+(C7/100))/((10/27.1)+(C7/100))</f>
        <v>16.222820648119509</v>
      </c>
      <c r="Q7">
        <f t="shared" ref="Q7:Q70" si="0">2.75*C7/100</f>
        <v>1.7737499999999999</v>
      </c>
      <c r="S7">
        <v>8.5</v>
      </c>
      <c r="T7">
        <v>0</v>
      </c>
      <c r="V7">
        <v>8.5</v>
      </c>
      <c r="W7">
        <v>10</v>
      </c>
      <c r="Y7">
        <v>8.5</v>
      </c>
      <c r="Z7">
        <v>0</v>
      </c>
      <c r="AD7" s="16" t="s">
        <v>26</v>
      </c>
      <c r="AE7" s="15">
        <v>3.03</v>
      </c>
      <c r="AF7" s="15">
        <v>30.3</v>
      </c>
      <c r="AG7" s="15">
        <v>74.900000000000006</v>
      </c>
      <c r="AH7" s="15">
        <v>44.6</v>
      </c>
    </row>
    <row r="8" spans="1:37" ht="15.75" thickBot="1" x14ac:dyDescent="0.3">
      <c r="A8" s="21" t="s">
        <v>27</v>
      </c>
      <c r="B8" s="15">
        <v>6.96</v>
      </c>
      <c r="C8" s="15">
        <v>65.5</v>
      </c>
      <c r="D8" s="15">
        <v>16.04</v>
      </c>
      <c r="E8" s="15">
        <v>16.16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8">
        <f>10*(1+(C8/100))/((10/27.1)+(C8/100))</f>
        <v>16.162051134213797</v>
      </c>
      <c r="Q8">
        <f t="shared" si="0"/>
        <v>1.80125</v>
      </c>
      <c r="S8">
        <v>8.5</v>
      </c>
      <c r="T8">
        <v>700</v>
      </c>
      <c r="V8">
        <v>8.5</v>
      </c>
      <c r="W8">
        <v>19</v>
      </c>
      <c r="Y8">
        <v>8.5</v>
      </c>
      <c r="Z8">
        <v>700</v>
      </c>
      <c r="AD8" s="16" t="s">
        <v>26</v>
      </c>
      <c r="AE8" s="15">
        <v>4.03</v>
      </c>
      <c r="AF8" s="15">
        <v>29.5</v>
      </c>
      <c r="AG8" s="15">
        <v>76.400000000000006</v>
      </c>
      <c r="AH8" s="15">
        <v>46.9</v>
      </c>
    </row>
    <row r="9" spans="1:37" ht="15.75" thickBot="1" x14ac:dyDescent="0.3">
      <c r="A9" s="21" t="s">
        <v>27</v>
      </c>
      <c r="B9" s="15">
        <v>10.220000000000001</v>
      </c>
      <c r="C9" s="15">
        <v>42.7</v>
      </c>
      <c r="D9" s="15">
        <v>17.95</v>
      </c>
      <c r="E9" s="15">
        <v>17.93</v>
      </c>
      <c r="F9" s="14"/>
      <c r="G9" s="14"/>
      <c r="H9" s="14"/>
      <c r="I9" s="14"/>
      <c r="J9" s="15">
        <v>28.8</v>
      </c>
      <c r="K9" s="15">
        <v>42.1</v>
      </c>
      <c r="L9" s="15">
        <v>13.3</v>
      </c>
      <c r="M9" s="14"/>
      <c r="N9" s="14"/>
      <c r="O9" s="14"/>
      <c r="P9" s="8">
        <f t="shared" ref="P9:P29" si="1">10*(1+(C9/100))/((10/27.1)+(C9/100))</f>
        <v>17.927052573510665</v>
      </c>
      <c r="Q9">
        <f t="shared" si="0"/>
        <v>1.17425</v>
      </c>
      <c r="S9">
        <v>14</v>
      </c>
      <c r="T9">
        <v>0</v>
      </c>
      <c r="V9">
        <v>14</v>
      </c>
      <c r="W9">
        <v>10</v>
      </c>
      <c r="Y9">
        <v>14</v>
      </c>
      <c r="Z9">
        <v>0</v>
      </c>
      <c r="AD9" s="28" t="s">
        <v>26</v>
      </c>
      <c r="AE9" s="23">
        <v>5.04</v>
      </c>
      <c r="AF9" s="23">
        <v>28.5</v>
      </c>
      <c r="AG9" s="23">
        <v>73.599999999999994</v>
      </c>
      <c r="AH9" s="23">
        <v>45.1</v>
      </c>
    </row>
    <row r="10" spans="1:37" ht="15.75" thickBot="1" x14ac:dyDescent="0.3">
      <c r="A10" s="21" t="s">
        <v>27</v>
      </c>
      <c r="B10" s="15">
        <v>10.24</v>
      </c>
      <c r="C10" s="15">
        <v>43.6</v>
      </c>
      <c r="D10" s="15">
        <v>17.579999999999998</v>
      </c>
      <c r="E10" s="15">
        <v>17.84</v>
      </c>
      <c r="F10" s="14"/>
      <c r="G10" s="14"/>
      <c r="H10" s="14"/>
      <c r="I10" s="14"/>
      <c r="J10" s="15">
        <v>20.2</v>
      </c>
      <c r="K10" s="15">
        <v>46.8</v>
      </c>
      <c r="L10" s="15">
        <v>26.6</v>
      </c>
      <c r="M10" s="14"/>
      <c r="N10" s="14"/>
      <c r="O10" s="14"/>
      <c r="P10" s="8">
        <f t="shared" si="1"/>
        <v>17.838427547259759</v>
      </c>
      <c r="Q10">
        <f t="shared" si="0"/>
        <v>1.1990000000000001</v>
      </c>
      <c r="S10">
        <v>14</v>
      </c>
      <c r="T10">
        <v>700</v>
      </c>
      <c r="V10">
        <v>14</v>
      </c>
      <c r="W10">
        <v>19</v>
      </c>
      <c r="Y10">
        <v>14</v>
      </c>
      <c r="Z10">
        <v>700</v>
      </c>
      <c r="AD10" s="16" t="s">
        <v>26</v>
      </c>
      <c r="AE10" s="15">
        <v>6.05</v>
      </c>
      <c r="AF10" s="15">
        <v>27.6</v>
      </c>
      <c r="AG10" s="15">
        <v>73.5</v>
      </c>
      <c r="AH10" s="15">
        <v>45.9</v>
      </c>
    </row>
    <row r="11" spans="1:37" ht="15.75" thickBot="1" x14ac:dyDescent="0.3">
      <c r="A11" s="21" t="s">
        <v>27</v>
      </c>
      <c r="B11" s="15">
        <v>10.24</v>
      </c>
      <c r="C11" s="15">
        <v>41.6</v>
      </c>
      <c r="D11" s="15">
        <v>17.63</v>
      </c>
      <c r="E11" s="15">
        <v>18.04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8">
        <f t="shared" si="1"/>
        <v>18.038131768953068</v>
      </c>
      <c r="Q11">
        <f t="shared" si="0"/>
        <v>1.1440000000000001</v>
      </c>
      <c r="AD11" s="16" t="s">
        <v>26</v>
      </c>
      <c r="AE11" s="15">
        <v>9.0399999999999991</v>
      </c>
      <c r="AF11" s="15">
        <v>20.7</v>
      </c>
      <c r="AG11" s="15">
        <v>47</v>
      </c>
      <c r="AH11" s="15">
        <v>26.3</v>
      </c>
    </row>
    <row r="12" spans="1:37" ht="15.75" thickBot="1" x14ac:dyDescent="0.3">
      <c r="A12" s="21" t="s">
        <v>27</v>
      </c>
      <c r="B12" s="15">
        <v>10.24</v>
      </c>
      <c r="C12" s="15">
        <v>44.2</v>
      </c>
      <c r="D12" s="15">
        <v>17.55</v>
      </c>
      <c r="E12" s="15">
        <v>17.78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8">
        <f t="shared" si="1"/>
        <v>17.780436978460472</v>
      </c>
      <c r="Q12">
        <f t="shared" si="0"/>
        <v>1.2155</v>
      </c>
      <c r="AD12" s="16" t="s">
        <v>26</v>
      </c>
      <c r="AE12" s="15">
        <v>11.05</v>
      </c>
      <c r="AF12" s="15">
        <v>22.3</v>
      </c>
      <c r="AG12" s="15">
        <v>49.7</v>
      </c>
      <c r="AH12" s="15">
        <v>27.4</v>
      </c>
    </row>
    <row r="13" spans="1:37" ht="15.75" thickBot="1" x14ac:dyDescent="0.3">
      <c r="A13" s="21" t="s">
        <v>27</v>
      </c>
      <c r="B13" s="15">
        <v>10.24</v>
      </c>
      <c r="C13" s="15">
        <v>41.9</v>
      </c>
      <c r="D13" s="15">
        <v>17.739999999999998</v>
      </c>
      <c r="E13" s="15">
        <v>18.010000000000002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8">
        <f t="shared" si="1"/>
        <v>18.007529887754103</v>
      </c>
      <c r="Q13">
        <f t="shared" si="0"/>
        <v>1.15225</v>
      </c>
      <c r="AD13" s="16" t="s">
        <v>26</v>
      </c>
      <c r="AE13" s="15">
        <v>11.13</v>
      </c>
      <c r="AF13" s="15">
        <v>20.8</v>
      </c>
      <c r="AG13" s="15">
        <v>49.4</v>
      </c>
      <c r="AH13" s="15">
        <v>28.6</v>
      </c>
    </row>
    <row r="14" spans="1:37" ht="15.75" thickBot="1" x14ac:dyDescent="0.3">
      <c r="A14" s="21" t="s">
        <v>27</v>
      </c>
      <c r="B14" s="15">
        <v>10.24</v>
      </c>
      <c r="C14" s="15">
        <v>43.5</v>
      </c>
      <c r="D14" s="15">
        <v>17.62</v>
      </c>
      <c r="E14" s="15">
        <v>17.850000000000001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8">
        <f t="shared" si="1"/>
        <v>17.848176790508759</v>
      </c>
      <c r="Q14">
        <f t="shared" si="0"/>
        <v>1.19625</v>
      </c>
      <c r="AD14" s="16" t="s">
        <v>26</v>
      </c>
      <c r="AE14" s="15">
        <v>12.05</v>
      </c>
      <c r="AF14" s="15">
        <v>20</v>
      </c>
      <c r="AG14" s="15">
        <v>44.7</v>
      </c>
      <c r="AH14" s="15">
        <v>24.7</v>
      </c>
    </row>
    <row r="15" spans="1:37" ht="15.75" thickBot="1" x14ac:dyDescent="0.3">
      <c r="A15" s="21" t="s">
        <v>27</v>
      </c>
      <c r="B15" s="15">
        <v>10.24</v>
      </c>
      <c r="C15" s="15">
        <v>42.2</v>
      </c>
      <c r="D15" s="15">
        <v>17.79</v>
      </c>
      <c r="E15" s="15">
        <v>17.98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">
        <f t="shared" si="1"/>
        <v>17.977160130993369</v>
      </c>
      <c r="Q15">
        <f t="shared" si="0"/>
        <v>1.1605000000000001</v>
      </c>
      <c r="AD15" s="16" t="s">
        <v>26</v>
      </c>
      <c r="AE15" s="15">
        <v>14.05</v>
      </c>
      <c r="AF15" s="15">
        <v>28.3</v>
      </c>
      <c r="AG15" s="15">
        <v>68.3</v>
      </c>
      <c r="AH15" s="15">
        <v>40</v>
      </c>
    </row>
    <row r="16" spans="1:37" ht="15.75" thickBot="1" x14ac:dyDescent="0.3">
      <c r="A16" s="21" t="s">
        <v>27</v>
      </c>
      <c r="B16" s="15">
        <v>10.24</v>
      </c>
      <c r="C16" s="15">
        <v>45.5</v>
      </c>
      <c r="D16" s="15">
        <v>17.579999999999998</v>
      </c>
      <c r="E16" s="15">
        <v>17.66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8">
        <f t="shared" si="1"/>
        <v>17.65768791563109</v>
      </c>
      <c r="Q16">
        <f t="shared" si="0"/>
        <v>1.25125</v>
      </c>
      <c r="AD16" s="16" t="s">
        <v>26</v>
      </c>
      <c r="AE16" s="15">
        <v>14.14</v>
      </c>
      <c r="AF16" s="15">
        <v>29.1</v>
      </c>
      <c r="AG16" s="15">
        <v>70.7</v>
      </c>
      <c r="AH16" s="15">
        <v>41.6</v>
      </c>
    </row>
    <row r="17" spans="1:35" ht="15.75" thickBot="1" x14ac:dyDescent="0.3">
      <c r="A17" s="21" t="s">
        <v>27</v>
      </c>
      <c r="B17" s="15">
        <v>12.22</v>
      </c>
      <c r="C17" s="15">
        <v>46</v>
      </c>
      <c r="D17" s="15">
        <v>17.32</v>
      </c>
      <c r="E17" s="15">
        <v>17.61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8">
        <f t="shared" si="1"/>
        <v>17.611501824979968</v>
      </c>
      <c r="Q17">
        <f t="shared" si="0"/>
        <v>1.2649999999999999</v>
      </c>
      <c r="AD17" s="28" t="s">
        <v>26</v>
      </c>
      <c r="AE17" s="23">
        <v>15.05</v>
      </c>
      <c r="AF17" s="23">
        <v>27.2</v>
      </c>
      <c r="AG17" s="23">
        <v>65.5</v>
      </c>
      <c r="AH17" s="23">
        <v>38.299999999999997</v>
      </c>
    </row>
    <row r="18" spans="1:35" ht="15.75" thickBot="1" x14ac:dyDescent="0.3">
      <c r="A18" s="21" t="s">
        <v>27</v>
      </c>
      <c r="B18" s="15">
        <v>12.27</v>
      </c>
      <c r="C18" s="15">
        <v>45.3</v>
      </c>
      <c r="D18" s="15">
        <v>17.2</v>
      </c>
      <c r="E18" s="15">
        <v>17.68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8">
        <f t="shared" si="1"/>
        <v>17.676319676068285</v>
      </c>
      <c r="Q18">
        <f t="shared" si="0"/>
        <v>1.2457499999999999</v>
      </c>
      <c r="AD18" s="16" t="s">
        <v>26</v>
      </c>
      <c r="AE18" s="15">
        <v>17.05</v>
      </c>
      <c r="AF18" s="15">
        <v>25.8</v>
      </c>
      <c r="AG18" s="15">
        <v>52.3</v>
      </c>
      <c r="AH18" s="15">
        <v>26.5</v>
      </c>
    </row>
    <row r="19" spans="1:35" ht="15.75" thickBot="1" x14ac:dyDescent="0.3">
      <c r="A19" s="21" t="s">
        <v>27</v>
      </c>
      <c r="B19" s="15">
        <v>12.32</v>
      </c>
      <c r="C19" s="15">
        <v>46.3</v>
      </c>
      <c r="D19" s="15">
        <v>17.3</v>
      </c>
      <c r="E19" s="15">
        <v>17.579999999999998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8">
        <f t="shared" si="1"/>
        <v>17.584056627622822</v>
      </c>
      <c r="Q19">
        <f t="shared" si="0"/>
        <v>1.27325</v>
      </c>
      <c r="AD19" s="16" t="s">
        <v>14</v>
      </c>
      <c r="AE19" s="15">
        <v>12.65</v>
      </c>
      <c r="AF19" s="15">
        <v>21.9</v>
      </c>
      <c r="AG19" s="15">
        <v>47</v>
      </c>
      <c r="AH19" s="15">
        <v>25</v>
      </c>
    </row>
    <row r="20" spans="1:35" ht="15.75" thickBot="1" x14ac:dyDescent="0.3">
      <c r="A20" s="21" t="s">
        <v>27</v>
      </c>
      <c r="B20" s="15">
        <v>14.1</v>
      </c>
      <c r="C20" s="15">
        <v>70.400000000000006</v>
      </c>
      <c r="D20" s="15">
        <v>15.59</v>
      </c>
      <c r="E20" s="15">
        <v>15.88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8">
        <f t="shared" si="1"/>
        <v>15.880653681082867</v>
      </c>
      <c r="Q20">
        <f t="shared" si="0"/>
        <v>1.9360000000000002</v>
      </c>
    </row>
    <row r="21" spans="1:35" ht="15.75" thickBot="1" x14ac:dyDescent="0.3">
      <c r="A21" s="24" t="s">
        <v>27</v>
      </c>
      <c r="B21" s="23">
        <v>14.14</v>
      </c>
      <c r="C21" s="23">
        <v>71.400000000000006</v>
      </c>
      <c r="D21" s="23">
        <v>15.78</v>
      </c>
      <c r="E21" s="23">
        <v>15.83</v>
      </c>
      <c r="F21" s="23">
        <v>26.94</v>
      </c>
      <c r="G21" s="22"/>
      <c r="H21" s="22"/>
      <c r="I21" s="22"/>
      <c r="J21" s="22"/>
      <c r="K21" s="22"/>
      <c r="L21" s="22"/>
      <c r="M21" s="22"/>
      <c r="N21" s="22"/>
      <c r="O21" s="22"/>
      <c r="P21" s="8">
        <f t="shared" si="1"/>
        <v>15.826354201448751</v>
      </c>
      <c r="Q21">
        <f t="shared" si="0"/>
        <v>1.9635000000000002</v>
      </c>
    </row>
    <row r="22" spans="1:35" ht="15.75" thickBot="1" x14ac:dyDescent="0.3">
      <c r="A22" s="21" t="s">
        <v>27</v>
      </c>
      <c r="B22" s="15">
        <v>14.14</v>
      </c>
      <c r="C22" s="15">
        <v>73</v>
      </c>
      <c r="D22" s="15">
        <v>15.78</v>
      </c>
      <c r="E22" s="15">
        <v>15.74</v>
      </c>
      <c r="F22" s="14"/>
      <c r="G22" s="15">
        <v>22</v>
      </c>
      <c r="H22" s="15">
        <v>1.3</v>
      </c>
      <c r="I22" s="15">
        <v>16.899999999999999</v>
      </c>
      <c r="J22" s="14"/>
      <c r="K22" s="14"/>
      <c r="L22" s="14"/>
      <c r="M22" s="14"/>
      <c r="N22" s="14"/>
      <c r="O22" s="14"/>
      <c r="P22" s="8">
        <f t="shared" si="1"/>
        <v>15.741530403250179</v>
      </c>
      <c r="Q22">
        <f t="shared" si="0"/>
        <v>2.0074999999999998</v>
      </c>
    </row>
    <row r="23" spans="1:35" ht="15.75" thickBot="1" x14ac:dyDescent="0.3">
      <c r="A23" s="21" t="s">
        <v>27</v>
      </c>
      <c r="B23" s="15">
        <v>14.43</v>
      </c>
      <c r="C23" s="15">
        <v>68.099999999999994</v>
      </c>
      <c r="D23" s="15">
        <v>15.47</v>
      </c>
      <c r="E23" s="15">
        <v>16.010000000000002</v>
      </c>
      <c r="F23" s="15">
        <v>27.14</v>
      </c>
      <c r="G23" s="15">
        <v>25</v>
      </c>
      <c r="H23" s="15">
        <v>0.8</v>
      </c>
      <c r="I23" s="15">
        <v>31.3</v>
      </c>
      <c r="J23" s="15">
        <v>27.4</v>
      </c>
      <c r="K23" s="15">
        <v>63.7</v>
      </c>
      <c r="L23" s="15">
        <v>36.299999999999997</v>
      </c>
      <c r="M23" s="15">
        <v>55.56</v>
      </c>
      <c r="N23" s="15">
        <v>99.11</v>
      </c>
      <c r="O23" s="15">
        <v>100</v>
      </c>
      <c r="P23" s="8">
        <f t="shared" si="1"/>
        <v>16.009467547118096</v>
      </c>
      <c r="Q23">
        <f t="shared" si="0"/>
        <v>1.8727499999999997</v>
      </c>
    </row>
    <row r="24" spans="1:35" ht="15.75" thickBot="1" x14ac:dyDescent="0.3">
      <c r="A24" s="21" t="s">
        <v>27</v>
      </c>
      <c r="B24" s="15">
        <v>14.52</v>
      </c>
      <c r="C24" s="15">
        <v>70.2</v>
      </c>
      <c r="D24" s="15">
        <v>15.66</v>
      </c>
      <c r="E24" s="15">
        <v>15.89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8">
        <f t="shared" si="1"/>
        <v>15.891635256096635</v>
      </c>
      <c r="Q24">
        <f t="shared" si="0"/>
        <v>1.9305000000000001</v>
      </c>
      <c r="AH24" t="s">
        <v>28</v>
      </c>
    </row>
    <row r="25" spans="1:35" ht="15.75" thickBot="1" x14ac:dyDescent="0.3">
      <c r="A25" s="21" t="s">
        <v>27</v>
      </c>
      <c r="B25" s="15">
        <v>14.52</v>
      </c>
      <c r="C25" s="15">
        <v>67.5</v>
      </c>
      <c r="D25" s="15">
        <v>15.87</v>
      </c>
      <c r="E25" s="15">
        <v>16.04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8">
        <f t="shared" si="1"/>
        <v>16.044004594857292</v>
      </c>
      <c r="Q25">
        <f t="shared" si="0"/>
        <v>1.85625</v>
      </c>
      <c r="AH25">
        <v>4.95</v>
      </c>
      <c r="AI25">
        <v>16.2</v>
      </c>
    </row>
    <row r="26" spans="1:35" ht="15.75" thickBot="1" x14ac:dyDescent="0.3">
      <c r="A26" s="21" t="s">
        <v>27</v>
      </c>
      <c r="B26" s="15">
        <v>14.52</v>
      </c>
      <c r="C26" s="15">
        <v>68.099999999999994</v>
      </c>
      <c r="D26" s="15">
        <v>15.85</v>
      </c>
      <c r="E26" s="15">
        <v>16.010000000000002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8">
        <f t="shared" si="1"/>
        <v>16.009467547118096</v>
      </c>
      <c r="Q26">
        <f t="shared" si="0"/>
        <v>1.8727499999999997</v>
      </c>
      <c r="AH26">
        <v>11.25</v>
      </c>
      <c r="AI26">
        <v>17.8</v>
      </c>
    </row>
    <row r="27" spans="1:35" ht="15.75" thickBot="1" x14ac:dyDescent="0.3">
      <c r="A27" s="21" t="s">
        <v>27</v>
      </c>
      <c r="B27" s="15">
        <v>14.82</v>
      </c>
      <c r="C27" s="15">
        <v>67.599999999999994</v>
      </c>
      <c r="D27" s="15">
        <v>15.44</v>
      </c>
      <c r="E27" s="15">
        <v>16.04</v>
      </c>
      <c r="F27" s="15">
        <v>26.69</v>
      </c>
      <c r="G27" s="15">
        <v>25</v>
      </c>
      <c r="H27" s="15">
        <v>1.5</v>
      </c>
      <c r="I27" s="15">
        <v>16.7</v>
      </c>
      <c r="J27" s="15">
        <v>26.7</v>
      </c>
      <c r="K27" s="15">
        <v>55.3</v>
      </c>
      <c r="L27" s="15">
        <v>28.6</v>
      </c>
      <c r="M27" s="15">
        <v>58.08</v>
      </c>
      <c r="N27" s="15">
        <v>98.36</v>
      </c>
      <c r="O27" s="15">
        <v>100</v>
      </c>
      <c r="P27" s="8">
        <f t="shared" si="1"/>
        <v>16.038220878825971</v>
      </c>
      <c r="Q27">
        <f t="shared" si="0"/>
        <v>1.8589999999999998</v>
      </c>
      <c r="AH27">
        <v>20</v>
      </c>
      <c r="AI27">
        <v>16.2</v>
      </c>
    </row>
    <row r="28" spans="1:35" ht="15.75" thickBot="1" x14ac:dyDescent="0.3">
      <c r="A28" s="21" t="s">
        <v>27</v>
      </c>
      <c r="B28" s="15">
        <v>14.89</v>
      </c>
      <c r="C28" s="15">
        <v>62.7</v>
      </c>
      <c r="D28" s="15">
        <v>16.16</v>
      </c>
      <c r="E28" s="15">
        <v>16.34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8">
        <f t="shared" si="1"/>
        <v>16.335280845593275</v>
      </c>
      <c r="Q28">
        <f t="shared" si="0"/>
        <v>1.7242500000000001</v>
      </c>
    </row>
    <row r="29" spans="1:35" ht="15.75" thickBot="1" x14ac:dyDescent="0.3">
      <c r="A29" s="20" t="s">
        <v>27</v>
      </c>
      <c r="B29" s="12">
        <v>14.89</v>
      </c>
      <c r="C29" s="12">
        <v>63.2</v>
      </c>
      <c r="D29" s="12">
        <v>15.91</v>
      </c>
      <c r="E29" s="12">
        <v>16.3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>
        <f t="shared" si="1"/>
        <v>16.303636202778023</v>
      </c>
      <c r="Q29">
        <f t="shared" si="0"/>
        <v>1.7380000000000002</v>
      </c>
    </row>
    <row r="30" spans="1:35" ht="16.5" thickTop="1" thickBot="1" x14ac:dyDescent="0.3">
      <c r="A30" s="16" t="s">
        <v>26</v>
      </c>
      <c r="B30" s="15">
        <v>3.03</v>
      </c>
      <c r="C30" s="14"/>
      <c r="D30" s="14"/>
      <c r="E30" s="14"/>
      <c r="F30" s="14"/>
      <c r="G30" s="14"/>
      <c r="H30" s="14"/>
      <c r="I30" s="14"/>
      <c r="J30" s="15">
        <v>30.3</v>
      </c>
      <c r="K30" s="15">
        <v>74.900000000000006</v>
      </c>
      <c r="L30" s="15">
        <v>44.6</v>
      </c>
      <c r="M30" s="14"/>
      <c r="N30" s="14"/>
      <c r="O30" s="14"/>
    </row>
    <row r="31" spans="1:35" ht="15.75" thickBot="1" x14ac:dyDescent="0.3">
      <c r="A31" s="16" t="s">
        <v>26</v>
      </c>
      <c r="B31" s="15">
        <v>3.08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75.5</v>
      </c>
      <c r="N31" s="15">
        <v>99</v>
      </c>
      <c r="O31" s="15">
        <v>100</v>
      </c>
    </row>
    <row r="32" spans="1:35" ht="15.75" thickBot="1" x14ac:dyDescent="0.3">
      <c r="A32" s="16" t="s">
        <v>26</v>
      </c>
      <c r="B32" s="15">
        <v>3.09</v>
      </c>
      <c r="C32" s="15">
        <v>72.599999999999994</v>
      </c>
      <c r="D32" s="15">
        <v>15.49</v>
      </c>
      <c r="E32" s="15">
        <v>15.76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8">
        <f>10*(1+(C32/100))/((10/27.1)+(C32/100))</f>
        <v>15.762503959615294</v>
      </c>
      <c r="Q32">
        <f t="shared" si="0"/>
        <v>1.9964999999999997</v>
      </c>
    </row>
    <row r="33" spans="1:17" ht="15.75" thickBot="1" x14ac:dyDescent="0.3">
      <c r="A33" s="16" t="s">
        <v>26</v>
      </c>
      <c r="B33" s="15">
        <v>3.13</v>
      </c>
      <c r="C33" s="15">
        <v>70.599999999999994</v>
      </c>
      <c r="D33" s="15">
        <v>15.28</v>
      </c>
      <c r="E33" s="15">
        <v>15.87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8">
        <f>10*(1+(C33/100))/((10/27.1)+(C33/100))</f>
        <v>15.869712967603304</v>
      </c>
      <c r="Q33">
        <f t="shared" si="0"/>
        <v>1.9414999999999998</v>
      </c>
    </row>
    <row r="34" spans="1:17" ht="15.75" thickBot="1" x14ac:dyDescent="0.3">
      <c r="A34" s="16" t="s">
        <v>26</v>
      </c>
      <c r="B34" s="15">
        <v>3.15</v>
      </c>
      <c r="C34" s="14"/>
      <c r="D34" s="14"/>
      <c r="E34" s="14"/>
      <c r="F34" s="14"/>
      <c r="G34" s="15">
        <v>15</v>
      </c>
      <c r="H34" s="15">
        <v>2.4</v>
      </c>
      <c r="I34" s="15">
        <v>6.3</v>
      </c>
      <c r="J34" s="14"/>
      <c r="K34" s="14"/>
      <c r="L34" s="14"/>
      <c r="M34" s="14"/>
      <c r="N34" s="14"/>
      <c r="O34" s="14"/>
    </row>
    <row r="35" spans="1:17" ht="15.75" thickBot="1" x14ac:dyDescent="0.3">
      <c r="A35" s="16" t="s">
        <v>26</v>
      </c>
      <c r="B35" s="15">
        <v>3.23</v>
      </c>
      <c r="C35" s="15">
        <v>71.7</v>
      </c>
      <c r="D35" s="15">
        <v>15.48</v>
      </c>
      <c r="E35" s="15">
        <v>15.81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8">
        <f>10*(1+(C35/100))/((10/27.1)+(C35/100))</f>
        <v>15.810259355027236</v>
      </c>
      <c r="Q35">
        <f t="shared" si="0"/>
        <v>1.9717500000000001</v>
      </c>
    </row>
    <row r="36" spans="1:17" ht="15.75" thickBot="1" x14ac:dyDescent="0.3">
      <c r="A36" s="16" t="s">
        <v>26</v>
      </c>
      <c r="B36" s="15">
        <v>4.03</v>
      </c>
      <c r="C36" s="14"/>
      <c r="D36" s="14"/>
      <c r="E36" s="14"/>
      <c r="F36" s="14"/>
      <c r="G36" s="14"/>
      <c r="H36" s="14"/>
      <c r="I36" s="14"/>
      <c r="J36" s="15">
        <v>29.5</v>
      </c>
      <c r="K36" s="15">
        <v>76.400000000000006</v>
      </c>
      <c r="L36" s="15">
        <v>46.9</v>
      </c>
      <c r="M36" s="14"/>
      <c r="N36" s="14"/>
      <c r="O36" s="14"/>
    </row>
    <row r="37" spans="1:17" ht="15.75" thickBot="1" x14ac:dyDescent="0.3">
      <c r="A37" s="16" t="s">
        <v>26</v>
      </c>
      <c r="B37" s="15">
        <v>4.08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>
        <v>66.599999999999994</v>
      </c>
      <c r="N37" s="15">
        <v>99</v>
      </c>
      <c r="O37" s="15">
        <v>100</v>
      </c>
    </row>
    <row r="38" spans="1:17" ht="15.75" thickBot="1" x14ac:dyDescent="0.3">
      <c r="A38" s="16" t="s">
        <v>26</v>
      </c>
      <c r="B38" s="15">
        <v>4.09</v>
      </c>
      <c r="C38" s="15">
        <v>70.3</v>
      </c>
      <c r="D38" s="15">
        <v>15.63</v>
      </c>
      <c r="E38" s="15">
        <v>15.89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8">
        <f>10*(1+(C38/100))/((10/27.1)+(C38/100))</f>
        <v>15.886139346604109</v>
      </c>
      <c r="Q38">
        <f t="shared" si="0"/>
        <v>1.9332499999999999</v>
      </c>
    </row>
    <row r="39" spans="1:17" ht="15.75" thickBot="1" x14ac:dyDescent="0.3">
      <c r="A39" s="16" t="s">
        <v>26</v>
      </c>
      <c r="B39" s="15">
        <v>4.33</v>
      </c>
      <c r="C39" s="15">
        <v>69.3</v>
      </c>
      <c r="D39" s="15">
        <v>15.03</v>
      </c>
      <c r="E39" s="15">
        <v>15.94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8">
        <f>10*(1+(C39/100))/((10/27.1)+(C39/100))</f>
        <v>15.941564194952798</v>
      </c>
      <c r="Q39">
        <f t="shared" si="0"/>
        <v>1.9057499999999998</v>
      </c>
    </row>
    <row r="40" spans="1:17" ht="15.75" thickBot="1" x14ac:dyDescent="0.3">
      <c r="A40" s="16" t="s">
        <v>26</v>
      </c>
      <c r="B40" s="15">
        <v>4.3499999999999996</v>
      </c>
      <c r="C40" s="14"/>
      <c r="D40" s="14"/>
      <c r="E40" s="14"/>
      <c r="F40" s="14"/>
      <c r="G40" s="15">
        <v>17</v>
      </c>
      <c r="H40" s="15">
        <v>2.9</v>
      </c>
      <c r="I40" s="15">
        <v>5.9</v>
      </c>
      <c r="J40" s="14"/>
      <c r="K40" s="14"/>
      <c r="L40" s="14"/>
      <c r="M40" s="14"/>
      <c r="N40" s="14"/>
      <c r="O40" s="14"/>
    </row>
    <row r="41" spans="1:17" ht="15.75" thickBot="1" x14ac:dyDescent="0.3">
      <c r="A41" s="28" t="s">
        <v>26</v>
      </c>
      <c r="B41" s="23">
        <v>5.04</v>
      </c>
      <c r="C41" s="22"/>
      <c r="D41" s="22"/>
      <c r="E41" s="22"/>
      <c r="F41" s="22"/>
      <c r="G41" s="22"/>
      <c r="H41" s="22"/>
      <c r="I41" s="22"/>
      <c r="J41" s="23">
        <v>28.5</v>
      </c>
      <c r="K41" s="23">
        <v>73.599999999999994</v>
      </c>
      <c r="L41" s="23">
        <v>45.1</v>
      </c>
      <c r="M41" s="22"/>
      <c r="N41" s="22"/>
      <c r="O41" s="22"/>
    </row>
    <row r="42" spans="1:17" ht="15.75" thickBot="1" x14ac:dyDescent="0.3">
      <c r="A42" s="16" t="s">
        <v>26</v>
      </c>
      <c r="B42" s="15">
        <v>5.0999999999999996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>
        <v>71.8</v>
      </c>
      <c r="N42" s="15">
        <v>97</v>
      </c>
      <c r="O42" s="15">
        <v>100</v>
      </c>
    </row>
    <row r="43" spans="1:17" ht="15.75" thickBot="1" x14ac:dyDescent="0.3">
      <c r="A43" s="16" t="s">
        <v>26</v>
      </c>
      <c r="B43" s="15">
        <v>5.1100000000000003</v>
      </c>
      <c r="C43" s="15">
        <v>67.3</v>
      </c>
      <c r="D43" s="15">
        <v>15.7</v>
      </c>
      <c r="E43" s="15">
        <v>16.059999999999999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8">
        <f>10*(1+(C43/100))/((10/27.1)+(C43/100))</f>
        <v>16.055605330349209</v>
      </c>
      <c r="Q43">
        <f t="shared" si="0"/>
        <v>1.8507499999999999</v>
      </c>
    </row>
    <row r="44" spans="1:17" ht="15.75" thickBot="1" x14ac:dyDescent="0.3">
      <c r="A44" s="16" t="s">
        <v>26</v>
      </c>
      <c r="B44" s="15">
        <v>5.13</v>
      </c>
      <c r="C44" s="14"/>
      <c r="D44" s="14"/>
      <c r="E44" s="14"/>
      <c r="F44" s="14"/>
      <c r="G44" s="15">
        <v>17</v>
      </c>
      <c r="H44" s="15">
        <v>2.6</v>
      </c>
      <c r="I44" s="15">
        <v>6.5</v>
      </c>
      <c r="J44" s="14"/>
      <c r="K44" s="14"/>
      <c r="L44" s="14"/>
      <c r="M44" s="14"/>
      <c r="N44" s="14"/>
      <c r="O44" s="14"/>
    </row>
    <row r="45" spans="1:17" ht="15.75" thickBot="1" x14ac:dyDescent="0.3">
      <c r="A45" s="16" t="s">
        <v>26</v>
      </c>
      <c r="B45" s="15">
        <v>5.2</v>
      </c>
      <c r="C45" s="15">
        <v>68.099999999999994</v>
      </c>
      <c r="D45" s="15">
        <v>15.32</v>
      </c>
      <c r="E45" s="15">
        <v>16.010000000000002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8">
        <f t="shared" ref="P45:P54" si="2">10*(1+(C45/100))/((10/27.1)+(C45/100))</f>
        <v>16.009467547118096</v>
      </c>
      <c r="Q45">
        <f t="shared" si="0"/>
        <v>1.8727499999999997</v>
      </c>
    </row>
    <row r="46" spans="1:17" ht="15.75" thickBot="1" x14ac:dyDescent="0.3">
      <c r="A46" s="16" t="s">
        <v>26</v>
      </c>
      <c r="B46" s="15">
        <v>5.25</v>
      </c>
      <c r="C46" s="15">
        <v>71.099999999999994</v>
      </c>
      <c r="D46" s="15">
        <v>16.010000000000002</v>
      </c>
      <c r="E46" s="15">
        <v>15.84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8">
        <f t="shared" si="2"/>
        <v>15.842538463378217</v>
      </c>
      <c r="Q46">
        <f t="shared" si="0"/>
        <v>1.9552499999999997</v>
      </c>
    </row>
    <row r="47" spans="1:17" ht="15.75" thickBot="1" x14ac:dyDescent="0.3">
      <c r="A47" s="16" t="s">
        <v>26</v>
      </c>
      <c r="B47" s="15">
        <v>5.3</v>
      </c>
      <c r="C47" s="15">
        <v>68</v>
      </c>
      <c r="D47" s="14"/>
      <c r="E47" s="15">
        <v>16.02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8">
        <f t="shared" si="2"/>
        <v>16.01519628535247</v>
      </c>
      <c r="Q47">
        <f t="shared" si="0"/>
        <v>1.87</v>
      </c>
    </row>
    <row r="48" spans="1:17" ht="15.75" thickBot="1" x14ac:dyDescent="0.3">
      <c r="A48" s="16" t="s">
        <v>26</v>
      </c>
      <c r="B48" s="15">
        <v>5.35</v>
      </c>
      <c r="C48" s="15">
        <v>64.099999999999994</v>
      </c>
      <c r="D48" s="14"/>
      <c r="E48" s="15">
        <v>16.25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8">
        <f t="shared" si="2"/>
        <v>16.247465392329868</v>
      </c>
      <c r="Q48">
        <f t="shared" si="0"/>
        <v>1.7627499999999998</v>
      </c>
    </row>
    <row r="49" spans="1:17" ht="15.75" thickBot="1" x14ac:dyDescent="0.3">
      <c r="A49" s="16" t="s">
        <v>26</v>
      </c>
      <c r="B49" s="15">
        <v>5.4</v>
      </c>
      <c r="C49" s="15">
        <v>65.099999999999994</v>
      </c>
      <c r="D49" s="14"/>
      <c r="E49" s="15">
        <v>16.190000000000001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8">
        <f t="shared" si="2"/>
        <v>16.186215953201817</v>
      </c>
      <c r="Q49">
        <f t="shared" si="0"/>
        <v>1.7902499999999997</v>
      </c>
    </row>
    <row r="50" spans="1:17" ht="15.75" thickBot="1" x14ac:dyDescent="0.3">
      <c r="A50" s="16" t="s">
        <v>26</v>
      </c>
      <c r="B50" s="15">
        <v>5.45</v>
      </c>
      <c r="C50" s="15">
        <v>67.7</v>
      </c>
      <c r="D50" s="14"/>
      <c r="E50" s="15">
        <v>16.03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8">
        <f t="shared" si="2"/>
        <v>16.032448221486099</v>
      </c>
      <c r="Q50">
        <f t="shared" si="0"/>
        <v>1.86175</v>
      </c>
    </row>
    <row r="51" spans="1:17" ht="15.75" thickBot="1" x14ac:dyDescent="0.3">
      <c r="A51" s="16" t="s">
        <v>26</v>
      </c>
      <c r="B51" s="15">
        <v>5.6</v>
      </c>
      <c r="C51" s="15">
        <v>66.099999999999994</v>
      </c>
      <c r="D51" s="14"/>
      <c r="E51" s="15">
        <v>16.13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8">
        <f t="shared" si="2"/>
        <v>16.126155819310647</v>
      </c>
      <c r="Q51">
        <f t="shared" si="0"/>
        <v>1.8177499999999998</v>
      </c>
    </row>
    <row r="52" spans="1:17" ht="15.75" thickBot="1" x14ac:dyDescent="0.3">
      <c r="A52" s="16" t="s">
        <v>26</v>
      </c>
      <c r="B52" s="15">
        <v>5.63</v>
      </c>
      <c r="C52" s="15">
        <v>62.2</v>
      </c>
      <c r="D52" s="14"/>
      <c r="E52" s="15">
        <v>16.37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8">
        <f t="shared" si="2"/>
        <v>16.367244807530476</v>
      </c>
      <c r="Q52">
        <f t="shared" si="0"/>
        <v>1.7105000000000001</v>
      </c>
    </row>
    <row r="53" spans="1:17" ht="16.5" thickTop="1" thickBot="1" x14ac:dyDescent="0.3">
      <c r="A53" s="19" t="s">
        <v>26</v>
      </c>
      <c r="B53" s="18">
        <v>5.68</v>
      </c>
      <c r="C53" s="18">
        <v>63.7</v>
      </c>
      <c r="D53" s="17"/>
      <c r="E53" s="18">
        <v>16.27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8">
        <f t="shared" si="2"/>
        <v>16.272306117882678</v>
      </c>
      <c r="Q53">
        <f t="shared" si="0"/>
        <v>1.7517500000000001</v>
      </c>
    </row>
    <row r="54" spans="1:17" ht="15.75" thickBot="1" x14ac:dyDescent="0.3">
      <c r="A54" s="16" t="s">
        <v>26</v>
      </c>
      <c r="B54" s="15">
        <v>5.72</v>
      </c>
      <c r="C54" s="15">
        <v>62.1</v>
      </c>
      <c r="D54" s="14"/>
      <c r="E54" s="15">
        <v>16.37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8">
        <f t="shared" si="2"/>
        <v>16.373676343969795</v>
      </c>
      <c r="Q54">
        <f t="shared" si="0"/>
        <v>1.7077500000000001</v>
      </c>
    </row>
    <row r="55" spans="1:17" ht="15.75" thickBot="1" x14ac:dyDescent="0.3">
      <c r="A55" s="16" t="s">
        <v>26</v>
      </c>
      <c r="B55" s="15">
        <v>6.05</v>
      </c>
      <c r="C55" s="14"/>
      <c r="D55" s="14"/>
      <c r="E55" s="14"/>
      <c r="F55" s="15">
        <v>27.09</v>
      </c>
      <c r="G55" s="14"/>
      <c r="H55" s="14"/>
      <c r="I55" s="14"/>
      <c r="J55" s="15">
        <v>27.6</v>
      </c>
      <c r="K55" s="15">
        <v>73.5</v>
      </c>
      <c r="L55" s="15">
        <v>45.9</v>
      </c>
      <c r="M55" s="15">
        <v>68.400000000000006</v>
      </c>
      <c r="N55" s="15">
        <v>99</v>
      </c>
      <c r="O55" s="15">
        <v>100</v>
      </c>
    </row>
    <row r="56" spans="1:17" ht="15.75" thickBot="1" x14ac:dyDescent="0.3">
      <c r="A56" s="16" t="s">
        <v>26</v>
      </c>
      <c r="B56" s="15">
        <v>6.15</v>
      </c>
      <c r="C56" s="15">
        <v>67.599999999999994</v>
      </c>
      <c r="D56" s="14"/>
      <c r="E56" s="15">
        <v>16.04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8">
        <f>10*(1+(C56/100))/((10/27.1)+(C56/100))</f>
        <v>16.038220878825971</v>
      </c>
      <c r="Q56">
        <f t="shared" si="0"/>
        <v>1.8589999999999998</v>
      </c>
    </row>
    <row r="57" spans="1:17" ht="15.75" thickBot="1" x14ac:dyDescent="0.3">
      <c r="A57" s="28" t="s">
        <v>26</v>
      </c>
      <c r="B57" s="23">
        <v>6.3</v>
      </c>
      <c r="C57" s="23">
        <v>64.900000000000006</v>
      </c>
      <c r="D57" s="22"/>
      <c r="E57" s="23">
        <v>16.2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8">
        <f>10*(1+(C57/100))/((10/27.1)+(C57/100))</f>
        <v>16.198369575067332</v>
      </c>
      <c r="Q57">
        <f t="shared" si="0"/>
        <v>1.7847500000000003</v>
      </c>
    </row>
    <row r="58" spans="1:17" ht="15.75" thickBot="1" x14ac:dyDescent="0.3">
      <c r="A58" s="16" t="s">
        <v>26</v>
      </c>
      <c r="B58" s="15">
        <v>6.4</v>
      </c>
      <c r="C58" s="15">
        <v>64.7</v>
      </c>
      <c r="D58" s="15">
        <v>16.010000000000002</v>
      </c>
      <c r="E58" s="15">
        <v>16.21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8">
        <f>10*(1+(C58/100))/((10/27.1)+(C58/100))</f>
        <v>16.210571045664036</v>
      </c>
      <c r="Q58">
        <f t="shared" si="0"/>
        <v>1.7792500000000002</v>
      </c>
    </row>
    <row r="59" spans="1:17" ht="15.75" thickBot="1" x14ac:dyDescent="0.3">
      <c r="A59" s="16" t="s">
        <v>26</v>
      </c>
      <c r="B59" s="15">
        <v>8.1</v>
      </c>
      <c r="C59" s="15">
        <v>52.9</v>
      </c>
      <c r="D59" s="15">
        <v>17.3</v>
      </c>
      <c r="E59" s="15">
        <v>17.03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8">
        <f>10*(1+(C59/100))/((10/27.1)+(C59/100))</f>
        <v>17.026656092439563</v>
      </c>
      <c r="Q59">
        <f t="shared" si="0"/>
        <v>1.45475</v>
      </c>
    </row>
    <row r="60" spans="1:17" ht="15.75" thickBot="1" x14ac:dyDescent="0.3">
      <c r="A60" s="16" t="s">
        <v>26</v>
      </c>
      <c r="B60" s="15">
        <v>8.11</v>
      </c>
      <c r="C60" s="15">
        <v>52.9</v>
      </c>
      <c r="D60" s="14"/>
      <c r="E60" s="15">
        <v>17.02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8">
        <f>10*(1+(C60/100))/((10/27.1)+(C60/100))</f>
        <v>17.026656092439563</v>
      </c>
      <c r="Q60">
        <f t="shared" si="0"/>
        <v>1.45475</v>
      </c>
    </row>
    <row r="61" spans="1:17" ht="15.75" thickBot="1" x14ac:dyDescent="0.3">
      <c r="A61" s="16" t="s">
        <v>26</v>
      </c>
      <c r="B61" s="15">
        <v>8.15</v>
      </c>
      <c r="C61" s="14"/>
      <c r="D61" s="14"/>
      <c r="E61" s="14"/>
      <c r="F61" s="14"/>
      <c r="G61" s="15">
        <v>16</v>
      </c>
      <c r="H61" s="15">
        <v>4.4000000000000004</v>
      </c>
      <c r="I61" s="15">
        <v>3.6</v>
      </c>
      <c r="J61" s="14"/>
      <c r="K61" s="14"/>
      <c r="L61" s="14"/>
      <c r="M61" s="14"/>
      <c r="N61" s="14"/>
      <c r="O61" s="14"/>
    </row>
    <row r="62" spans="1:17" ht="15.75" thickBot="1" x14ac:dyDescent="0.3">
      <c r="A62" s="16" t="s">
        <v>26</v>
      </c>
      <c r="B62" s="15">
        <v>8.1999999999999993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5">
        <v>50.2</v>
      </c>
      <c r="N62" s="15">
        <v>96</v>
      </c>
      <c r="O62" s="15">
        <v>100</v>
      </c>
    </row>
    <row r="63" spans="1:17" ht="15.75" thickBot="1" x14ac:dyDescent="0.3">
      <c r="A63" s="16" t="s">
        <v>26</v>
      </c>
      <c r="B63" s="15">
        <v>8.6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>
        <v>45.4</v>
      </c>
      <c r="N63" s="15">
        <v>97</v>
      </c>
      <c r="O63" s="15">
        <v>100</v>
      </c>
    </row>
    <row r="64" spans="1:17" ht="15.75" thickBot="1" x14ac:dyDescent="0.3">
      <c r="A64" s="16" t="s">
        <v>26</v>
      </c>
      <c r="B64" s="15">
        <v>8.65</v>
      </c>
      <c r="C64" s="14"/>
      <c r="D64" s="14"/>
      <c r="E64" s="14"/>
      <c r="F64" s="14"/>
      <c r="G64" s="15">
        <v>24</v>
      </c>
      <c r="H64" s="15">
        <v>4.2</v>
      </c>
      <c r="I64" s="15">
        <v>5.7</v>
      </c>
      <c r="J64" s="14"/>
      <c r="K64" s="14"/>
      <c r="L64" s="14"/>
      <c r="M64" s="14"/>
      <c r="N64" s="14"/>
      <c r="O64" s="14"/>
    </row>
    <row r="65" spans="1:17" ht="15.75" thickBot="1" x14ac:dyDescent="0.3">
      <c r="A65" s="16" t="s">
        <v>26</v>
      </c>
      <c r="B65" s="15">
        <v>8.6999999999999993</v>
      </c>
      <c r="C65" s="15">
        <v>43.9</v>
      </c>
      <c r="D65" s="14"/>
      <c r="E65" s="15">
        <v>17.809999999999999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8">
        <f>10*(1+(C65/100))/((10/27.1)+(C65/100))</f>
        <v>17.809324607592856</v>
      </c>
      <c r="Q65">
        <f t="shared" si="0"/>
        <v>1.2072499999999999</v>
      </c>
    </row>
    <row r="66" spans="1:17" ht="15.75" thickBot="1" x14ac:dyDescent="0.3">
      <c r="A66" s="16" t="s">
        <v>26</v>
      </c>
      <c r="B66" s="15">
        <v>8.6999999999999993</v>
      </c>
      <c r="C66" s="15">
        <v>43.9</v>
      </c>
      <c r="D66" s="14"/>
      <c r="E66" s="15">
        <v>17.809999999999999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8">
        <f>10*(1+(C66/100))/((10/27.1)+(C66/100))</f>
        <v>17.809324607592856</v>
      </c>
      <c r="Q66">
        <f t="shared" si="0"/>
        <v>1.2072499999999999</v>
      </c>
    </row>
    <row r="67" spans="1:17" ht="15.75" thickBot="1" x14ac:dyDescent="0.3">
      <c r="A67" s="16" t="s">
        <v>26</v>
      </c>
      <c r="B67" s="15">
        <v>9.0399999999999991</v>
      </c>
      <c r="C67" s="14"/>
      <c r="D67" s="14"/>
      <c r="E67" s="14"/>
      <c r="F67" s="14"/>
      <c r="G67" s="14"/>
      <c r="H67" s="14"/>
      <c r="I67" s="14"/>
      <c r="J67" s="15">
        <v>20.7</v>
      </c>
      <c r="K67" s="15">
        <v>47</v>
      </c>
      <c r="L67" s="15">
        <v>26.3</v>
      </c>
      <c r="M67" s="14"/>
      <c r="N67" s="14"/>
      <c r="O67" s="14"/>
    </row>
    <row r="68" spans="1:17" ht="15.75" thickBot="1" x14ac:dyDescent="0.3">
      <c r="A68" s="16" t="s">
        <v>26</v>
      </c>
      <c r="B68" s="15">
        <v>9.08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>
        <v>58.8</v>
      </c>
      <c r="N68" s="15">
        <v>90</v>
      </c>
      <c r="O68" s="15">
        <v>100</v>
      </c>
    </row>
    <row r="69" spans="1:17" ht="15.75" thickBot="1" x14ac:dyDescent="0.3">
      <c r="A69" s="16" t="s">
        <v>26</v>
      </c>
      <c r="B69" s="15">
        <v>9.09</v>
      </c>
      <c r="C69" s="15">
        <v>44.3</v>
      </c>
      <c r="D69" s="15">
        <v>16.84</v>
      </c>
      <c r="E69" s="15">
        <v>17.77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8">
        <f t="shared" ref="P69:P74" si="3">10*(1+(C69/100))/((10/27.1)+(C69/100))</f>
        <v>17.770855203064716</v>
      </c>
      <c r="Q69">
        <f t="shared" si="0"/>
        <v>1.2182499999999998</v>
      </c>
    </row>
    <row r="70" spans="1:17" ht="15.75" thickBot="1" x14ac:dyDescent="0.3">
      <c r="A70" s="16" t="s">
        <v>26</v>
      </c>
      <c r="B70" s="15">
        <v>9.1</v>
      </c>
      <c r="C70" s="15">
        <v>42.9</v>
      </c>
      <c r="D70" s="14"/>
      <c r="E70" s="15">
        <v>17.91</v>
      </c>
      <c r="F70" s="14"/>
      <c r="G70" s="15">
        <v>31</v>
      </c>
      <c r="H70" s="15">
        <v>4.5</v>
      </c>
      <c r="I70" s="15">
        <v>6.9</v>
      </c>
      <c r="J70" s="14"/>
      <c r="K70" s="14"/>
      <c r="L70" s="14"/>
      <c r="M70" s="14"/>
      <c r="N70" s="14"/>
      <c r="O70" s="14"/>
      <c r="P70" s="8">
        <f t="shared" si="3"/>
        <v>17.907185365695767</v>
      </c>
      <c r="Q70">
        <f t="shared" si="0"/>
        <v>1.1797499999999999</v>
      </c>
    </row>
    <row r="71" spans="1:17" ht="15.75" thickBot="1" x14ac:dyDescent="0.3">
      <c r="A71" s="16" t="s">
        <v>26</v>
      </c>
      <c r="B71" s="15">
        <v>9.25</v>
      </c>
      <c r="C71" s="15">
        <v>43</v>
      </c>
      <c r="D71" s="15">
        <v>17.59</v>
      </c>
      <c r="E71" s="15">
        <v>17.899999999999999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8">
        <f t="shared" si="3"/>
        <v>17.897289059252756</v>
      </c>
      <c r="Q71">
        <f t="shared" ref="Q71:Q134" si="4">2.75*C71/100</f>
        <v>1.1825000000000001</v>
      </c>
    </row>
    <row r="72" spans="1:17" ht="15.75" thickBot="1" x14ac:dyDescent="0.3">
      <c r="A72" s="16" t="s">
        <v>26</v>
      </c>
      <c r="B72" s="15">
        <v>9.4</v>
      </c>
      <c r="C72" s="15">
        <v>39.799999999999997</v>
      </c>
      <c r="D72" s="14"/>
      <c r="E72" s="15">
        <v>18.23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8">
        <f t="shared" si="3"/>
        <v>18.226770198885777</v>
      </c>
      <c r="Q72">
        <f t="shared" si="4"/>
        <v>1.0944999999999998</v>
      </c>
    </row>
    <row r="73" spans="1:17" ht="15.75" thickBot="1" x14ac:dyDescent="0.3">
      <c r="A73" s="16" t="s">
        <v>26</v>
      </c>
      <c r="B73" s="15">
        <v>9.5</v>
      </c>
      <c r="C73" s="15">
        <v>41.1</v>
      </c>
      <c r="D73" s="14"/>
      <c r="E73" s="15">
        <v>18.09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8">
        <f t="shared" si="3"/>
        <v>18.089658010890286</v>
      </c>
      <c r="Q73">
        <f t="shared" si="4"/>
        <v>1.13025</v>
      </c>
    </row>
    <row r="74" spans="1:17" ht="15.75" thickBot="1" x14ac:dyDescent="0.3">
      <c r="A74" s="16" t="s">
        <v>26</v>
      </c>
      <c r="B74" s="15">
        <v>10.1</v>
      </c>
      <c r="C74" s="15">
        <v>42.9</v>
      </c>
      <c r="D74" s="14"/>
      <c r="E74" s="15">
        <v>17.91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8">
        <f t="shared" si="3"/>
        <v>17.907185365695767</v>
      </c>
      <c r="Q74">
        <f t="shared" si="4"/>
        <v>1.1797499999999999</v>
      </c>
    </row>
    <row r="75" spans="1:17" ht="15.75" thickBot="1" x14ac:dyDescent="0.3">
      <c r="A75" s="16" t="s">
        <v>26</v>
      </c>
      <c r="B75" s="15">
        <v>11.05</v>
      </c>
      <c r="C75" s="14"/>
      <c r="D75" s="15">
        <v>16.98</v>
      </c>
      <c r="E75" s="14"/>
      <c r="F75" s="14"/>
      <c r="G75" s="14"/>
      <c r="H75" s="14"/>
      <c r="I75" s="14"/>
      <c r="J75" s="15">
        <v>22.3</v>
      </c>
      <c r="K75" s="15">
        <v>49.7</v>
      </c>
      <c r="L75" s="15">
        <v>27.4</v>
      </c>
      <c r="M75" s="14"/>
      <c r="N75" s="14"/>
      <c r="O75" s="14"/>
    </row>
    <row r="76" spans="1:17" ht="15.75" thickBot="1" x14ac:dyDescent="0.3">
      <c r="A76" s="28" t="s">
        <v>26</v>
      </c>
      <c r="B76" s="23">
        <v>11.1</v>
      </c>
      <c r="C76" s="23">
        <v>46.9</v>
      </c>
      <c r="D76" s="23">
        <v>16.88</v>
      </c>
      <c r="E76" s="23">
        <v>17.53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8">
        <f>10*(1+(C76/100))/((10/27.1)+(C76/100))</f>
        <v>17.529755745291698</v>
      </c>
      <c r="Q76">
        <f t="shared" si="4"/>
        <v>1.28975</v>
      </c>
    </row>
    <row r="77" spans="1:17" ht="15.75" thickBot="1" x14ac:dyDescent="0.3">
      <c r="A77" s="16" t="s">
        <v>26</v>
      </c>
      <c r="B77" s="15">
        <v>11.13</v>
      </c>
      <c r="C77" s="14"/>
      <c r="D77" s="14"/>
      <c r="E77" s="14"/>
      <c r="F77" s="14"/>
      <c r="G77" s="14"/>
      <c r="H77" s="14"/>
      <c r="I77" s="14"/>
      <c r="J77" s="15">
        <v>20.8</v>
      </c>
      <c r="K77" s="15">
        <v>49.4</v>
      </c>
      <c r="L77" s="15">
        <v>28.6</v>
      </c>
      <c r="M77" s="15">
        <v>49.3</v>
      </c>
      <c r="N77" s="15">
        <v>94</v>
      </c>
      <c r="O77" s="15">
        <v>100</v>
      </c>
    </row>
    <row r="78" spans="1:17" ht="15.75" thickBot="1" x14ac:dyDescent="0.3">
      <c r="A78" s="16" t="s">
        <v>26</v>
      </c>
      <c r="B78" s="15">
        <v>11.2</v>
      </c>
      <c r="C78" s="15">
        <v>45.7</v>
      </c>
      <c r="D78" s="14"/>
      <c r="E78" s="15">
        <v>17.64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8">
        <f>10*(1+(C78/100))/((10/27.1)+(C78/100))</f>
        <v>17.639146381233612</v>
      </c>
      <c r="Q78">
        <f t="shared" si="4"/>
        <v>1.25675</v>
      </c>
    </row>
    <row r="79" spans="1:17" ht="15.75" thickBot="1" x14ac:dyDescent="0.3">
      <c r="A79" s="16" t="s">
        <v>26</v>
      </c>
      <c r="B79" s="15">
        <v>11.4</v>
      </c>
      <c r="C79" s="15">
        <v>42.7</v>
      </c>
      <c r="D79" s="14"/>
      <c r="E79" s="15">
        <v>17.93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8">
        <f>10*(1+(C79/100))/((10/27.1)+(C79/100))</f>
        <v>17.927052573510665</v>
      </c>
      <c r="Q79">
        <f t="shared" si="4"/>
        <v>1.17425</v>
      </c>
    </row>
    <row r="80" spans="1:17" ht="15.75" thickBot="1" x14ac:dyDescent="0.3">
      <c r="A80" s="16" t="s">
        <v>26</v>
      </c>
      <c r="B80" s="15">
        <v>11.5</v>
      </c>
      <c r="C80" s="15">
        <v>43.8</v>
      </c>
      <c r="D80" s="14"/>
      <c r="E80" s="15">
        <v>17.82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8">
        <f>10*(1+(C80/100))/((10/27.1)+(C80/100))</f>
        <v>17.819001545510247</v>
      </c>
      <c r="Q80">
        <f t="shared" si="4"/>
        <v>1.2044999999999999</v>
      </c>
    </row>
    <row r="81" spans="1:17" ht="15.75" thickBot="1" x14ac:dyDescent="0.3">
      <c r="A81" s="16" t="s">
        <v>26</v>
      </c>
      <c r="B81" s="15">
        <v>11.53</v>
      </c>
      <c r="C81" s="15">
        <v>43.8</v>
      </c>
      <c r="D81" s="15">
        <v>17.41</v>
      </c>
      <c r="E81" s="15">
        <v>17.82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8">
        <f>10*(1+(C81/100))/((10/27.1)+(C81/100))</f>
        <v>17.819001545510247</v>
      </c>
      <c r="Q81">
        <f t="shared" si="4"/>
        <v>1.2044999999999999</v>
      </c>
    </row>
    <row r="82" spans="1:17" ht="15.75" thickBot="1" x14ac:dyDescent="0.3">
      <c r="A82" s="16" t="s">
        <v>26</v>
      </c>
      <c r="B82" s="15">
        <v>11.75</v>
      </c>
      <c r="C82" s="15">
        <v>40.799999999999997</v>
      </c>
      <c r="D82" s="14"/>
      <c r="E82" s="15">
        <v>18.12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8">
        <f>10*(1+(C82/100))/((10/27.1)+(C82/100))</f>
        <v>18.12089206337145</v>
      </c>
      <c r="Q82">
        <f t="shared" si="4"/>
        <v>1.1219999999999999</v>
      </c>
    </row>
    <row r="83" spans="1:17" ht="15.75" thickBot="1" x14ac:dyDescent="0.3">
      <c r="A83" s="16" t="s">
        <v>26</v>
      </c>
      <c r="B83" s="15">
        <v>12.05</v>
      </c>
      <c r="C83" s="14"/>
      <c r="D83" s="15">
        <v>17.73</v>
      </c>
      <c r="E83" s="14"/>
      <c r="F83" s="14"/>
      <c r="G83" s="14"/>
      <c r="H83" s="14"/>
      <c r="I83" s="14"/>
      <c r="J83" s="15">
        <v>20</v>
      </c>
      <c r="K83" s="15">
        <v>44.7</v>
      </c>
      <c r="L83" s="15">
        <v>24.7</v>
      </c>
      <c r="M83" s="14"/>
      <c r="N83" s="14"/>
      <c r="O83" s="14"/>
    </row>
    <row r="84" spans="1:17" ht="15.75" thickBot="1" x14ac:dyDescent="0.3">
      <c r="A84" s="16" t="s">
        <v>26</v>
      </c>
      <c r="B84" s="15">
        <v>12.77</v>
      </c>
      <c r="C84" s="15">
        <v>46.2</v>
      </c>
      <c r="D84" s="14"/>
      <c r="E84" s="15">
        <v>17.59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8">
        <f>10*(1+(C84/100))/((10/27.1)+(C84/100))</f>
        <v>17.59318300903189</v>
      </c>
      <c r="Q84">
        <f t="shared" si="4"/>
        <v>1.2705000000000002</v>
      </c>
    </row>
    <row r="85" spans="1:17" ht="15.75" thickBot="1" x14ac:dyDescent="0.3">
      <c r="A85" s="16" t="s">
        <v>26</v>
      </c>
      <c r="B85" s="15">
        <v>13.1</v>
      </c>
      <c r="C85" s="15">
        <v>60.3</v>
      </c>
      <c r="D85" s="15">
        <v>16.100000000000001</v>
      </c>
      <c r="E85" s="15">
        <v>16.489999999999998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8">
        <f>10*(1+(C85/100))/((10/27.1)+(C85/100))</f>
        <v>16.491706939293049</v>
      </c>
      <c r="Q85">
        <f t="shared" si="4"/>
        <v>1.6582499999999998</v>
      </c>
    </row>
    <row r="86" spans="1:17" ht="15.75" thickBot="1" x14ac:dyDescent="0.3">
      <c r="A86" s="16" t="s">
        <v>26</v>
      </c>
      <c r="B86" s="15">
        <v>13.11</v>
      </c>
      <c r="C86" s="15">
        <v>60.3</v>
      </c>
      <c r="D86" s="14"/>
      <c r="E86" s="15">
        <v>16.489999999999998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8">
        <f>10*(1+(C86/100))/((10/27.1)+(C86/100))</f>
        <v>16.491706939293049</v>
      </c>
      <c r="Q86">
        <f t="shared" si="4"/>
        <v>1.6582499999999998</v>
      </c>
    </row>
    <row r="87" spans="1:17" ht="15.75" thickBot="1" x14ac:dyDescent="0.3">
      <c r="A87" s="16" t="s">
        <v>26</v>
      </c>
      <c r="B87" s="15">
        <v>13.15</v>
      </c>
      <c r="C87" s="14"/>
      <c r="D87" s="14"/>
      <c r="E87" s="14"/>
      <c r="F87" s="14"/>
      <c r="G87" s="15">
        <v>34</v>
      </c>
      <c r="H87" s="15">
        <v>3.1</v>
      </c>
      <c r="I87" s="15">
        <v>11</v>
      </c>
      <c r="J87" s="14"/>
      <c r="K87" s="14"/>
      <c r="L87" s="14"/>
      <c r="M87" s="14"/>
      <c r="N87" s="14"/>
      <c r="O87" s="14"/>
    </row>
    <row r="88" spans="1:17" ht="15.75" thickBot="1" x14ac:dyDescent="0.3">
      <c r="A88" s="16" t="s">
        <v>26</v>
      </c>
      <c r="B88" s="15">
        <v>13.2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>
        <v>60.2</v>
      </c>
      <c r="N88" s="15">
        <v>100</v>
      </c>
      <c r="O88" s="15">
        <v>100</v>
      </c>
    </row>
    <row r="89" spans="1:17" ht="15.75" thickBot="1" x14ac:dyDescent="0.3">
      <c r="A89" s="16" t="s">
        <v>26</v>
      </c>
      <c r="B89" s="15">
        <v>13.65</v>
      </c>
      <c r="C89" s="14"/>
      <c r="D89" s="15">
        <v>16.27</v>
      </c>
      <c r="E89" s="14"/>
      <c r="F89" s="14"/>
      <c r="G89" s="15">
        <v>30</v>
      </c>
      <c r="H89" s="15">
        <v>2.1</v>
      </c>
      <c r="I89" s="15">
        <v>14.3</v>
      </c>
      <c r="J89" s="14"/>
      <c r="K89" s="14"/>
      <c r="L89" s="14"/>
      <c r="M89" s="15">
        <v>60</v>
      </c>
      <c r="N89" s="15">
        <v>100</v>
      </c>
      <c r="O89" s="15">
        <v>100</v>
      </c>
    </row>
    <row r="90" spans="1:17" ht="15.75" thickBot="1" x14ac:dyDescent="0.3">
      <c r="A90" s="16" t="s">
        <v>26</v>
      </c>
      <c r="B90" s="15">
        <v>13.68</v>
      </c>
      <c r="C90" s="15">
        <v>67.099999999999994</v>
      </c>
      <c r="D90" s="14"/>
      <c r="E90" s="15">
        <v>16.07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8">
        <f>10*(1+(C90/100))/((10/27.1)+(C90/100))</f>
        <v>16.067250683896237</v>
      </c>
      <c r="Q90">
        <f t="shared" si="4"/>
        <v>1.8452499999999998</v>
      </c>
    </row>
    <row r="91" spans="1:17" ht="15.75" thickBot="1" x14ac:dyDescent="0.3">
      <c r="A91" s="16" t="s">
        <v>26</v>
      </c>
      <c r="B91" s="15">
        <v>13.7</v>
      </c>
      <c r="C91" s="15">
        <v>67.099999999999994</v>
      </c>
      <c r="D91" s="14"/>
      <c r="E91" s="15">
        <v>16.07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8">
        <f>10*(1+(C91/100))/((10/27.1)+(C91/100))</f>
        <v>16.067250683896237</v>
      </c>
      <c r="Q91">
        <f t="shared" si="4"/>
        <v>1.8452499999999998</v>
      </c>
    </row>
    <row r="92" spans="1:17" ht="15.75" thickBot="1" x14ac:dyDescent="0.3">
      <c r="A92" s="16" t="s">
        <v>26</v>
      </c>
      <c r="B92" s="15">
        <v>14.05</v>
      </c>
      <c r="C92" s="14"/>
      <c r="D92" s="15">
        <v>15.91</v>
      </c>
      <c r="E92" s="14"/>
      <c r="F92" s="14"/>
      <c r="G92" s="14"/>
      <c r="H92" s="14"/>
      <c r="I92" s="14"/>
      <c r="J92" s="15">
        <v>28.3</v>
      </c>
      <c r="K92" s="15">
        <v>68.3</v>
      </c>
      <c r="L92" s="15">
        <v>40</v>
      </c>
      <c r="M92" s="14"/>
      <c r="N92" s="14"/>
      <c r="O92" s="14"/>
    </row>
    <row r="93" spans="1:17" ht="15.75" thickBot="1" x14ac:dyDescent="0.3">
      <c r="A93" s="16" t="s">
        <v>26</v>
      </c>
      <c r="B93" s="15">
        <v>14.14</v>
      </c>
      <c r="C93" s="14"/>
      <c r="D93" s="14"/>
      <c r="E93" s="14"/>
      <c r="F93" s="15">
        <v>26.94</v>
      </c>
      <c r="G93" s="15">
        <v>22</v>
      </c>
      <c r="H93" s="15">
        <v>1.3</v>
      </c>
      <c r="I93" s="15">
        <v>16.899999999999999</v>
      </c>
      <c r="J93" s="15">
        <v>29.1</v>
      </c>
      <c r="K93" s="15">
        <v>70.7</v>
      </c>
      <c r="L93" s="15">
        <v>41.6</v>
      </c>
      <c r="M93" s="15">
        <v>56.91</v>
      </c>
      <c r="N93" s="15">
        <v>99.02</v>
      </c>
      <c r="O93" s="15">
        <v>100</v>
      </c>
    </row>
    <row r="94" spans="1:17" ht="15.75" thickBot="1" x14ac:dyDescent="0.3">
      <c r="A94" s="16" t="s">
        <v>26</v>
      </c>
      <c r="B94" s="15">
        <v>14.77</v>
      </c>
      <c r="C94" s="15">
        <v>66.900000000000006</v>
      </c>
      <c r="D94" s="14"/>
      <c r="E94" s="15">
        <v>16.079999999999998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8">
        <f>10*(1+(C94/100))/((10/27.1)+(C94/100))</f>
        <v>16.078940913405312</v>
      </c>
      <c r="Q94">
        <f t="shared" si="4"/>
        <v>1.8397500000000002</v>
      </c>
    </row>
    <row r="95" spans="1:17" ht="15.75" thickBot="1" x14ac:dyDescent="0.3">
      <c r="A95" s="28" t="s">
        <v>26</v>
      </c>
      <c r="B95" s="23">
        <v>15.05</v>
      </c>
      <c r="C95" s="22"/>
      <c r="D95" s="23">
        <v>15.09</v>
      </c>
      <c r="E95" s="22"/>
      <c r="F95" s="22"/>
      <c r="G95" s="22"/>
      <c r="H95" s="22"/>
      <c r="I95" s="22"/>
      <c r="J95" s="23">
        <v>27.2</v>
      </c>
      <c r="K95" s="23">
        <v>65.5</v>
      </c>
      <c r="L95" s="23">
        <v>38.299999999999997</v>
      </c>
      <c r="M95" s="22"/>
      <c r="N95" s="22"/>
      <c r="O95" s="22"/>
    </row>
    <row r="96" spans="1:17" ht="15.75" thickBot="1" x14ac:dyDescent="0.3">
      <c r="A96" s="16" t="s">
        <v>26</v>
      </c>
      <c r="B96" s="15">
        <v>15.77</v>
      </c>
      <c r="C96" s="15">
        <v>66.3</v>
      </c>
      <c r="D96" s="14"/>
      <c r="E96" s="15">
        <v>16.11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8">
        <f>10*(1+(C96/100))/((10/27.1)+(C96/100))</f>
        <v>16.11428346676297</v>
      </c>
      <c r="Q96">
        <f t="shared" si="4"/>
        <v>1.8232499999999998</v>
      </c>
    </row>
    <row r="97" spans="1:17" ht="15.75" thickBot="1" x14ac:dyDescent="0.3">
      <c r="A97" s="16" t="s">
        <v>26</v>
      </c>
      <c r="B97" s="15">
        <v>17.05</v>
      </c>
      <c r="C97" s="14"/>
      <c r="D97" s="15">
        <v>16.12</v>
      </c>
      <c r="E97" s="14"/>
      <c r="F97" s="14"/>
      <c r="G97" s="14"/>
      <c r="H97" s="14"/>
      <c r="I97" s="14"/>
      <c r="J97" s="15">
        <v>25.8</v>
      </c>
      <c r="K97" s="15">
        <v>52.3</v>
      </c>
      <c r="L97" s="15">
        <v>26.5</v>
      </c>
      <c r="M97" s="14"/>
      <c r="N97" s="14"/>
      <c r="O97" s="14"/>
    </row>
    <row r="98" spans="1:17" ht="15.75" thickBot="1" x14ac:dyDescent="0.3">
      <c r="A98" s="16" t="s">
        <v>26</v>
      </c>
      <c r="B98" s="15">
        <v>17.75</v>
      </c>
      <c r="C98" s="15">
        <v>60.6</v>
      </c>
      <c r="D98" s="14"/>
      <c r="E98" s="15">
        <v>16.47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8">
        <f>10*(1+(C98/100))/((10/27.1)+(C98/100))</f>
        <v>16.47173253199912</v>
      </c>
      <c r="Q98">
        <f t="shared" si="4"/>
        <v>1.6665000000000001</v>
      </c>
    </row>
    <row r="99" spans="1:17" ht="15.75" thickBot="1" x14ac:dyDescent="0.3">
      <c r="A99" s="16" t="s">
        <v>26</v>
      </c>
      <c r="B99" s="15">
        <v>18.11</v>
      </c>
      <c r="C99" s="15">
        <v>59.3</v>
      </c>
      <c r="D99" s="14"/>
      <c r="E99" s="15">
        <v>16.559999999999999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8">
        <f>10*(1+(C99/100))/((10/27.1)+(C99/100))</f>
        <v>16.559188041564539</v>
      </c>
      <c r="Q99">
        <f t="shared" si="4"/>
        <v>1.6307499999999999</v>
      </c>
    </row>
    <row r="100" spans="1:17" ht="15.75" thickBot="1" x14ac:dyDescent="0.3">
      <c r="A100" s="16" t="s">
        <v>26</v>
      </c>
      <c r="B100" s="15">
        <v>18.16</v>
      </c>
      <c r="C100" s="14"/>
      <c r="D100" s="14"/>
      <c r="E100" s="14"/>
      <c r="F100" s="14"/>
      <c r="G100" s="15">
        <v>21</v>
      </c>
      <c r="H100" s="15">
        <v>0.9</v>
      </c>
      <c r="I100" s="15">
        <v>23.3</v>
      </c>
      <c r="J100" s="14"/>
      <c r="K100" s="14"/>
      <c r="L100" s="14"/>
      <c r="M100" s="14"/>
      <c r="N100" s="14"/>
      <c r="O100" s="14"/>
    </row>
    <row r="101" spans="1:17" ht="16.5" thickTop="1" thickBot="1" x14ac:dyDescent="0.3">
      <c r="A101" s="19" t="s">
        <v>26</v>
      </c>
      <c r="B101" s="18">
        <v>18.48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8">
        <v>41</v>
      </c>
      <c r="N101" s="18">
        <v>94.96</v>
      </c>
      <c r="O101" s="18">
        <v>99.32</v>
      </c>
    </row>
    <row r="102" spans="1:17" ht="15.75" thickBot="1" x14ac:dyDescent="0.3">
      <c r="A102" s="16" t="s">
        <v>26</v>
      </c>
      <c r="B102" s="15">
        <v>18.63</v>
      </c>
      <c r="C102" s="14"/>
      <c r="D102" s="14"/>
      <c r="E102" s="14"/>
      <c r="F102" s="14"/>
      <c r="G102" s="15">
        <v>27</v>
      </c>
      <c r="H102" s="15">
        <v>1</v>
      </c>
      <c r="I102" s="15">
        <v>27</v>
      </c>
      <c r="J102" s="14"/>
      <c r="K102" s="14"/>
      <c r="L102" s="14"/>
      <c r="M102" s="14"/>
      <c r="N102" s="14"/>
      <c r="O102" s="14"/>
    </row>
    <row r="103" spans="1:17" ht="15.75" thickBot="1" x14ac:dyDescent="0.3">
      <c r="A103" s="16" t="s">
        <v>26</v>
      </c>
      <c r="B103" s="15">
        <v>18.690000000000001</v>
      </c>
      <c r="C103" s="15">
        <v>58.6</v>
      </c>
      <c r="D103" s="14"/>
      <c r="E103" s="15">
        <v>16.61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8">
        <f>10*(1+(C103/100))/((10/27.1)+(C103/100))</f>
        <v>16.607265673902461</v>
      </c>
      <c r="Q103">
        <f t="shared" si="4"/>
        <v>1.6115000000000002</v>
      </c>
    </row>
    <row r="104" spans="1:17" ht="15.75" thickBot="1" x14ac:dyDescent="0.3">
      <c r="A104" s="16" t="s">
        <v>26</v>
      </c>
      <c r="B104" s="15">
        <v>19.11</v>
      </c>
      <c r="C104" s="15">
        <v>52</v>
      </c>
      <c r="D104" s="14"/>
      <c r="E104" s="15">
        <v>17.100000000000001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8">
        <f>10*(1+(C104/100))/((10/27.1)+(C104/100))</f>
        <v>17.097791798107256</v>
      </c>
      <c r="Q104">
        <f t="shared" si="4"/>
        <v>1.43</v>
      </c>
    </row>
    <row r="105" spans="1:17" ht="15.75" thickBot="1" x14ac:dyDescent="0.3">
      <c r="A105" s="16" t="s">
        <v>26</v>
      </c>
      <c r="B105" s="15">
        <v>19.2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5">
        <v>48.1</v>
      </c>
      <c r="N105" s="15">
        <v>95.02</v>
      </c>
      <c r="O105" s="15">
        <v>99.21</v>
      </c>
    </row>
    <row r="106" spans="1:17" ht="15.75" thickBot="1" x14ac:dyDescent="0.3">
      <c r="A106" s="16" t="s">
        <v>26</v>
      </c>
      <c r="B106" s="15">
        <v>19.399999999999999</v>
      </c>
      <c r="C106" s="14"/>
      <c r="D106" s="14"/>
      <c r="E106" s="14"/>
      <c r="F106" s="14"/>
      <c r="G106" s="15">
        <v>32</v>
      </c>
      <c r="H106" s="15">
        <v>0.7</v>
      </c>
      <c r="I106" s="15">
        <v>45.7</v>
      </c>
      <c r="J106" s="14"/>
      <c r="K106" s="14"/>
      <c r="L106" s="14"/>
      <c r="M106" s="14"/>
      <c r="N106" s="14"/>
      <c r="O106" s="14"/>
    </row>
    <row r="107" spans="1:17" ht="15.75" thickBot="1" x14ac:dyDescent="0.3">
      <c r="A107" s="16" t="s">
        <v>26</v>
      </c>
      <c r="B107" s="15">
        <v>19.63</v>
      </c>
      <c r="C107" s="14"/>
      <c r="D107" s="14"/>
      <c r="E107" s="14"/>
      <c r="F107" s="14"/>
      <c r="G107" s="15">
        <v>28</v>
      </c>
      <c r="H107" s="15">
        <v>0.6</v>
      </c>
      <c r="I107" s="15">
        <v>46.7</v>
      </c>
      <c r="J107" s="14"/>
      <c r="K107" s="14"/>
      <c r="L107" s="14"/>
      <c r="M107" s="14"/>
      <c r="N107" s="14"/>
      <c r="O107" s="14"/>
    </row>
    <row r="108" spans="1:17" ht="15.75" thickBot="1" x14ac:dyDescent="0.3">
      <c r="A108" s="13" t="s">
        <v>26</v>
      </c>
      <c r="B108" s="12">
        <v>19.670000000000002</v>
      </c>
      <c r="C108" s="12">
        <v>55.8</v>
      </c>
      <c r="D108" s="11"/>
      <c r="E108" s="12">
        <v>16.809999999999999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8">
        <f t="shared" ref="P108:P119" si="5">10*(1+(C108/100))/((10/27.1)+(C108/100))</f>
        <v>16.806837089698984</v>
      </c>
      <c r="Q108">
        <f t="shared" si="4"/>
        <v>1.5345</v>
      </c>
    </row>
    <row r="109" spans="1:17" ht="16.5" thickTop="1" thickBot="1" x14ac:dyDescent="0.3">
      <c r="A109" s="21" t="s">
        <v>25</v>
      </c>
      <c r="B109" s="15">
        <v>10.11</v>
      </c>
      <c r="C109" s="15">
        <v>45.6</v>
      </c>
      <c r="D109" s="15">
        <v>17.45</v>
      </c>
      <c r="E109" s="15">
        <v>17.649999999999999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8">
        <f t="shared" si="5"/>
        <v>17.648405911189034</v>
      </c>
      <c r="Q109">
        <f t="shared" si="4"/>
        <v>1.254</v>
      </c>
    </row>
    <row r="110" spans="1:17" ht="15.75" thickBot="1" x14ac:dyDescent="0.3">
      <c r="A110" s="21" t="s">
        <v>25</v>
      </c>
      <c r="B110" s="15">
        <v>10.23</v>
      </c>
      <c r="C110" s="15">
        <v>42.3</v>
      </c>
      <c r="D110" s="15">
        <v>17.78</v>
      </c>
      <c r="E110" s="15">
        <v>17.97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8">
        <f t="shared" si="5"/>
        <v>17.967088006038217</v>
      </c>
      <c r="Q110">
        <f t="shared" si="4"/>
        <v>1.1632499999999999</v>
      </c>
    </row>
    <row r="111" spans="1:17" ht="15.75" thickBot="1" x14ac:dyDescent="0.3">
      <c r="A111" s="24" t="s">
        <v>25</v>
      </c>
      <c r="B111" s="23">
        <v>10.34</v>
      </c>
      <c r="C111" s="23">
        <v>41.4</v>
      </c>
      <c r="D111" s="23">
        <v>17.89</v>
      </c>
      <c r="E111" s="23">
        <v>18.059999999999999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8">
        <f t="shared" si="5"/>
        <v>18.058663298679509</v>
      </c>
      <c r="Q111">
        <f t="shared" si="4"/>
        <v>1.1384999999999998</v>
      </c>
    </row>
    <row r="112" spans="1:17" ht="15.75" thickBot="1" x14ac:dyDescent="0.3">
      <c r="A112" s="21" t="s">
        <v>25</v>
      </c>
      <c r="B112" s="15">
        <v>10.48</v>
      </c>
      <c r="C112" s="15">
        <v>42.4</v>
      </c>
      <c r="D112" s="15">
        <v>17.86</v>
      </c>
      <c r="E112" s="15">
        <v>17.96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8">
        <f t="shared" si="5"/>
        <v>17.957041283549863</v>
      </c>
      <c r="Q112">
        <f t="shared" si="4"/>
        <v>1.1659999999999999</v>
      </c>
    </row>
    <row r="113" spans="1:17" ht="15.75" thickBot="1" x14ac:dyDescent="0.3">
      <c r="A113" s="21" t="s">
        <v>25</v>
      </c>
      <c r="B113" s="15">
        <v>10.6</v>
      </c>
      <c r="C113" s="15">
        <v>41.1</v>
      </c>
      <c r="D113" s="15">
        <v>17.96</v>
      </c>
      <c r="E113" s="15">
        <v>18.09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8">
        <f t="shared" si="5"/>
        <v>18.089658010890286</v>
      </c>
      <c r="Q113">
        <f t="shared" si="4"/>
        <v>1.13025</v>
      </c>
    </row>
    <row r="114" spans="1:17" ht="15.75" thickBot="1" x14ac:dyDescent="0.3">
      <c r="A114" s="21" t="s">
        <v>25</v>
      </c>
      <c r="B114" s="15">
        <v>12.13</v>
      </c>
      <c r="C114" s="15">
        <v>43</v>
      </c>
      <c r="D114" s="15">
        <v>17.78</v>
      </c>
      <c r="E114" s="15">
        <v>17.899999999999999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8">
        <f t="shared" si="5"/>
        <v>17.897289059252756</v>
      </c>
      <c r="Q114">
        <f t="shared" si="4"/>
        <v>1.1825000000000001</v>
      </c>
    </row>
    <row r="115" spans="1:17" ht="15.75" thickBot="1" x14ac:dyDescent="0.3">
      <c r="A115" s="21" t="s">
        <v>25</v>
      </c>
      <c r="B115" s="15">
        <v>12.25</v>
      </c>
      <c r="C115" s="15">
        <v>44.4</v>
      </c>
      <c r="D115" s="15">
        <v>17.63</v>
      </c>
      <c r="E115" s="15">
        <v>17.760000000000002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8">
        <f t="shared" si="5"/>
        <v>17.761296998965157</v>
      </c>
      <c r="Q115">
        <f t="shared" si="4"/>
        <v>1.2209999999999999</v>
      </c>
    </row>
    <row r="116" spans="1:17" ht="15.75" thickBot="1" x14ac:dyDescent="0.3">
      <c r="A116" s="21" t="s">
        <v>25</v>
      </c>
      <c r="B116" s="15">
        <v>12.34</v>
      </c>
      <c r="C116" s="15">
        <v>45.4</v>
      </c>
      <c r="D116" s="15">
        <v>17.29</v>
      </c>
      <c r="E116" s="15">
        <v>17.670000000000002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8">
        <f t="shared" si="5"/>
        <v>17.666992476483404</v>
      </c>
      <c r="Q116">
        <f t="shared" si="4"/>
        <v>1.2484999999999999</v>
      </c>
    </row>
    <row r="117" spans="1:17" ht="15.75" thickBot="1" x14ac:dyDescent="0.3">
      <c r="A117" s="21" t="s">
        <v>25</v>
      </c>
      <c r="B117" s="15">
        <v>12.38</v>
      </c>
      <c r="C117" s="15">
        <v>45.2</v>
      </c>
      <c r="D117" s="15">
        <v>17.309999999999999</v>
      </c>
      <c r="E117" s="15">
        <v>17.690000000000001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8">
        <f t="shared" si="5"/>
        <v>17.685669597109108</v>
      </c>
      <c r="Q117">
        <f t="shared" si="4"/>
        <v>1.2430000000000001</v>
      </c>
    </row>
    <row r="118" spans="1:17" ht="15.75" thickBot="1" x14ac:dyDescent="0.3">
      <c r="A118" s="20" t="s">
        <v>25</v>
      </c>
      <c r="B118" s="12">
        <v>12.44</v>
      </c>
      <c r="C118" s="12">
        <v>45.3</v>
      </c>
      <c r="D118" s="12">
        <v>17.52</v>
      </c>
      <c r="E118" s="12">
        <v>17.68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8">
        <f t="shared" si="5"/>
        <v>17.676319676068285</v>
      </c>
      <c r="Q118">
        <f t="shared" si="4"/>
        <v>1.2457499999999999</v>
      </c>
    </row>
    <row r="119" spans="1:17" ht="16.5" thickTop="1" thickBot="1" x14ac:dyDescent="0.3">
      <c r="A119" s="16" t="s">
        <v>24</v>
      </c>
      <c r="B119" s="15">
        <v>8.42</v>
      </c>
      <c r="C119" s="15">
        <v>63.8</v>
      </c>
      <c r="D119" s="15">
        <v>16.55</v>
      </c>
      <c r="E119" s="15">
        <v>16.27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8">
        <f t="shared" si="5"/>
        <v>16.266077435525361</v>
      </c>
      <c r="Q119">
        <f t="shared" si="4"/>
        <v>1.7544999999999999</v>
      </c>
    </row>
    <row r="120" spans="1:17" ht="15.75" thickBot="1" x14ac:dyDescent="0.3">
      <c r="A120" s="16" t="s">
        <v>24</v>
      </c>
      <c r="B120" s="15">
        <v>8.52</v>
      </c>
      <c r="C120" s="14"/>
      <c r="D120" s="15">
        <v>17.940000000000001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7" ht="15.75" thickBot="1" x14ac:dyDescent="0.3">
      <c r="A121" s="16" t="s">
        <v>24</v>
      </c>
      <c r="B121" s="15">
        <v>9.02</v>
      </c>
      <c r="C121" s="15">
        <v>44.5</v>
      </c>
      <c r="D121" s="15">
        <v>17.899999999999999</v>
      </c>
      <c r="E121" s="15">
        <v>17.75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8">
        <f t="shared" ref="P121:P152" si="6">10*(1+(C121/100))/((10/27.1)+(C121/100))</f>
        <v>17.751762279290105</v>
      </c>
      <c r="Q121">
        <f t="shared" si="4"/>
        <v>1.2237499999999999</v>
      </c>
    </row>
    <row r="122" spans="1:17" ht="15.75" thickBot="1" x14ac:dyDescent="0.3">
      <c r="A122" s="16" t="s">
        <v>24</v>
      </c>
      <c r="B122" s="15">
        <v>9.08</v>
      </c>
      <c r="C122" s="15">
        <v>43.2</v>
      </c>
      <c r="D122" s="15">
        <v>17.75</v>
      </c>
      <c r="E122" s="15">
        <v>17.88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8">
        <f t="shared" si="6"/>
        <v>17.87757057566153</v>
      </c>
      <c r="Q122">
        <f t="shared" si="4"/>
        <v>1.1880000000000002</v>
      </c>
    </row>
    <row r="123" spans="1:17" ht="15.75" thickBot="1" x14ac:dyDescent="0.3">
      <c r="A123" s="16" t="s">
        <v>24</v>
      </c>
      <c r="B123" s="15">
        <v>10.02</v>
      </c>
      <c r="C123" s="15">
        <v>42.7</v>
      </c>
      <c r="D123" s="15">
        <v>17.93</v>
      </c>
      <c r="E123" s="15">
        <v>17.93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8">
        <f t="shared" si="6"/>
        <v>17.927052573510665</v>
      </c>
      <c r="Q123">
        <f t="shared" si="4"/>
        <v>1.17425</v>
      </c>
    </row>
    <row r="124" spans="1:17" ht="15.75" thickBot="1" x14ac:dyDescent="0.3">
      <c r="A124" s="13" t="s">
        <v>24</v>
      </c>
      <c r="B124" s="12">
        <v>10.130000000000001</v>
      </c>
      <c r="C124" s="12">
        <v>42.1</v>
      </c>
      <c r="D124" s="12">
        <v>17.920000000000002</v>
      </c>
      <c r="E124" s="12">
        <v>17.989999999999998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8">
        <f t="shared" si="6"/>
        <v>17.987257754879934</v>
      </c>
      <c r="Q124">
        <f t="shared" si="4"/>
        <v>1.1577500000000001</v>
      </c>
    </row>
    <row r="125" spans="1:17" ht="16.5" thickTop="1" thickBot="1" x14ac:dyDescent="0.3">
      <c r="A125" s="21" t="s">
        <v>23</v>
      </c>
      <c r="B125" s="15">
        <v>8.9700000000000006</v>
      </c>
      <c r="C125" s="15">
        <v>53.1</v>
      </c>
      <c r="D125" s="15">
        <v>17.09</v>
      </c>
      <c r="E125" s="15">
        <v>17.010000000000002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8">
        <f t="shared" si="6"/>
        <v>17.011041365144056</v>
      </c>
      <c r="Q125">
        <f t="shared" si="4"/>
        <v>1.46025</v>
      </c>
    </row>
    <row r="126" spans="1:17" ht="15.75" thickBot="1" x14ac:dyDescent="0.3">
      <c r="A126" s="21" t="s">
        <v>23</v>
      </c>
      <c r="B126" s="15">
        <v>9.07</v>
      </c>
      <c r="C126" s="15">
        <v>46.5</v>
      </c>
      <c r="D126" s="15">
        <v>17.47</v>
      </c>
      <c r="E126" s="15">
        <v>17.57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8">
        <f t="shared" si="6"/>
        <v>17.565869521934385</v>
      </c>
      <c r="Q126">
        <f t="shared" si="4"/>
        <v>1.2787500000000001</v>
      </c>
    </row>
    <row r="127" spans="1:17" ht="15.75" thickBot="1" x14ac:dyDescent="0.3">
      <c r="A127" s="21" t="s">
        <v>23</v>
      </c>
      <c r="B127" s="15">
        <v>9.9700000000000006</v>
      </c>
      <c r="C127" s="15">
        <v>44.3</v>
      </c>
      <c r="D127" s="15">
        <v>17.600000000000001</v>
      </c>
      <c r="E127" s="15">
        <v>17.77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8">
        <f t="shared" si="6"/>
        <v>17.770855203064716</v>
      </c>
      <c r="Q127">
        <f t="shared" si="4"/>
        <v>1.2182499999999998</v>
      </c>
    </row>
    <row r="128" spans="1:17" ht="15.75" thickBot="1" x14ac:dyDescent="0.3">
      <c r="A128" s="21" t="s">
        <v>23</v>
      </c>
      <c r="B128" s="15">
        <v>10.07</v>
      </c>
      <c r="C128" s="15">
        <v>41.9</v>
      </c>
      <c r="D128" s="15">
        <v>17.82</v>
      </c>
      <c r="E128" s="15">
        <v>18.010000000000002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8">
        <f t="shared" si="6"/>
        <v>18.007529887754103</v>
      </c>
      <c r="Q128">
        <f t="shared" si="4"/>
        <v>1.15225</v>
      </c>
    </row>
    <row r="129" spans="1:17" ht="15.75" thickBot="1" x14ac:dyDescent="0.3">
      <c r="A129" s="21" t="s">
        <v>23</v>
      </c>
      <c r="B129" s="15">
        <v>10.97</v>
      </c>
      <c r="C129" s="15">
        <v>39.799999999999997</v>
      </c>
      <c r="D129" s="15">
        <v>18.27</v>
      </c>
      <c r="E129" s="15">
        <v>18.23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8">
        <f t="shared" si="6"/>
        <v>18.226770198885777</v>
      </c>
      <c r="Q129">
        <f t="shared" si="4"/>
        <v>1.0944999999999998</v>
      </c>
    </row>
    <row r="130" spans="1:17" ht="15.75" thickBot="1" x14ac:dyDescent="0.3">
      <c r="A130" s="31" t="s">
        <v>23</v>
      </c>
      <c r="B130" s="30">
        <v>11.07</v>
      </c>
      <c r="C130" s="30">
        <v>39.200000000000003</v>
      </c>
      <c r="D130" s="30">
        <v>18.13</v>
      </c>
      <c r="E130" s="30">
        <v>18.29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8">
        <f t="shared" si="6"/>
        <v>18.291632724310482</v>
      </c>
      <c r="Q130">
        <f t="shared" si="4"/>
        <v>1.0780000000000001</v>
      </c>
    </row>
    <row r="131" spans="1:17" ht="16.5" thickTop="1" thickBot="1" x14ac:dyDescent="0.3">
      <c r="A131" s="16" t="s">
        <v>22</v>
      </c>
      <c r="B131" s="15">
        <v>5.67</v>
      </c>
      <c r="C131" s="15">
        <v>69.3</v>
      </c>
      <c r="D131" s="15">
        <v>16.29</v>
      </c>
      <c r="E131" s="15">
        <v>15.94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8">
        <f t="shared" si="6"/>
        <v>15.941564194952798</v>
      </c>
      <c r="Q131">
        <f t="shared" si="4"/>
        <v>1.9057499999999998</v>
      </c>
    </row>
    <row r="132" spans="1:17" ht="15.75" thickBot="1" x14ac:dyDescent="0.3">
      <c r="A132" s="16" t="s">
        <v>22</v>
      </c>
      <c r="B132" s="15">
        <v>6.3</v>
      </c>
      <c r="C132" s="15">
        <v>69.5</v>
      </c>
      <c r="D132" s="15">
        <v>16.03</v>
      </c>
      <c r="E132" s="15">
        <v>15.93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8">
        <f t="shared" si="6"/>
        <v>15.930395879935494</v>
      </c>
      <c r="Q132">
        <f t="shared" si="4"/>
        <v>1.9112499999999999</v>
      </c>
    </row>
    <row r="133" spans="1:17" ht="15.75" thickBot="1" x14ac:dyDescent="0.3">
      <c r="A133" s="16" t="s">
        <v>22</v>
      </c>
      <c r="B133" s="15">
        <v>6.4</v>
      </c>
      <c r="C133" s="15">
        <v>66.400000000000006</v>
      </c>
      <c r="D133" s="15">
        <v>16.22</v>
      </c>
      <c r="E133" s="15">
        <v>16.11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8">
        <f t="shared" si="6"/>
        <v>16.108364530048867</v>
      </c>
      <c r="Q133">
        <f t="shared" si="4"/>
        <v>1.8260000000000003</v>
      </c>
    </row>
    <row r="134" spans="1:17" ht="15.75" thickBot="1" x14ac:dyDescent="0.3">
      <c r="A134" s="16" t="s">
        <v>22</v>
      </c>
      <c r="B134" s="15">
        <v>7.2</v>
      </c>
      <c r="C134" s="15">
        <v>61.2</v>
      </c>
      <c r="D134" s="15">
        <v>16.48</v>
      </c>
      <c r="E134" s="15">
        <v>16.43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8">
        <f t="shared" si="6"/>
        <v>16.4321502189188</v>
      </c>
      <c r="Q134">
        <f t="shared" si="4"/>
        <v>1.6830000000000001</v>
      </c>
    </row>
    <row r="135" spans="1:17" ht="15.75" thickBot="1" x14ac:dyDescent="0.3">
      <c r="A135" s="16" t="s">
        <v>22</v>
      </c>
      <c r="B135" s="15">
        <v>7.3</v>
      </c>
      <c r="C135" s="15">
        <v>59.8</v>
      </c>
      <c r="D135" s="15">
        <v>16.39</v>
      </c>
      <c r="E135" s="15">
        <v>16.53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8">
        <f t="shared" si="6"/>
        <v>16.525273031161039</v>
      </c>
      <c r="Q135">
        <f t="shared" ref="Q135:Q198" si="7">2.75*C135/100</f>
        <v>1.6444999999999999</v>
      </c>
    </row>
    <row r="136" spans="1:17" ht="15.75" thickBot="1" x14ac:dyDescent="0.3">
      <c r="A136" s="16" t="s">
        <v>22</v>
      </c>
      <c r="B136" s="15">
        <v>8.67</v>
      </c>
      <c r="C136" s="15">
        <v>45.6</v>
      </c>
      <c r="D136" s="15">
        <v>17.399999999999999</v>
      </c>
      <c r="E136" s="15">
        <v>17.649999999999999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8">
        <f t="shared" si="6"/>
        <v>17.648405911189034</v>
      </c>
      <c r="Q136">
        <f t="shared" si="7"/>
        <v>1.254</v>
      </c>
    </row>
    <row r="137" spans="1:17" ht="15.75" thickBot="1" x14ac:dyDescent="0.3">
      <c r="A137" s="13" t="s">
        <v>22</v>
      </c>
      <c r="B137" s="12">
        <v>8.7799999999999994</v>
      </c>
      <c r="C137" s="12">
        <v>45.2</v>
      </c>
      <c r="D137" s="12">
        <v>17.579999999999998</v>
      </c>
      <c r="E137" s="12">
        <v>17.690000000000001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8">
        <f t="shared" si="6"/>
        <v>17.685669597109108</v>
      </c>
      <c r="Q137">
        <f t="shared" si="7"/>
        <v>1.2430000000000001</v>
      </c>
    </row>
    <row r="138" spans="1:17" ht="16.5" thickTop="1" thickBot="1" x14ac:dyDescent="0.3">
      <c r="A138" s="21" t="s">
        <v>21</v>
      </c>
      <c r="B138" s="15">
        <v>5.65</v>
      </c>
      <c r="C138" s="15">
        <v>69</v>
      </c>
      <c r="D138" s="15">
        <v>15.99</v>
      </c>
      <c r="E138" s="15">
        <v>15.96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8">
        <f t="shared" si="6"/>
        <v>15.95839576291857</v>
      </c>
      <c r="Q138">
        <f t="shared" si="7"/>
        <v>1.8975</v>
      </c>
    </row>
    <row r="139" spans="1:17" ht="15.75" thickBot="1" x14ac:dyDescent="0.3">
      <c r="A139" s="21" t="s">
        <v>21</v>
      </c>
      <c r="B139" s="15">
        <v>5.78</v>
      </c>
      <c r="C139" s="15">
        <v>68.5</v>
      </c>
      <c r="D139" s="15">
        <v>15.84</v>
      </c>
      <c r="E139" s="15">
        <v>15.99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8">
        <f t="shared" si="6"/>
        <v>15.986661298510338</v>
      </c>
      <c r="Q139">
        <f t="shared" si="7"/>
        <v>1.88375</v>
      </c>
    </row>
    <row r="140" spans="1:17" ht="15.75" thickBot="1" x14ac:dyDescent="0.3">
      <c r="A140" s="21" t="s">
        <v>21</v>
      </c>
      <c r="B140" s="15">
        <v>6.27</v>
      </c>
      <c r="C140" s="15">
        <v>67.5</v>
      </c>
      <c r="D140" s="15">
        <v>15.99</v>
      </c>
      <c r="E140" s="15">
        <v>16.04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8">
        <f t="shared" si="6"/>
        <v>16.044004594857292</v>
      </c>
      <c r="Q140">
        <f t="shared" si="7"/>
        <v>1.85625</v>
      </c>
    </row>
    <row r="141" spans="1:17" ht="15.75" thickBot="1" x14ac:dyDescent="0.3">
      <c r="A141" s="21" t="s">
        <v>21</v>
      </c>
      <c r="B141" s="15">
        <v>6.37</v>
      </c>
      <c r="C141" s="15">
        <v>67.099999999999994</v>
      </c>
      <c r="D141" s="15">
        <v>16</v>
      </c>
      <c r="E141" s="15">
        <v>16.07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8">
        <f t="shared" si="6"/>
        <v>16.067250683896237</v>
      </c>
      <c r="Q141">
        <f t="shared" si="7"/>
        <v>1.8452499999999998</v>
      </c>
    </row>
    <row r="142" spans="1:17" ht="15.75" thickBot="1" x14ac:dyDescent="0.3">
      <c r="A142" s="21" t="s">
        <v>21</v>
      </c>
      <c r="B142" s="15">
        <v>7.27</v>
      </c>
      <c r="C142" s="15">
        <v>59.4</v>
      </c>
      <c r="D142" s="15">
        <v>16.21</v>
      </c>
      <c r="E142" s="15">
        <v>16.55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8">
        <f t="shared" si="6"/>
        <v>16.552376865128323</v>
      </c>
      <c r="Q142">
        <f t="shared" si="7"/>
        <v>1.6335</v>
      </c>
    </row>
    <row r="143" spans="1:17" ht="15.75" thickBot="1" x14ac:dyDescent="0.3">
      <c r="A143" s="21" t="s">
        <v>21</v>
      </c>
      <c r="B143" s="15">
        <v>7.37</v>
      </c>
      <c r="C143" s="15">
        <v>59.8</v>
      </c>
      <c r="D143" s="15">
        <v>16.329999999999998</v>
      </c>
      <c r="E143" s="15">
        <v>16.53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8">
        <f t="shared" si="6"/>
        <v>16.525273031161039</v>
      </c>
      <c r="Q143">
        <f t="shared" si="7"/>
        <v>1.6444999999999999</v>
      </c>
    </row>
    <row r="144" spans="1:17" ht="15.75" thickBot="1" x14ac:dyDescent="0.3">
      <c r="A144" s="21" t="s">
        <v>21</v>
      </c>
      <c r="B144" s="15">
        <v>8.67</v>
      </c>
      <c r="C144" s="15">
        <v>51.4</v>
      </c>
      <c r="D144" s="15">
        <v>17.190000000000001</v>
      </c>
      <c r="E144" s="15">
        <v>17.149999999999999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8">
        <f t="shared" si="6"/>
        <v>17.146021212399809</v>
      </c>
      <c r="Q144">
        <f t="shared" si="7"/>
        <v>1.4135</v>
      </c>
    </row>
    <row r="145" spans="1:17" ht="15.75" thickBot="1" x14ac:dyDescent="0.3">
      <c r="A145" s="20" t="s">
        <v>21</v>
      </c>
      <c r="B145" s="12">
        <v>8.7799999999999994</v>
      </c>
      <c r="C145" s="12">
        <v>51</v>
      </c>
      <c r="D145" s="12">
        <v>17.25</v>
      </c>
      <c r="E145" s="12">
        <v>17.18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8">
        <f t="shared" si="6"/>
        <v>17.178539943747115</v>
      </c>
      <c r="Q145">
        <f t="shared" si="7"/>
        <v>1.4025000000000001</v>
      </c>
    </row>
    <row r="146" spans="1:17" ht="16.5" thickTop="1" thickBot="1" x14ac:dyDescent="0.3">
      <c r="A146" s="16" t="s">
        <v>20</v>
      </c>
      <c r="B146" s="15">
        <v>6.6</v>
      </c>
      <c r="C146" s="15">
        <v>69.3</v>
      </c>
      <c r="D146" s="15">
        <v>15.71</v>
      </c>
      <c r="E146" s="15">
        <v>15.94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8">
        <f t="shared" si="6"/>
        <v>15.941564194952798</v>
      </c>
      <c r="Q146">
        <f t="shared" si="7"/>
        <v>1.9057499999999998</v>
      </c>
    </row>
    <row r="147" spans="1:17" ht="15.75" thickBot="1" x14ac:dyDescent="0.3">
      <c r="A147" s="16" t="s">
        <v>20</v>
      </c>
      <c r="B147" s="15">
        <v>6.73</v>
      </c>
      <c r="C147" s="15">
        <v>68.2</v>
      </c>
      <c r="D147" s="15">
        <v>16.690000000000001</v>
      </c>
      <c r="E147" s="15">
        <v>16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8">
        <f t="shared" si="6"/>
        <v>16.003749710345406</v>
      </c>
      <c r="Q147">
        <f t="shared" si="7"/>
        <v>1.8755000000000002</v>
      </c>
    </row>
    <row r="148" spans="1:17" ht="15.75" thickBot="1" x14ac:dyDescent="0.3">
      <c r="A148" s="16" t="s">
        <v>20</v>
      </c>
      <c r="B148" s="15">
        <v>9.59</v>
      </c>
      <c r="C148" s="15">
        <v>41.7</v>
      </c>
      <c r="D148" s="15">
        <v>17.649999999999999</v>
      </c>
      <c r="E148" s="15">
        <v>18.03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8">
        <f t="shared" si="6"/>
        <v>18.027905186214536</v>
      </c>
      <c r="Q148">
        <f t="shared" si="7"/>
        <v>1.1467500000000002</v>
      </c>
    </row>
    <row r="149" spans="1:17" ht="16.5" thickTop="1" thickBot="1" x14ac:dyDescent="0.3">
      <c r="A149" s="27" t="s">
        <v>20</v>
      </c>
      <c r="B149" s="26">
        <v>9.6999999999999993</v>
      </c>
      <c r="C149" s="26">
        <v>41.7</v>
      </c>
      <c r="D149" s="26">
        <v>17.84</v>
      </c>
      <c r="E149" s="26">
        <v>18.03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8">
        <f t="shared" si="6"/>
        <v>18.027905186214536</v>
      </c>
      <c r="Q149">
        <f t="shared" si="7"/>
        <v>1.1467500000000002</v>
      </c>
    </row>
    <row r="150" spans="1:17" ht="16.5" thickTop="1" thickBot="1" x14ac:dyDescent="0.3">
      <c r="A150" s="21" t="s">
        <v>19</v>
      </c>
      <c r="B150" s="15">
        <v>8.67</v>
      </c>
      <c r="C150" s="15">
        <v>45.7</v>
      </c>
      <c r="D150" s="15">
        <v>17.48</v>
      </c>
      <c r="E150" s="15">
        <v>17.64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8">
        <f t="shared" si="6"/>
        <v>17.639146381233612</v>
      </c>
      <c r="Q150">
        <f t="shared" si="7"/>
        <v>1.25675</v>
      </c>
    </row>
    <row r="151" spans="1:17" ht="15.75" thickBot="1" x14ac:dyDescent="0.3">
      <c r="A151" s="21" t="s">
        <v>19</v>
      </c>
      <c r="B151" s="15">
        <v>8.7799999999999994</v>
      </c>
      <c r="C151" s="15">
        <v>45.7</v>
      </c>
      <c r="D151" s="15">
        <v>17.420000000000002</v>
      </c>
      <c r="E151" s="15">
        <v>17.64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8">
        <f t="shared" si="6"/>
        <v>17.639146381233612</v>
      </c>
      <c r="Q151">
        <f t="shared" si="7"/>
        <v>1.25675</v>
      </c>
    </row>
    <row r="152" spans="1:17" ht="15.75" thickBot="1" x14ac:dyDescent="0.3">
      <c r="A152" s="21" t="s">
        <v>19</v>
      </c>
      <c r="B152" s="15">
        <v>9.6300000000000008</v>
      </c>
      <c r="C152" s="15">
        <v>42.3</v>
      </c>
      <c r="D152" s="15">
        <v>17.920000000000002</v>
      </c>
      <c r="E152" s="15">
        <v>17.97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8">
        <f t="shared" si="6"/>
        <v>17.967088006038217</v>
      </c>
      <c r="Q152">
        <f t="shared" si="7"/>
        <v>1.1632499999999999</v>
      </c>
    </row>
    <row r="153" spans="1:17" ht="15.75" thickBot="1" x14ac:dyDescent="0.3">
      <c r="A153" s="21" t="s">
        <v>19</v>
      </c>
      <c r="B153" s="15">
        <v>9.73</v>
      </c>
      <c r="C153" s="15">
        <v>41.7</v>
      </c>
      <c r="D153" s="15">
        <v>17.850000000000001</v>
      </c>
      <c r="E153" s="15">
        <v>18.03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8">
        <f t="shared" ref="P153:P170" si="8">10*(1+(C153/100))/((10/27.1)+(C153/100))</f>
        <v>18.027905186214536</v>
      </c>
      <c r="Q153">
        <f t="shared" si="7"/>
        <v>1.1467500000000002</v>
      </c>
    </row>
    <row r="154" spans="1:17" ht="15.75" thickBot="1" x14ac:dyDescent="0.3">
      <c r="A154" s="21" t="s">
        <v>19</v>
      </c>
      <c r="B154" s="15">
        <v>10.57</v>
      </c>
      <c r="C154" s="15">
        <v>42.9</v>
      </c>
      <c r="D154" s="15">
        <v>17.920000000000002</v>
      </c>
      <c r="E154" s="15">
        <v>17.91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8">
        <f t="shared" si="8"/>
        <v>17.907185365695767</v>
      </c>
      <c r="Q154">
        <f t="shared" si="7"/>
        <v>1.1797499999999999</v>
      </c>
    </row>
    <row r="155" spans="1:17" ht="15.75" thickBot="1" x14ac:dyDescent="0.3">
      <c r="A155" s="21" t="s">
        <v>19</v>
      </c>
      <c r="B155" s="15">
        <v>10.73</v>
      </c>
      <c r="C155" s="15">
        <v>42.4</v>
      </c>
      <c r="D155" s="15">
        <v>17.84</v>
      </c>
      <c r="E155" s="15">
        <v>17.96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8">
        <f t="shared" si="8"/>
        <v>17.957041283549863</v>
      </c>
      <c r="Q155">
        <f t="shared" si="7"/>
        <v>1.1659999999999999</v>
      </c>
    </row>
    <row r="156" spans="1:17" ht="15.75" thickBot="1" x14ac:dyDescent="0.3">
      <c r="A156" s="16" t="s">
        <v>18</v>
      </c>
      <c r="B156" s="15">
        <v>5.67</v>
      </c>
      <c r="C156" s="15">
        <v>67.5</v>
      </c>
      <c r="D156" s="15">
        <v>16.100000000000001</v>
      </c>
      <c r="E156" s="15">
        <v>16.04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8">
        <f t="shared" si="8"/>
        <v>16.044004594857292</v>
      </c>
      <c r="Q156">
        <f t="shared" si="7"/>
        <v>1.85625</v>
      </c>
    </row>
    <row r="157" spans="1:17" ht="15.75" thickBot="1" x14ac:dyDescent="0.3">
      <c r="A157" s="16" t="s">
        <v>18</v>
      </c>
      <c r="B157" s="15">
        <v>5.78</v>
      </c>
      <c r="C157" s="15">
        <v>68.099999999999994</v>
      </c>
      <c r="D157" s="15">
        <v>16</v>
      </c>
      <c r="E157" s="15">
        <v>16.010000000000002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8">
        <f t="shared" si="8"/>
        <v>16.009467547118096</v>
      </c>
      <c r="Q157">
        <f t="shared" si="7"/>
        <v>1.8727499999999997</v>
      </c>
    </row>
    <row r="158" spans="1:17" ht="15.75" thickBot="1" x14ac:dyDescent="0.3">
      <c r="A158" s="16" t="s">
        <v>18</v>
      </c>
      <c r="B158" s="15">
        <v>8.67</v>
      </c>
      <c r="C158" s="15">
        <v>43.2</v>
      </c>
      <c r="D158" s="15">
        <v>17.86</v>
      </c>
      <c r="E158" s="15">
        <v>17.88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8">
        <f t="shared" si="8"/>
        <v>17.87757057566153</v>
      </c>
      <c r="Q158">
        <f t="shared" si="7"/>
        <v>1.1880000000000002</v>
      </c>
    </row>
    <row r="159" spans="1:17" ht="15.75" thickBot="1" x14ac:dyDescent="0.3">
      <c r="A159" s="13" t="s">
        <v>18</v>
      </c>
      <c r="B159" s="12">
        <v>8.7799999999999994</v>
      </c>
      <c r="C159" s="12">
        <v>43.5</v>
      </c>
      <c r="D159" s="12">
        <v>17.62</v>
      </c>
      <c r="E159" s="12">
        <v>17.850000000000001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8">
        <f t="shared" si="8"/>
        <v>17.848176790508759</v>
      </c>
      <c r="Q159">
        <f t="shared" si="7"/>
        <v>1.19625</v>
      </c>
    </row>
    <row r="160" spans="1:17" ht="16.5" thickTop="1" thickBot="1" x14ac:dyDescent="0.3">
      <c r="A160" s="21" t="s">
        <v>17</v>
      </c>
      <c r="B160" s="15">
        <v>6.19</v>
      </c>
      <c r="C160" s="15">
        <v>65.3</v>
      </c>
      <c r="D160" s="15">
        <v>16.22</v>
      </c>
      <c r="E160" s="15">
        <v>16.170000000000002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8">
        <f t="shared" si="8"/>
        <v>16.174109899156207</v>
      </c>
      <c r="Q160">
        <f t="shared" si="7"/>
        <v>1.79575</v>
      </c>
    </row>
    <row r="161" spans="1:17" ht="15.75" thickBot="1" x14ac:dyDescent="0.3">
      <c r="A161" s="21" t="s">
        <v>17</v>
      </c>
      <c r="B161" s="15">
        <v>6.3</v>
      </c>
      <c r="C161" s="15">
        <v>65</v>
      </c>
      <c r="D161" s="15">
        <v>16.14</v>
      </c>
      <c r="E161" s="15">
        <v>16.190000000000001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8">
        <f t="shared" si="8"/>
        <v>16.192286800651818</v>
      </c>
      <c r="Q161">
        <f t="shared" si="7"/>
        <v>1.7875000000000001</v>
      </c>
    </row>
    <row r="162" spans="1:17" ht="15.75" thickBot="1" x14ac:dyDescent="0.3">
      <c r="A162" s="21" t="s">
        <v>17</v>
      </c>
      <c r="B162" s="15">
        <v>8.93</v>
      </c>
      <c r="C162" s="15">
        <v>44.9</v>
      </c>
      <c r="D162" s="15">
        <v>17.34</v>
      </c>
      <c r="E162" s="15">
        <v>17.71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8">
        <f t="shared" si="8"/>
        <v>17.713856522268689</v>
      </c>
      <c r="Q162">
        <f t="shared" si="7"/>
        <v>1.23475</v>
      </c>
    </row>
    <row r="163" spans="1:17" ht="15.75" thickBot="1" x14ac:dyDescent="0.3">
      <c r="A163" s="20" t="s">
        <v>17</v>
      </c>
      <c r="B163" s="12">
        <v>9.06</v>
      </c>
      <c r="C163" s="12">
        <v>43.6</v>
      </c>
      <c r="D163" s="12">
        <v>17.600000000000001</v>
      </c>
      <c r="E163" s="12">
        <v>17.84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8">
        <f t="shared" si="8"/>
        <v>17.838427547259759</v>
      </c>
      <c r="Q163">
        <f t="shared" si="7"/>
        <v>1.1990000000000001</v>
      </c>
    </row>
    <row r="164" spans="1:17" ht="16.5" thickTop="1" thickBot="1" x14ac:dyDescent="0.3">
      <c r="A164" s="19" t="s">
        <v>16</v>
      </c>
      <c r="B164" s="18">
        <v>6.17</v>
      </c>
      <c r="C164" s="18">
        <v>65.7</v>
      </c>
      <c r="D164" s="18">
        <v>16.2</v>
      </c>
      <c r="E164" s="18">
        <v>16.149999999999999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8">
        <f t="shared" si="8"/>
        <v>16.150039381831132</v>
      </c>
      <c r="Q164">
        <f t="shared" si="7"/>
        <v>1.8067500000000001</v>
      </c>
    </row>
    <row r="165" spans="1:17" ht="15.75" thickBot="1" x14ac:dyDescent="0.3">
      <c r="A165" s="16" t="s">
        <v>16</v>
      </c>
      <c r="B165" s="15">
        <v>6.28</v>
      </c>
      <c r="C165" s="15">
        <v>64.7</v>
      </c>
      <c r="D165" s="15">
        <v>16.14</v>
      </c>
      <c r="E165" s="15">
        <v>16.21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8">
        <f t="shared" si="8"/>
        <v>16.210571045664036</v>
      </c>
      <c r="Q165">
        <f t="shared" si="7"/>
        <v>1.7792500000000002</v>
      </c>
    </row>
    <row r="166" spans="1:17" ht="15.75" thickBot="1" x14ac:dyDescent="0.3">
      <c r="A166" s="16" t="s">
        <v>16</v>
      </c>
      <c r="B166" s="15">
        <v>9.25</v>
      </c>
      <c r="C166" s="15">
        <v>44.4</v>
      </c>
      <c r="D166" s="15">
        <v>17.55</v>
      </c>
      <c r="E166" s="15">
        <v>17.760000000000002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8">
        <f t="shared" si="8"/>
        <v>17.761296998965157</v>
      </c>
      <c r="Q166">
        <f t="shared" si="7"/>
        <v>1.2209999999999999</v>
      </c>
    </row>
    <row r="167" spans="1:17" ht="15.75" thickBot="1" x14ac:dyDescent="0.3">
      <c r="A167" s="13" t="s">
        <v>16</v>
      </c>
      <c r="B167" s="12">
        <v>9.3699999999999992</v>
      </c>
      <c r="C167" s="12">
        <v>43</v>
      </c>
      <c r="D167" s="12">
        <v>17.72</v>
      </c>
      <c r="E167" s="12">
        <v>17.899999999999999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8">
        <f t="shared" si="8"/>
        <v>17.897289059252756</v>
      </c>
      <c r="Q167">
        <f t="shared" si="7"/>
        <v>1.1825000000000001</v>
      </c>
    </row>
    <row r="168" spans="1:17" ht="16.5" thickTop="1" thickBot="1" x14ac:dyDescent="0.3">
      <c r="A168" s="21" t="s">
        <v>15</v>
      </c>
      <c r="B168" s="15">
        <v>5.98</v>
      </c>
      <c r="C168" s="15">
        <v>64.8</v>
      </c>
      <c r="D168" s="15">
        <v>16.2</v>
      </c>
      <c r="E168" s="15">
        <v>16.2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8">
        <f t="shared" si="8"/>
        <v>16.204464311631011</v>
      </c>
      <c r="Q168">
        <f t="shared" si="7"/>
        <v>1.7819999999999998</v>
      </c>
    </row>
    <row r="169" spans="1:17" ht="15.75" thickBot="1" x14ac:dyDescent="0.3">
      <c r="A169" s="20" t="s">
        <v>15</v>
      </c>
      <c r="B169" s="12">
        <v>6.1</v>
      </c>
      <c r="C169" s="12">
        <v>67</v>
      </c>
      <c r="D169" s="12">
        <v>16.03</v>
      </c>
      <c r="E169" s="12">
        <v>16.07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8">
        <f t="shared" si="8"/>
        <v>16.073090172958764</v>
      </c>
      <c r="Q169">
        <f t="shared" si="7"/>
        <v>1.8425</v>
      </c>
    </row>
    <row r="170" spans="1:17" ht="16.5" thickTop="1" thickBot="1" x14ac:dyDescent="0.3">
      <c r="A170" s="16" t="s">
        <v>14</v>
      </c>
      <c r="B170" s="15">
        <v>11.55</v>
      </c>
      <c r="C170" s="15">
        <v>44.6</v>
      </c>
      <c r="D170" s="14"/>
      <c r="E170" s="15">
        <v>17.739999999999998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8">
        <f t="shared" si="8"/>
        <v>17.742250957594194</v>
      </c>
      <c r="Q170">
        <f t="shared" si="7"/>
        <v>1.2265000000000001</v>
      </c>
    </row>
    <row r="171" spans="1:17" ht="15.75" thickBot="1" x14ac:dyDescent="0.3">
      <c r="A171" s="16" t="s">
        <v>14</v>
      </c>
      <c r="B171" s="15">
        <v>11.58</v>
      </c>
      <c r="C171" s="14"/>
      <c r="D171" s="14"/>
      <c r="E171" s="14"/>
      <c r="F171" s="14"/>
      <c r="G171" s="15">
        <v>10</v>
      </c>
      <c r="H171" s="15">
        <v>3.6</v>
      </c>
      <c r="I171" s="15">
        <v>2.8</v>
      </c>
      <c r="J171" s="14"/>
      <c r="K171" s="14"/>
      <c r="L171" s="14"/>
      <c r="M171" s="14"/>
      <c r="N171" s="14"/>
      <c r="O171" s="14"/>
    </row>
    <row r="172" spans="1:17" ht="15.75" thickBot="1" x14ac:dyDescent="0.3">
      <c r="A172" s="16" t="s">
        <v>14</v>
      </c>
      <c r="B172" s="15">
        <v>11.7</v>
      </c>
      <c r="C172" s="15">
        <v>47.5</v>
      </c>
      <c r="D172" s="15">
        <v>16.93</v>
      </c>
      <c r="E172" s="15">
        <v>17.48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8">
        <f>10*(1+(C172/100))/((10/27.1)+(C172/100))</f>
        <v>17.476226910044815</v>
      </c>
      <c r="Q172">
        <f t="shared" si="7"/>
        <v>1.3062499999999999</v>
      </c>
    </row>
    <row r="173" spans="1:17" ht="15.75" thickBot="1" x14ac:dyDescent="0.3">
      <c r="A173" s="16" t="s">
        <v>14</v>
      </c>
      <c r="B173" s="15">
        <v>11.81</v>
      </c>
      <c r="C173" s="14"/>
      <c r="D173" s="14"/>
      <c r="E173" s="14"/>
      <c r="F173" s="14"/>
      <c r="G173" s="15">
        <v>21</v>
      </c>
      <c r="H173" s="15">
        <v>3.6</v>
      </c>
      <c r="I173" s="15">
        <v>5.8</v>
      </c>
      <c r="J173" s="14"/>
      <c r="K173" s="14"/>
      <c r="L173" s="14"/>
      <c r="M173" s="14"/>
      <c r="N173" s="14"/>
      <c r="O173" s="14"/>
    </row>
    <row r="174" spans="1:17" ht="15.75" thickBot="1" x14ac:dyDescent="0.3">
      <c r="A174" s="16" t="s">
        <v>14</v>
      </c>
      <c r="B174" s="15">
        <v>11.96</v>
      </c>
      <c r="C174" s="14"/>
      <c r="D174" s="14"/>
      <c r="E174" s="14"/>
      <c r="F174" s="14"/>
      <c r="G174" s="15">
        <v>24</v>
      </c>
      <c r="H174" s="15">
        <v>3.3</v>
      </c>
      <c r="I174" s="15">
        <v>7.3</v>
      </c>
      <c r="J174" s="14"/>
      <c r="K174" s="14"/>
      <c r="L174" s="14"/>
      <c r="M174" s="14"/>
      <c r="N174" s="14"/>
      <c r="O174" s="14"/>
    </row>
    <row r="175" spans="1:17" ht="15.75" thickBot="1" x14ac:dyDescent="0.3">
      <c r="A175" s="16" t="s">
        <v>14</v>
      </c>
      <c r="B175" s="15">
        <v>12.04</v>
      </c>
      <c r="C175" s="14"/>
      <c r="D175" s="14"/>
      <c r="E175" s="14"/>
      <c r="F175" s="14"/>
      <c r="G175" s="15">
        <v>24</v>
      </c>
      <c r="H175" s="15">
        <v>3.7</v>
      </c>
      <c r="I175" s="15">
        <v>6.5</v>
      </c>
      <c r="J175" s="14"/>
      <c r="K175" s="14"/>
      <c r="L175" s="14"/>
      <c r="M175" s="14"/>
      <c r="N175" s="14"/>
      <c r="O175" s="14"/>
    </row>
    <row r="176" spans="1:17" ht="15.75" thickBot="1" x14ac:dyDescent="0.3">
      <c r="A176" s="16" t="s">
        <v>14</v>
      </c>
      <c r="B176" s="15">
        <v>12.14</v>
      </c>
      <c r="C176" s="14"/>
      <c r="D176" s="14"/>
      <c r="E176" s="14"/>
      <c r="F176" s="14"/>
      <c r="G176" s="15">
        <v>28</v>
      </c>
      <c r="H176" s="15">
        <v>4.3</v>
      </c>
      <c r="I176" s="15">
        <v>6.5</v>
      </c>
      <c r="J176" s="14"/>
      <c r="K176" s="14"/>
      <c r="L176" s="14"/>
      <c r="M176" s="14"/>
      <c r="N176" s="14"/>
      <c r="O176" s="14"/>
    </row>
    <row r="177" spans="1:17" ht="15.75" thickBot="1" x14ac:dyDescent="0.3">
      <c r="A177" s="16" t="s">
        <v>14</v>
      </c>
      <c r="B177" s="15">
        <v>12.3</v>
      </c>
      <c r="C177" s="15">
        <v>47.7</v>
      </c>
      <c r="D177" s="14"/>
      <c r="E177" s="15">
        <v>17.46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8">
        <f>10*(1+(C177/100))/((10/27.1)+(C177/100))</f>
        <v>17.458552691839646</v>
      </c>
      <c r="Q177">
        <f t="shared" si="7"/>
        <v>1.3117500000000002</v>
      </c>
    </row>
    <row r="178" spans="1:17" ht="15.75" thickBot="1" x14ac:dyDescent="0.3">
      <c r="A178" s="16" t="s">
        <v>14</v>
      </c>
      <c r="B178" s="15">
        <v>12.32</v>
      </c>
      <c r="C178" s="14"/>
      <c r="D178" s="14"/>
      <c r="E178" s="14"/>
      <c r="F178" s="14"/>
      <c r="G178" s="15">
        <v>29</v>
      </c>
      <c r="H178" s="15">
        <v>3.7</v>
      </c>
      <c r="I178" s="15">
        <v>7.8</v>
      </c>
      <c r="J178" s="14"/>
      <c r="K178" s="14"/>
      <c r="L178" s="14"/>
      <c r="M178" s="14"/>
      <c r="N178" s="14"/>
      <c r="O178" s="14"/>
    </row>
    <row r="179" spans="1:17" ht="15.75" thickBot="1" x14ac:dyDescent="0.3">
      <c r="A179" s="16" t="s">
        <v>14</v>
      </c>
      <c r="B179" s="15">
        <v>12.51</v>
      </c>
      <c r="C179" s="15">
        <v>46.1</v>
      </c>
      <c r="D179" s="14"/>
      <c r="E179" s="15">
        <v>17.600000000000001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8">
        <f>10*(1+(C179/100))/((10/27.1)+(C179/100))</f>
        <v>17.602331381623699</v>
      </c>
      <c r="Q179">
        <f t="shared" si="7"/>
        <v>1.2677500000000002</v>
      </c>
    </row>
    <row r="180" spans="1:17" ht="15.75" thickBot="1" x14ac:dyDescent="0.3">
      <c r="A180" s="16" t="s">
        <v>14</v>
      </c>
      <c r="B180" s="15">
        <v>12.58</v>
      </c>
      <c r="C180" s="14"/>
      <c r="D180" s="14"/>
      <c r="E180" s="14"/>
      <c r="F180" s="14"/>
      <c r="G180" s="15">
        <v>25</v>
      </c>
      <c r="H180" s="15">
        <v>3.7</v>
      </c>
      <c r="I180" s="15">
        <v>6.8</v>
      </c>
      <c r="J180" s="14"/>
      <c r="K180" s="14"/>
      <c r="L180" s="14"/>
      <c r="M180" s="14"/>
      <c r="N180" s="14"/>
      <c r="O180" s="14"/>
    </row>
    <row r="181" spans="1:17" ht="15.75" thickBot="1" x14ac:dyDescent="0.3">
      <c r="A181" s="16" t="s">
        <v>14</v>
      </c>
      <c r="B181" s="15">
        <v>12.65</v>
      </c>
      <c r="C181" s="14"/>
      <c r="D181" s="14"/>
      <c r="E181" s="14"/>
      <c r="F181" s="14"/>
      <c r="G181" s="14"/>
      <c r="H181" s="14"/>
      <c r="I181" s="14"/>
      <c r="J181" s="15">
        <v>21.9</v>
      </c>
      <c r="K181" s="15">
        <v>47</v>
      </c>
      <c r="L181" s="15">
        <v>25</v>
      </c>
      <c r="M181" s="14"/>
      <c r="N181" s="14"/>
      <c r="O181" s="14"/>
    </row>
    <row r="182" spans="1:17" ht="15.75" thickBot="1" x14ac:dyDescent="0.3">
      <c r="A182" s="28" t="s">
        <v>14</v>
      </c>
      <c r="B182" s="23">
        <v>12.8</v>
      </c>
      <c r="C182" s="22"/>
      <c r="D182" s="22"/>
      <c r="E182" s="22"/>
      <c r="F182" s="22"/>
      <c r="G182" s="23">
        <v>26</v>
      </c>
      <c r="H182" s="23">
        <v>4.0999999999999996</v>
      </c>
      <c r="I182" s="23">
        <v>6.3</v>
      </c>
      <c r="J182" s="22"/>
      <c r="K182" s="22"/>
      <c r="L182" s="22"/>
      <c r="M182" s="22"/>
      <c r="N182" s="22"/>
      <c r="O182" s="22"/>
    </row>
    <row r="183" spans="1:17" ht="15.75" thickBot="1" x14ac:dyDescent="0.3">
      <c r="A183" s="16" t="s">
        <v>14</v>
      </c>
      <c r="B183" s="15">
        <v>12.9</v>
      </c>
      <c r="C183" s="15">
        <v>44.8</v>
      </c>
      <c r="D183" s="15">
        <v>17.41</v>
      </c>
      <c r="E183" s="15">
        <v>17.73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8">
        <f>10*(1+(C183/100))/((10/27.1)+(C183/100))</f>
        <v>17.723298164474638</v>
      </c>
      <c r="Q183">
        <f t="shared" si="7"/>
        <v>1.232</v>
      </c>
    </row>
    <row r="184" spans="1:17" ht="15.75" thickBot="1" x14ac:dyDescent="0.3">
      <c r="A184" s="16" t="s">
        <v>14</v>
      </c>
      <c r="B184" s="15">
        <v>13.02</v>
      </c>
      <c r="C184" s="14"/>
      <c r="D184" s="14"/>
      <c r="E184" s="14"/>
      <c r="F184" s="14"/>
      <c r="G184" s="15">
        <v>30</v>
      </c>
      <c r="H184" s="15">
        <v>5.0999999999999996</v>
      </c>
      <c r="I184" s="15">
        <v>5.9</v>
      </c>
      <c r="J184" s="14"/>
      <c r="K184" s="14"/>
      <c r="L184" s="14"/>
      <c r="M184" s="14"/>
      <c r="N184" s="14"/>
      <c r="O184" s="14"/>
    </row>
    <row r="185" spans="1:17" ht="15.75" thickBot="1" x14ac:dyDescent="0.3">
      <c r="A185" s="16" t="s">
        <v>14</v>
      </c>
      <c r="B185" s="15">
        <v>13.13</v>
      </c>
      <c r="C185" s="14"/>
      <c r="D185" s="14"/>
      <c r="E185" s="14"/>
      <c r="F185" s="14"/>
      <c r="G185" s="15">
        <v>26</v>
      </c>
      <c r="H185" s="15">
        <v>3.6</v>
      </c>
      <c r="I185" s="15">
        <v>7.2</v>
      </c>
      <c r="J185" s="14"/>
      <c r="K185" s="14"/>
      <c r="L185" s="14"/>
      <c r="M185" s="14"/>
      <c r="N185" s="14"/>
      <c r="O185" s="14"/>
    </row>
    <row r="186" spans="1:17" ht="15.75" thickBot="1" x14ac:dyDescent="0.3">
      <c r="A186" s="16" t="s">
        <v>14</v>
      </c>
      <c r="B186" s="15">
        <v>13.18</v>
      </c>
      <c r="C186" s="14"/>
      <c r="D186" s="14"/>
      <c r="E186" s="14"/>
      <c r="F186" s="14"/>
      <c r="G186" s="15">
        <v>17</v>
      </c>
      <c r="H186" s="15">
        <v>2.7</v>
      </c>
      <c r="I186" s="15">
        <v>6.3</v>
      </c>
      <c r="J186" s="14"/>
      <c r="K186" s="14"/>
      <c r="L186" s="14"/>
      <c r="M186" s="14"/>
      <c r="N186" s="14"/>
      <c r="O186" s="14"/>
    </row>
    <row r="187" spans="1:17" ht="15.75" thickBot="1" x14ac:dyDescent="0.3">
      <c r="A187" s="16" t="s">
        <v>14</v>
      </c>
      <c r="B187" s="15">
        <v>13.26</v>
      </c>
      <c r="C187" s="14"/>
      <c r="D187" s="14"/>
      <c r="E187" s="14"/>
      <c r="F187" s="14"/>
      <c r="G187" s="15">
        <v>25</v>
      </c>
      <c r="H187" s="15">
        <v>3.3</v>
      </c>
      <c r="I187" s="15">
        <v>7.6</v>
      </c>
      <c r="J187" s="14"/>
      <c r="K187" s="14"/>
      <c r="L187" s="14"/>
      <c r="M187" s="14"/>
      <c r="N187" s="14"/>
      <c r="O187" s="14"/>
    </row>
    <row r="188" spans="1:17" ht="15.75" thickBot="1" x14ac:dyDescent="0.3">
      <c r="A188" s="16" t="s">
        <v>14</v>
      </c>
      <c r="B188" s="15">
        <v>13.29</v>
      </c>
      <c r="C188" s="15">
        <v>45.4</v>
      </c>
      <c r="D188" s="14"/>
      <c r="E188" s="15">
        <v>17.66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8">
        <f>10*(1+(C188/100))/((10/27.1)+(C188/100))</f>
        <v>17.666992476483404</v>
      </c>
      <c r="Q188">
        <f t="shared" si="7"/>
        <v>1.2484999999999999</v>
      </c>
    </row>
    <row r="189" spans="1:17" ht="15.75" thickBot="1" x14ac:dyDescent="0.3">
      <c r="A189" s="16" t="s">
        <v>14</v>
      </c>
      <c r="B189" s="15">
        <v>13.51</v>
      </c>
      <c r="C189" s="15">
        <v>38.5</v>
      </c>
      <c r="D189" s="14"/>
      <c r="E189" s="15">
        <v>18.36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8">
        <f>10*(1+(C189/100))/((10/27.1)+(C189/100))</f>
        <v>18.368610370225365</v>
      </c>
      <c r="Q189">
        <f t="shared" si="7"/>
        <v>1.0587500000000001</v>
      </c>
    </row>
    <row r="190" spans="1:17" ht="15.75" thickBot="1" x14ac:dyDescent="0.3">
      <c r="A190" s="16" t="s">
        <v>14</v>
      </c>
      <c r="B190" s="15">
        <v>13.55</v>
      </c>
      <c r="C190" s="14"/>
      <c r="D190" s="14"/>
      <c r="E190" s="14"/>
      <c r="F190" s="14"/>
      <c r="G190" s="15">
        <v>17</v>
      </c>
      <c r="H190" s="15">
        <v>2.7</v>
      </c>
      <c r="I190" s="15">
        <v>6.3</v>
      </c>
      <c r="J190" s="14"/>
      <c r="K190" s="14"/>
      <c r="L190" s="14"/>
      <c r="M190" s="14"/>
      <c r="N190" s="14"/>
      <c r="O190" s="14"/>
    </row>
    <row r="191" spans="1:17" ht="15.75" thickBot="1" x14ac:dyDescent="0.3">
      <c r="A191" s="16" t="s">
        <v>14</v>
      </c>
      <c r="B191" s="15">
        <v>13.75</v>
      </c>
      <c r="C191" s="15">
        <v>61.9</v>
      </c>
      <c r="D191" s="15">
        <v>15.86</v>
      </c>
      <c r="E191" s="15">
        <v>16.39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8">
        <f>10*(1+(C191/100))/((10/27.1)+(C191/100))</f>
        <v>16.386578474616154</v>
      </c>
      <c r="Q191">
        <f t="shared" si="7"/>
        <v>1.70225</v>
      </c>
    </row>
    <row r="192" spans="1:17" ht="15.75" thickBot="1" x14ac:dyDescent="0.3">
      <c r="A192" s="16" t="s">
        <v>14</v>
      </c>
      <c r="B192" s="15">
        <v>13.88</v>
      </c>
      <c r="C192" s="14"/>
      <c r="D192" s="14"/>
      <c r="E192" s="14"/>
      <c r="F192" s="14"/>
      <c r="G192" s="15">
        <v>38</v>
      </c>
      <c r="H192" s="15">
        <v>3.7</v>
      </c>
      <c r="I192" s="15">
        <v>10.3</v>
      </c>
      <c r="J192" s="14"/>
      <c r="K192" s="14"/>
      <c r="L192" s="14"/>
      <c r="M192" s="14"/>
      <c r="N192" s="14"/>
      <c r="O192" s="14"/>
    </row>
    <row r="193" spans="1:17" ht="15.75" thickBot="1" x14ac:dyDescent="0.3">
      <c r="A193" s="16" t="s">
        <v>14</v>
      </c>
      <c r="B193" s="15">
        <v>13.98</v>
      </c>
      <c r="C193" s="14"/>
      <c r="D193" s="14"/>
      <c r="E193" s="14"/>
      <c r="F193" s="14"/>
      <c r="G193" s="15">
        <v>42</v>
      </c>
      <c r="H193" s="15">
        <v>7.3</v>
      </c>
      <c r="I193" s="15">
        <v>5.8</v>
      </c>
      <c r="J193" s="14"/>
      <c r="K193" s="14"/>
      <c r="L193" s="14"/>
      <c r="M193" s="14"/>
      <c r="N193" s="14"/>
      <c r="O193" s="14"/>
    </row>
    <row r="194" spans="1:17" ht="16.5" thickTop="1" thickBot="1" x14ac:dyDescent="0.3">
      <c r="A194" s="27" t="s">
        <v>14</v>
      </c>
      <c r="B194" s="26">
        <v>14.01</v>
      </c>
      <c r="C194" s="26">
        <v>62</v>
      </c>
      <c r="D194" s="25"/>
      <c r="E194" s="26">
        <v>16.38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8">
        <f>10*(1+(C194/100))/((10/27.1)+(C194/100))</f>
        <v>16.380120886501011</v>
      </c>
      <c r="Q194">
        <f t="shared" si="7"/>
        <v>1.7050000000000001</v>
      </c>
    </row>
    <row r="195" spans="1:17" ht="16.5" thickTop="1" thickBot="1" x14ac:dyDescent="0.3">
      <c r="A195" s="21" t="s">
        <v>13</v>
      </c>
      <c r="B195" s="15">
        <v>5.42</v>
      </c>
      <c r="C195" s="15">
        <v>72.5</v>
      </c>
      <c r="D195" s="14"/>
      <c r="E195" s="15">
        <v>15.77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8">
        <f>10*(1+(C195/100))/((10/27.1)+(C195/100))</f>
        <v>15.767771312926891</v>
      </c>
      <c r="Q195">
        <f t="shared" si="7"/>
        <v>1.9937499999999999</v>
      </c>
    </row>
    <row r="196" spans="1:17" ht="15.75" thickBot="1" x14ac:dyDescent="0.3">
      <c r="A196" s="21" t="s">
        <v>13</v>
      </c>
      <c r="B196" s="15">
        <v>5.48</v>
      </c>
      <c r="C196" s="14"/>
      <c r="D196" s="14"/>
      <c r="E196" s="14"/>
      <c r="F196" s="14"/>
      <c r="G196" s="15">
        <v>11</v>
      </c>
      <c r="H196" s="15">
        <v>2.5</v>
      </c>
      <c r="I196" s="15">
        <v>4.4000000000000004</v>
      </c>
      <c r="J196" s="14"/>
      <c r="K196" s="14"/>
      <c r="L196" s="14"/>
      <c r="M196" s="14"/>
      <c r="N196" s="14"/>
      <c r="O196" s="14"/>
    </row>
    <row r="197" spans="1:17" ht="15.75" thickBot="1" x14ac:dyDescent="0.3">
      <c r="A197" s="21" t="s">
        <v>13</v>
      </c>
      <c r="B197" s="15">
        <v>5.58</v>
      </c>
      <c r="C197" s="14"/>
      <c r="D197" s="14"/>
      <c r="E197" s="14"/>
      <c r="F197" s="14"/>
      <c r="G197" s="15">
        <v>10</v>
      </c>
      <c r="H197" s="15">
        <v>3</v>
      </c>
      <c r="I197" s="15">
        <v>3.3</v>
      </c>
      <c r="J197" s="14"/>
      <c r="K197" s="14"/>
      <c r="L197" s="14"/>
      <c r="M197" s="14"/>
      <c r="N197" s="14"/>
      <c r="O197" s="14"/>
    </row>
    <row r="198" spans="1:17" ht="15.75" thickBot="1" x14ac:dyDescent="0.3">
      <c r="A198" s="21" t="s">
        <v>13</v>
      </c>
      <c r="B198" s="15">
        <v>5.78</v>
      </c>
      <c r="C198" s="15">
        <v>69.3</v>
      </c>
      <c r="D198" s="15">
        <v>15.75</v>
      </c>
      <c r="E198" s="15">
        <v>15.94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8">
        <f>10*(1+(C198/100))/((10/27.1)+(C198/100))</f>
        <v>15.941564194952798</v>
      </c>
      <c r="Q198">
        <f t="shared" si="7"/>
        <v>1.9057499999999998</v>
      </c>
    </row>
    <row r="199" spans="1:17" ht="15.75" thickBot="1" x14ac:dyDescent="0.3">
      <c r="A199" s="21" t="s">
        <v>13</v>
      </c>
      <c r="B199" s="15">
        <v>5.92</v>
      </c>
      <c r="C199" s="14"/>
      <c r="D199" s="14"/>
      <c r="E199" s="14"/>
      <c r="F199" s="14"/>
      <c r="G199" s="15">
        <v>17</v>
      </c>
      <c r="H199" s="15">
        <v>3.1</v>
      </c>
      <c r="I199" s="15">
        <v>5.5</v>
      </c>
      <c r="J199" s="14"/>
      <c r="K199" s="14"/>
      <c r="L199" s="14"/>
      <c r="M199" s="14"/>
      <c r="N199" s="14"/>
      <c r="O199" s="14"/>
    </row>
    <row r="200" spans="1:17" ht="15.75" thickBot="1" x14ac:dyDescent="0.3">
      <c r="A200" s="21" t="s">
        <v>13</v>
      </c>
      <c r="B200" s="15">
        <v>6.02</v>
      </c>
      <c r="C200" s="14"/>
      <c r="D200" s="14"/>
      <c r="E200" s="14"/>
      <c r="F200" s="14"/>
      <c r="G200" s="15">
        <v>18</v>
      </c>
      <c r="H200" s="15">
        <v>3.2</v>
      </c>
      <c r="I200" s="15">
        <v>5.6</v>
      </c>
      <c r="J200" s="14"/>
      <c r="K200" s="14"/>
      <c r="L200" s="14"/>
      <c r="M200" s="14"/>
      <c r="N200" s="14"/>
      <c r="O200" s="14"/>
    </row>
    <row r="201" spans="1:17" ht="15.75" thickBot="1" x14ac:dyDescent="0.3">
      <c r="A201" s="21" t="s">
        <v>13</v>
      </c>
      <c r="B201" s="15">
        <v>6.12</v>
      </c>
      <c r="C201" s="14"/>
      <c r="D201" s="14"/>
      <c r="E201" s="14"/>
      <c r="F201" s="14"/>
      <c r="G201" s="15">
        <v>17</v>
      </c>
      <c r="H201" s="15">
        <v>2.9</v>
      </c>
      <c r="I201" s="15">
        <v>5.9</v>
      </c>
      <c r="J201" s="14"/>
      <c r="K201" s="14"/>
      <c r="L201" s="14"/>
      <c r="M201" s="14"/>
      <c r="N201" s="14"/>
      <c r="O201" s="14"/>
    </row>
    <row r="202" spans="1:17" ht="15.75" thickBot="1" x14ac:dyDescent="0.3">
      <c r="A202" s="21" t="s">
        <v>13</v>
      </c>
      <c r="B202" s="15">
        <v>6.18</v>
      </c>
      <c r="C202" s="15">
        <v>70.599999999999994</v>
      </c>
      <c r="D202" s="14"/>
      <c r="E202" s="15">
        <v>15.87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8">
        <f>10*(1+(C202/100))/((10/27.1)+(C202/100))</f>
        <v>15.869712967603304</v>
      </c>
      <c r="Q202">
        <f t="shared" ref="Q202:Q258" si="9">2.75*C202/100</f>
        <v>1.9414999999999998</v>
      </c>
    </row>
    <row r="203" spans="1:17" ht="15.75" thickBot="1" x14ac:dyDescent="0.3">
      <c r="A203" s="21" t="s">
        <v>13</v>
      </c>
      <c r="B203" s="15">
        <v>6.42</v>
      </c>
      <c r="C203" s="15">
        <v>70.3</v>
      </c>
      <c r="D203" s="14"/>
      <c r="E203" s="15">
        <v>15.89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8">
        <f>10*(1+(C203/100))/((10/27.1)+(C203/100))</f>
        <v>15.886139346604109</v>
      </c>
      <c r="Q203">
        <f t="shared" si="9"/>
        <v>1.9332499999999999</v>
      </c>
    </row>
    <row r="204" spans="1:17" ht="15.75" thickBot="1" x14ac:dyDescent="0.3">
      <c r="A204" s="21" t="s">
        <v>13</v>
      </c>
      <c r="B204" s="15">
        <v>6.48</v>
      </c>
      <c r="C204" s="14"/>
      <c r="D204" s="14"/>
      <c r="E204" s="14"/>
      <c r="F204" s="14"/>
      <c r="G204" s="15">
        <v>22</v>
      </c>
      <c r="H204" s="15">
        <v>2.8</v>
      </c>
      <c r="I204" s="15">
        <v>7.9</v>
      </c>
      <c r="J204" s="14"/>
      <c r="K204" s="14"/>
      <c r="L204" s="14"/>
      <c r="M204" s="14"/>
      <c r="N204" s="14"/>
      <c r="O204" s="14"/>
    </row>
    <row r="205" spans="1:17" ht="15.75" thickBot="1" x14ac:dyDescent="0.3">
      <c r="A205" s="21" t="s">
        <v>13</v>
      </c>
      <c r="B205" s="15">
        <v>6.58</v>
      </c>
      <c r="C205" s="14"/>
      <c r="D205" s="14"/>
      <c r="E205" s="14"/>
      <c r="F205" s="14"/>
      <c r="G205" s="15">
        <v>18</v>
      </c>
      <c r="H205" s="15">
        <v>3.6</v>
      </c>
      <c r="I205" s="15">
        <v>5</v>
      </c>
      <c r="J205" s="14"/>
      <c r="K205" s="14"/>
      <c r="L205" s="14"/>
      <c r="M205" s="14"/>
      <c r="N205" s="14"/>
      <c r="O205" s="14"/>
    </row>
    <row r="206" spans="1:17" ht="15.75" thickBot="1" x14ac:dyDescent="0.3">
      <c r="A206" s="21" t="s">
        <v>13</v>
      </c>
      <c r="B206" s="15">
        <v>6.68</v>
      </c>
      <c r="C206" s="14"/>
      <c r="D206" s="14"/>
      <c r="E206" s="14"/>
      <c r="F206" s="14"/>
      <c r="G206" s="15">
        <v>16</v>
      </c>
      <c r="H206" s="15">
        <v>3.3</v>
      </c>
      <c r="I206" s="15">
        <v>4.8</v>
      </c>
      <c r="J206" s="14"/>
      <c r="K206" s="14"/>
      <c r="L206" s="14"/>
      <c r="M206" s="14"/>
      <c r="N206" s="14"/>
      <c r="O206" s="14"/>
    </row>
    <row r="207" spans="1:17" ht="15.75" thickBot="1" x14ac:dyDescent="0.3">
      <c r="A207" s="21" t="s">
        <v>13</v>
      </c>
      <c r="B207" s="15">
        <v>6.78</v>
      </c>
      <c r="C207" s="14"/>
      <c r="D207" s="14"/>
      <c r="E207" s="14"/>
      <c r="F207" s="14"/>
      <c r="G207" s="15">
        <v>17</v>
      </c>
      <c r="H207" s="15">
        <v>3.9</v>
      </c>
      <c r="I207" s="15">
        <v>4.4000000000000004</v>
      </c>
      <c r="J207" s="14"/>
      <c r="K207" s="14"/>
      <c r="L207" s="14"/>
      <c r="M207" s="14"/>
      <c r="N207" s="14"/>
      <c r="O207" s="14"/>
    </row>
    <row r="208" spans="1:17" ht="15.75" thickBot="1" x14ac:dyDescent="0.3">
      <c r="A208" s="21" t="s">
        <v>13</v>
      </c>
      <c r="B208" s="15">
        <v>6.98</v>
      </c>
      <c r="C208" s="15">
        <v>66.900000000000006</v>
      </c>
      <c r="D208" s="15">
        <v>15.93</v>
      </c>
      <c r="E208" s="15">
        <v>16.079999999999998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8">
        <f>10*(1+(C208/100))/((10/27.1)+(C208/100))</f>
        <v>16.078940913405312</v>
      </c>
      <c r="Q208">
        <f t="shared" si="9"/>
        <v>1.8397500000000002</v>
      </c>
    </row>
    <row r="209" spans="1:17" ht="15.75" thickBot="1" x14ac:dyDescent="0.3">
      <c r="A209" s="21" t="s">
        <v>13</v>
      </c>
      <c r="B209" s="15">
        <v>7.12</v>
      </c>
      <c r="C209" s="14"/>
      <c r="D209" s="14"/>
      <c r="E209" s="14"/>
      <c r="F209" s="14"/>
      <c r="G209" s="15">
        <v>18</v>
      </c>
      <c r="H209" s="15">
        <v>3.7</v>
      </c>
      <c r="I209" s="15">
        <v>4.9000000000000004</v>
      </c>
      <c r="J209" s="14"/>
      <c r="K209" s="14"/>
      <c r="L209" s="14"/>
      <c r="M209" s="14"/>
      <c r="N209" s="14"/>
      <c r="O209" s="14"/>
    </row>
    <row r="210" spans="1:17" ht="15.75" thickBot="1" x14ac:dyDescent="0.3">
      <c r="A210" s="21" t="s">
        <v>13</v>
      </c>
      <c r="B210" s="15">
        <v>7.42</v>
      </c>
      <c r="C210" s="15">
        <v>65.099999999999994</v>
      </c>
      <c r="D210" s="14"/>
      <c r="E210" s="15">
        <v>16.190000000000001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8">
        <f>10*(1+(C210/100))/((10/27.1)+(C210/100))</f>
        <v>16.186215953201817</v>
      </c>
      <c r="Q210">
        <f t="shared" si="9"/>
        <v>1.7902499999999997</v>
      </c>
    </row>
    <row r="211" spans="1:17" ht="15.75" thickBot="1" x14ac:dyDescent="0.3">
      <c r="A211" s="21" t="s">
        <v>13</v>
      </c>
      <c r="B211" s="15">
        <v>7.53</v>
      </c>
      <c r="C211" s="15">
        <v>64.599999999999994</v>
      </c>
      <c r="D211" s="15">
        <v>15.99</v>
      </c>
      <c r="E211" s="15">
        <v>16.22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8">
        <f>10*(1+(C211/100))/((10/27.1)+(C211/100))</f>
        <v>16.216689812626793</v>
      </c>
      <c r="Q211">
        <f t="shared" si="9"/>
        <v>1.7764999999999997</v>
      </c>
    </row>
    <row r="212" spans="1:17" ht="15.75" thickBot="1" x14ac:dyDescent="0.3">
      <c r="A212" s="21" t="s">
        <v>13</v>
      </c>
      <c r="B212" s="15">
        <v>7.68</v>
      </c>
      <c r="C212" s="14"/>
      <c r="D212" s="14"/>
      <c r="E212" s="14"/>
      <c r="F212" s="14"/>
      <c r="G212" s="15">
        <v>18</v>
      </c>
      <c r="H212" s="15">
        <v>3.7</v>
      </c>
      <c r="I212" s="15">
        <v>4.9000000000000004</v>
      </c>
      <c r="J212" s="14"/>
      <c r="K212" s="14"/>
      <c r="L212" s="14"/>
      <c r="M212" s="14"/>
      <c r="N212" s="14"/>
      <c r="O212" s="14"/>
    </row>
    <row r="213" spans="1:17" ht="15.75" thickBot="1" x14ac:dyDescent="0.3">
      <c r="A213" s="21" t="s">
        <v>13</v>
      </c>
      <c r="B213" s="15">
        <v>7.78</v>
      </c>
      <c r="C213" s="14"/>
      <c r="D213" s="14"/>
      <c r="E213" s="14"/>
      <c r="F213" s="14"/>
      <c r="G213" s="15">
        <v>21</v>
      </c>
      <c r="H213" s="15">
        <v>3.9</v>
      </c>
      <c r="I213" s="15">
        <v>5.4</v>
      </c>
      <c r="J213" s="14"/>
      <c r="K213" s="14"/>
      <c r="L213" s="14"/>
      <c r="M213" s="14"/>
      <c r="N213" s="14"/>
      <c r="O213" s="14"/>
    </row>
    <row r="214" spans="1:17" ht="15.75" thickBot="1" x14ac:dyDescent="0.3">
      <c r="A214" s="21" t="s">
        <v>13</v>
      </c>
      <c r="B214" s="15">
        <v>7.88</v>
      </c>
      <c r="C214" s="15">
        <v>64.3</v>
      </c>
      <c r="D214" s="14"/>
      <c r="E214" s="15">
        <v>16.239999999999998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8">
        <f>10*(1+(C214/100))/((10/27.1)+(C214/100))</f>
        <v>16.235118667799437</v>
      </c>
      <c r="Q214">
        <f t="shared" si="9"/>
        <v>1.7682499999999999</v>
      </c>
    </row>
    <row r="215" spans="1:17" ht="15.75" thickBot="1" x14ac:dyDescent="0.3">
      <c r="A215" s="21" t="s">
        <v>13</v>
      </c>
      <c r="B215" s="15">
        <v>7.88</v>
      </c>
      <c r="C215" s="14"/>
      <c r="D215" s="14"/>
      <c r="E215" s="14"/>
      <c r="F215" s="14"/>
      <c r="G215" s="15">
        <v>20</v>
      </c>
      <c r="H215" s="15">
        <v>3.7</v>
      </c>
      <c r="I215" s="15">
        <v>5.4</v>
      </c>
      <c r="J215" s="14"/>
      <c r="K215" s="14"/>
      <c r="L215" s="14"/>
      <c r="M215" s="14"/>
      <c r="N215" s="14"/>
      <c r="O215" s="14"/>
    </row>
    <row r="216" spans="1:17" ht="15.75" thickBot="1" x14ac:dyDescent="0.3">
      <c r="A216" s="21" t="s">
        <v>13</v>
      </c>
      <c r="B216" s="15">
        <v>13.11</v>
      </c>
      <c r="C216" s="15">
        <v>46</v>
      </c>
      <c r="D216" s="14"/>
      <c r="E216" s="15">
        <v>17.61</v>
      </c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8">
        <f>10*(1+(C216/100))/((10/27.1)+(C216/100))</f>
        <v>17.611501824979968</v>
      </c>
      <c r="Q216">
        <f t="shared" si="9"/>
        <v>1.2649999999999999</v>
      </c>
    </row>
    <row r="217" spans="1:17" ht="15.75" thickBot="1" x14ac:dyDescent="0.3">
      <c r="A217" s="24" t="s">
        <v>13</v>
      </c>
      <c r="B217" s="23">
        <v>13.22</v>
      </c>
      <c r="C217" s="22"/>
      <c r="D217" s="22"/>
      <c r="E217" s="22"/>
      <c r="F217" s="22"/>
      <c r="G217" s="23">
        <v>8</v>
      </c>
      <c r="H217" s="23">
        <v>3.3</v>
      </c>
      <c r="I217" s="23">
        <v>2.5</v>
      </c>
      <c r="J217" s="22"/>
      <c r="K217" s="22"/>
      <c r="L217" s="22"/>
      <c r="M217" s="22"/>
      <c r="N217" s="22"/>
      <c r="O217" s="22"/>
    </row>
    <row r="218" spans="1:17" ht="15.75" thickBot="1" x14ac:dyDescent="0.3">
      <c r="A218" s="21" t="s">
        <v>13</v>
      </c>
      <c r="B218" s="15">
        <v>13.28</v>
      </c>
      <c r="C218" s="14"/>
      <c r="D218" s="14"/>
      <c r="E218" s="14"/>
      <c r="F218" s="14"/>
      <c r="G218" s="15">
        <v>8</v>
      </c>
      <c r="H218" s="15">
        <v>3.2</v>
      </c>
      <c r="I218" s="15">
        <v>2.4</v>
      </c>
      <c r="J218" s="14"/>
      <c r="K218" s="14"/>
      <c r="L218" s="14"/>
      <c r="M218" s="14"/>
      <c r="N218" s="14"/>
      <c r="O218" s="14"/>
    </row>
    <row r="219" spans="1:17" ht="15.75" thickBot="1" x14ac:dyDescent="0.3">
      <c r="A219" s="21" t="s">
        <v>13</v>
      </c>
      <c r="B219" s="15">
        <v>13.38</v>
      </c>
      <c r="C219" s="14"/>
      <c r="D219" s="14"/>
      <c r="E219" s="14"/>
      <c r="F219" s="14"/>
      <c r="G219" s="15">
        <v>17</v>
      </c>
      <c r="H219" s="15">
        <v>3</v>
      </c>
      <c r="I219" s="15">
        <v>5.7</v>
      </c>
      <c r="J219" s="14"/>
      <c r="K219" s="14"/>
      <c r="L219" s="14"/>
      <c r="M219" s="14"/>
      <c r="N219" s="14"/>
      <c r="O219" s="14"/>
    </row>
    <row r="220" spans="1:17" ht="15.75" thickBot="1" x14ac:dyDescent="0.3">
      <c r="A220" s="21" t="s">
        <v>13</v>
      </c>
      <c r="B220" s="15">
        <v>13.47</v>
      </c>
      <c r="C220" s="14"/>
      <c r="D220" s="14"/>
      <c r="E220" s="14"/>
      <c r="F220" s="14"/>
      <c r="G220" s="15">
        <v>23</v>
      </c>
      <c r="H220" s="15">
        <v>2.7</v>
      </c>
      <c r="I220" s="15">
        <v>8.5</v>
      </c>
      <c r="J220" s="14"/>
      <c r="K220" s="14"/>
      <c r="L220" s="14"/>
      <c r="M220" s="14"/>
      <c r="N220" s="14"/>
      <c r="O220" s="14"/>
    </row>
    <row r="221" spans="1:17" ht="15.75" thickBot="1" x14ac:dyDescent="0.3">
      <c r="A221" s="21" t="s">
        <v>13</v>
      </c>
      <c r="B221" s="15">
        <v>13.58</v>
      </c>
      <c r="C221" s="14"/>
      <c r="D221" s="14"/>
      <c r="E221" s="14"/>
      <c r="F221" s="14"/>
      <c r="G221" s="15">
        <v>19</v>
      </c>
      <c r="H221" s="15">
        <v>2.4</v>
      </c>
      <c r="I221" s="15">
        <v>7.9</v>
      </c>
      <c r="J221" s="14"/>
      <c r="K221" s="14"/>
      <c r="L221" s="14"/>
      <c r="M221" s="14"/>
      <c r="N221" s="14"/>
      <c r="O221" s="14"/>
    </row>
    <row r="222" spans="1:17" ht="15.75" thickBot="1" x14ac:dyDescent="0.3">
      <c r="A222" s="21" t="s">
        <v>13</v>
      </c>
      <c r="B222" s="15">
        <v>13.78</v>
      </c>
      <c r="C222" s="15">
        <v>44.3</v>
      </c>
      <c r="D222" s="15">
        <v>17.54</v>
      </c>
      <c r="E222" s="15">
        <v>17.77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8">
        <f>10*(1+(C222/100))/((10/27.1)+(C222/100))</f>
        <v>17.770855203064716</v>
      </c>
      <c r="Q222">
        <f t="shared" si="9"/>
        <v>1.2182499999999998</v>
      </c>
    </row>
    <row r="223" spans="1:17" ht="15.75" thickBot="1" x14ac:dyDescent="0.3">
      <c r="A223" s="21" t="s">
        <v>13</v>
      </c>
      <c r="B223" s="15">
        <v>13.86</v>
      </c>
      <c r="C223" s="15">
        <v>41.1</v>
      </c>
      <c r="D223" s="14"/>
      <c r="E223" s="15">
        <v>18.09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8">
        <f>10*(1+(C223/100))/((10/27.1)+(C223/100))</f>
        <v>18.089658010890286</v>
      </c>
      <c r="Q223">
        <f t="shared" si="9"/>
        <v>1.13025</v>
      </c>
    </row>
    <row r="224" spans="1:17" ht="15.75" thickBot="1" x14ac:dyDescent="0.3">
      <c r="A224" s="21" t="s">
        <v>13</v>
      </c>
      <c r="B224" s="15">
        <v>14.11</v>
      </c>
      <c r="C224" s="15">
        <v>60.1</v>
      </c>
      <c r="D224" s="14"/>
      <c r="E224" s="15">
        <v>16.510000000000002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8">
        <f>10*(1+(C224/100))/((10/27.1)+(C224/100))</f>
        <v>16.505091851136108</v>
      </c>
      <c r="Q224">
        <f t="shared" si="9"/>
        <v>1.6527500000000002</v>
      </c>
    </row>
    <row r="225" spans="1:17" ht="15.75" thickBot="1" x14ac:dyDescent="0.3">
      <c r="A225" s="21" t="s">
        <v>13</v>
      </c>
      <c r="B225" s="15">
        <v>14.22</v>
      </c>
      <c r="C225" s="14"/>
      <c r="D225" s="14"/>
      <c r="E225" s="14"/>
      <c r="F225" s="14"/>
      <c r="G225" s="15">
        <v>28</v>
      </c>
      <c r="H225" s="15">
        <v>3.4</v>
      </c>
      <c r="I225" s="15">
        <v>8.1999999999999993</v>
      </c>
      <c r="J225" s="14"/>
      <c r="K225" s="14"/>
      <c r="L225" s="14"/>
      <c r="M225" s="14"/>
      <c r="N225" s="14"/>
      <c r="O225" s="14"/>
    </row>
    <row r="226" spans="1:17" ht="15.75" thickBot="1" x14ac:dyDescent="0.3">
      <c r="A226" s="21" t="s">
        <v>13</v>
      </c>
      <c r="B226" s="15">
        <v>14.38</v>
      </c>
      <c r="C226" s="14"/>
      <c r="D226" s="14"/>
      <c r="E226" s="14"/>
      <c r="F226" s="14"/>
      <c r="G226" s="15">
        <v>48</v>
      </c>
      <c r="H226" s="15">
        <v>8.1</v>
      </c>
      <c r="I226" s="15">
        <v>5.9</v>
      </c>
      <c r="J226" s="14"/>
      <c r="K226" s="14"/>
      <c r="L226" s="14"/>
      <c r="M226" s="14"/>
      <c r="N226" s="14"/>
      <c r="O226" s="14"/>
    </row>
    <row r="227" spans="1:17" ht="15.75" thickBot="1" x14ac:dyDescent="0.3">
      <c r="A227" s="21" t="s">
        <v>13</v>
      </c>
      <c r="B227" s="15">
        <v>14.58</v>
      </c>
      <c r="C227" s="15">
        <v>61</v>
      </c>
      <c r="D227" s="15">
        <v>16.16</v>
      </c>
      <c r="E227" s="15">
        <v>16.45</v>
      </c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8">
        <f>10*(1+(C227/100))/((10/27.1)+(C227/100))</f>
        <v>16.445290414986239</v>
      </c>
      <c r="Q227">
        <f t="shared" si="9"/>
        <v>1.6775</v>
      </c>
    </row>
    <row r="228" spans="1:17" ht="15.75" thickBot="1" x14ac:dyDescent="0.3">
      <c r="A228" s="21" t="s">
        <v>13</v>
      </c>
      <c r="B228" s="15">
        <v>14.66</v>
      </c>
      <c r="C228" s="15">
        <v>60.1</v>
      </c>
      <c r="D228" s="14"/>
      <c r="E228" s="15">
        <v>16.510000000000002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8">
        <f>10*(1+(C228/100))/((10/27.1)+(C228/100))</f>
        <v>16.505091851136108</v>
      </c>
      <c r="Q228">
        <f t="shared" si="9"/>
        <v>1.6527500000000002</v>
      </c>
    </row>
    <row r="229" spans="1:17" ht="15.75" thickBot="1" x14ac:dyDescent="0.3">
      <c r="A229" s="21" t="s">
        <v>13</v>
      </c>
      <c r="B229" s="15">
        <v>14.72</v>
      </c>
      <c r="C229" s="14"/>
      <c r="D229" s="14"/>
      <c r="E229" s="14"/>
      <c r="F229" s="14"/>
      <c r="G229" s="15">
        <v>39</v>
      </c>
      <c r="H229" s="15">
        <v>3.9</v>
      </c>
      <c r="I229" s="15">
        <v>10</v>
      </c>
      <c r="J229" s="14"/>
      <c r="K229" s="14"/>
      <c r="L229" s="14"/>
      <c r="M229" s="14"/>
      <c r="N229" s="14"/>
      <c r="O229" s="14"/>
    </row>
    <row r="230" spans="1:17" ht="15.75" thickBot="1" x14ac:dyDescent="0.3">
      <c r="A230" s="21" t="s">
        <v>13</v>
      </c>
      <c r="B230" s="15">
        <v>14.82</v>
      </c>
      <c r="C230" s="14"/>
      <c r="D230" s="14"/>
      <c r="E230" s="14"/>
      <c r="F230" s="14"/>
      <c r="G230" s="15">
        <v>36</v>
      </c>
      <c r="H230" s="15">
        <v>3.6</v>
      </c>
      <c r="I230" s="15">
        <v>10</v>
      </c>
      <c r="J230" s="14"/>
      <c r="K230" s="14"/>
      <c r="L230" s="14"/>
      <c r="M230" s="14"/>
      <c r="N230" s="14"/>
      <c r="O230" s="14"/>
    </row>
    <row r="231" spans="1:17" ht="15.75" thickBot="1" x14ac:dyDescent="0.3">
      <c r="A231" s="21" t="s">
        <v>13</v>
      </c>
      <c r="B231" s="15">
        <v>15.11</v>
      </c>
      <c r="C231" s="15">
        <v>63.8</v>
      </c>
      <c r="D231" s="14"/>
      <c r="E231" s="15">
        <v>16.27</v>
      </c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8">
        <f>10*(1+(C231/100))/((10/27.1)+(C231/100))</f>
        <v>16.266077435525361</v>
      </c>
      <c r="Q231">
        <f t="shared" si="9"/>
        <v>1.7544999999999999</v>
      </c>
    </row>
    <row r="232" spans="1:17" ht="15.75" thickBot="1" x14ac:dyDescent="0.3">
      <c r="A232" s="21" t="s">
        <v>13</v>
      </c>
      <c r="B232" s="15">
        <v>15.28</v>
      </c>
      <c r="C232" s="15">
        <v>69.8</v>
      </c>
      <c r="D232" s="15">
        <v>15.8</v>
      </c>
      <c r="E232" s="15">
        <v>15.91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8">
        <f>10*(1+(C232/100))/((10/27.1)+(C232/100))</f>
        <v>15.91372190982093</v>
      </c>
      <c r="Q232">
        <f t="shared" si="9"/>
        <v>1.9195</v>
      </c>
    </row>
    <row r="233" spans="1:17" ht="15.75" thickBot="1" x14ac:dyDescent="0.3">
      <c r="A233" s="21" t="s">
        <v>13</v>
      </c>
      <c r="B233" s="15">
        <v>15.48</v>
      </c>
      <c r="C233" s="14"/>
      <c r="D233" s="14"/>
      <c r="E233" s="14"/>
      <c r="F233" s="14"/>
      <c r="G233" s="15">
        <v>34</v>
      </c>
      <c r="H233" s="15">
        <v>2.1</v>
      </c>
      <c r="I233" s="15">
        <v>16.2</v>
      </c>
      <c r="J233" s="14"/>
      <c r="K233" s="14"/>
      <c r="L233" s="14"/>
      <c r="M233" s="14"/>
      <c r="N233" s="14"/>
      <c r="O233" s="14"/>
    </row>
    <row r="234" spans="1:17" ht="15.75" thickBot="1" x14ac:dyDescent="0.3">
      <c r="A234" s="21" t="s">
        <v>13</v>
      </c>
      <c r="B234" s="15">
        <v>15.58</v>
      </c>
      <c r="C234" s="14"/>
      <c r="D234" s="14"/>
      <c r="E234" s="14"/>
      <c r="F234" s="14"/>
      <c r="G234" s="15">
        <v>27</v>
      </c>
      <c r="H234" s="15">
        <v>1.9</v>
      </c>
      <c r="I234" s="15">
        <v>14.2</v>
      </c>
      <c r="J234" s="14"/>
      <c r="K234" s="14"/>
      <c r="L234" s="14"/>
      <c r="M234" s="14"/>
      <c r="N234" s="14"/>
      <c r="O234" s="14"/>
    </row>
    <row r="235" spans="1:17" ht="15.75" thickBot="1" x14ac:dyDescent="0.3">
      <c r="A235" s="20" t="s">
        <v>13</v>
      </c>
      <c r="B235" s="12">
        <v>15.61</v>
      </c>
      <c r="C235" s="12">
        <v>59.4</v>
      </c>
      <c r="D235" s="11"/>
      <c r="E235" s="12">
        <v>16.559999999999999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8">
        <f>10*(1+(C235/100))/((10/27.1)+(C235/100))</f>
        <v>16.552376865128323</v>
      </c>
      <c r="Q235">
        <f t="shared" si="9"/>
        <v>1.6335</v>
      </c>
    </row>
    <row r="236" spans="1:17" ht="16.5" thickTop="1" thickBot="1" x14ac:dyDescent="0.3">
      <c r="A236" s="19" t="s">
        <v>12</v>
      </c>
      <c r="B236" s="18">
        <v>8.58</v>
      </c>
      <c r="C236" s="17"/>
      <c r="D236" s="17"/>
      <c r="E236" s="17"/>
      <c r="F236" s="17"/>
      <c r="G236" s="18">
        <v>7</v>
      </c>
      <c r="H236" s="18">
        <v>2.9</v>
      </c>
      <c r="I236" s="18">
        <v>2.2999999999999998</v>
      </c>
      <c r="J236" s="17"/>
      <c r="K236" s="17"/>
      <c r="L236" s="17"/>
      <c r="M236" s="17"/>
      <c r="N236" s="17"/>
      <c r="O236" s="17"/>
    </row>
    <row r="237" spans="1:17" ht="15.75" thickBot="1" x14ac:dyDescent="0.3">
      <c r="A237" s="16" t="s">
        <v>12</v>
      </c>
      <c r="B237" s="15">
        <v>8.98</v>
      </c>
      <c r="C237" s="15">
        <v>56</v>
      </c>
      <c r="D237" s="15">
        <v>16.53</v>
      </c>
      <c r="E237" s="15">
        <v>16.79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8">
        <f>10*(1+(C237/100))/((10/27.1)+(C237/100))</f>
        <v>16.792183031458531</v>
      </c>
      <c r="Q237">
        <f t="shared" si="9"/>
        <v>1.54</v>
      </c>
    </row>
    <row r="238" spans="1:17" ht="15.75" thickBot="1" x14ac:dyDescent="0.3">
      <c r="A238" s="16" t="s">
        <v>12</v>
      </c>
      <c r="B238" s="15">
        <v>9.18</v>
      </c>
      <c r="C238" s="15">
        <v>53.4</v>
      </c>
      <c r="D238" s="15">
        <v>16.670000000000002</v>
      </c>
      <c r="E238" s="15">
        <v>16.989999999999998</v>
      </c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8">
        <f>10*(1+(C238/100))/((10/27.1)+(C238/100))</f>
        <v>16.987748964096863</v>
      </c>
      <c r="Q238">
        <f t="shared" si="9"/>
        <v>1.4684999999999999</v>
      </c>
    </row>
    <row r="239" spans="1:17" ht="15.75" thickBot="1" x14ac:dyDescent="0.3">
      <c r="A239" s="16" t="s">
        <v>12</v>
      </c>
      <c r="B239" s="15">
        <v>9.2799999999999994</v>
      </c>
      <c r="C239" s="15">
        <v>51.5</v>
      </c>
      <c r="D239" s="14"/>
      <c r="E239" s="15">
        <v>17.14</v>
      </c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8">
        <f>10*(1+(C239/100))/((10/27.1)+(C239/100))</f>
        <v>17.137937511740031</v>
      </c>
      <c r="Q239">
        <f t="shared" si="9"/>
        <v>1.41625</v>
      </c>
    </row>
    <row r="240" spans="1:17" ht="15.75" thickBot="1" x14ac:dyDescent="0.3">
      <c r="A240" s="16" t="s">
        <v>12</v>
      </c>
      <c r="B240" s="15">
        <v>9.57</v>
      </c>
      <c r="C240" s="15">
        <v>50.7</v>
      </c>
      <c r="D240" s="14"/>
      <c r="E240" s="15">
        <v>17.2</v>
      </c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8">
        <f>10*(1+(C240/100))/((10/27.1)+(C240/100))</f>
        <v>17.203123881093696</v>
      </c>
      <c r="Q240">
        <f t="shared" si="9"/>
        <v>1.3942500000000002</v>
      </c>
    </row>
    <row r="241" spans="1:17" ht="15.75" thickBot="1" x14ac:dyDescent="0.3">
      <c r="A241" s="16" t="s">
        <v>12</v>
      </c>
      <c r="B241" s="15">
        <v>9.64</v>
      </c>
      <c r="C241" s="14"/>
      <c r="D241" s="14"/>
      <c r="E241" s="14"/>
      <c r="F241" s="14"/>
      <c r="G241" s="15">
        <v>27</v>
      </c>
      <c r="H241" s="15">
        <v>4.5</v>
      </c>
      <c r="I241" s="15">
        <v>6</v>
      </c>
      <c r="J241" s="14"/>
      <c r="K241" s="14"/>
      <c r="L241" s="14"/>
      <c r="M241" s="14"/>
      <c r="N241" s="14"/>
      <c r="O241" s="14"/>
    </row>
    <row r="242" spans="1:17" ht="16.5" thickTop="1" thickBot="1" x14ac:dyDescent="0.3">
      <c r="A242" s="19" t="s">
        <v>12</v>
      </c>
      <c r="B242" s="18">
        <v>9.74</v>
      </c>
      <c r="C242" s="17"/>
      <c r="D242" s="17"/>
      <c r="E242" s="17"/>
      <c r="F242" s="17"/>
      <c r="G242" s="18">
        <v>24</v>
      </c>
      <c r="H242" s="18">
        <v>4.4000000000000004</v>
      </c>
      <c r="I242" s="18">
        <v>5.5</v>
      </c>
      <c r="J242" s="17"/>
      <c r="K242" s="17"/>
      <c r="L242" s="17"/>
      <c r="M242" s="17"/>
      <c r="N242" s="17"/>
      <c r="O242" s="17"/>
    </row>
    <row r="243" spans="1:17" ht="15.75" thickBot="1" x14ac:dyDescent="0.3">
      <c r="A243" s="16" t="s">
        <v>12</v>
      </c>
      <c r="B243" s="15">
        <v>9.84</v>
      </c>
      <c r="C243" s="14"/>
      <c r="D243" s="14"/>
      <c r="E243" s="14"/>
      <c r="F243" s="14"/>
      <c r="G243" s="15">
        <v>25</v>
      </c>
      <c r="H243" s="15">
        <v>3.8</v>
      </c>
      <c r="I243" s="15">
        <v>6.6</v>
      </c>
      <c r="J243" s="14"/>
      <c r="K243" s="14"/>
      <c r="L243" s="14"/>
      <c r="M243" s="14"/>
      <c r="N243" s="14"/>
      <c r="O243" s="14"/>
    </row>
    <row r="244" spans="1:17" ht="15.75" thickBot="1" x14ac:dyDescent="0.3">
      <c r="A244" s="16" t="s">
        <v>12</v>
      </c>
      <c r="B244" s="15">
        <v>9.94</v>
      </c>
      <c r="C244" s="14"/>
      <c r="D244" s="14"/>
      <c r="E244" s="14"/>
      <c r="F244" s="14"/>
      <c r="G244" s="15">
        <v>17</v>
      </c>
      <c r="H244" s="15">
        <v>3.9</v>
      </c>
      <c r="I244" s="15">
        <v>4.4000000000000004</v>
      </c>
      <c r="J244" s="14"/>
      <c r="K244" s="14"/>
      <c r="L244" s="14"/>
      <c r="M244" s="14"/>
      <c r="N244" s="14"/>
      <c r="O244" s="14"/>
    </row>
    <row r="245" spans="1:17" ht="15.75" thickBot="1" x14ac:dyDescent="0.3">
      <c r="A245" s="16" t="s">
        <v>12</v>
      </c>
      <c r="B245" s="15">
        <v>10.14</v>
      </c>
      <c r="C245" s="15">
        <v>47</v>
      </c>
      <c r="D245" s="15">
        <v>17.309999999999999</v>
      </c>
      <c r="E245" s="15">
        <v>17.52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8">
        <f>10*(1+(C245/100))/((10/27.1)+(C245/100))</f>
        <v>17.520781105686765</v>
      </c>
      <c r="Q245">
        <f t="shared" si="9"/>
        <v>1.2925</v>
      </c>
    </row>
    <row r="246" spans="1:17" ht="15.75" thickBot="1" x14ac:dyDescent="0.3">
      <c r="A246" s="16" t="s">
        <v>12</v>
      </c>
      <c r="B246" s="15">
        <v>10.28</v>
      </c>
      <c r="C246" s="14"/>
      <c r="D246" s="14"/>
      <c r="E246" s="14"/>
      <c r="F246" s="14"/>
      <c r="G246" s="15">
        <v>22</v>
      </c>
      <c r="H246" s="15">
        <v>3.8</v>
      </c>
      <c r="I246" s="15">
        <v>5.8</v>
      </c>
      <c r="J246" s="14"/>
      <c r="K246" s="14"/>
      <c r="L246" s="14"/>
      <c r="M246" s="14"/>
      <c r="N246" s="14"/>
      <c r="O246" s="14"/>
    </row>
    <row r="247" spans="1:17" ht="15.75" thickBot="1" x14ac:dyDescent="0.3">
      <c r="A247" s="16" t="s">
        <v>12</v>
      </c>
      <c r="B247" s="15">
        <v>10.32</v>
      </c>
      <c r="C247" s="15">
        <v>44.5</v>
      </c>
      <c r="D247" s="14"/>
      <c r="E247" s="15">
        <v>17.760000000000002</v>
      </c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8">
        <f>10*(1+(C247/100))/((10/27.1)+(C247/100))</f>
        <v>17.751762279290105</v>
      </c>
      <c r="Q247">
        <f t="shared" si="9"/>
        <v>1.2237499999999999</v>
      </c>
    </row>
    <row r="248" spans="1:17" ht="15.75" thickBot="1" x14ac:dyDescent="0.3">
      <c r="A248" s="16" t="s">
        <v>12</v>
      </c>
      <c r="B248" s="15">
        <v>10.57</v>
      </c>
      <c r="C248" s="15">
        <v>43.6</v>
      </c>
      <c r="D248" s="14"/>
      <c r="E248" s="15">
        <v>17.84</v>
      </c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8">
        <f>10*(1+(C248/100))/((10/27.1)+(C248/100))</f>
        <v>17.838427547259759</v>
      </c>
      <c r="Q248">
        <f t="shared" si="9"/>
        <v>1.1990000000000001</v>
      </c>
    </row>
    <row r="249" spans="1:17" ht="15.75" thickBot="1" x14ac:dyDescent="0.3">
      <c r="A249" s="13" t="s">
        <v>12</v>
      </c>
      <c r="B249" s="12">
        <v>10.79</v>
      </c>
      <c r="C249" s="12">
        <v>42.3</v>
      </c>
      <c r="D249" s="12">
        <v>17.670000000000002</v>
      </c>
      <c r="E249" s="12">
        <v>17.96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8">
        <f>10*(1+(C249/100))/((10/27.1)+(C249/100))</f>
        <v>17.967088006038217</v>
      </c>
      <c r="Q249">
        <f t="shared" si="9"/>
        <v>1.1632499999999999</v>
      </c>
    </row>
    <row r="250" spans="1:17" ht="16.5" thickTop="1" thickBot="1" x14ac:dyDescent="0.3">
      <c r="A250" s="21" t="s">
        <v>11</v>
      </c>
      <c r="B250" s="15">
        <v>8.52</v>
      </c>
      <c r="C250" s="15">
        <v>57.8</v>
      </c>
      <c r="D250" s="14"/>
      <c r="E250" s="15">
        <v>16.66</v>
      </c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8">
        <f>10*(1+(C250/100))/((10/27.1)+(C250/100))</f>
        <v>16.663081850700205</v>
      </c>
      <c r="Q250">
        <f t="shared" si="9"/>
        <v>1.5894999999999999</v>
      </c>
    </row>
    <row r="251" spans="1:17" ht="15.75" thickBot="1" x14ac:dyDescent="0.3">
      <c r="A251" s="21" t="s">
        <v>11</v>
      </c>
      <c r="B251" s="15">
        <v>8.59</v>
      </c>
      <c r="C251" s="14"/>
      <c r="D251" s="14"/>
      <c r="E251" s="14"/>
      <c r="F251" s="14"/>
      <c r="G251" s="15">
        <v>11</v>
      </c>
      <c r="H251" s="15">
        <v>4.5</v>
      </c>
      <c r="I251" s="15">
        <v>2.4</v>
      </c>
      <c r="J251" s="14"/>
      <c r="K251" s="14"/>
      <c r="L251" s="14"/>
      <c r="M251" s="14"/>
      <c r="N251" s="14"/>
      <c r="O251" s="14"/>
    </row>
    <row r="252" spans="1:17" ht="15.75" thickBot="1" x14ac:dyDescent="0.3">
      <c r="A252" s="24" t="s">
        <v>11</v>
      </c>
      <c r="B252" s="23">
        <v>8.7799999999999994</v>
      </c>
      <c r="C252" s="23">
        <v>57.2</v>
      </c>
      <c r="D252" s="23">
        <v>16.510000000000002</v>
      </c>
      <c r="E252" s="23">
        <v>16.71</v>
      </c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8">
        <f>10*(1+(C252/100))/((10/27.1)+(C252/100))</f>
        <v>16.705566796856619</v>
      </c>
      <c r="Q252">
        <f t="shared" si="9"/>
        <v>1.5730000000000002</v>
      </c>
    </row>
    <row r="253" spans="1:17" ht="15.75" thickBot="1" x14ac:dyDescent="0.3">
      <c r="A253" s="21" t="s">
        <v>11</v>
      </c>
      <c r="B253" s="15">
        <v>8.93</v>
      </c>
      <c r="C253" s="14"/>
      <c r="D253" s="14"/>
      <c r="E253" s="14"/>
      <c r="F253" s="14"/>
      <c r="G253" s="15">
        <v>24</v>
      </c>
      <c r="H253" s="15">
        <v>4.5</v>
      </c>
      <c r="I253" s="15">
        <v>5.3</v>
      </c>
      <c r="J253" s="14"/>
      <c r="K253" s="14"/>
      <c r="L253" s="14"/>
      <c r="M253" s="14"/>
      <c r="N253" s="14"/>
      <c r="O253" s="14"/>
    </row>
    <row r="254" spans="1:17" ht="15.75" thickBot="1" x14ac:dyDescent="0.3">
      <c r="A254" s="21" t="s">
        <v>11</v>
      </c>
      <c r="B254" s="15">
        <v>9.0399999999999991</v>
      </c>
      <c r="C254" s="14"/>
      <c r="D254" s="14"/>
      <c r="E254" s="14"/>
      <c r="F254" s="14"/>
      <c r="G254" s="15">
        <v>19</v>
      </c>
      <c r="H254" s="15">
        <v>4.2</v>
      </c>
      <c r="I254" s="15">
        <v>4.5</v>
      </c>
      <c r="J254" s="14"/>
      <c r="K254" s="14"/>
      <c r="L254" s="14"/>
      <c r="M254" s="14"/>
      <c r="N254" s="14"/>
      <c r="O254" s="14"/>
    </row>
    <row r="255" spans="1:17" ht="15.75" thickBot="1" x14ac:dyDescent="0.3">
      <c r="A255" s="21" t="s">
        <v>11</v>
      </c>
      <c r="B255" s="15">
        <v>9.1300000000000008</v>
      </c>
      <c r="C255" s="14"/>
      <c r="D255" s="14"/>
      <c r="E255" s="14"/>
      <c r="F255" s="14"/>
      <c r="G255" s="15">
        <v>10</v>
      </c>
      <c r="H255" s="15">
        <v>4.5999999999999996</v>
      </c>
      <c r="I255" s="15">
        <v>2.1</v>
      </c>
      <c r="J255" s="14"/>
      <c r="K255" s="14"/>
      <c r="L255" s="14"/>
      <c r="M255" s="14"/>
      <c r="N255" s="14"/>
      <c r="O255" s="14"/>
    </row>
    <row r="256" spans="1:17" ht="15.75" thickBot="1" x14ac:dyDescent="0.3">
      <c r="A256" s="21" t="s">
        <v>11</v>
      </c>
      <c r="B256" s="15">
        <v>9.23</v>
      </c>
      <c r="C256" s="14"/>
      <c r="D256" s="14"/>
      <c r="E256" s="14"/>
      <c r="F256" s="14"/>
      <c r="G256" s="15">
        <v>25</v>
      </c>
      <c r="H256" s="15">
        <v>4.5999999999999996</v>
      </c>
      <c r="I256" s="15">
        <v>5.4</v>
      </c>
      <c r="J256" s="14"/>
      <c r="K256" s="14"/>
      <c r="L256" s="14"/>
      <c r="M256" s="14"/>
      <c r="N256" s="14"/>
      <c r="O256" s="14"/>
    </row>
    <row r="257" spans="1:17" ht="15.75" thickBot="1" x14ac:dyDescent="0.3">
      <c r="A257" s="21" t="s">
        <v>11</v>
      </c>
      <c r="B257" s="15">
        <v>9.2799999999999994</v>
      </c>
      <c r="C257" s="15">
        <v>53.3</v>
      </c>
      <c r="D257" s="14"/>
      <c r="E257" s="15">
        <v>17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8">
        <f>10*(1+(C257/100))/((10/27.1)+(C257/100))</f>
        <v>16.995495882475669</v>
      </c>
      <c r="Q257">
        <f t="shared" si="9"/>
        <v>1.4657499999999999</v>
      </c>
    </row>
    <row r="258" spans="1:17" ht="15.75" thickBot="1" x14ac:dyDescent="0.3">
      <c r="A258" s="21" t="s">
        <v>11</v>
      </c>
      <c r="B258" s="15">
        <v>9.5299999999999994</v>
      </c>
      <c r="C258" s="15">
        <v>49.9</v>
      </c>
      <c r="D258" s="14"/>
      <c r="E258" s="15">
        <v>17.27</v>
      </c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8">
        <f>10*(1+(C258/100))/((10/27.1)+(C258/100))</f>
        <v>17.269511837401001</v>
      </c>
      <c r="Q258">
        <f t="shared" si="9"/>
        <v>1.37225</v>
      </c>
    </row>
    <row r="259" spans="1:17" ht="15.75" thickBot="1" x14ac:dyDescent="0.3">
      <c r="A259" s="21" t="s">
        <v>11</v>
      </c>
      <c r="B259" s="15">
        <v>9.59</v>
      </c>
      <c r="C259" s="14"/>
      <c r="D259" s="14"/>
      <c r="E259" s="14"/>
      <c r="F259" s="14"/>
      <c r="G259" s="15">
        <v>26</v>
      </c>
      <c r="H259" s="15">
        <v>4.0999999999999996</v>
      </c>
      <c r="I259" s="15">
        <v>6.3</v>
      </c>
      <c r="J259" s="14"/>
      <c r="K259" s="14"/>
      <c r="L259" s="14"/>
      <c r="M259" s="14"/>
      <c r="N259" s="14"/>
      <c r="O259" s="14"/>
    </row>
    <row r="260" spans="1:17" ht="15.75" thickBot="1" x14ac:dyDescent="0.3">
      <c r="A260" s="21" t="s">
        <v>11</v>
      </c>
      <c r="B260" s="15">
        <v>9.6300000000000008</v>
      </c>
      <c r="C260" s="14"/>
      <c r="D260" s="14"/>
      <c r="E260" s="14"/>
      <c r="F260" s="14"/>
      <c r="G260" s="15">
        <v>30</v>
      </c>
      <c r="H260" s="15">
        <v>4.0999999999999996</v>
      </c>
      <c r="I260" s="15">
        <v>7.3</v>
      </c>
      <c r="J260" s="14"/>
      <c r="K260" s="14"/>
      <c r="L260" s="14"/>
      <c r="M260" s="14"/>
      <c r="N260" s="14"/>
      <c r="O260" s="14"/>
    </row>
    <row r="261" spans="1:17" ht="15.75" thickBot="1" x14ac:dyDescent="0.3">
      <c r="A261" s="21" t="s">
        <v>11</v>
      </c>
      <c r="B261" s="15">
        <v>9.7899999999999991</v>
      </c>
      <c r="C261" s="14"/>
      <c r="D261" s="14"/>
      <c r="E261" s="14"/>
      <c r="F261" s="14"/>
      <c r="G261" s="15">
        <v>26</v>
      </c>
      <c r="H261" s="15">
        <v>4.5999999999999996</v>
      </c>
      <c r="I261" s="15">
        <v>5.7</v>
      </c>
      <c r="J261" s="14"/>
      <c r="K261" s="14"/>
      <c r="L261" s="14"/>
      <c r="M261" s="14"/>
      <c r="N261" s="14"/>
      <c r="O261" s="14"/>
    </row>
    <row r="262" spans="1:17" ht="15.75" thickBot="1" x14ac:dyDescent="0.3">
      <c r="A262" s="21" t="s">
        <v>11</v>
      </c>
      <c r="B262" s="15">
        <v>9.99</v>
      </c>
      <c r="C262" s="14"/>
      <c r="D262" s="14"/>
      <c r="E262" s="14"/>
      <c r="F262" s="14"/>
      <c r="G262" s="15">
        <v>24</v>
      </c>
      <c r="H262" s="15">
        <v>3.3</v>
      </c>
      <c r="I262" s="15">
        <v>7.3</v>
      </c>
      <c r="J262" s="14"/>
      <c r="K262" s="14"/>
      <c r="L262" s="14"/>
      <c r="M262" s="14"/>
      <c r="N262" s="14"/>
      <c r="O262" s="14"/>
    </row>
    <row r="263" spans="1:17" ht="15.75" thickBot="1" x14ac:dyDescent="0.3">
      <c r="A263" s="21" t="s">
        <v>11</v>
      </c>
      <c r="B263" s="15">
        <v>10.18</v>
      </c>
      <c r="C263" s="15">
        <v>45.1</v>
      </c>
      <c r="D263" s="15">
        <v>17.46</v>
      </c>
      <c r="E263" s="15">
        <v>17.7</v>
      </c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8">
        <f>10*(1+(C263/100))/((10/27.1)+(C263/100))</f>
        <v>17.695042322732778</v>
      </c>
      <c r="Q263">
        <f t="shared" ref="Q263:Q306" si="10">2.75*C263/100</f>
        <v>1.2402500000000001</v>
      </c>
    </row>
    <row r="264" spans="1:17" ht="15.75" thickBot="1" x14ac:dyDescent="0.3">
      <c r="A264" s="21" t="s">
        <v>11</v>
      </c>
      <c r="B264" s="15">
        <v>10.29</v>
      </c>
      <c r="C264" s="14"/>
      <c r="D264" s="14"/>
      <c r="E264" s="14"/>
      <c r="F264" s="14"/>
      <c r="G264" s="15">
        <v>24</v>
      </c>
      <c r="H264" s="15">
        <v>5.2</v>
      </c>
      <c r="I264" s="15">
        <v>4.5999999999999996</v>
      </c>
      <c r="J264" s="14"/>
      <c r="K264" s="14"/>
      <c r="L264" s="14"/>
      <c r="M264" s="14"/>
      <c r="N264" s="14"/>
      <c r="O264" s="14"/>
    </row>
    <row r="265" spans="1:17" ht="15.75" thickBot="1" x14ac:dyDescent="0.3">
      <c r="A265" s="21" t="s">
        <v>11</v>
      </c>
      <c r="B265" s="15">
        <v>10.53</v>
      </c>
      <c r="C265" s="15">
        <v>45.8</v>
      </c>
      <c r="D265" s="14"/>
      <c r="E265" s="15">
        <v>17.63</v>
      </c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8">
        <f>10*(1+(C265/100))/((10/27.1)+(C265/100))</f>
        <v>17.62990924423741</v>
      </c>
      <c r="Q265">
        <f t="shared" si="10"/>
        <v>1.2594999999999998</v>
      </c>
    </row>
    <row r="266" spans="1:17" ht="15.75" thickBot="1" x14ac:dyDescent="0.3">
      <c r="A266" s="21" t="s">
        <v>11</v>
      </c>
      <c r="B266" s="15">
        <v>10.65</v>
      </c>
      <c r="C266" s="15">
        <v>42.3</v>
      </c>
      <c r="D266" s="15">
        <v>17.77</v>
      </c>
      <c r="E266" s="15">
        <v>17.97</v>
      </c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8">
        <f>10*(1+(C266/100))/((10/27.1)+(C266/100))</f>
        <v>17.967088006038217</v>
      </c>
      <c r="Q266">
        <f t="shared" si="10"/>
        <v>1.1632499999999999</v>
      </c>
    </row>
    <row r="267" spans="1:17" ht="15.75" thickBot="1" x14ac:dyDescent="0.3">
      <c r="A267" s="21" t="s">
        <v>11</v>
      </c>
      <c r="B267" s="15">
        <v>10.83</v>
      </c>
      <c r="C267" s="14"/>
      <c r="D267" s="14"/>
      <c r="E267" s="14"/>
      <c r="F267" s="14"/>
      <c r="G267" s="15">
        <v>20</v>
      </c>
      <c r="H267" s="15">
        <v>4.0999999999999996</v>
      </c>
      <c r="I267" s="15">
        <v>4.9000000000000004</v>
      </c>
      <c r="J267" s="14"/>
      <c r="K267" s="14"/>
      <c r="L267" s="14"/>
      <c r="M267" s="14"/>
      <c r="N267" s="14"/>
      <c r="O267" s="14"/>
    </row>
    <row r="268" spans="1:17" ht="15.75" thickBot="1" x14ac:dyDescent="0.3">
      <c r="A268" s="21" t="s">
        <v>11</v>
      </c>
      <c r="B268" s="15">
        <v>10.89</v>
      </c>
      <c r="C268" s="15">
        <v>42</v>
      </c>
      <c r="D268" s="14"/>
      <c r="E268" s="15">
        <v>17.989999999999998</v>
      </c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8">
        <f>10*(1+(C268/100))/((10/27.1)+(C268/100))</f>
        <v>17.997380974651573</v>
      </c>
      <c r="Q268">
        <f t="shared" si="10"/>
        <v>1.155</v>
      </c>
    </row>
    <row r="269" spans="1:17" ht="15.75" thickBot="1" x14ac:dyDescent="0.3">
      <c r="A269" s="21" t="s">
        <v>11</v>
      </c>
      <c r="B269" s="15">
        <v>10.93</v>
      </c>
      <c r="C269" s="14"/>
      <c r="D269" s="14"/>
      <c r="E269" s="14"/>
      <c r="F269" s="14"/>
      <c r="G269" s="15">
        <v>25</v>
      </c>
      <c r="H269" s="15">
        <v>3.7</v>
      </c>
      <c r="I269" s="15">
        <v>6.8</v>
      </c>
      <c r="J269" s="14"/>
      <c r="K269" s="14"/>
      <c r="L269" s="14"/>
      <c r="M269" s="14"/>
      <c r="N269" s="14"/>
      <c r="O269" s="14"/>
    </row>
    <row r="270" spans="1:17" ht="15.75" thickBot="1" x14ac:dyDescent="0.3">
      <c r="A270" s="21" t="s">
        <v>11</v>
      </c>
      <c r="B270" s="15">
        <v>11.55</v>
      </c>
      <c r="C270" s="15">
        <v>40.700000000000003</v>
      </c>
      <c r="D270" s="15">
        <v>17.86</v>
      </c>
      <c r="E270" s="15">
        <v>18.13</v>
      </c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8">
        <f t="shared" ref="P270:P277" si="11">10*(1+(C270/100))/((10/27.1)+(C270/100))</f>
        <v>18.131357080700152</v>
      </c>
      <c r="Q270">
        <f t="shared" si="10"/>
        <v>1.1192500000000001</v>
      </c>
    </row>
    <row r="271" spans="1:17" ht="15.75" thickBot="1" x14ac:dyDescent="0.3">
      <c r="A271" s="24" t="s">
        <v>11</v>
      </c>
      <c r="B271" s="23">
        <v>11.71</v>
      </c>
      <c r="C271" s="23">
        <v>41.5</v>
      </c>
      <c r="D271" s="23">
        <v>17.73</v>
      </c>
      <c r="E271" s="23">
        <v>18.04</v>
      </c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8">
        <f t="shared" si="11"/>
        <v>18.048384439790084</v>
      </c>
      <c r="Q271">
        <f t="shared" si="10"/>
        <v>1.1412500000000001</v>
      </c>
    </row>
    <row r="272" spans="1:17" ht="15.75" thickBot="1" x14ac:dyDescent="0.3">
      <c r="A272" s="21" t="s">
        <v>11</v>
      </c>
      <c r="B272" s="15">
        <v>11.87</v>
      </c>
      <c r="C272" s="15">
        <v>40.6</v>
      </c>
      <c r="D272" s="15">
        <v>17.88</v>
      </c>
      <c r="E272" s="15">
        <v>18.14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8">
        <f t="shared" si="11"/>
        <v>18.141849104396602</v>
      </c>
      <c r="Q272">
        <f t="shared" si="10"/>
        <v>1.1165</v>
      </c>
    </row>
    <row r="273" spans="1:17" ht="15.75" thickBot="1" x14ac:dyDescent="0.3">
      <c r="A273" s="21" t="s">
        <v>11</v>
      </c>
      <c r="B273" s="15">
        <v>11.96</v>
      </c>
      <c r="C273" s="15">
        <v>38.5</v>
      </c>
      <c r="D273" s="14"/>
      <c r="E273" s="15">
        <v>18.36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8">
        <f t="shared" si="11"/>
        <v>18.368610370225365</v>
      </c>
      <c r="Q273">
        <f t="shared" si="10"/>
        <v>1.0587500000000001</v>
      </c>
    </row>
    <row r="274" spans="1:17" ht="15.75" thickBot="1" x14ac:dyDescent="0.3">
      <c r="A274" s="21" t="s">
        <v>11</v>
      </c>
      <c r="B274" s="15">
        <v>12.1</v>
      </c>
      <c r="C274" s="15">
        <v>43</v>
      </c>
      <c r="D274" s="14"/>
      <c r="E274" s="15">
        <v>17.89</v>
      </c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8">
        <f t="shared" si="11"/>
        <v>17.897289059252756</v>
      </c>
      <c r="Q274">
        <f t="shared" si="10"/>
        <v>1.1825000000000001</v>
      </c>
    </row>
    <row r="275" spans="1:17" ht="15.75" thickBot="1" x14ac:dyDescent="0.3">
      <c r="A275" s="21" t="s">
        <v>11</v>
      </c>
      <c r="B275" s="15">
        <v>12.25</v>
      </c>
      <c r="C275" s="15">
        <v>44</v>
      </c>
      <c r="D275" s="14"/>
      <c r="E275" s="15">
        <v>17.8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8">
        <f t="shared" si="11"/>
        <v>17.799671592775038</v>
      </c>
      <c r="Q275">
        <f t="shared" si="10"/>
        <v>1.21</v>
      </c>
    </row>
    <row r="276" spans="1:17" ht="15.75" thickBot="1" x14ac:dyDescent="0.3">
      <c r="A276" s="21" t="s">
        <v>11</v>
      </c>
      <c r="B276" s="15">
        <v>12.57</v>
      </c>
      <c r="C276" s="15">
        <v>47.3</v>
      </c>
      <c r="D276" s="14"/>
      <c r="E276" s="15">
        <v>17.489999999999998</v>
      </c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8">
        <f t="shared" si="11"/>
        <v>17.493985090913871</v>
      </c>
      <c r="Q276">
        <f t="shared" si="10"/>
        <v>1.3007499999999999</v>
      </c>
    </row>
    <row r="277" spans="1:17" ht="15.75" thickBot="1" x14ac:dyDescent="0.3">
      <c r="A277" s="21" t="s">
        <v>11</v>
      </c>
      <c r="B277" s="15">
        <v>12.73</v>
      </c>
      <c r="C277" s="15">
        <v>45.6</v>
      </c>
      <c r="D277" s="15">
        <v>17.440000000000001</v>
      </c>
      <c r="E277" s="15">
        <v>17.649999999999999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8">
        <f t="shared" si="11"/>
        <v>17.648405911189034</v>
      </c>
      <c r="Q277">
        <f t="shared" si="10"/>
        <v>1.254</v>
      </c>
    </row>
    <row r="278" spans="1:17" ht="15.75" thickBot="1" x14ac:dyDescent="0.3">
      <c r="A278" s="21" t="s">
        <v>11</v>
      </c>
      <c r="B278" s="15">
        <v>12.87</v>
      </c>
      <c r="C278" s="14"/>
      <c r="D278" s="14"/>
      <c r="E278" s="14"/>
      <c r="F278" s="14"/>
      <c r="G278" s="15">
        <v>24</v>
      </c>
      <c r="H278" s="15">
        <v>3.7</v>
      </c>
      <c r="I278" s="15">
        <v>6.5</v>
      </c>
      <c r="J278" s="14"/>
      <c r="K278" s="14"/>
      <c r="L278" s="14"/>
      <c r="M278" s="14"/>
      <c r="N278" s="14"/>
      <c r="O278" s="14"/>
    </row>
    <row r="279" spans="1:17" ht="15.75" thickBot="1" x14ac:dyDescent="0.3">
      <c r="A279" s="21" t="s">
        <v>11</v>
      </c>
      <c r="B279" s="15">
        <v>12.97</v>
      </c>
      <c r="C279" s="14"/>
      <c r="D279" s="14"/>
      <c r="E279" s="14"/>
      <c r="F279" s="14"/>
      <c r="G279" s="15">
        <v>24</v>
      </c>
      <c r="H279" s="15">
        <v>4.0999999999999996</v>
      </c>
      <c r="I279" s="15">
        <v>5.9</v>
      </c>
      <c r="J279" s="14"/>
      <c r="K279" s="14"/>
      <c r="L279" s="14"/>
      <c r="M279" s="14"/>
      <c r="N279" s="14"/>
      <c r="O279" s="14"/>
    </row>
    <row r="280" spans="1:17" ht="15.75" thickBot="1" x14ac:dyDescent="0.3">
      <c r="A280" s="21" t="s">
        <v>11</v>
      </c>
      <c r="B280" s="15">
        <v>13.07</v>
      </c>
      <c r="C280" s="14"/>
      <c r="D280" s="14"/>
      <c r="E280" s="14"/>
      <c r="F280" s="14"/>
      <c r="G280" s="15">
        <v>26</v>
      </c>
      <c r="H280" s="15">
        <v>4.5999999999999996</v>
      </c>
      <c r="I280" s="15">
        <v>5.7</v>
      </c>
      <c r="J280" s="14"/>
      <c r="K280" s="14"/>
      <c r="L280" s="14"/>
      <c r="M280" s="14"/>
      <c r="N280" s="14"/>
      <c r="O280" s="14"/>
    </row>
    <row r="281" spans="1:17" ht="15.75" thickBot="1" x14ac:dyDescent="0.3">
      <c r="A281" s="21" t="s">
        <v>11</v>
      </c>
      <c r="B281" s="15">
        <v>13.17</v>
      </c>
      <c r="C281" s="14"/>
      <c r="D281" s="14"/>
      <c r="E281" s="14"/>
      <c r="F281" s="14"/>
      <c r="G281" s="15">
        <v>28</v>
      </c>
      <c r="H281" s="15">
        <v>4.0999999999999996</v>
      </c>
      <c r="I281" s="15">
        <v>6.8</v>
      </c>
      <c r="J281" s="14"/>
      <c r="K281" s="14"/>
      <c r="L281" s="14"/>
      <c r="M281" s="14"/>
      <c r="N281" s="14"/>
      <c r="O281" s="14"/>
    </row>
    <row r="282" spans="1:17" ht="15.75" thickBot="1" x14ac:dyDescent="0.3">
      <c r="A282" s="21" t="s">
        <v>11</v>
      </c>
      <c r="B282" s="15">
        <v>13.32</v>
      </c>
      <c r="C282" s="15">
        <v>45.7</v>
      </c>
      <c r="D282" s="14"/>
      <c r="E282" s="15">
        <v>17.64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8">
        <f>10*(1+(C282/100))/((10/27.1)+(C282/100))</f>
        <v>17.639146381233612</v>
      </c>
      <c r="Q282">
        <f t="shared" si="10"/>
        <v>1.25675</v>
      </c>
    </row>
    <row r="283" spans="1:17" ht="15.75" thickBot="1" x14ac:dyDescent="0.3">
      <c r="A283" s="21" t="s">
        <v>11</v>
      </c>
      <c r="B283" s="15">
        <v>13.57</v>
      </c>
      <c r="C283" s="15">
        <v>43.8</v>
      </c>
      <c r="D283" s="15">
        <v>17.68</v>
      </c>
      <c r="E283" s="15">
        <v>17.809999999999999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8">
        <f>10*(1+(C283/100))/((10/27.1)+(C283/100))</f>
        <v>17.819001545510247</v>
      </c>
      <c r="Q283">
        <f t="shared" si="10"/>
        <v>1.2044999999999999</v>
      </c>
    </row>
    <row r="284" spans="1:17" ht="15.75" thickBot="1" x14ac:dyDescent="0.3">
      <c r="A284" s="21" t="s">
        <v>11</v>
      </c>
      <c r="B284" s="15">
        <v>13.77</v>
      </c>
      <c r="C284" s="14"/>
      <c r="D284" s="14"/>
      <c r="E284" s="14"/>
      <c r="F284" s="14"/>
      <c r="G284" s="15">
        <v>18</v>
      </c>
      <c r="H284" s="15">
        <v>3.2</v>
      </c>
      <c r="I284" s="15">
        <v>5.6</v>
      </c>
      <c r="J284" s="14"/>
      <c r="K284" s="14"/>
      <c r="L284" s="14"/>
      <c r="M284" s="14"/>
      <c r="N284" s="14"/>
      <c r="O284" s="14"/>
    </row>
    <row r="285" spans="1:17" ht="15.75" thickBot="1" x14ac:dyDescent="0.3">
      <c r="A285" s="21" t="s">
        <v>11</v>
      </c>
      <c r="B285" s="15">
        <v>13.97</v>
      </c>
      <c r="C285" s="14"/>
      <c r="D285" s="14"/>
      <c r="E285" s="14"/>
      <c r="F285" s="14"/>
      <c r="G285" s="15">
        <v>24</v>
      </c>
      <c r="H285" s="15">
        <v>3.1</v>
      </c>
      <c r="I285" s="15">
        <v>7.7</v>
      </c>
      <c r="J285" s="14"/>
      <c r="K285" s="14"/>
      <c r="L285" s="14"/>
      <c r="M285" s="14"/>
      <c r="N285" s="14"/>
      <c r="O285" s="14"/>
    </row>
    <row r="286" spans="1:17" ht="15.75" thickBot="1" x14ac:dyDescent="0.3">
      <c r="A286" s="20" t="s">
        <v>11</v>
      </c>
      <c r="B286" s="12">
        <v>14.02</v>
      </c>
      <c r="C286" s="12">
        <v>64.599999999999994</v>
      </c>
      <c r="D286" s="11"/>
      <c r="E286" s="12">
        <v>16.21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8">
        <f>10*(1+(C286/100))/((10/27.1)+(C286/100))</f>
        <v>16.216689812626793</v>
      </c>
      <c r="Q286">
        <f t="shared" si="10"/>
        <v>1.7764999999999997</v>
      </c>
    </row>
    <row r="287" spans="1:17" ht="16.5" thickTop="1" thickBot="1" x14ac:dyDescent="0.3">
      <c r="A287" s="16" t="s">
        <v>10</v>
      </c>
      <c r="B287" s="15">
        <v>8.4</v>
      </c>
      <c r="C287" s="15">
        <v>59.7</v>
      </c>
      <c r="D287" s="14"/>
      <c r="E287" s="15">
        <v>16.53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8">
        <f>10*(1+(C287/100))/((10/27.1)+(C287/100))</f>
        <v>16.532027946383892</v>
      </c>
      <c r="Q287">
        <f t="shared" si="10"/>
        <v>1.64175</v>
      </c>
    </row>
    <row r="288" spans="1:17" ht="15.75" thickBot="1" x14ac:dyDescent="0.3">
      <c r="A288" s="16" t="s">
        <v>10</v>
      </c>
      <c r="B288" s="15">
        <v>8.42</v>
      </c>
      <c r="C288" s="14"/>
      <c r="D288" s="14"/>
      <c r="E288" s="14"/>
      <c r="F288" s="14"/>
      <c r="G288" s="15">
        <v>7</v>
      </c>
      <c r="H288" s="15">
        <v>3.4</v>
      </c>
      <c r="I288" s="15">
        <v>2.1</v>
      </c>
      <c r="J288" s="14"/>
      <c r="K288" s="14"/>
      <c r="L288" s="14"/>
      <c r="M288" s="14"/>
      <c r="N288" s="14"/>
      <c r="O288" s="14"/>
    </row>
    <row r="289" spans="1:17" ht="15.75" thickBot="1" x14ac:dyDescent="0.3">
      <c r="A289" s="16" t="s">
        <v>10</v>
      </c>
      <c r="B289" s="15">
        <v>8.5399999999999991</v>
      </c>
      <c r="C289" s="15">
        <v>60</v>
      </c>
      <c r="D289" s="15">
        <v>16.34</v>
      </c>
      <c r="E289" s="15">
        <v>16.510000000000002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8">
        <f>10*(1+(C289/100))/((10/27.1)+(C289/100))</f>
        <v>16.511805026656511</v>
      </c>
      <c r="Q289">
        <f t="shared" si="10"/>
        <v>1.65</v>
      </c>
    </row>
    <row r="290" spans="1:17" ht="16.5" thickTop="1" thickBot="1" x14ac:dyDescent="0.3">
      <c r="A290" s="19" t="s">
        <v>10</v>
      </c>
      <c r="B290" s="18">
        <v>8.6300000000000008</v>
      </c>
      <c r="C290" s="18">
        <v>59.9</v>
      </c>
      <c r="D290" s="17"/>
      <c r="E290" s="18">
        <v>16.52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8">
        <f>10*(1+(C290/100))/((10/27.1)+(C290/100))</f>
        <v>16.518532072321399</v>
      </c>
      <c r="Q290">
        <f t="shared" si="10"/>
        <v>1.6472499999999999</v>
      </c>
    </row>
    <row r="291" spans="1:17" ht="15.75" thickBot="1" x14ac:dyDescent="0.3">
      <c r="A291" s="16" t="s">
        <v>10</v>
      </c>
      <c r="B291" s="15">
        <v>8.7200000000000006</v>
      </c>
      <c r="C291" s="14"/>
      <c r="D291" s="14"/>
      <c r="E291" s="14"/>
      <c r="F291" s="14"/>
      <c r="G291" s="15">
        <v>22</v>
      </c>
      <c r="H291" s="15">
        <v>3.9</v>
      </c>
      <c r="I291" s="15">
        <v>5.6</v>
      </c>
      <c r="J291" s="14"/>
      <c r="K291" s="14"/>
      <c r="L291" s="14"/>
      <c r="M291" s="14"/>
      <c r="N291" s="14"/>
      <c r="O291" s="14"/>
    </row>
    <row r="292" spans="1:17" ht="15.75" thickBot="1" x14ac:dyDescent="0.3">
      <c r="A292" s="16" t="s">
        <v>10</v>
      </c>
      <c r="B292" s="15">
        <v>8.82</v>
      </c>
      <c r="C292" s="14"/>
      <c r="D292" s="14"/>
      <c r="E292" s="14"/>
      <c r="F292" s="14"/>
      <c r="G292" s="15">
        <v>14</v>
      </c>
      <c r="H292" s="15">
        <v>3.6</v>
      </c>
      <c r="I292" s="15">
        <v>3.9</v>
      </c>
      <c r="J292" s="14"/>
      <c r="K292" s="14"/>
      <c r="L292" s="14"/>
      <c r="M292" s="14"/>
      <c r="N292" s="14"/>
      <c r="O292" s="14"/>
    </row>
    <row r="293" spans="1:17" ht="15.75" thickBot="1" x14ac:dyDescent="0.3">
      <c r="A293" s="16" t="s">
        <v>10</v>
      </c>
      <c r="B293" s="15">
        <v>8.9600000000000009</v>
      </c>
      <c r="C293" s="14"/>
      <c r="D293" s="14"/>
      <c r="E293" s="14"/>
      <c r="F293" s="14"/>
      <c r="G293" s="15">
        <v>20</v>
      </c>
      <c r="H293" s="15">
        <v>3.7</v>
      </c>
      <c r="I293" s="15">
        <v>5.4</v>
      </c>
      <c r="J293" s="14"/>
      <c r="K293" s="14"/>
      <c r="L293" s="14"/>
      <c r="M293" s="14"/>
      <c r="N293" s="14"/>
      <c r="O293" s="14"/>
    </row>
    <row r="294" spans="1:17" ht="15.75" thickBot="1" x14ac:dyDescent="0.3">
      <c r="A294" s="16" t="s">
        <v>10</v>
      </c>
      <c r="B294" s="15">
        <v>9.09</v>
      </c>
      <c r="C294" s="15">
        <v>54.1</v>
      </c>
      <c r="D294" s="14"/>
      <c r="E294" s="15">
        <v>16.93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8">
        <f>10*(1+(C294/100))/((10/27.1)+(C294/100))</f>
        <v>16.933997266950783</v>
      </c>
      <c r="Q294">
        <f t="shared" si="10"/>
        <v>1.4877500000000001</v>
      </c>
    </row>
    <row r="295" spans="1:17" ht="15.75" thickBot="1" x14ac:dyDescent="0.3">
      <c r="A295" s="16" t="s">
        <v>10</v>
      </c>
      <c r="B295" s="15">
        <v>9.42</v>
      </c>
      <c r="C295" s="15">
        <v>54.6</v>
      </c>
      <c r="D295" s="14"/>
      <c r="E295" s="15">
        <v>16.899999999999999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8">
        <f>10*(1+(C295/100))/((10/27.1)+(C295/100))</f>
        <v>16.896106724308979</v>
      </c>
      <c r="Q295">
        <f t="shared" si="10"/>
        <v>1.5015000000000001</v>
      </c>
    </row>
    <row r="296" spans="1:17" ht="15.75" thickBot="1" x14ac:dyDescent="0.3">
      <c r="A296" s="16" t="s">
        <v>10</v>
      </c>
      <c r="B296" s="15">
        <v>9.48</v>
      </c>
      <c r="C296" s="14"/>
      <c r="D296" s="14"/>
      <c r="E296" s="14"/>
      <c r="F296" s="14"/>
      <c r="G296" s="15">
        <v>14</v>
      </c>
      <c r="H296" s="15">
        <v>3.8</v>
      </c>
      <c r="I296" s="15">
        <v>3.7</v>
      </c>
      <c r="J296" s="14"/>
      <c r="K296" s="14"/>
      <c r="L296" s="14"/>
      <c r="M296" s="14"/>
      <c r="N296" s="14"/>
      <c r="O296" s="14"/>
    </row>
    <row r="297" spans="1:17" ht="15.75" thickBot="1" x14ac:dyDescent="0.3">
      <c r="A297" s="16" t="s">
        <v>10</v>
      </c>
      <c r="B297" s="15">
        <v>9.58</v>
      </c>
      <c r="C297" s="14"/>
      <c r="D297" s="14"/>
      <c r="E297" s="14"/>
      <c r="F297" s="14"/>
      <c r="G297" s="15">
        <v>24</v>
      </c>
      <c r="H297" s="15">
        <v>4.3</v>
      </c>
      <c r="I297" s="15">
        <v>5.6</v>
      </c>
      <c r="J297" s="14"/>
      <c r="K297" s="14"/>
      <c r="L297" s="14"/>
      <c r="M297" s="14"/>
      <c r="N297" s="14"/>
      <c r="O297" s="14"/>
    </row>
    <row r="298" spans="1:17" ht="15.75" thickBot="1" x14ac:dyDescent="0.3">
      <c r="A298" s="16" t="s">
        <v>10</v>
      </c>
      <c r="B298" s="15">
        <v>9.73</v>
      </c>
      <c r="C298" s="15">
        <v>50.4</v>
      </c>
      <c r="D298" s="15">
        <v>17.07</v>
      </c>
      <c r="E298" s="15">
        <v>17.23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8">
        <f>10*(1+(C298/100))/((10/27.1)+(C298/100))</f>
        <v>17.22787677949481</v>
      </c>
      <c r="Q298">
        <f t="shared" si="10"/>
        <v>1.3859999999999999</v>
      </c>
    </row>
    <row r="299" spans="1:17" ht="15.75" thickBot="1" x14ac:dyDescent="0.3">
      <c r="A299" s="16" t="s">
        <v>10</v>
      </c>
      <c r="B299" s="15">
        <v>9.82</v>
      </c>
      <c r="C299" s="15">
        <v>45.9</v>
      </c>
      <c r="D299" s="14"/>
      <c r="E299" s="15">
        <v>17.62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8">
        <f>10*(1+(C299/100))/((10/27.1)+(C299/100))</f>
        <v>17.62069441906689</v>
      </c>
      <c r="Q299">
        <f t="shared" si="10"/>
        <v>1.2622499999999999</v>
      </c>
    </row>
    <row r="300" spans="1:17" ht="15.75" thickBot="1" x14ac:dyDescent="0.3">
      <c r="A300" s="16" t="s">
        <v>10</v>
      </c>
      <c r="B300" s="15">
        <v>9.92</v>
      </c>
      <c r="C300" s="14"/>
      <c r="D300" s="14"/>
      <c r="E300" s="14"/>
      <c r="F300" s="14"/>
      <c r="G300" s="15">
        <v>24</v>
      </c>
      <c r="H300" s="15">
        <v>3.8</v>
      </c>
      <c r="I300" s="15">
        <v>6.3</v>
      </c>
      <c r="J300" s="14"/>
      <c r="K300" s="14"/>
      <c r="L300" s="14"/>
      <c r="M300" s="14"/>
      <c r="N300" s="14"/>
      <c r="O300" s="14"/>
    </row>
    <row r="301" spans="1:17" ht="15.75" thickBot="1" x14ac:dyDescent="0.3">
      <c r="A301" s="16" t="s">
        <v>10</v>
      </c>
      <c r="B301" s="15">
        <v>10.02</v>
      </c>
      <c r="C301" s="14"/>
      <c r="D301" s="14"/>
      <c r="E301" s="14"/>
      <c r="F301" s="14"/>
      <c r="G301" s="15">
        <v>19</v>
      </c>
      <c r="H301" s="15">
        <v>4.5</v>
      </c>
      <c r="I301" s="15">
        <v>4.2</v>
      </c>
      <c r="J301" s="14"/>
      <c r="K301" s="14"/>
      <c r="L301" s="14"/>
      <c r="M301" s="14"/>
      <c r="N301" s="14"/>
      <c r="O301" s="14"/>
    </row>
    <row r="302" spans="1:17" ht="15.75" thickBot="1" x14ac:dyDescent="0.3">
      <c r="A302" s="16" t="s">
        <v>10</v>
      </c>
      <c r="B302" s="15">
        <v>10.119999999999999</v>
      </c>
      <c r="C302" s="14"/>
      <c r="D302" s="14"/>
      <c r="E302" s="14"/>
      <c r="F302" s="14"/>
      <c r="G302" s="15">
        <v>21</v>
      </c>
      <c r="H302" s="15">
        <v>4.5</v>
      </c>
      <c r="I302" s="15">
        <v>4.7</v>
      </c>
      <c r="J302" s="14"/>
      <c r="K302" s="14"/>
      <c r="L302" s="14"/>
      <c r="M302" s="14"/>
      <c r="N302" s="14"/>
      <c r="O302" s="14"/>
    </row>
    <row r="303" spans="1:17" ht="15.75" thickBot="1" x14ac:dyDescent="0.3">
      <c r="A303" s="16" t="s">
        <v>10</v>
      </c>
      <c r="B303" s="15">
        <v>10.43</v>
      </c>
      <c r="C303" s="15">
        <v>43.5</v>
      </c>
      <c r="D303" s="14"/>
      <c r="E303" s="15">
        <v>17.850000000000001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8">
        <f>10*(1+(C303/100))/((10/27.1)+(C303/100))</f>
        <v>17.848176790508759</v>
      </c>
      <c r="Q303">
        <f t="shared" si="10"/>
        <v>1.19625</v>
      </c>
    </row>
    <row r="304" spans="1:17" ht="15.75" thickBot="1" x14ac:dyDescent="0.3">
      <c r="A304" s="16" t="s">
        <v>10</v>
      </c>
      <c r="B304" s="15">
        <v>10.48</v>
      </c>
      <c r="C304" s="14"/>
      <c r="D304" s="14"/>
      <c r="E304" s="14"/>
      <c r="F304" s="14"/>
      <c r="G304" s="15">
        <v>28</v>
      </c>
      <c r="H304" s="15">
        <v>4.5</v>
      </c>
      <c r="I304" s="15">
        <v>6.2</v>
      </c>
      <c r="J304" s="14"/>
      <c r="K304" s="14"/>
      <c r="L304" s="14"/>
      <c r="M304" s="14"/>
      <c r="N304" s="14"/>
      <c r="O304" s="14"/>
    </row>
    <row r="305" spans="1:17" ht="15.75" thickBot="1" x14ac:dyDescent="0.3">
      <c r="A305" s="16" t="s">
        <v>10</v>
      </c>
      <c r="B305" s="15">
        <v>10.67</v>
      </c>
      <c r="C305" s="15">
        <v>43</v>
      </c>
      <c r="D305" s="15">
        <v>17.63</v>
      </c>
      <c r="E305" s="15">
        <v>17.89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8">
        <f>10*(1+(C305/100))/((10/27.1)+(C305/100))</f>
        <v>17.897289059252756</v>
      </c>
      <c r="Q305">
        <f t="shared" si="10"/>
        <v>1.1825000000000001</v>
      </c>
    </row>
    <row r="306" spans="1:17" ht="15.75" thickBot="1" x14ac:dyDescent="0.3">
      <c r="A306" s="13" t="s">
        <v>10</v>
      </c>
      <c r="B306" s="12">
        <v>10.78</v>
      </c>
      <c r="C306" s="12">
        <v>41.7</v>
      </c>
      <c r="D306" s="11"/>
      <c r="E306" s="12">
        <v>18.03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8">
        <f>10*(1+(C306/100))/((10/27.1)+(C306/100))</f>
        <v>18.027905186214536</v>
      </c>
      <c r="Q306">
        <f t="shared" si="10"/>
        <v>1.1467500000000002</v>
      </c>
    </row>
    <row r="307" spans="1:17" ht="15.75" thickTop="1" x14ac:dyDescent="0.25"/>
  </sheetData>
  <mergeCells count="8">
    <mergeCell ref="J1:L1"/>
    <mergeCell ref="M1:O1"/>
    <mergeCell ref="A1:A4"/>
    <mergeCell ref="B1:B3"/>
    <mergeCell ref="C1:C2"/>
    <mergeCell ref="D1:E2"/>
    <mergeCell ref="F1:F2"/>
    <mergeCell ref="G1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"/>
  <sheetViews>
    <sheetView zoomScale="70" zoomScaleNormal="70" workbookViewId="0">
      <selection activeCell="I19" sqref="I19"/>
    </sheetView>
  </sheetViews>
  <sheetFormatPr defaultRowHeight="15" x14ac:dyDescent="0.25"/>
  <cols>
    <col min="2" max="2" width="11.28515625" customWidth="1"/>
  </cols>
  <sheetData>
    <row r="1" spans="1:43" ht="36" thickBot="1" x14ac:dyDescent="0.3">
      <c r="A1" s="322" t="s">
        <v>60</v>
      </c>
      <c r="B1" s="36" t="s">
        <v>61</v>
      </c>
      <c r="C1" s="37" t="s">
        <v>5</v>
      </c>
      <c r="D1" s="288" t="s">
        <v>62</v>
      </c>
      <c r="E1" s="341" t="s">
        <v>63</v>
      </c>
      <c r="F1" s="342"/>
      <c r="G1" s="342"/>
      <c r="H1" s="342"/>
      <c r="I1" s="343"/>
      <c r="J1" s="341" t="s">
        <v>64</v>
      </c>
      <c r="K1" s="342"/>
      <c r="L1" s="342"/>
      <c r="M1" s="342"/>
      <c r="N1" s="343"/>
      <c r="O1" s="341" t="s">
        <v>65</v>
      </c>
      <c r="P1" s="342"/>
      <c r="Q1" s="342"/>
      <c r="R1" s="343"/>
      <c r="S1" s="341" t="s">
        <v>66</v>
      </c>
      <c r="T1" s="343"/>
      <c r="U1" s="38" t="s">
        <v>67</v>
      </c>
      <c r="V1" s="341" t="s">
        <v>68</v>
      </c>
      <c r="W1" s="342"/>
      <c r="X1" s="342"/>
      <c r="Y1" s="343"/>
      <c r="Z1" s="39" t="s">
        <v>69</v>
      </c>
      <c r="AA1" s="39" t="s">
        <v>70</v>
      </c>
      <c r="AB1" s="40" t="s">
        <v>71</v>
      </c>
      <c r="AC1" s="322" t="s">
        <v>72</v>
      </c>
      <c r="AD1" s="322" t="s">
        <v>73</v>
      </c>
      <c r="AE1" s="64"/>
      <c r="AH1">
        <v>1.4</v>
      </c>
      <c r="AI1">
        <v>0</v>
      </c>
      <c r="AL1">
        <v>0</v>
      </c>
      <c r="AM1">
        <v>0</v>
      </c>
    </row>
    <row r="2" spans="1:43" ht="33" x14ac:dyDescent="0.25">
      <c r="A2" s="271"/>
      <c r="B2" s="41" t="s">
        <v>74</v>
      </c>
      <c r="C2" s="42" t="s">
        <v>33</v>
      </c>
      <c r="D2" s="345"/>
      <c r="E2" s="276" t="s">
        <v>58</v>
      </c>
      <c r="F2" s="277"/>
      <c r="G2" s="42" t="s">
        <v>75</v>
      </c>
      <c r="H2" s="43" t="s">
        <v>76</v>
      </c>
      <c r="I2" s="288" t="s">
        <v>77</v>
      </c>
      <c r="J2" s="42" t="s">
        <v>78</v>
      </c>
      <c r="K2" s="42" t="s">
        <v>79</v>
      </c>
      <c r="L2" s="43" t="s">
        <v>80</v>
      </c>
      <c r="M2" s="42" t="s">
        <v>79</v>
      </c>
      <c r="N2" s="43" t="s">
        <v>81</v>
      </c>
      <c r="O2" s="280" t="s">
        <v>82</v>
      </c>
      <c r="P2" s="281"/>
      <c r="Q2" s="42" t="s">
        <v>33</v>
      </c>
      <c r="R2" s="42" t="s">
        <v>83</v>
      </c>
      <c r="S2" s="280" t="s">
        <v>82</v>
      </c>
      <c r="T2" s="281"/>
      <c r="U2" s="42" t="s">
        <v>84</v>
      </c>
      <c r="V2" s="42" t="s">
        <v>85</v>
      </c>
      <c r="W2" s="42" t="s">
        <v>85</v>
      </c>
      <c r="X2" s="42" t="s">
        <v>85</v>
      </c>
      <c r="Y2" s="42" t="s">
        <v>85</v>
      </c>
      <c r="Z2" s="41" t="s">
        <v>29</v>
      </c>
      <c r="AA2" s="42" t="s">
        <v>86</v>
      </c>
      <c r="AB2" s="43" t="s">
        <v>87</v>
      </c>
      <c r="AC2" s="271"/>
      <c r="AD2" s="271"/>
      <c r="AE2" s="64"/>
      <c r="AH2">
        <v>1.4</v>
      </c>
      <c r="AI2">
        <v>250</v>
      </c>
      <c r="AL2">
        <v>1</v>
      </c>
      <c r="AM2">
        <f>17.5*AL2</f>
        <v>17.5</v>
      </c>
    </row>
    <row r="3" spans="1:43" ht="48" thickBot="1" x14ac:dyDescent="0.3">
      <c r="A3" s="271"/>
      <c r="B3" s="44"/>
      <c r="C3" s="44"/>
      <c r="D3" s="345"/>
      <c r="E3" s="278"/>
      <c r="F3" s="279"/>
      <c r="G3" s="43" t="s">
        <v>88</v>
      </c>
      <c r="H3" s="43" t="s">
        <v>89</v>
      </c>
      <c r="I3" s="345"/>
      <c r="J3" s="45" t="s">
        <v>90</v>
      </c>
      <c r="K3" s="42" t="s">
        <v>91</v>
      </c>
      <c r="L3" s="42" t="s">
        <v>31</v>
      </c>
      <c r="M3" s="43" t="s">
        <v>92</v>
      </c>
      <c r="N3" s="42" t="s">
        <v>31</v>
      </c>
      <c r="O3" s="282"/>
      <c r="P3" s="283"/>
      <c r="Q3" s="42" t="s">
        <v>93</v>
      </c>
      <c r="R3" s="43" t="s">
        <v>31</v>
      </c>
      <c r="S3" s="282"/>
      <c r="T3" s="283"/>
      <c r="U3" s="43" t="s">
        <v>94</v>
      </c>
      <c r="V3" s="42" t="s">
        <v>95</v>
      </c>
      <c r="W3" s="42" t="s">
        <v>96</v>
      </c>
      <c r="X3" s="42" t="s">
        <v>97</v>
      </c>
      <c r="Y3" s="42" t="s">
        <v>98</v>
      </c>
      <c r="Z3" s="44"/>
      <c r="AA3" s="42" t="s">
        <v>93</v>
      </c>
      <c r="AB3" s="42" t="s">
        <v>99</v>
      </c>
      <c r="AC3" s="271"/>
      <c r="AD3" s="271"/>
      <c r="AE3" s="64"/>
      <c r="AH3">
        <v>8.5</v>
      </c>
      <c r="AI3">
        <v>0</v>
      </c>
      <c r="AL3">
        <v>2</v>
      </c>
      <c r="AM3">
        <f>5.01*(AL3-1)+17.5</f>
        <v>22.509999999999998</v>
      </c>
    </row>
    <row r="4" spans="1:43" x14ac:dyDescent="0.25">
      <c r="A4" s="271"/>
      <c r="B4" s="44"/>
      <c r="C4" s="44"/>
      <c r="D4" s="345"/>
      <c r="E4" s="46" t="s">
        <v>100</v>
      </c>
      <c r="F4" s="47" t="s">
        <v>101</v>
      </c>
      <c r="G4" s="43" t="s">
        <v>29</v>
      </c>
      <c r="H4" s="43" t="s">
        <v>29</v>
      </c>
      <c r="I4" s="345"/>
      <c r="J4" s="48"/>
      <c r="K4" s="42" t="s">
        <v>31</v>
      </c>
      <c r="L4" s="48"/>
      <c r="M4" s="42" t="s">
        <v>31</v>
      </c>
      <c r="N4" s="48"/>
      <c r="O4" s="322" t="s">
        <v>102</v>
      </c>
      <c r="P4" s="322" t="s">
        <v>103</v>
      </c>
      <c r="Q4" s="44"/>
      <c r="R4" s="44"/>
      <c r="S4" s="322" t="s">
        <v>104</v>
      </c>
      <c r="T4" s="322" t="s">
        <v>105</v>
      </c>
      <c r="U4" s="48"/>
      <c r="V4" s="42" t="s">
        <v>31</v>
      </c>
      <c r="W4" s="42" t="s">
        <v>31</v>
      </c>
      <c r="X4" s="42" t="s">
        <v>31</v>
      </c>
      <c r="Y4" s="42" t="s">
        <v>31</v>
      </c>
      <c r="Z4" s="44"/>
      <c r="AA4" s="44"/>
      <c r="AB4" s="49"/>
      <c r="AC4" s="271"/>
      <c r="AD4" s="271"/>
      <c r="AE4" s="64"/>
      <c r="AH4">
        <v>8.5</v>
      </c>
      <c r="AI4">
        <v>250</v>
      </c>
      <c r="AJ4" s="63">
        <v>3</v>
      </c>
      <c r="AK4">
        <f>6.9*(AJ4+4.59)</f>
        <v>52.371000000000002</v>
      </c>
      <c r="AL4" s="63">
        <v>3</v>
      </c>
      <c r="AM4">
        <f>5.01*(AL4-1)+17.5</f>
        <v>27.52</v>
      </c>
      <c r="AN4">
        <f>AK4/AM4</f>
        <v>1.9030159883720932</v>
      </c>
    </row>
    <row r="5" spans="1:43" ht="15.75" thickBot="1" x14ac:dyDescent="0.3">
      <c r="A5" s="344"/>
      <c r="B5" s="50"/>
      <c r="C5" s="50"/>
      <c r="D5" s="346"/>
      <c r="E5" s="51" t="s">
        <v>29</v>
      </c>
      <c r="F5" s="51" t="s">
        <v>29</v>
      </c>
      <c r="G5" s="52"/>
      <c r="H5" s="52"/>
      <c r="I5" s="346"/>
      <c r="J5" s="52"/>
      <c r="K5" s="52"/>
      <c r="L5" s="52"/>
      <c r="M5" s="52"/>
      <c r="N5" s="52"/>
      <c r="O5" s="344"/>
      <c r="P5" s="344"/>
      <c r="Q5" s="50"/>
      <c r="R5" s="50"/>
      <c r="S5" s="344"/>
      <c r="T5" s="344"/>
      <c r="U5" s="52"/>
      <c r="V5" s="52"/>
      <c r="W5" s="52"/>
      <c r="X5" s="52"/>
      <c r="Y5" s="52"/>
      <c r="Z5" s="50"/>
      <c r="AA5" s="50"/>
      <c r="AB5" s="53"/>
      <c r="AC5" s="344"/>
      <c r="AD5" s="344"/>
      <c r="AE5" s="66" t="s">
        <v>121</v>
      </c>
      <c r="AF5" t="s">
        <v>120</v>
      </c>
      <c r="AG5" t="s">
        <v>708</v>
      </c>
      <c r="AH5">
        <v>14</v>
      </c>
      <c r="AI5">
        <v>0</v>
      </c>
      <c r="AJ5" s="63">
        <v>4</v>
      </c>
      <c r="AK5">
        <f t="shared" ref="AJ5:AK21" si="0">6.9*(AJ5+4.59)</f>
        <v>59.271000000000001</v>
      </c>
      <c r="AL5" s="63">
        <v>4</v>
      </c>
      <c r="AM5">
        <f t="shared" ref="AM5:AM10" si="1">5.01*(AL5-1)+17.5</f>
        <v>32.53</v>
      </c>
      <c r="AN5">
        <f t="shared" ref="AM5:AN21" si="2">AK5/AM5</f>
        <v>1.8220411927451583</v>
      </c>
      <c r="AP5" t="s">
        <v>5</v>
      </c>
      <c r="AQ5" t="s">
        <v>120</v>
      </c>
    </row>
    <row r="6" spans="1:43" ht="29.25" thickBot="1" x14ac:dyDescent="0.3">
      <c r="A6" s="54" t="s">
        <v>27</v>
      </c>
      <c r="B6" s="55" t="s">
        <v>106</v>
      </c>
      <c r="C6" s="56">
        <v>6.87</v>
      </c>
      <c r="D6" s="55">
        <v>35</v>
      </c>
      <c r="E6" s="56">
        <v>63.8</v>
      </c>
      <c r="F6" s="56">
        <v>40.299999999999997</v>
      </c>
      <c r="G6" s="56">
        <v>45</v>
      </c>
      <c r="H6" s="57">
        <v>65.099999999999994</v>
      </c>
      <c r="I6" s="57">
        <v>16.46</v>
      </c>
      <c r="J6" s="56">
        <v>41.2</v>
      </c>
      <c r="K6" s="55">
        <v>129</v>
      </c>
      <c r="L6" s="55">
        <v>66</v>
      </c>
      <c r="M6" s="55" t="s">
        <v>93</v>
      </c>
      <c r="N6" s="55" t="s">
        <v>93</v>
      </c>
      <c r="O6" s="55">
        <v>1.3</v>
      </c>
      <c r="P6" s="55">
        <v>1.1000000000000001</v>
      </c>
      <c r="Q6" s="55">
        <v>14.8</v>
      </c>
      <c r="R6" s="56">
        <v>60</v>
      </c>
      <c r="S6" s="55">
        <v>1.1000000000000001</v>
      </c>
      <c r="T6" s="55">
        <v>0.9</v>
      </c>
      <c r="U6" s="55">
        <f>9.5*10^-10</f>
        <v>9.5000000000000003E-10</v>
      </c>
      <c r="V6" s="55">
        <v>80</v>
      </c>
      <c r="W6" s="14"/>
      <c r="X6" s="55">
        <v>64</v>
      </c>
      <c r="Y6" s="56">
        <v>80</v>
      </c>
      <c r="Z6" s="56">
        <v>1.75</v>
      </c>
      <c r="AA6" s="56">
        <v>2.8000000000000001E-2</v>
      </c>
      <c r="AB6" s="55">
        <v>1</v>
      </c>
      <c r="AC6" s="14"/>
      <c r="AD6" s="55" t="s">
        <v>107</v>
      </c>
      <c r="AE6" s="65">
        <f>5.01*(C6-1)+17.5</f>
        <v>46.908699999999996</v>
      </c>
      <c r="AF6">
        <f>Y6/AE6</f>
        <v>1.7054405685938858</v>
      </c>
      <c r="AG6">
        <f>Y6/J6</f>
        <v>1.9417475728155338</v>
      </c>
      <c r="AH6">
        <v>14</v>
      </c>
      <c r="AI6">
        <v>250</v>
      </c>
      <c r="AJ6" s="63">
        <v>5</v>
      </c>
      <c r="AK6">
        <f t="shared" si="0"/>
        <v>66.171000000000006</v>
      </c>
      <c r="AL6" s="63">
        <v>5</v>
      </c>
      <c r="AM6">
        <f t="shared" si="1"/>
        <v>37.54</v>
      </c>
      <c r="AN6">
        <f t="shared" si="2"/>
        <v>1.762679808204582</v>
      </c>
      <c r="AP6">
        <v>6.8579999999999997</v>
      </c>
      <c r="AQ6">
        <v>1.7023999999999999</v>
      </c>
    </row>
    <row r="7" spans="1:43" ht="29.25" thickBot="1" x14ac:dyDescent="0.3">
      <c r="A7" s="54" t="s">
        <v>27</v>
      </c>
      <c r="B7" s="55" t="s">
        <v>108</v>
      </c>
      <c r="C7" s="56">
        <v>10.220000000000001</v>
      </c>
      <c r="D7" s="55">
        <v>35</v>
      </c>
      <c r="E7" s="56">
        <v>42.1</v>
      </c>
      <c r="F7" s="56">
        <v>28.8</v>
      </c>
      <c r="G7" s="56">
        <v>27</v>
      </c>
      <c r="H7" s="55" t="s">
        <v>93</v>
      </c>
      <c r="I7" s="57">
        <v>17.95</v>
      </c>
      <c r="J7" s="56">
        <v>65.599999999999994</v>
      </c>
      <c r="K7" s="55">
        <v>173</v>
      </c>
      <c r="L7" s="55">
        <v>88</v>
      </c>
      <c r="M7" s="55" t="s">
        <v>93</v>
      </c>
      <c r="N7" s="55" t="s">
        <v>93</v>
      </c>
      <c r="O7" s="55">
        <v>3</v>
      </c>
      <c r="P7" s="55">
        <v>2</v>
      </c>
      <c r="Q7" s="55">
        <v>17.899999999999999</v>
      </c>
      <c r="R7" s="56">
        <v>75</v>
      </c>
      <c r="S7" s="55">
        <v>1.8</v>
      </c>
      <c r="T7" s="55">
        <v>1.1000000000000001</v>
      </c>
      <c r="U7" s="55">
        <f>8*10^-10</f>
        <v>8.0000000000000003E-10</v>
      </c>
      <c r="V7" s="56">
        <v>100</v>
      </c>
      <c r="W7" s="14"/>
      <c r="X7" s="55">
        <v>100</v>
      </c>
      <c r="Y7" s="56">
        <v>102</v>
      </c>
      <c r="Z7" s="56">
        <v>2.62</v>
      </c>
      <c r="AA7" s="56">
        <v>4.9000000000000002E-2</v>
      </c>
      <c r="AB7" s="55">
        <v>2</v>
      </c>
      <c r="AC7" s="14"/>
      <c r="AD7" s="55" t="s">
        <v>109</v>
      </c>
      <c r="AE7" s="65">
        <f>6.15*(C7-9)+57.56</f>
        <v>65.063000000000002</v>
      </c>
      <c r="AF7">
        <f t="shared" ref="AF7:AF11" si="3">Y7/AE7</f>
        <v>1.5677112952061847</v>
      </c>
      <c r="AG7">
        <f t="shared" ref="AG7:AG11" si="4">Y7/J7</f>
        <v>1.5548780487804879</v>
      </c>
      <c r="AJ7" s="63">
        <v>6</v>
      </c>
      <c r="AK7">
        <f t="shared" si="0"/>
        <v>73.070999999999998</v>
      </c>
      <c r="AL7" s="63">
        <v>6</v>
      </c>
      <c r="AM7">
        <f t="shared" si="1"/>
        <v>42.55</v>
      </c>
      <c r="AN7">
        <f t="shared" si="2"/>
        <v>1.7172972972972973</v>
      </c>
      <c r="AP7">
        <v>10.191599999999999</v>
      </c>
      <c r="AQ7">
        <v>1.5835999999999999</v>
      </c>
    </row>
    <row r="8" spans="1:43" ht="29.25" thickBot="1" x14ac:dyDescent="0.3">
      <c r="A8" s="54" t="s">
        <v>27</v>
      </c>
      <c r="B8" s="55" t="s">
        <v>110</v>
      </c>
      <c r="C8" s="56">
        <v>12.22</v>
      </c>
      <c r="D8" s="55">
        <v>35</v>
      </c>
      <c r="E8" s="56">
        <v>46.1</v>
      </c>
      <c r="F8" s="56">
        <v>28.6</v>
      </c>
      <c r="G8" s="56">
        <v>25</v>
      </c>
      <c r="H8" s="55" t="s">
        <v>93</v>
      </c>
      <c r="I8" s="57">
        <v>17.46</v>
      </c>
      <c r="J8" s="56">
        <v>80.2</v>
      </c>
      <c r="K8" s="55">
        <v>247</v>
      </c>
      <c r="L8" s="55">
        <v>131</v>
      </c>
      <c r="M8" s="55" t="s">
        <v>93</v>
      </c>
      <c r="N8" s="55" t="s">
        <v>93</v>
      </c>
      <c r="O8" s="55">
        <v>3.7</v>
      </c>
      <c r="P8" s="55">
        <v>2.2999999999999998</v>
      </c>
      <c r="Q8" s="55">
        <v>17.600000000000001</v>
      </c>
      <c r="R8" s="56">
        <v>100</v>
      </c>
      <c r="S8" s="55">
        <v>2</v>
      </c>
      <c r="T8" s="55">
        <v>1.4</v>
      </c>
      <c r="U8" s="55">
        <f>8*10^-10</f>
        <v>8.0000000000000003E-10</v>
      </c>
      <c r="V8" s="56">
        <v>128</v>
      </c>
      <c r="W8" s="14"/>
      <c r="X8" s="58" t="s">
        <v>111</v>
      </c>
      <c r="Y8" s="56">
        <v>130</v>
      </c>
      <c r="Z8" s="56">
        <v>3.99</v>
      </c>
      <c r="AA8" s="56">
        <v>7.0999999999999994E-2</v>
      </c>
      <c r="AB8" s="55">
        <v>3</v>
      </c>
      <c r="AC8" s="14"/>
      <c r="AD8" s="55" t="s">
        <v>112</v>
      </c>
      <c r="AE8" s="65">
        <f>6.15*(C8-9)+57.56</f>
        <v>77.363</v>
      </c>
      <c r="AF8">
        <f t="shared" si="3"/>
        <v>1.6803898504453034</v>
      </c>
      <c r="AG8">
        <f t="shared" si="4"/>
        <v>1.6209476309226931</v>
      </c>
      <c r="AJ8" s="63">
        <v>7</v>
      </c>
      <c r="AK8">
        <f t="shared" si="0"/>
        <v>79.971000000000004</v>
      </c>
      <c r="AL8" s="63">
        <v>7</v>
      </c>
      <c r="AM8">
        <f t="shared" si="1"/>
        <v>47.56</v>
      </c>
      <c r="AN8">
        <f t="shared" si="2"/>
        <v>1.6814760302775442</v>
      </c>
      <c r="AP8">
        <v>12.1837</v>
      </c>
      <c r="AQ8">
        <v>1.7258</v>
      </c>
    </row>
    <row r="9" spans="1:43" ht="29.25" thickBot="1" x14ac:dyDescent="0.3">
      <c r="A9" s="54" t="s">
        <v>27</v>
      </c>
      <c r="B9" s="55" t="s">
        <v>113</v>
      </c>
      <c r="C9" s="56">
        <v>14.14</v>
      </c>
      <c r="D9" s="55">
        <v>35</v>
      </c>
      <c r="E9" s="56">
        <v>71.099999999999994</v>
      </c>
      <c r="F9" s="56">
        <v>38.5</v>
      </c>
      <c r="G9" s="56">
        <v>40</v>
      </c>
      <c r="H9" s="57">
        <v>56.9</v>
      </c>
      <c r="I9" s="57">
        <v>15.78</v>
      </c>
      <c r="J9" s="56">
        <v>94</v>
      </c>
      <c r="K9" s="55">
        <v>249</v>
      </c>
      <c r="L9" s="55">
        <v>127</v>
      </c>
      <c r="M9" s="55" t="s">
        <v>93</v>
      </c>
      <c r="N9" s="55" t="s">
        <v>93</v>
      </c>
      <c r="O9" s="55">
        <v>2.9</v>
      </c>
      <c r="P9" s="55">
        <v>1.6</v>
      </c>
      <c r="Q9" s="55">
        <v>16.899999999999999</v>
      </c>
      <c r="R9" s="56">
        <v>120</v>
      </c>
      <c r="S9" s="55">
        <v>2.4</v>
      </c>
      <c r="T9" s="55">
        <v>1.5</v>
      </c>
      <c r="U9" s="55">
        <f>12*10^-10</f>
        <v>1.2E-9</v>
      </c>
      <c r="V9" s="56">
        <v>123</v>
      </c>
      <c r="W9" s="14"/>
      <c r="X9" s="55">
        <v>141</v>
      </c>
      <c r="Y9" s="56">
        <v>122</v>
      </c>
      <c r="Z9" s="56">
        <v>4.34</v>
      </c>
      <c r="AA9" s="56">
        <v>6.6000000000000003E-2</v>
      </c>
      <c r="AB9" s="55">
        <v>2</v>
      </c>
      <c r="AC9" s="14"/>
      <c r="AD9" s="55" t="s">
        <v>114</v>
      </c>
      <c r="AE9" s="65">
        <f>6.15*(C9-9)+57.56</f>
        <v>89.171000000000006</v>
      </c>
      <c r="AF9">
        <f t="shared" si="3"/>
        <v>1.3681578091531998</v>
      </c>
      <c r="AG9">
        <f t="shared" si="4"/>
        <v>1.2978723404255319</v>
      </c>
      <c r="AJ9" s="63">
        <v>8</v>
      </c>
      <c r="AK9">
        <f t="shared" si="0"/>
        <v>86.871000000000009</v>
      </c>
      <c r="AL9" s="63">
        <v>8</v>
      </c>
      <c r="AM9">
        <f t="shared" si="1"/>
        <v>52.57</v>
      </c>
      <c r="AN9">
        <f t="shared" si="2"/>
        <v>1.6524824044131636</v>
      </c>
      <c r="AP9">
        <v>14.122999999999999</v>
      </c>
      <c r="AQ9">
        <v>1.3882000000000001</v>
      </c>
    </row>
    <row r="10" spans="1:43" ht="29.25" thickBot="1" x14ac:dyDescent="0.3">
      <c r="A10" s="54" t="s">
        <v>27</v>
      </c>
      <c r="B10" s="55" t="s">
        <v>115</v>
      </c>
      <c r="C10" s="56">
        <v>14.43</v>
      </c>
      <c r="D10" s="55">
        <v>35</v>
      </c>
      <c r="E10" s="56">
        <v>68.900000000000006</v>
      </c>
      <c r="F10" s="56">
        <v>41</v>
      </c>
      <c r="G10" s="56">
        <v>40</v>
      </c>
      <c r="H10" s="57">
        <v>55.6</v>
      </c>
      <c r="I10" s="57">
        <v>16.100000000000001</v>
      </c>
      <c r="J10" s="56">
        <v>95.8</v>
      </c>
      <c r="K10" s="55">
        <v>249</v>
      </c>
      <c r="L10" s="55">
        <v>126</v>
      </c>
      <c r="M10" s="55" t="s">
        <v>93</v>
      </c>
      <c r="N10" s="55" t="s">
        <v>93</v>
      </c>
      <c r="O10" s="55">
        <v>2.2999999999999998</v>
      </c>
      <c r="P10" s="55" t="s">
        <v>116</v>
      </c>
      <c r="Q10" s="55">
        <v>15.6</v>
      </c>
      <c r="R10" s="56">
        <v>100</v>
      </c>
      <c r="S10" s="55">
        <v>2.7</v>
      </c>
      <c r="T10" s="55">
        <v>1.7</v>
      </c>
      <c r="U10" s="55">
        <f>16*10^-10</f>
        <v>1.6000000000000001E-9</v>
      </c>
      <c r="V10" s="56">
        <v>113</v>
      </c>
      <c r="W10" s="14"/>
      <c r="X10" s="55">
        <v>144</v>
      </c>
      <c r="Y10" s="56">
        <v>111</v>
      </c>
      <c r="Z10" s="56">
        <v>3.54</v>
      </c>
      <c r="AA10" s="56">
        <v>5.3999999999999999E-2</v>
      </c>
      <c r="AB10" s="55">
        <v>2</v>
      </c>
      <c r="AC10" s="14"/>
      <c r="AD10" s="55" t="s">
        <v>117</v>
      </c>
      <c r="AE10" s="65">
        <f>6.15*(C10-9)+57.56</f>
        <v>90.954499999999996</v>
      </c>
      <c r="AF10">
        <f t="shared" si="3"/>
        <v>1.2203904149877136</v>
      </c>
      <c r="AG10">
        <f t="shared" si="4"/>
        <v>1.1586638830897704</v>
      </c>
      <c r="AJ10" s="63">
        <v>9</v>
      </c>
      <c r="AK10">
        <f t="shared" si="0"/>
        <v>93.771000000000001</v>
      </c>
      <c r="AL10" s="63">
        <v>9</v>
      </c>
      <c r="AM10">
        <f t="shared" si="1"/>
        <v>57.58</v>
      </c>
      <c r="AN10">
        <f t="shared" si="2"/>
        <v>1.6285342132684961</v>
      </c>
      <c r="AP10">
        <v>14.411</v>
      </c>
      <c r="AQ10">
        <v>1.2363999999999999</v>
      </c>
    </row>
    <row r="11" spans="1:43" ht="29.25" thickBot="1" x14ac:dyDescent="0.3">
      <c r="A11" s="59" t="s">
        <v>27</v>
      </c>
      <c r="B11" s="60" t="s">
        <v>118</v>
      </c>
      <c r="C11" s="61">
        <v>14.82</v>
      </c>
      <c r="D11" s="60">
        <v>35</v>
      </c>
      <c r="E11" s="61">
        <v>63.9</v>
      </c>
      <c r="F11" s="61">
        <v>38.200000000000003</v>
      </c>
      <c r="G11" s="61">
        <v>38</v>
      </c>
      <c r="H11" s="62">
        <v>58.1</v>
      </c>
      <c r="I11" s="62">
        <v>16.46</v>
      </c>
      <c r="J11" s="61">
        <v>98.1</v>
      </c>
      <c r="K11" s="60">
        <v>258</v>
      </c>
      <c r="L11" s="60">
        <v>133</v>
      </c>
      <c r="M11" s="60" t="s">
        <v>93</v>
      </c>
      <c r="N11" s="60" t="s">
        <v>93</v>
      </c>
      <c r="O11" s="60">
        <v>3.8</v>
      </c>
      <c r="P11" s="60">
        <v>2</v>
      </c>
      <c r="Q11" s="60">
        <v>15</v>
      </c>
      <c r="R11" s="61">
        <v>120</v>
      </c>
      <c r="S11" s="60">
        <v>3.2</v>
      </c>
      <c r="T11" s="60">
        <v>1.7</v>
      </c>
      <c r="U11" s="60">
        <f>12*10^-10</f>
        <v>1.2E-9</v>
      </c>
      <c r="V11" s="61">
        <v>135</v>
      </c>
      <c r="W11" s="11"/>
      <c r="X11" s="60">
        <v>157</v>
      </c>
      <c r="Y11" s="61">
        <v>140</v>
      </c>
      <c r="Z11" s="61">
        <v>3.79</v>
      </c>
      <c r="AA11" s="61">
        <v>5.8999999999999997E-2</v>
      </c>
      <c r="AB11" s="60">
        <v>2</v>
      </c>
      <c r="AC11" s="11"/>
      <c r="AD11" s="61" t="s">
        <v>119</v>
      </c>
      <c r="AE11" s="63">
        <f>6.15*(C11-9)+57.56</f>
        <v>93.353000000000009</v>
      </c>
      <c r="AF11">
        <f t="shared" si="3"/>
        <v>1.4996839951581629</v>
      </c>
      <c r="AG11">
        <f t="shared" si="4"/>
        <v>1.4271151885830786</v>
      </c>
      <c r="AJ11" s="63">
        <v>10</v>
      </c>
      <c r="AK11">
        <f t="shared" si="0"/>
        <v>100.67100000000001</v>
      </c>
      <c r="AL11" s="63">
        <v>10</v>
      </c>
      <c r="AM11">
        <f t="shared" ref="AL11:AM15" si="5">6.15*(AL11-9)+57.56</f>
        <v>63.71</v>
      </c>
      <c r="AN11">
        <f t="shared" si="2"/>
        <v>1.58014440433213</v>
      </c>
      <c r="AP11">
        <v>14.802199999999999</v>
      </c>
      <c r="AQ11">
        <v>1.5150999999999999</v>
      </c>
    </row>
    <row r="12" spans="1:43" ht="36" thickTop="1" x14ac:dyDescent="0.25">
      <c r="A12" s="327" t="s">
        <v>60</v>
      </c>
      <c r="B12" s="91" t="s">
        <v>61</v>
      </c>
      <c r="C12" s="91" t="s">
        <v>5</v>
      </c>
      <c r="D12" s="329" t="s">
        <v>62</v>
      </c>
      <c r="E12" s="323" t="s">
        <v>63</v>
      </c>
      <c r="F12" s="293"/>
      <c r="G12" s="293"/>
      <c r="H12" s="293"/>
      <c r="I12" s="324"/>
      <c r="J12" s="323" t="s">
        <v>64</v>
      </c>
      <c r="K12" s="293"/>
      <c r="L12" s="293"/>
      <c r="M12" s="293"/>
      <c r="N12" s="324"/>
      <c r="O12" s="340"/>
      <c r="P12" s="297" t="s">
        <v>126</v>
      </c>
      <c r="Q12" s="297"/>
      <c r="R12" s="297"/>
      <c r="S12" s="338" t="s">
        <v>127</v>
      </c>
      <c r="T12" s="323" t="s">
        <v>66</v>
      </c>
      <c r="U12" s="293"/>
      <c r="V12" s="324"/>
      <c r="W12" s="302" t="s">
        <v>67</v>
      </c>
      <c r="X12" s="323" t="s">
        <v>128</v>
      </c>
      <c r="Y12" s="293"/>
      <c r="Z12" s="324"/>
      <c r="AA12" s="92" t="s">
        <v>135</v>
      </c>
      <c r="AB12" s="92" t="s">
        <v>70</v>
      </c>
      <c r="AC12" s="93" t="s">
        <v>71</v>
      </c>
      <c r="AD12" s="327" t="s">
        <v>72</v>
      </c>
      <c r="AE12" s="330" t="s">
        <v>73</v>
      </c>
      <c r="AI12" s="63">
        <v>11</v>
      </c>
      <c r="AJ12">
        <f t="shared" si="0"/>
        <v>107.571</v>
      </c>
      <c r="AK12" s="63">
        <v>11</v>
      </c>
      <c r="AL12">
        <f t="shared" si="5"/>
        <v>69.86</v>
      </c>
      <c r="AM12">
        <f t="shared" si="2"/>
        <v>1.5398081878041798</v>
      </c>
    </row>
    <row r="13" spans="1:43" ht="15.75" thickBot="1" x14ac:dyDescent="0.3">
      <c r="A13" s="328"/>
      <c r="B13" s="41" t="s">
        <v>74</v>
      </c>
      <c r="C13" s="41" t="s">
        <v>33</v>
      </c>
      <c r="D13" s="314"/>
      <c r="E13" s="317"/>
      <c r="F13" s="295"/>
      <c r="G13" s="295"/>
      <c r="H13" s="295"/>
      <c r="I13" s="319"/>
      <c r="J13" s="317"/>
      <c r="K13" s="295"/>
      <c r="L13" s="295"/>
      <c r="M13" s="295"/>
      <c r="N13" s="319"/>
      <c r="O13" s="333"/>
      <c r="P13" s="300"/>
      <c r="Q13" s="300"/>
      <c r="R13" s="300"/>
      <c r="S13" s="339"/>
      <c r="T13" s="317"/>
      <c r="U13" s="295"/>
      <c r="V13" s="319"/>
      <c r="W13" s="303"/>
      <c r="X13" s="317" t="s">
        <v>129</v>
      </c>
      <c r="Y13" s="295"/>
      <c r="Z13" s="319"/>
      <c r="AA13" s="41" t="s">
        <v>29</v>
      </c>
      <c r="AB13" s="43" t="s">
        <v>88</v>
      </c>
      <c r="AC13" s="94" t="s">
        <v>87</v>
      </c>
      <c r="AD13" s="328"/>
      <c r="AE13" s="331"/>
      <c r="AI13" s="63">
        <v>12</v>
      </c>
      <c r="AJ13">
        <f t="shared" si="0"/>
        <v>114.471</v>
      </c>
      <c r="AK13" s="63">
        <v>12</v>
      </c>
      <c r="AL13">
        <f t="shared" si="5"/>
        <v>76.010000000000005</v>
      </c>
      <c r="AM13">
        <f t="shared" si="2"/>
        <v>1.5059992106301803</v>
      </c>
    </row>
    <row r="14" spans="1:43" ht="33" x14ac:dyDescent="0.25">
      <c r="A14" s="328"/>
      <c r="B14" s="44"/>
      <c r="C14" s="44"/>
      <c r="D14" s="314"/>
      <c r="E14" s="311" t="s">
        <v>58</v>
      </c>
      <c r="F14" s="277"/>
      <c r="G14" s="42" t="s">
        <v>75</v>
      </c>
      <c r="H14" s="43" t="s">
        <v>76</v>
      </c>
      <c r="I14" s="313" t="s">
        <v>136</v>
      </c>
      <c r="J14" s="43" t="s">
        <v>78</v>
      </c>
      <c r="K14" s="42" t="s">
        <v>79</v>
      </c>
      <c r="L14" s="43" t="s">
        <v>80</v>
      </c>
      <c r="M14" s="42" t="s">
        <v>79</v>
      </c>
      <c r="N14" s="94" t="s">
        <v>81</v>
      </c>
      <c r="O14" s="332"/>
      <c r="P14" s="284" t="s">
        <v>82</v>
      </c>
      <c r="Q14" s="277"/>
      <c r="R14" s="42" t="s">
        <v>33</v>
      </c>
      <c r="S14" s="95" t="s">
        <v>83</v>
      </c>
      <c r="T14" s="316" t="s">
        <v>82</v>
      </c>
      <c r="U14" s="335"/>
      <c r="V14" s="318"/>
      <c r="W14" s="95" t="s">
        <v>84</v>
      </c>
      <c r="X14" s="42" t="s">
        <v>85</v>
      </c>
      <c r="Y14" s="42" t="s">
        <v>85</v>
      </c>
      <c r="Z14" s="95" t="s">
        <v>85</v>
      </c>
      <c r="AA14" s="44"/>
      <c r="AB14" s="42" t="s">
        <v>98</v>
      </c>
      <c r="AC14" s="95" t="s">
        <v>86</v>
      </c>
      <c r="AD14" s="328"/>
      <c r="AE14" s="331"/>
      <c r="AI14" s="63">
        <v>13</v>
      </c>
      <c r="AJ14">
        <f t="shared" si="0"/>
        <v>121.37100000000001</v>
      </c>
      <c r="AK14" s="63">
        <v>13</v>
      </c>
      <c r="AL14">
        <f t="shared" si="5"/>
        <v>82.16</v>
      </c>
      <c r="AM14">
        <f t="shared" si="2"/>
        <v>1.4772517039922104</v>
      </c>
    </row>
    <row r="15" spans="1:43" ht="48" thickBot="1" x14ac:dyDescent="0.3">
      <c r="A15" s="328"/>
      <c r="B15" s="44"/>
      <c r="C15" s="44"/>
      <c r="D15" s="314"/>
      <c r="E15" s="312"/>
      <c r="F15" s="279"/>
      <c r="G15" s="43" t="s">
        <v>88</v>
      </c>
      <c r="H15" s="96" t="s">
        <v>89</v>
      </c>
      <c r="I15" s="314"/>
      <c r="J15" s="41" t="s">
        <v>137</v>
      </c>
      <c r="K15" s="42" t="s">
        <v>91</v>
      </c>
      <c r="L15" s="42" t="s">
        <v>31</v>
      </c>
      <c r="M15" s="42" t="s">
        <v>92</v>
      </c>
      <c r="N15" s="95" t="s">
        <v>31</v>
      </c>
      <c r="O15" s="333"/>
      <c r="P15" s="334"/>
      <c r="Q15" s="279"/>
      <c r="R15" s="42" t="s">
        <v>93</v>
      </c>
      <c r="S15" s="95" t="s">
        <v>31</v>
      </c>
      <c r="T15" s="317"/>
      <c r="U15" s="295"/>
      <c r="V15" s="319"/>
      <c r="W15" s="94" t="s">
        <v>94</v>
      </c>
      <c r="X15" s="42" t="s">
        <v>95</v>
      </c>
      <c r="Y15" s="42" t="s">
        <v>96</v>
      </c>
      <c r="Z15" s="95" t="s">
        <v>97</v>
      </c>
      <c r="AA15" s="44"/>
      <c r="AB15" s="42" t="s">
        <v>93</v>
      </c>
      <c r="AC15" s="83"/>
      <c r="AD15" s="328"/>
      <c r="AE15" s="331"/>
      <c r="AI15" s="63">
        <v>14</v>
      </c>
      <c r="AJ15">
        <f t="shared" si="0"/>
        <v>128.27100000000002</v>
      </c>
      <c r="AK15" s="63">
        <v>14</v>
      </c>
      <c r="AL15">
        <f t="shared" si="5"/>
        <v>88.31</v>
      </c>
      <c r="AM15">
        <f t="shared" si="2"/>
        <v>1.4525082097157742</v>
      </c>
    </row>
    <row r="16" spans="1:43" x14ac:dyDescent="0.25">
      <c r="A16" s="328"/>
      <c r="B16" s="44"/>
      <c r="C16" s="44"/>
      <c r="D16" s="314"/>
      <c r="E16" s="46" t="s">
        <v>133</v>
      </c>
      <c r="F16" s="37" t="s">
        <v>134</v>
      </c>
      <c r="G16" s="41" t="s">
        <v>29</v>
      </c>
      <c r="H16" s="43" t="s">
        <v>29</v>
      </c>
      <c r="I16" s="314"/>
      <c r="J16" s="48"/>
      <c r="K16" s="42" t="s">
        <v>31</v>
      </c>
      <c r="L16" s="48"/>
      <c r="M16" s="42" t="s">
        <v>31</v>
      </c>
      <c r="N16" s="83"/>
      <c r="O16" s="320" t="s">
        <v>102</v>
      </c>
      <c r="P16" s="322" t="s">
        <v>103</v>
      </c>
      <c r="Q16" s="322" t="s">
        <v>138</v>
      </c>
      <c r="R16" s="44"/>
      <c r="S16" s="85"/>
      <c r="T16" s="336" t="s">
        <v>104</v>
      </c>
      <c r="U16" s="288" t="s">
        <v>105</v>
      </c>
      <c r="V16" s="313" t="s">
        <v>139</v>
      </c>
      <c r="W16" s="83"/>
      <c r="X16" s="42" t="s">
        <v>31</v>
      </c>
      <c r="Y16" s="42" t="s">
        <v>31</v>
      </c>
      <c r="Z16" s="95" t="s">
        <v>31</v>
      </c>
      <c r="AA16" s="44"/>
      <c r="AB16" s="48"/>
      <c r="AC16" s="83"/>
      <c r="AD16" s="328"/>
      <c r="AE16" s="331"/>
      <c r="AI16" s="63">
        <v>15</v>
      </c>
      <c r="AJ16">
        <f t="shared" si="0"/>
        <v>135.17099999999999</v>
      </c>
      <c r="AK16" s="63">
        <v>15</v>
      </c>
      <c r="AL16">
        <f t="shared" ref="AL16:AL21" si="6">6.1*(AK16-14)+87.29</f>
        <v>93.39</v>
      </c>
      <c r="AM16">
        <f t="shared" si="2"/>
        <v>1.4473819466752329</v>
      </c>
    </row>
    <row r="17" spans="1:39" ht="15.75" thickBot="1" x14ac:dyDescent="0.3">
      <c r="A17" s="321"/>
      <c r="B17" s="97"/>
      <c r="C17" s="97"/>
      <c r="D17" s="315"/>
      <c r="E17" s="98" t="s">
        <v>29</v>
      </c>
      <c r="F17" s="98" t="s">
        <v>29</v>
      </c>
      <c r="G17" s="99"/>
      <c r="H17" s="99"/>
      <c r="I17" s="315"/>
      <c r="J17" s="99"/>
      <c r="K17" s="99"/>
      <c r="L17" s="99"/>
      <c r="M17" s="99"/>
      <c r="N17" s="100"/>
      <c r="O17" s="321"/>
      <c r="P17" s="272"/>
      <c r="Q17" s="272"/>
      <c r="R17" s="97"/>
      <c r="S17" s="101"/>
      <c r="T17" s="337"/>
      <c r="U17" s="289"/>
      <c r="V17" s="315"/>
      <c r="W17" s="100"/>
      <c r="X17" s="99"/>
      <c r="Y17" s="99"/>
      <c r="Z17" s="100"/>
      <c r="AA17" s="97"/>
      <c r="AB17" s="99"/>
      <c r="AC17" s="100"/>
      <c r="AD17" s="321"/>
      <c r="AE17" s="326"/>
      <c r="AF17" s="66" t="s">
        <v>5</v>
      </c>
      <c r="AG17" s="66" t="s">
        <v>121</v>
      </c>
      <c r="AH17" t="s">
        <v>120</v>
      </c>
      <c r="AI17" s="63">
        <v>16</v>
      </c>
      <c r="AJ17">
        <f t="shared" si="0"/>
        <v>142.071</v>
      </c>
      <c r="AK17" s="63">
        <v>16</v>
      </c>
      <c r="AL17">
        <f t="shared" si="6"/>
        <v>99.490000000000009</v>
      </c>
      <c r="AM17">
        <f t="shared" si="2"/>
        <v>1.4279927630917679</v>
      </c>
    </row>
    <row r="18" spans="1:39" ht="30" thickTop="1" thickBot="1" x14ac:dyDescent="0.3">
      <c r="A18" s="102" t="s">
        <v>26</v>
      </c>
      <c r="B18" s="56" t="s">
        <v>122</v>
      </c>
      <c r="C18" s="56">
        <v>3.23</v>
      </c>
      <c r="D18" s="103">
        <v>20</v>
      </c>
      <c r="E18" s="56">
        <v>71.7</v>
      </c>
      <c r="F18" s="56">
        <v>51</v>
      </c>
      <c r="G18" s="56">
        <v>45</v>
      </c>
      <c r="H18" s="56">
        <v>75</v>
      </c>
      <c r="I18" s="104">
        <v>15.58</v>
      </c>
      <c r="J18" s="56">
        <v>29.8</v>
      </c>
      <c r="K18" s="55">
        <v>81.400000000000006</v>
      </c>
      <c r="L18" s="55">
        <v>41.3</v>
      </c>
      <c r="M18" s="56">
        <v>373.7</v>
      </c>
      <c r="N18" s="105">
        <v>187.5</v>
      </c>
      <c r="O18" s="55">
        <v>1.3</v>
      </c>
      <c r="P18" s="55">
        <v>12</v>
      </c>
      <c r="Q18" s="55">
        <v>48</v>
      </c>
      <c r="R18" s="56">
        <v>13.5</v>
      </c>
      <c r="S18" s="103">
        <v>30</v>
      </c>
      <c r="T18" s="55">
        <v>1</v>
      </c>
      <c r="U18" s="55">
        <v>4.8</v>
      </c>
      <c r="V18" s="103">
        <v>7</v>
      </c>
      <c r="W18" s="103">
        <f>10^-10*9</f>
        <v>8.9999999999999999E-10</v>
      </c>
      <c r="X18" s="55">
        <v>57</v>
      </c>
      <c r="Y18" s="55">
        <v>41</v>
      </c>
      <c r="Z18" s="103">
        <v>53</v>
      </c>
      <c r="AA18" s="56">
        <v>2.2599999999999998</v>
      </c>
      <c r="AB18" s="56">
        <v>3.4000000000000002E-2</v>
      </c>
      <c r="AC18" s="103">
        <v>1</v>
      </c>
      <c r="AD18" s="14"/>
      <c r="AE18" s="105" t="s">
        <v>123</v>
      </c>
      <c r="AF18" s="56">
        <v>3.23</v>
      </c>
      <c r="AG18">
        <f>5.01*(AF18-1)+17.5</f>
        <v>28.6723</v>
      </c>
      <c r="AH18">
        <f>Z18/AG18</f>
        <v>1.8484739626747768</v>
      </c>
      <c r="AI18" s="63">
        <v>17</v>
      </c>
      <c r="AJ18">
        <f t="shared" si="0"/>
        <v>148.971</v>
      </c>
      <c r="AK18" s="63">
        <v>17</v>
      </c>
      <c r="AL18">
        <f t="shared" si="6"/>
        <v>105.59</v>
      </c>
      <c r="AM18">
        <f t="shared" si="2"/>
        <v>1.4108438299081352</v>
      </c>
    </row>
    <row r="19" spans="1:39" ht="29.25" thickBot="1" x14ac:dyDescent="0.3">
      <c r="A19" s="74" t="s">
        <v>26</v>
      </c>
      <c r="B19" s="61" t="s">
        <v>124</v>
      </c>
      <c r="C19" s="61">
        <v>5.25</v>
      </c>
      <c r="D19" s="75">
        <v>35</v>
      </c>
      <c r="E19" s="61">
        <v>71.099999999999994</v>
      </c>
      <c r="F19" s="61">
        <v>42.5</v>
      </c>
      <c r="G19" s="61">
        <v>45</v>
      </c>
      <c r="H19" s="61">
        <v>72</v>
      </c>
      <c r="I19" s="76">
        <v>16.010000000000002</v>
      </c>
      <c r="J19" s="61">
        <v>41.3</v>
      </c>
      <c r="K19" s="60">
        <v>115</v>
      </c>
      <c r="L19" s="60">
        <v>59</v>
      </c>
      <c r="M19" s="60">
        <v>519</v>
      </c>
      <c r="N19" s="75">
        <v>262</v>
      </c>
      <c r="O19" s="60">
        <v>0.7</v>
      </c>
      <c r="P19" s="60">
        <v>15</v>
      </c>
      <c r="Q19" s="60">
        <v>60</v>
      </c>
      <c r="R19" s="61">
        <v>13.5</v>
      </c>
      <c r="S19" s="75">
        <v>30</v>
      </c>
      <c r="T19" s="60">
        <v>0.6</v>
      </c>
      <c r="U19" s="60">
        <v>4</v>
      </c>
      <c r="V19" s="75">
        <v>6</v>
      </c>
      <c r="W19" s="75">
        <f>10^-10*9</f>
        <v>8.9999999999999999E-10</v>
      </c>
      <c r="X19" s="60">
        <v>44</v>
      </c>
      <c r="Y19" s="60">
        <v>58</v>
      </c>
      <c r="Z19" s="75">
        <v>44</v>
      </c>
      <c r="AA19" s="61">
        <v>2.56</v>
      </c>
      <c r="AB19" s="61">
        <v>3.9E-2</v>
      </c>
      <c r="AC19" s="75">
        <v>1</v>
      </c>
      <c r="AD19" s="11"/>
      <c r="AE19" s="77" t="s">
        <v>125</v>
      </c>
      <c r="AF19" s="61">
        <v>5.25</v>
      </c>
      <c r="AG19">
        <f>5.01*(AF19-1)+17.5</f>
        <v>38.792500000000004</v>
      </c>
      <c r="AH19">
        <f>Z19/AG19</f>
        <v>1.1342398659534703</v>
      </c>
      <c r="AI19" s="63">
        <v>18</v>
      </c>
      <c r="AJ19">
        <f t="shared" si="0"/>
        <v>155.87100000000001</v>
      </c>
      <c r="AK19" s="63">
        <v>18</v>
      </c>
      <c r="AL19">
        <f t="shared" si="6"/>
        <v>111.69</v>
      </c>
      <c r="AM19">
        <f t="shared" si="2"/>
        <v>1.3955680902497987</v>
      </c>
    </row>
    <row r="20" spans="1:39" ht="19.5" thickTop="1" x14ac:dyDescent="0.25">
      <c r="A20" s="327" t="s">
        <v>60</v>
      </c>
      <c r="B20" s="112" t="s">
        <v>61</v>
      </c>
      <c r="C20" s="91" t="s">
        <v>5</v>
      </c>
      <c r="D20" s="329" t="s">
        <v>62</v>
      </c>
      <c r="E20" s="323" t="s">
        <v>63</v>
      </c>
      <c r="F20" s="293"/>
      <c r="G20" s="293"/>
      <c r="H20" s="293"/>
      <c r="I20" s="324"/>
      <c r="J20" s="323" t="s">
        <v>64</v>
      </c>
      <c r="K20" s="293"/>
      <c r="L20" s="324"/>
      <c r="M20" s="323" t="s">
        <v>65</v>
      </c>
      <c r="N20" s="293"/>
      <c r="O20" s="293"/>
      <c r="P20" s="324"/>
      <c r="Q20" s="323" t="s">
        <v>66</v>
      </c>
      <c r="R20" s="324"/>
      <c r="S20" s="302" t="s">
        <v>140</v>
      </c>
      <c r="T20" s="304" t="s">
        <v>141</v>
      </c>
      <c r="U20" s="297"/>
      <c r="V20" s="305"/>
      <c r="W20" s="91" t="s">
        <v>142</v>
      </c>
      <c r="X20" s="92" t="s">
        <v>70</v>
      </c>
      <c r="Y20" s="93" t="s">
        <v>71</v>
      </c>
      <c r="Z20" s="308" t="s">
        <v>72</v>
      </c>
      <c r="AA20" s="308" t="s">
        <v>73</v>
      </c>
      <c r="AH20">
        <f>Z18/J18</f>
        <v>1.7785234899328859</v>
      </c>
      <c r="AI20" s="63">
        <v>19</v>
      </c>
      <c r="AJ20">
        <f t="shared" si="0"/>
        <v>162.77100000000002</v>
      </c>
      <c r="AK20" s="63">
        <v>19</v>
      </c>
      <c r="AL20">
        <f t="shared" si="6"/>
        <v>117.79</v>
      </c>
      <c r="AM20">
        <f t="shared" si="2"/>
        <v>1.3818745224552169</v>
      </c>
    </row>
    <row r="21" spans="1:39" ht="36" thickBot="1" x14ac:dyDescent="0.3">
      <c r="A21" s="328"/>
      <c r="B21" s="41" t="s">
        <v>74</v>
      </c>
      <c r="C21" s="42" t="s">
        <v>33</v>
      </c>
      <c r="D21" s="314"/>
      <c r="E21" s="317"/>
      <c r="F21" s="295"/>
      <c r="G21" s="295"/>
      <c r="H21" s="295"/>
      <c r="I21" s="319"/>
      <c r="J21" s="317"/>
      <c r="K21" s="295"/>
      <c r="L21" s="319"/>
      <c r="M21" s="317"/>
      <c r="N21" s="295"/>
      <c r="O21" s="295"/>
      <c r="P21" s="319"/>
      <c r="Q21" s="317"/>
      <c r="R21" s="319"/>
      <c r="S21" s="303"/>
      <c r="T21" s="306"/>
      <c r="U21" s="300"/>
      <c r="V21" s="307"/>
      <c r="W21" s="113" t="s">
        <v>135</v>
      </c>
      <c r="X21" s="43" t="s">
        <v>88</v>
      </c>
      <c r="Y21" s="94" t="s">
        <v>87</v>
      </c>
      <c r="Z21" s="309"/>
      <c r="AA21" s="309"/>
      <c r="AH21">
        <f>Z19/J19</f>
        <v>1.0653753026634383</v>
      </c>
      <c r="AI21" s="63">
        <v>20</v>
      </c>
      <c r="AJ21">
        <f t="shared" si="0"/>
        <v>169.67100000000002</v>
      </c>
      <c r="AK21" s="63">
        <v>20</v>
      </c>
      <c r="AL21">
        <f t="shared" si="6"/>
        <v>123.89</v>
      </c>
      <c r="AM21">
        <f t="shared" si="2"/>
        <v>1.369529421260796</v>
      </c>
    </row>
    <row r="22" spans="1:39" ht="33" x14ac:dyDescent="0.25">
      <c r="A22" s="328"/>
      <c r="B22" s="44"/>
      <c r="C22" s="44"/>
      <c r="D22" s="314"/>
      <c r="E22" s="311" t="s">
        <v>58</v>
      </c>
      <c r="F22" s="277"/>
      <c r="G22" s="42" t="s">
        <v>75</v>
      </c>
      <c r="H22" s="43" t="s">
        <v>76</v>
      </c>
      <c r="I22" s="313" t="s">
        <v>136</v>
      </c>
      <c r="J22" s="43" t="s">
        <v>78</v>
      </c>
      <c r="K22" s="42" t="s">
        <v>79</v>
      </c>
      <c r="L22" s="94" t="s">
        <v>80</v>
      </c>
      <c r="M22" s="316" t="s">
        <v>82</v>
      </c>
      <c r="N22" s="281"/>
      <c r="O22" s="42" t="s">
        <v>33</v>
      </c>
      <c r="P22" s="95" t="s">
        <v>83</v>
      </c>
      <c r="Q22" s="316" t="s">
        <v>82</v>
      </c>
      <c r="R22" s="318"/>
      <c r="S22" s="95" t="s">
        <v>84</v>
      </c>
      <c r="T22" s="42" t="s">
        <v>85</v>
      </c>
      <c r="U22" s="42" t="s">
        <v>85</v>
      </c>
      <c r="V22" s="95" t="s">
        <v>85</v>
      </c>
      <c r="W22" s="41" t="s">
        <v>29</v>
      </c>
      <c r="X22" s="42" t="s">
        <v>98</v>
      </c>
      <c r="Y22" s="95" t="s">
        <v>86</v>
      </c>
      <c r="Z22" s="309"/>
      <c r="AA22" s="309"/>
    </row>
    <row r="23" spans="1:39" ht="48" thickBot="1" x14ac:dyDescent="0.3">
      <c r="A23" s="328"/>
      <c r="B23" s="44"/>
      <c r="C23" s="44"/>
      <c r="D23" s="314"/>
      <c r="E23" s="312"/>
      <c r="F23" s="279"/>
      <c r="G23" s="43" t="s">
        <v>88</v>
      </c>
      <c r="H23" s="96" t="s">
        <v>89</v>
      </c>
      <c r="I23" s="314"/>
      <c r="J23" s="41" t="s">
        <v>137</v>
      </c>
      <c r="K23" s="43" t="s">
        <v>91</v>
      </c>
      <c r="L23" s="95" t="s">
        <v>31</v>
      </c>
      <c r="M23" s="317"/>
      <c r="N23" s="283"/>
      <c r="O23" s="42" t="s">
        <v>93</v>
      </c>
      <c r="P23" s="94" t="s">
        <v>31</v>
      </c>
      <c r="Q23" s="317"/>
      <c r="R23" s="319"/>
      <c r="S23" s="94" t="s">
        <v>94</v>
      </c>
      <c r="T23" s="42" t="s">
        <v>95</v>
      </c>
      <c r="U23" s="42" t="s">
        <v>96</v>
      </c>
      <c r="V23" s="95" t="s">
        <v>97</v>
      </c>
      <c r="W23" s="48"/>
      <c r="X23" s="42" t="s">
        <v>93</v>
      </c>
      <c r="Y23" s="83"/>
      <c r="Z23" s="309"/>
      <c r="AA23" s="309"/>
    </row>
    <row r="24" spans="1:39" x14ac:dyDescent="0.25">
      <c r="A24" s="328"/>
      <c r="B24" s="44"/>
      <c r="C24" s="44"/>
      <c r="D24" s="314"/>
      <c r="E24" s="46" t="s">
        <v>133</v>
      </c>
      <c r="F24" s="37" t="s">
        <v>134</v>
      </c>
      <c r="G24" s="41" t="s">
        <v>29</v>
      </c>
      <c r="H24" s="43" t="s">
        <v>29</v>
      </c>
      <c r="I24" s="314"/>
      <c r="J24" s="48"/>
      <c r="K24" s="42" t="s">
        <v>31</v>
      </c>
      <c r="L24" s="83"/>
      <c r="M24" s="320" t="s">
        <v>102</v>
      </c>
      <c r="N24" s="322" t="s">
        <v>103</v>
      </c>
      <c r="O24" s="44"/>
      <c r="P24" s="85"/>
      <c r="Q24" s="320" t="s">
        <v>104</v>
      </c>
      <c r="R24" s="325" t="s">
        <v>105</v>
      </c>
      <c r="S24" s="83"/>
      <c r="T24" s="42" t="s">
        <v>31</v>
      </c>
      <c r="U24" s="42" t="s">
        <v>31</v>
      </c>
      <c r="V24" s="94" t="s">
        <v>31</v>
      </c>
      <c r="W24" s="48"/>
      <c r="X24" s="48"/>
      <c r="Y24" s="83"/>
      <c r="Z24" s="309"/>
      <c r="AA24" s="309"/>
      <c r="AC24" t="s">
        <v>5</v>
      </c>
      <c r="AD24" t="s">
        <v>709</v>
      </c>
      <c r="AE24" t="s">
        <v>710</v>
      </c>
      <c r="AH24" s="66" t="s">
        <v>121</v>
      </c>
      <c r="AI24" t="s">
        <v>120</v>
      </c>
      <c r="AJ24" t="s">
        <v>708</v>
      </c>
    </row>
    <row r="25" spans="1:39" ht="15.75" thickBot="1" x14ac:dyDescent="0.3">
      <c r="A25" s="321"/>
      <c r="B25" s="97"/>
      <c r="C25" s="97"/>
      <c r="D25" s="315"/>
      <c r="E25" s="98" t="s">
        <v>29</v>
      </c>
      <c r="F25" s="98" t="s">
        <v>29</v>
      </c>
      <c r="G25" s="99"/>
      <c r="H25" s="99"/>
      <c r="I25" s="315"/>
      <c r="J25" s="99"/>
      <c r="K25" s="99"/>
      <c r="L25" s="100"/>
      <c r="M25" s="321"/>
      <c r="N25" s="272"/>
      <c r="O25" s="97"/>
      <c r="P25" s="101"/>
      <c r="Q25" s="321"/>
      <c r="R25" s="326"/>
      <c r="S25" s="100"/>
      <c r="T25" s="99"/>
      <c r="U25" s="99"/>
      <c r="V25" s="100"/>
      <c r="W25" s="99"/>
      <c r="X25" s="99"/>
      <c r="Y25" s="100"/>
      <c r="Z25" s="310"/>
      <c r="AA25" s="310"/>
      <c r="AC25">
        <v>5.67</v>
      </c>
      <c r="AD25">
        <v>32.4</v>
      </c>
      <c r="AE25">
        <v>40</v>
      </c>
      <c r="AF25" s="63">
        <v>5.67</v>
      </c>
      <c r="AG25" s="125">
        <v>40</v>
      </c>
      <c r="AH25" s="66">
        <f>5.01*(AF25-1)+17.5</f>
        <v>40.896699999999996</v>
      </c>
      <c r="AI25">
        <f>AG25/AH25</f>
        <v>0.97807402553262257</v>
      </c>
      <c r="AJ25">
        <f>AE25/AD25</f>
        <v>1.2345679012345681</v>
      </c>
    </row>
    <row r="26" spans="1:39" ht="30" thickTop="1" thickBot="1" x14ac:dyDescent="0.3">
      <c r="A26" s="114" t="s">
        <v>24</v>
      </c>
      <c r="B26" s="55" t="s">
        <v>143</v>
      </c>
      <c r="C26" s="56">
        <v>8.42</v>
      </c>
      <c r="D26" s="103">
        <v>35</v>
      </c>
      <c r="E26" s="56">
        <v>63.8</v>
      </c>
      <c r="F26" s="56">
        <v>62.3</v>
      </c>
      <c r="G26" s="14"/>
      <c r="H26" s="14"/>
      <c r="I26" s="104">
        <v>16.55</v>
      </c>
      <c r="J26" s="56">
        <v>52.5</v>
      </c>
      <c r="K26" s="55">
        <v>159</v>
      </c>
      <c r="L26" s="103">
        <v>81</v>
      </c>
      <c r="M26" s="55">
        <v>0.7</v>
      </c>
      <c r="N26" s="55">
        <v>0.8</v>
      </c>
      <c r="O26" s="55">
        <v>18.3</v>
      </c>
      <c r="P26" s="105">
        <v>20</v>
      </c>
      <c r="Q26" s="55">
        <v>0.25</v>
      </c>
      <c r="R26" s="103">
        <v>0.25</v>
      </c>
      <c r="S26" s="103">
        <v>12</v>
      </c>
      <c r="T26" s="57"/>
      <c r="U26" s="14"/>
      <c r="V26" s="104"/>
      <c r="W26" s="57">
        <v>13.63</v>
      </c>
      <c r="X26" s="56">
        <v>0.214</v>
      </c>
      <c r="Y26" s="103">
        <v>4</v>
      </c>
      <c r="Z26" s="109"/>
      <c r="AA26" s="103" t="s">
        <v>144</v>
      </c>
      <c r="AC26">
        <v>5.98</v>
      </c>
      <c r="AD26">
        <v>34.700000000000003</v>
      </c>
      <c r="AE26">
        <v>49</v>
      </c>
      <c r="AF26" s="56">
        <v>5.98</v>
      </c>
      <c r="AG26" s="115">
        <v>49</v>
      </c>
      <c r="AH26" s="66">
        <f t="shared" ref="AH26:AH39" si="7">5.01*(AF26-1)+17.5</f>
        <v>42.449799999999996</v>
      </c>
      <c r="AI26">
        <f t="shared" ref="AI26:AI41" si="8">AG26/AH26</f>
        <v>1.1543046139204427</v>
      </c>
      <c r="AJ26">
        <f t="shared" ref="AJ26:AJ41" si="9">AE26/AD26</f>
        <v>1.4121037463976944</v>
      </c>
    </row>
    <row r="27" spans="1:39" ht="29.25" thickBot="1" x14ac:dyDescent="0.3">
      <c r="A27" s="114" t="s">
        <v>24</v>
      </c>
      <c r="B27" s="55" t="s">
        <v>145</v>
      </c>
      <c r="C27" s="56">
        <v>9.02</v>
      </c>
      <c r="D27" s="103">
        <v>35</v>
      </c>
      <c r="E27" s="56">
        <v>44.5</v>
      </c>
      <c r="F27" s="56">
        <v>43.7</v>
      </c>
      <c r="G27" s="14"/>
      <c r="H27" s="14"/>
      <c r="I27" s="104">
        <v>17.899999999999999</v>
      </c>
      <c r="J27" s="56">
        <v>57.6</v>
      </c>
      <c r="K27" s="55">
        <v>168</v>
      </c>
      <c r="L27" s="103">
        <v>86</v>
      </c>
      <c r="M27" s="55">
        <v>1.3</v>
      </c>
      <c r="N27" s="55">
        <v>1.3</v>
      </c>
      <c r="O27" s="55">
        <v>16.2</v>
      </c>
      <c r="P27" s="105">
        <v>20</v>
      </c>
      <c r="Q27" s="55">
        <v>0.5</v>
      </c>
      <c r="R27" s="103">
        <v>0.4</v>
      </c>
      <c r="S27" s="103">
        <v>8</v>
      </c>
      <c r="T27" s="55">
        <v>63</v>
      </c>
      <c r="U27" s="14"/>
      <c r="V27" s="115">
        <v>80</v>
      </c>
      <c r="W27" s="56">
        <v>4.49</v>
      </c>
      <c r="X27" s="56">
        <v>8.2000000000000003E-2</v>
      </c>
      <c r="Y27" s="103">
        <v>3</v>
      </c>
      <c r="Z27" s="109"/>
      <c r="AA27" s="103" t="s">
        <v>146</v>
      </c>
      <c r="AC27">
        <v>6.17</v>
      </c>
      <c r="AD27">
        <v>36</v>
      </c>
      <c r="AE27">
        <v>72</v>
      </c>
      <c r="AF27" s="61">
        <v>6.17</v>
      </c>
      <c r="AG27" s="117">
        <v>72</v>
      </c>
      <c r="AH27" s="66">
        <f t="shared" si="7"/>
        <v>43.401699999999998</v>
      </c>
      <c r="AI27">
        <f t="shared" si="8"/>
        <v>1.6589211943310977</v>
      </c>
      <c r="AJ27">
        <f t="shared" si="9"/>
        <v>2</v>
      </c>
    </row>
    <row r="28" spans="1:39" ht="29.25" thickBot="1" x14ac:dyDescent="0.3">
      <c r="A28" s="116" t="s">
        <v>24</v>
      </c>
      <c r="B28" s="60" t="s">
        <v>147</v>
      </c>
      <c r="C28" s="61">
        <v>10.02</v>
      </c>
      <c r="D28" s="75">
        <v>35</v>
      </c>
      <c r="E28" s="61">
        <v>42.7</v>
      </c>
      <c r="F28" s="61">
        <v>41.9</v>
      </c>
      <c r="G28" s="11"/>
      <c r="H28" s="11"/>
      <c r="I28" s="76">
        <v>17.93</v>
      </c>
      <c r="J28" s="61">
        <v>64.099999999999994</v>
      </c>
      <c r="K28" s="60">
        <v>198</v>
      </c>
      <c r="L28" s="75">
        <v>101</v>
      </c>
      <c r="M28" s="60">
        <v>1.6</v>
      </c>
      <c r="N28" s="60">
        <v>1.5</v>
      </c>
      <c r="O28" s="60">
        <v>13.8</v>
      </c>
      <c r="P28" s="77">
        <v>15</v>
      </c>
      <c r="Q28" s="60">
        <v>1.4</v>
      </c>
      <c r="R28" s="75">
        <v>1.2</v>
      </c>
      <c r="S28" s="75">
        <v>13</v>
      </c>
      <c r="T28" s="60">
        <v>72</v>
      </c>
      <c r="U28" s="11"/>
      <c r="V28" s="117">
        <v>72</v>
      </c>
      <c r="W28" s="61">
        <v>5.4</v>
      </c>
      <c r="X28" s="61">
        <v>0.1</v>
      </c>
      <c r="Y28" s="75">
        <v>3</v>
      </c>
      <c r="Z28" s="111"/>
      <c r="AA28" s="75" t="s">
        <v>148</v>
      </c>
      <c r="AC28">
        <v>6.19</v>
      </c>
      <c r="AD28">
        <v>36.200000000000003</v>
      </c>
      <c r="AE28">
        <v>68</v>
      </c>
      <c r="AF28" s="56">
        <v>6.19</v>
      </c>
      <c r="AG28" s="115">
        <v>68</v>
      </c>
      <c r="AH28" s="66">
        <f t="shared" si="7"/>
        <v>43.501899999999999</v>
      </c>
      <c r="AI28">
        <f t="shared" si="8"/>
        <v>1.5631501152823211</v>
      </c>
      <c r="AJ28">
        <f t="shared" si="9"/>
        <v>1.878453038674033</v>
      </c>
    </row>
    <row r="29" spans="1:39" ht="30" thickTop="1" thickBot="1" x14ac:dyDescent="0.3">
      <c r="A29" s="114" t="s">
        <v>23</v>
      </c>
      <c r="B29" s="55" t="s">
        <v>145</v>
      </c>
      <c r="C29" s="56">
        <v>8.9700000000000006</v>
      </c>
      <c r="D29" s="103">
        <v>35</v>
      </c>
      <c r="E29" s="56">
        <v>53.1</v>
      </c>
      <c r="F29" s="56">
        <v>52</v>
      </c>
      <c r="G29" s="14"/>
      <c r="H29" s="14"/>
      <c r="I29" s="104">
        <v>17.09</v>
      </c>
      <c r="J29" s="56">
        <v>56.5</v>
      </c>
      <c r="K29" s="55">
        <v>169</v>
      </c>
      <c r="L29" s="103">
        <v>86</v>
      </c>
      <c r="M29" s="55">
        <v>1</v>
      </c>
      <c r="N29" s="55">
        <v>1.1000000000000001</v>
      </c>
      <c r="O29" s="55">
        <v>14.5</v>
      </c>
      <c r="P29" s="105">
        <v>-10</v>
      </c>
      <c r="Q29" s="55">
        <v>0.3</v>
      </c>
      <c r="R29" s="103">
        <v>0.3</v>
      </c>
      <c r="S29" s="103">
        <v>8</v>
      </c>
      <c r="T29" s="57"/>
      <c r="U29" s="14"/>
      <c r="V29" s="104"/>
      <c r="W29" s="56">
        <v>9.9499999999999993</v>
      </c>
      <c r="X29" s="56">
        <v>0.16800000000000001</v>
      </c>
      <c r="Y29" s="103">
        <v>4</v>
      </c>
      <c r="Z29" s="109"/>
      <c r="AA29" s="103" t="s">
        <v>149</v>
      </c>
      <c r="AC29">
        <v>6.27</v>
      </c>
      <c r="AD29">
        <v>36.799999999999997</v>
      </c>
      <c r="AE29">
        <v>56</v>
      </c>
      <c r="AF29" s="61">
        <v>6.27</v>
      </c>
      <c r="AG29" s="117">
        <v>56</v>
      </c>
      <c r="AH29" s="66">
        <f t="shared" si="7"/>
        <v>43.902699999999996</v>
      </c>
      <c r="AI29">
        <f t="shared" si="8"/>
        <v>1.2755479731314932</v>
      </c>
      <c r="AJ29">
        <f t="shared" si="9"/>
        <v>1.5217391304347827</v>
      </c>
    </row>
    <row r="30" spans="1:39" ht="29.25" thickBot="1" x14ac:dyDescent="0.3">
      <c r="A30" s="114" t="s">
        <v>23</v>
      </c>
      <c r="B30" s="55" t="s">
        <v>147</v>
      </c>
      <c r="C30" s="56">
        <v>9.9700000000000006</v>
      </c>
      <c r="D30" s="103">
        <v>35</v>
      </c>
      <c r="E30" s="56">
        <v>44.3</v>
      </c>
      <c r="F30" s="56">
        <v>43.6</v>
      </c>
      <c r="G30" s="14"/>
      <c r="H30" s="14"/>
      <c r="I30" s="104">
        <v>17.600000000000001</v>
      </c>
      <c r="J30" s="56">
        <v>63.8</v>
      </c>
      <c r="K30" s="55">
        <v>189</v>
      </c>
      <c r="L30" s="103">
        <v>96</v>
      </c>
      <c r="M30" s="55">
        <v>1.6</v>
      </c>
      <c r="N30" s="55">
        <v>1.5</v>
      </c>
      <c r="O30" s="55">
        <v>13.8</v>
      </c>
      <c r="P30" s="105">
        <v>20</v>
      </c>
      <c r="Q30" s="55">
        <v>0.8</v>
      </c>
      <c r="R30" s="103">
        <v>0.7</v>
      </c>
      <c r="S30" s="103">
        <v>8</v>
      </c>
      <c r="T30" s="55">
        <v>81</v>
      </c>
      <c r="U30" s="14"/>
      <c r="V30" s="115">
        <v>85</v>
      </c>
      <c r="W30" s="56">
        <v>4.04</v>
      </c>
      <c r="X30" s="56">
        <v>7.3999999999999996E-2</v>
      </c>
      <c r="Y30" s="103">
        <v>3</v>
      </c>
      <c r="Z30" s="109"/>
      <c r="AA30" s="103" t="s">
        <v>150</v>
      </c>
      <c r="AC30">
        <v>6.3</v>
      </c>
      <c r="AD30">
        <v>37</v>
      </c>
      <c r="AE30">
        <v>58</v>
      </c>
      <c r="AF30" s="56">
        <v>6.3</v>
      </c>
      <c r="AG30" s="115">
        <v>58</v>
      </c>
      <c r="AH30" s="66">
        <f t="shared" si="7"/>
        <v>44.052999999999997</v>
      </c>
      <c r="AI30">
        <f t="shared" si="8"/>
        <v>1.3165959185526526</v>
      </c>
      <c r="AJ30">
        <f t="shared" si="9"/>
        <v>1.5675675675675675</v>
      </c>
    </row>
    <row r="31" spans="1:39" ht="29.25" thickBot="1" x14ac:dyDescent="0.3">
      <c r="A31" s="116" t="s">
        <v>23</v>
      </c>
      <c r="B31" s="60" t="s">
        <v>151</v>
      </c>
      <c r="C31" s="61">
        <v>10.97</v>
      </c>
      <c r="D31" s="75">
        <v>35</v>
      </c>
      <c r="E31" s="61">
        <v>39.799999999999997</v>
      </c>
      <c r="F31" s="61">
        <v>39.200000000000003</v>
      </c>
      <c r="G31" s="11"/>
      <c r="H31" s="11"/>
      <c r="I31" s="76">
        <v>18.27</v>
      </c>
      <c r="J31" s="61">
        <v>71.099999999999994</v>
      </c>
      <c r="K31" s="60">
        <v>218</v>
      </c>
      <c r="L31" s="75">
        <v>111</v>
      </c>
      <c r="M31" s="60">
        <v>1.8</v>
      </c>
      <c r="N31" s="60">
        <v>2</v>
      </c>
      <c r="O31" s="60">
        <v>14.2</v>
      </c>
      <c r="P31" s="77">
        <v>20</v>
      </c>
      <c r="Q31" s="60">
        <v>0.8</v>
      </c>
      <c r="R31" s="75">
        <v>0.7</v>
      </c>
      <c r="S31" s="75">
        <v>8</v>
      </c>
      <c r="T31" s="60">
        <v>83</v>
      </c>
      <c r="U31" s="11"/>
      <c r="V31" s="117">
        <v>90</v>
      </c>
      <c r="W31" s="61">
        <v>4.4800000000000004</v>
      </c>
      <c r="X31" s="61">
        <v>8.5999999999999993E-2</v>
      </c>
      <c r="Y31" s="75">
        <v>3</v>
      </c>
      <c r="Z31" s="77" t="s">
        <v>152</v>
      </c>
      <c r="AA31" s="75" t="s">
        <v>153</v>
      </c>
      <c r="AC31">
        <v>6.6</v>
      </c>
      <c r="AD31">
        <v>39.200000000000003</v>
      </c>
      <c r="AE31">
        <v>55</v>
      </c>
      <c r="AF31" s="56">
        <v>6.6</v>
      </c>
      <c r="AG31" s="115">
        <v>55</v>
      </c>
      <c r="AH31" s="66">
        <f t="shared" si="7"/>
        <v>45.555999999999997</v>
      </c>
      <c r="AI31">
        <f t="shared" si="8"/>
        <v>1.207305294582492</v>
      </c>
      <c r="AJ31">
        <f t="shared" si="9"/>
        <v>1.4030612244897958</v>
      </c>
    </row>
    <row r="32" spans="1:39" ht="30" thickTop="1" thickBot="1" x14ac:dyDescent="0.3">
      <c r="A32" s="114" t="s">
        <v>22</v>
      </c>
      <c r="B32" s="55" t="s">
        <v>154</v>
      </c>
      <c r="C32" s="56">
        <v>5.67</v>
      </c>
      <c r="D32" s="103">
        <v>35</v>
      </c>
      <c r="E32" s="56">
        <v>69.3</v>
      </c>
      <c r="F32" s="56">
        <v>40.6</v>
      </c>
      <c r="G32" s="56">
        <v>40</v>
      </c>
      <c r="H32" s="14"/>
      <c r="I32" s="104">
        <v>16.29</v>
      </c>
      <c r="J32" s="56">
        <v>32.4</v>
      </c>
      <c r="K32" s="55" t="s">
        <v>93</v>
      </c>
      <c r="L32" s="103" t="s">
        <v>93</v>
      </c>
      <c r="M32" s="55">
        <v>0.5</v>
      </c>
      <c r="N32" s="55">
        <v>0.5</v>
      </c>
      <c r="O32" s="55">
        <v>13.5</v>
      </c>
      <c r="P32" s="105">
        <v>10</v>
      </c>
      <c r="Q32" s="55">
        <v>0.5</v>
      </c>
      <c r="R32" s="103">
        <v>0.5</v>
      </c>
      <c r="S32" s="103">
        <v>10</v>
      </c>
      <c r="T32" s="57"/>
      <c r="U32" s="58"/>
      <c r="V32" s="115">
        <v>40</v>
      </c>
      <c r="W32" s="56">
        <v>8.64</v>
      </c>
      <c r="X32" s="56">
        <v>0.13200000000000001</v>
      </c>
      <c r="Y32" s="103">
        <v>3</v>
      </c>
      <c r="Z32" s="105" t="s">
        <v>155</v>
      </c>
      <c r="AA32" s="103" t="s">
        <v>156</v>
      </c>
      <c r="AC32">
        <v>7.2</v>
      </c>
      <c r="AD32">
        <v>43.6</v>
      </c>
      <c r="AE32">
        <v>71</v>
      </c>
      <c r="AF32" s="56">
        <v>7.2</v>
      </c>
      <c r="AG32" s="115">
        <v>71</v>
      </c>
      <c r="AH32" s="66">
        <f t="shared" si="7"/>
        <v>48.561999999999998</v>
      </c>
      <c r="AI32">
        <f t="shared" si="8"/>
        <v>1.4620485153000289</v>
      </c>
      <c r="AJ32">
        <f t="shared" si="9"/>
        <v>1.628440366972477</v>
      </c>
    </row>
    <row r="33" spans="1:36" ht="29.25" thickBot="1" x14ac:dyDescent="0.3">
      <c r="A33" s="114" t="s">
        <v>22</v>
      </c>
      <c r="B33" s="55" t="s">
        <v>157</v>
      </c>
      <c r="C33" s="238">
        <v>6.3</v>
      </c>
      <c r="D33" s="239">
        <v>35</v>
      </c>
      <c r="E33" s="238">
        <v>69.5</v>
      </c>
      <c r="F33" s="238">
        <v>43.5</v>
      </c>
      <c r="G33" s="238">
        <v>40</v>
      </c>
      <c r="H33" s="240"/>
      <c r="I33" s="241">
        <v>16.03</v>
      </c>
      <c r="J33" s="238">
        <v>37</v>
      </c>
      <c r="K33" s="242" t="s">
        <v>93</v>
      </c>
      <c r="L33" s="239" t="s">
        <v>93</v>
      </c>
      <c r="M33" s="242">
        <v>1.3</v>
      </c>
      <c r="N33" s="242">
        <v>1</v>
      </c>
      <c r="O33" s="242">
        <v>13.3</v>
      </c>
      <c r="P33" s="243">
        <v>45</v>
      </c>
      <c r="Q33" s="242">
        <v>1.1000000000000001</v>
      </c>
      <c r="R33" s="239">
        <v>0.8</v>
      </c>
      <c r="S33" s="239">
        <v>11</v>
      </c>
      <c r="T33" s="242">
        <v>62</v>
      </c>
      <c r="U33" s="242">
        <v>47</v>
      </c>
      <c r="V33" s="244">
        <v>58</v>
      </c>
      <c r="W33" s="238">
        <v>2.4300000000000002</v>
      </c>
      <c r="X33" s="238">
        <v>3.6999999999999998E-2</v>
      </c>
      <c r="Y33" s="239">
        <v>1</v>
      </c>
      <c r="Z33" s="243" t="s">
        <v>155</v>
      </c>
      <c r="AA33" s="239" t="s">
        <v>158</v>
      </c>
      <c r="AC33">
        <v>7.27</v>
      </c>
      <c r="AD33">
        <v>44.1</v>
      </c>
      <c r="AE33">
        <v>53</v>
      </c>
      <c r="AF33" s="56">
        <v>7.27</v>
      </c>
      <c r="AG33" s="115">
        <v>53</v>
      </c>
      <c r="AH33" s="66">
        <f t="shared" si="7"/>
        <v>48.912700000000001</v>
      </c>
      <c r="AI33">
        <f t="shared" si="8"/>
        <v>1.0835631645768891</v>
      </c>
      <c r="AJ33">
        <f t="shared" si="9"/>
        <v>1.201814058956916</v>
      </c>
    </row>
    <row r="34" spans="1:36" ht="29.25" thickBot="1" x14ac:dyDescent="0.3">
      <c r="A34" s="114" t="s">
        <v>22</v>
      </c>
      <c r="B34" s="55" t="s">
        <v>159</v>
      </c>
      <c r="C34" s="238">
        <v>7.2</v>
      </c>
      <c r="D34" s="239">
        <v>35</v>
      </c>
      <c r="E34" s="238">
        <v>61.2</v>
      </c>
      <c r="F34" s="238">
        <v>38</v>
      </c>
      <c r="G34" s="238">
        <v>40</v>
      </c>
      <c r="H34" s="240"/>
      <c r="I34" s="241">
        <v>16.48</v>
      </c>
      <c r="J34" s="238">
        <v>43.6</v>
      </c>
      <c r="K34" s="242" t="s">
        <v>93</v>
      </c>
      <c r="L34" s="239" t="s">
        <v>93</v>
      </c>
      <c r="M34" s="242">
        <v>1.6</v>
      </c>
      <c r="N34" s="242">
        <v>1.3</v>
      </c>
      <c r="O34" s="242">
        <v>13.3</v>
      </c>
      <c r="P34" s="243">
        <v>45</v>
      </c>
      <c r="Q34" s="242">
        <v>1.2</v>
      </c>
      <c r="R34" s="239">
        <v>0.9</v>
      </c>
      <c r="S34" s="239">
        <v>10</v>
      </c>
      <c r="T34" s="242">
        <v>72</v>
      </c>
      <c r="U34" s="242">
        <v>0</v>
      </c>
      <c r="V34" s="244">
        <v>71</v>
      </c>
      <c r="W34" s="238">
        <v>2.2799999999999998</v>
      </c>
      <c r="X34" s="238">
        <v>3.5999999999999997E-2</v>
      </c>
      <c r="Y34" s="239">
        <v>1</v>
      </c>
      <c r="Z34" s="243" t="s">
        <v>155</v>
      </c>
      <c r="AA34" s="239" t="s">
        <v>160</v>
      </c>
      <c r="AC34">
        <v>8.93</v>
      </c>
      <c r="AD34">
        <v>56.2</v>
      </c>
      <c r="AE34">
        <v>57</v>
      </c>
      <c r="AF34" s="56">
        <v>8.93</v>
      </c>
      <c r="AG34" s="115">
        <v>57</v>
      </c>
      <c r="AH34" s="66">
        <f t="shared" si="7"/>
        <v>57.229299999999995</v>
      </c>
      <c r="AI34">
        <f t="shared" si="8"/>
        <v>0.99599331111860545</v>
      </c>
      <c r="AJ34">
        <f t="shared" si="9"/>
        <v>1.0142348754448398</v>
      </c>
    </row>
    <row r="35" spans="1:36" ht="29.25" thickBot="1" x14ac:dyDescent="0.3">
      <c r="A35" s="114" t="s">
        <v>22</v>
      </c>
      <c r="B35" s="55" t="s">
        <v>161</v>
      </c>
      <c r="C35" s="56">
        <v>8.67</v>
      </c>
      <c r="D35" s="103">
        <v>35</v>
      </c>
      <c r="E35" s="56">
        <v>45.6</v>
      </c>
      <c r="F35" s="56">
        <v>27.5</v>
      </c>
      <c r="G35" s="56">
        <v>30</v>
      </c>
      <c r="H35" s="14"/>
      <c r="I35" s="104">
        <v>17.399999999999999</v>
      </c>
      <c r="J35" s="56">
        <v>54.3</v>
      </c>
      <c r="K35" s="55" t="s">
        <v>93</v>
      </c>
      <c r="L35" s="103" t="s">
        <v>93</v>
      </c>
      <c r="M35" s="55">
        <v>0.9</v>
      </c>
      <c r="N35" s="55">
        <v>1.1000000000000001</v>
      </c>
      <c r="O35" s="55">
        <v>17.5</v>
      </c>
      <c r="P35" s="103">
        <v>8</v>
      </c>
      <c r="Q35" s="55">
        <v>0.3</v>
      </c>
      <c r="R35" s="103">
        <v>0.35</v>
      </c>
      <c r="S35" s="103">
        <v>8</v>
      </c>
      <c r="T35" s="57"/>
      <c r="U35" s="55">
        <v>79</v>
      </c>
      <c r="V35" s="104"/>
      <c r="W35" s="57">
        <v>10.4</v>
      </c>
      <c r="X35" s="56">
        <v>0.187</v>
      </c>
      <c r="Y35" s="103">
        <v>4</v>
      </c>
      <c r="Z35" s="105" t="s">
        <v>162</v>
      </c>
      <c r="AA35" s="103" t="s">
        <v>163</v>
      </c>
      <c r="AC35">
        <v>9.02</v>
      </c>
      <c r="AD35">
        <v>57.6</v>
      </c>
      <c r="AE35">
        <v>80</v>
      </c>
      <c r="AF35" s="56">
        <v>9.02</v>
      </c>
      <c r="AG35" s="115">
        <v>80</v>
      </c>
      <c r="AH35" s="66">
        <f t="shared" si="7"/>
        <v>57.680199999999999</v>
      </c>
      <c r="AI35">
        <f t="shared" si="8"/>
        <v>1.3869577428649693</v>
      </c>
      <c r="AJ35">
        <f t="shared" si="9"/>
        <v>1.3888888888888888</v>
      </c>
    </row>
    <row r="36" spans="1:36" ht="43.5" thickBot="1" x14ac:dyDescent="0.3">
      <c r="A36" s="114" t="s">
        <v>21</v>
      </c>
      <c r="B36" s="55" t="s">
        <v>154</v>
      </c>
      <c r="C36" s="56">
        <v>5.65</v>
      </c>
      <c r="D36" s="103">
        <v>35</v>
      </c>
      <c r="E36" s="56">
        <v>69</v>
      </c>
      <c r="F36" s="56">
        <v>41.2</v>
      </c>
      <c r="G36" s="56">
        <v>40</v>
      </c>
      <c r="H36" s="14"/>
      <c r="I36" s="104">
        <v>15.99</v>
      </c>
      <c r="J36" s="56">
        <v>32.200000000000003</v>
      </c>
      <c r="K36" s="55" t="s">
        <v>93</v>
      </c>
      <c r="L36" s="103" t="s">
        <v>93</v>
      </c>
      <c r="M36" s="55">
        <v>0.5</v>
      </c>
      <c r="N36" s="55">
        <v>0.6</v>
      </c>
      <c r="O36" s="55">
        <v>13.4</v>
      </c>
      <c r="P36" s="103">
        <v>-4</v>
      </c>
      <c r="Q36" s="55">
        <v>1.8</v>
      </c>
      <c r="R36" s="103">
        <v>1.9</v>
      </c>
      <c r="S36" s="103">
        <v>50</v>
      </c>
      <c r="T36" s="57"/>
      <c r="U36" s="55">
        <v>0</v>
      </c>
      <c r="V36" s="104"/>
      <c r="W36" s="56">
        <v>9.68</v>
      </c>
      <c r="X36" s="56">
        <v>0.14799999999999999</v>
      </c>
      <c r="Y36" s="103">
        <v>4</v>
      </c>
      <c r="Z36" s="105" t="s">
        <v>164</v>
      </c>
      <c r="AA36" s="103" t="s">
        <v>165</v>
      </c>
      <c r="AC36">
        <v>9.25</v>
      </c>
      <c r="AD36">
        <v>58.5</v>
      </c>
      <c r="AE36">
        <v>74</v>
      </c>
      <c r="AF36" s="56">
        <v>9.25</v>
      </c>
      <c r="AG36" s="115">
        <v>74</v>
      </c>
      <c r="AH36" s="66">
        <f t="shared" si="7"/>
        <v>58.832499999999996</v>
      </c>
      <c r="AI36">
        <f t="shared" si="8"/>
        <v>1.2578081842519018</v>
      </c>
      <c r="AJ36">
        <f t="shared" si="9"/>
        <v>1.2649572649572649</v>
      </c>
    </row>
    <row r="37" spans="1:36" ht="43.5" thickBot="1" x14ac:dyDescent="0.3">
      <c r="A37" s="114" t="s">
        <v>21</v>
      </c>
      <c r="B37" s="55" t="s">
        <v>157</v>
      </c>
      <c r="C37" s="238">
        <v>6.27</v>
      </c>
      <c r="D37" s="239">
        <v>35</v>
      </c>
      <c r="E37" s="238">
        <v>67.5</v>
      </c>
      <c r="F37" s="238">
        <v>41.9</v>
      </c>
      <c r="G37" s="238">
        <v>40</v>
      </c>
      <c r="H37" s="240"/>
      <c r="I37" s="241">
        <v>15.99</v>
      </c>
      <c r="J37" s="238">
        <v>36.799999999999997</v>
      </c>
      <c r="K37" s="242" t="s">
        <v>93</v>
      </c>
      <c r="L37" s="239" t="s">
        <v>93</v>
      </c>
      <c r="M37" s="242">
        <v>1.2</v>
      </c>
      <c r="N37" s="242">
        <v>0.9</v>
      </c>
      <c r="O37" s="242">
        <v>12.7</v>
      </c>
      <c r="P37" s="243">
        <v>37</v>
      </c>
      <c r="Q37" s="242">
        <v>1.2</v>
      </c>
      <c r="R37" s="239">
        <v>0.9</v>
      </c>
      <c r="S37" s="239">
        <v>13</v>
      </c>
      <c r="T37" s="242">
        <v>55</v>
      </c>
      <c r="U37" s="242">
        <v>52</v>
      </c>
      <c r="V37" s="244">
        <v>56</v>
      </c>
      <c r="W37" s="238">
        <v>2.83</v>
      </c>
      <c r="X37" s="238">
        <v>4.3999999999999997E-2</v>
      </c>
      <c r="Y37" s="239">
        <v>2</v>
      </c>
      <c r="Z37" s="243" t="s">
        <v>164</v>
      </c>
      <c r="AA37" s="239" t="s">
        <v>166</v>
      </c>
      <c r="AC37">
        <v>9.59</v>
      </c>
      <c r="AD37">
        <v>61</v>
      </c>
      <c r="AE37">
        <v>70</v>
      </c>
      <c r="AF37" s="56">
        <v>9.59</v>
      </c>
      <c r="AG37" s="115">
        <v>70</v>
      </c>
      <c r="AH37" s="66">
        <f t="shared" si="7"/>
        <v>60.535899999999998</v>
      </c>
      <c r="AI37">
        <f t="shared" si="8"/>
        <v>1.1563386354212954</v>
      </c>
      <c r="AJ37">
        <f t="shared" si="9"/>
        <v>1.1475409836065573</v>
      </c>
    </row>
    <row r="38" spans="1:36" ht="43.5" thickBot="1" x14ac:dyDescent="0.3">
      <c r="A38" s="114" t="s">
        <v>21</v>
      </c>
      <c r="B38" s="55" t="s">
        <v>159</v>
      </c>
      <c r="C38" s="238">
        <v>7.27</v>
      </c>
      <c r="D38" s="239">
        <v>35</v>
      </c>
      <c r="E38" s="238">
        <v>59.4</v>
      </c>
      <c r="F38" s="238">
        <v>38.4</v>
      </c>
      <c r="G38" s="238">
        <v>40</v>
      </c>
      <c r="H38" s="240"/>
      <c r="I38" s="241">
        <v>16.21</v>
      </c>
      <c r="J38" s="238">
        <v>44.1</v>
      </c>
      <c r="K38" s="242" t="s">
        <v>93</v>
      </c>
      <c r="L38" s="239" t="s">
        <v>93</v>
      </c>
      <c r="M38" s="242">
        <v>1.2</v>
      </c>
      <c r="N38" s="242">
        <v>1</v>
      </c>
      <c r="O38" s="242">
        <v>14.2</v>
      </c>
      <c r="P38" s="243">
        <v>40</v>
      </c>
      <c r="Q38" s="242">
        <v>0.9</v>
      </c>
      <c r="R38" s="239">
        <v>0.7</v>
      </c>
      <c r="S38" s="239">
        <v>9</v>
      </c>
      <c r="T38" s="242">
        <v>56</v>
      </c>
      <c r="U38" s="242">
        <v>0</v>
      </c>
      <c r="V38" s="244">
        <v>53</v>
      </c>
      <c r="W38" s="238">
        <v>2.76</v>
      </c>
      <c r="X38" s="238">
        <v>4.3999999999999997E-2</v>
      </c>
      <c r="Y38" s="239">
        <v>2</v>
      </c>
      <c r="Z38" s="243" t="s">
        <v>164</v>
      </c>
      <c r="AA38" s="239" t="s">
        <v>167</v>
      </c>
      <c r="AC38">
        <v>9.6300000000000008</v>
      </c>
      <c r="AD38">
        <v>61.3</v>
      </c>
      <c r="AE38">
        <v>90</v>
      </c>
      <c r="AF38" s="118">
        <v>9.6300000000000008</v>
      </c>
      <c r="AG38" s="115">
        <v>90</v>
      </c>
      <c r="AH38" s="66">
        <f t="shared" si="7"/>
        <v>60.7363</v>
      </c>
      <c r="AI38">
        <f t="shared" si="8"/>
        <v>1.4818156522540886</v>
      </c>
      <c r="AJ38">
        <f t="shared" si="9"/>
        <v>1.4681892332789561</v>
      </c>
    </row>
    <row r="39" spans="1:36" ht="29.25" thickBot="1" x14ac:dyDescent="0.3">
      <c r="A39" s="114" t="s">
        <v>21</v>
      </c>
      <c r="B39" s="55" t="s">
        <v>161</v>
      </c>
      <c r="C39" s="56">
        <v>8.67</v>
      </c>
      <c r="D39" s="103">
        <v>35</v>
      </c>
      <c r="E39" s="56">
        <v>51.4</v>
      </c>
      <c r="F39" s="56">
        <v>32</v>
      </c>
      <c r="G39" s="56">
        <v>30</v>
      </c>
      <c r="H39" s="14"/>
      <c r="I39" s="104">
        <v>17.190000000000001</v>
      </c>
      <c r="J39" s="56">
        <v>54.3</v>
      </c>
      <c r="K39" s="55" t="s">
        <v>93</v>
      </c>
      <c r="L39" s="103" t="s">
        <v>93</v>
      </c>
      <c r="M39" s="55">
        <v>1</v>
      </c>
      <c r="N39" s="55">
        <v>1.1000000000000001</v>
      </c>
      <c r="O39" s="55">
        <v>14</v>
      </c>
      <c r="P39" s="105">
        <v>-15</v>
      </c>
      <c r="Q39" s="55">
        <v>0.5</v>
      </c>
      <c r="R39" s="103">
        <v>0.5</v>
      </c>
      <c r="S39" s="103">
        <v>9</v>
      </c>
      <c r="T39" s="57"/>
      <c r="U39" s="55">
        <v>74</v>
      </c>
      <c r="V39" s="104"/>
      <c r="W39" s="56">
        <v>8.75</v>
      </c>
      <c r="X39" s="56">
        <v>0.14899999999999999</v>
      </c>
      <c r="Y39" s="103">
        <v>4</v>
      </c>
      <c r="Z39" s="105" t="s">
        <v>162</v>
      </c>
      <c r="AA39" s="103" t="s">
        <v>168</v>
      </c>
      <c r="AC39">
        <v>9.9700000000000006</v>
      </c>
      <c r="AD39">
        <v>63.8</v>
      </c>
      <c r="AE39">
        <v>85</v>
      </c>
      <c r="AF39" s="118">
        <v>9.9700000000000006</v>
      </c>
      <c r="AG39" s="115">
        <v>85</v>
      </c>
      <c r="AH39" s="66">
        <f t="shared" si="7"/>
        <v>62.439700000000002</v>
      </c>
      <c r="AI39">
        <f t="shared" si="8"/>
        <v>1.3613133951636538</v>
      </c>
      <c r="AJ39">
        <f t="shared" si="9"/>
        <v>1.3322884012539185</v>
      </c>
    </row>
    <row r="40" spans="1:36" ht="43.5" thickBot="1" x14ac:dyDescent="0.3">
      <c r="A40" s="114" t="s">
        <v>20</v>
      </c>
      <c r="B40" s="55" t="s">
        <v>157</v>
      </c>
      <c r="C40" s="56">
        <v>6.6</v>
      </c>
      <c r="D40" s="103">
        <v>35</v>
      </c>
      <c r="E40" s="56">
        <v>69.3</v>
      </c>
      <c r="F40" s="56">
        <v>43.5</v>
      </c>
      <c r="G40" s="56">
        <v>40</v>
      </c>
      <c r="H40" s="14"/>
      <c r="I40" s="104">
        <v>15.71</v>
      </c>
      <c r="J40" s="56">
        <v>39.200000000000003</v>
      </c>
      <c r="K40" s="55" t="s">
        <v>93</v>
      </c>
      <c r="L40" s="103" t="s">
        <v>93</v>
      </c>
      <c r="M40" s="55">
        <v>0.6</v>
      </c>
      <c r="N40" s="55">
        <v>0.7</v>
      </c>
      <c r="O40" s="55">
        <v>13.2</v>
      </c>
      <c r="P40" s="105">
        <v>25</v>
      </c>
      <c r="Q40" s="55">
        <v>0.3</v>
      </c>
      <c r="R40" s="103">
        <v>0.3</v>
      </c>
      <c r="S40" s="103">
        <v>12</v>
      </c>
      <c r="T40" s="55">
        <v>40</v>
      </c>
      <c r="U40" s="55">
        <v>51</v>
      </c>
      <c r="V40" s="115">
        <v>55</v>
      </c>
      <c r="W40" s="56">
        <v>6.07</v>
      </c>
      <c r="X40" s="56">
        <v>9.2999999999999999E-2</v>
      </c>
      <c r="Y40" s="103">
        <v>3</v>
      </c>
      <c r="Z40" s="105" t="s">
        <v>169</v>
      </c>
      <c r="AA40" s="103" t="s">
        <v>170</v>
      </c>
      <c r="AC40">
        <v>10.02</v>
      </c>
      <c r="AD40">
        <v>64.099999999999994</v>
      </c>
      <c r="AE40">
        <v>72</v>
      </c>
      <c r="AF40" s="118">
        <v>10.02</v>
      </c>
      <c r="AG40" s="115">
        <v>72</v>
      </c>
      <c r="AH40" s="66">
        <f>6.15*(AF40-9)+57.56</f>
        <v>63.832999999999998</v>
      </c>
      <c r="AI40">
        <f t="shared" si="8"/>
        <v>1.1279432268575815</v>
      </c>
      <c r="AJ40">
        <f t="shared" si="9"/>
        <v>1.123244929797192</v>
      </c>
    </row>
    <row r="41" spans="1:36" ht="43.5" thickBot="1" x14ac:dyDescent="0.3">
      <c r="A41" s="114" t="s">
        <v>20</v>
      </c>
      <c r="B41" s="55" t="s">
        <v>171</v>
      </c>
      <c r="C41" s="56">
        <v>9.59</v>
      </c>
      <c r="D41" s="103">
        <v>35</v>
      </c>
      <c r="E41" s="56">
        <v>41.7</v>
      </c>
      <c r="F41" s="56">
        <v>26.2</v>
      </c>
      <c r="G41" s="56">
        <v>30</v>
      </c>
      <c r="H41" s="14"/>
      <c r="I41" s="104">
        <v>17.649999999999999</v>
      </c>
      <c r="J41" s="56">
        <v>61</v>
      </c>
      <c r="K41" s="55" t="s">
        <v>93</v>
      </c>
      <c r="L41" s="103" t="s">
        <v>93</v>
      </c>
      <c r="M41" s="55">
        <v>1.3</v>
      </c>
      <c r="N41" s="55">
        <v>1.3</v>
      </c>
      <c r="O41" s="55">
        <v>15.4</v>
      </c>
      <c r="P41" s="105">
        <v>25</v>
      </c>
      <c r="Q41" s="55">
        <v>0.8</v>
      </c>
      <c r="R41" s="103">
        <v>0.7</v>
      </c>
      <c r="S41" s="103">
        <v>10</v>
      </c>
      <c r="T41" s="55">
        <v>70</v>
      </c>
      <c r="U41" s="55">
        <v>77</v>
      </c>
      <c r="V41" s="115">
        <v>70</v>
      </c>
      <c r="W41" s="56">
        <v>4.3</v>
      </c>
      <c r="X41" s="56">
        <v>0.08</v>
      </c>
      <c r="Y41" s="103">
        <v>3</v>
      </c>
      <c r="Z41" s="105" t="s">
        <v>172</v>
      </c>
      <c r="AA41" s="103" t="s">
        <v>173</v>
      </c>
      <c r="AC41">
        <v>10.97</v>
      </c>
      <c r="AD41">
        <v>71.099999999999994</v>
      </c>
      <c r="AE41">
        <v>90</v>
      </c>
      <c r="AF41" s="118">
        <v>10.97</v>
      </c>
      <c r="AG41" s="115">
        <v>90</v>
      </c>
      <c r="AH41" s="66">
        <f>6.15*(AF41-9)+57.56</f>
        <v>69.6755</v>
      </c>
      <c r="AI41">
        <f t="shared" si="8"/>
        <v>1.2917022482795244</v>
      </c>
      <c r="AJ41">
        <f t="shared" si="9"/>
        <v>1.2658227848101267</v>
      </c>
    </row>
    <row r="42" spans="1:36" ht="29.25" thickBot="1" x14ac:dyDescent="0.3">
      <c r="A42" s="114" t="s">
        <v>19</v>
      </c>
      <c r="B42" s="55" t="s">
        <v>161</v>
      </c>
      <c r="C42" s="56">
        <v>8.67</v>
      </c>
      <c r="D42" s="103">
        <v>35</v>
      </c>
      <c r="E42" s="56">
        <v>45.7</v>
      </c>
      <c r="F42" s="56">
        <v>29.3</v>
      </c>
      <c r="G42" s="56">
        <v>30</v>
      </c>
      <c r="H42" s="14"/>
      <c r="I42" s="104">
        <v>17.48</v>
      </c>
      <c r="J42" s="56">
        <v>54.3</v>
      </c>
      <c r="K42" s="55" t="s">
        <v>93</v>
      </c>
      <c r="L42" s="103" t="s">
        <v>93</v>
      </c>
      <c r="M42" s="55">
        <v>1.1000000000000001</v>
      </c>
      <c r="N42" s="55">
        <v>1.2</v>
      </c>
      <c r="O42" s="55">
        <v>13.5</v>
      </c>
      <c r="P42" s="105">
        <v>-20</v>
      </c>
      <c r="Q42" s="55">
        <v>0.4</v>
      </c>
      <c r="R42" s="103">
        <v>0.4</v>
      </c>
      <c r="S42" s="103">
        <v>7</v>
      </c>
      <c r="T42" s="57"/>
      <c r="U42" s="55">
        <v>0</v>
      </c>
      <c r="V42" s="104"/>
      <c r="W42" s="56">
        <v>7.03</v>
      </c>
      <c r="X42" s="56">
        <v>0.126</v>
      </c>
      <c r="Y42" s="103">
        <v>3</v>
      </c>
      <c r="Z42" s="105" t="s">
        <v>155</v>
      </c>
      <c r="AA42" s="103" t="s">
        <v>174</v>
      </c>
    </row>
    <row r="43" spans="1:36" ht="29.25" thickBot="1" x14ac:dyDescent="0.3">
      <c r="A43" s="114" t="s">
        <v>19</v>
      </c>
      <c r="B43" s="55" t="s">
        <v>171</v>
      </c>
      <c r="C43" s="56">
        <v>9.6300000000000008</v>
      </c>
      <c r="D43" s="103">
        <v>35</v>
      </c>
      <c r="E43" s="56">
        <v>42.3</v>
      </c>
      <c r="F43" s="56">
        <v>25.9</v>
      </c>
      <c r="G43" s="56">
        <v>30</v>
      </c>
      <c r="H43" s="14"/>
      <c r="I43" s="104">
        <v>17.920000000000002</v>
      </c>
      <c r="J43" s="56">
        <v>61.3</v>
      </c>
      <c r="K43" s="55" t="s">
        <v>93</v>
      </c>
      <c r="L43" s="103" t="s">
        <v>93</v>
      </c>
      <c r="M43" s="55">
        <v>2</v>
      </c>
      <c r="N43" s="55">
        <v>1.7</v>
      </c>
      <c r="O43" s="55">
        <v>16.8</v>
      </c>
      <c r="P43" s="105">
        <v>75</v>
      </c>
      <c r="Q43" s="55">
        <v>1.4</v>
      </c>
      <c r="R43" s="103">
        <v>1.2</v>
      </c>
      <c r="S43" s="103">
        <v>9</v>
      </c>
      <c r="T43" s="55">
        <v>90</v>
      </c>
      <c r="U43" s="55">
        <v>86</v>
      </c>
      <c r="V43" s="115">
        <v>90</v>
      </c>
      <c r="W43" s="56">
        <v>2.79</v>
      </c>
      <c r="X43" s="56">
        <v>5.1999999999999998E-2</v>
      </c>
      <c r="Y43" s="103">
        <v>2</v>
      </c>
      <c r="Z43" s="105" t="s">
        <v>155</v>
      </c>
      <c r="AA43" s="103" t="s">
        <v>175</v>
      </c>
    </row>
    <row r="44" spans="1:36" ht="29.25" thickBot="1" x14ac:dyDescent="0.3">
      <c r="A44" s="114" t="s">
        <v>19</v>
      </c>
      <c r="B44" s="55" t="s">
        <v>176</v>
      </c>
      <c r="C44" s="56">
        <v>10.57</v>
      </c>
      <c r="D44" s="103">
        <v>35</v>
      </c>
      <c r="E44" s="56">
        <v>42.9</v>
      </c>
      <c r="F44" s="56">
        <v>25.7</v>
      </c>
      <c r="G44" s="56">
        <v>30</v>
      </c>
      <c r="H44" s="14"/>
      <c r="I44" s="104">
        <v>17.920000000000002</v>
      </c>
      <c r="J44" s="56">
        <v>68.2</v>
      </c>
      <c r="K44" s="55" t="s">
        <v>93</v>
      </c>
      <c r="L44" s="103" t="s">
        <v>93</v>
      </c>
      <c r="M44" s="55">
        <v>1</v>
      </c>
      <c r="N44" s="55">
        <v>1.2</v>
      </c>
      <c r="O44" s="55">
        <v>16.7</v>
      </c>
      <c r="P44" s="105">
        <v>20</v>
      </c>
      <c r="Q44" s="55">
        <v>0.5</v>
      </c>
      <c r="R44" s="103">
        <v>0.5</v>
      </c>
      <c r="S44" s="103">
        <v>8</v>
      </c>
      <c r="T44" s="57"/>
      <c r="U44" s="55">
        <v>0</v>
      </c>
      <c r="V44" s="104"/>
      <c r="W44" s="56">
        <v>6.92</v>
      </c>
      <c r="X44" s="56">
        <v>0.128</v>
      </c>
      <c r="Y44" s="103">
        <v>3</v>
      </c>
      <c r="Z44" s="105" t="s">
        <v>155</v>
      </c>
      <c r="AA44" s="103" t="s">
        <v>177</v>
      </c>
    </row>
    <row r="45" spans="1:36" ht="29.25" thickBot="1" x14ac:dyDescent="0.3">
      <c r="A45" s="114" t="s">
        <v>18</v>
      </c>
      <c r="B45" s="55" t="s">
        <v>154</v>
      </c>
      <c r="C45" s="56">
        <v>5.67</v>
      </c>
      <c r="D45" s="103">
        <v>35</v>
      </c>
      <c r="E45" s="56">
        <v>67.5</v>
      </c>
      <c r="F45" s="56">
        <v>39.4</v>
      </c>
      <c r="G45" s="56">
        <v>40</v>
      </c>
      <c r="H45" s="14"/>
      <c r="I45" s="104">
        <v>16.100000000000001</v>
      </c>
      <c r="J45" s="56">
        <v>32.9</v>
      </c>
      <c r="K45" s="55" t="s">
        <v>93</v>
      </c>
      <c r="L45" s="103" t="s">
        <v>93</v>
      </c>
      <c r="M45" s="55">
        <v>0.6</v>
      </c>
      <c r="N45" s="55">
        <v>0.7</v>
      </c>
      <c r="O45" s="55">
        <v>12.4</v>
      </c>
      <c r="P45" s="105">
        <v>-15</v>
      </c>
      <c r="Q45" s="55">
        <v>0.3</v>
      </c>
      <c r="R45" s="103">
        <v>0.35</v>
      </c>
      <c r="S45" s="103">
        <v>9</v>
      </c>
      <c r="T45" s="57"/>
      <c r="U45" s="55">
        <v>39</v>
      </c>
      <c r="V45" s="104"/>
      <c r="W45" s="56">
        <v>7.51</v>
      </c>
      <c r="X45" s="56">
        <v>0.11600000000000001</v>
      </c>
      <c r="Y45" s="103">
        <v>3</v>
      </c>
      <c r="Z45" s="105" t="s">
        <v>162</v>
      </c>
      <c r="AA45" s="103" t="s">
        <v>178</v>
      </c>
    </row>
    <row r="46" spans="1:36" ht="29.25" thickBot="1" x14ac:dyDescent="0.3">
      <c r="A46" s="114" t="s">
        <v>18</v>
      </c>
      <c r="B46" s="55" t="s">
        <v>161</v>
      </c>
      <c r="C46" s="56">
        <v>8.67</v>
      </c>
      <c r="D46" s="103">
        <v>35</v>
      </c>
      <c r="E46" s="56">
        <v>43.2</v>
      </c>
      <c r="F46" s="56">
        <v>25</v>
      </c>
      <c r="G46" s="56">
        <v>30</v>
      </c>
      <c r="H46" s="14"/>
      <c r="I46" s="104">
        <v>17.86</v>
      </c>
      <c r="J46" s="56">
        <v>54.3</v>
      </c>
      <c r="K46" s="55" t="s">
        <v>93</v>
      </c>
      <c r="L46" s="103" t="s">
        <v>93</v>
      </c>
      <c r="M46" s="55">
        <v>1</v>
      </c>
      <c r="N46" s="55">
        <v>1.1000000000000001</v>
      </c>
      <c r="O46" s="55">
        <v>16.899999999999999</v>
      </c>
      <c r="P46" s="103">
        <v>-5</v>
      </c>
      <c r="Q46" s="55">
        <v>0.8</v>
      </c>
      <c r="R46" s="103">
        <v>0.85</v>
      </c>
      <c r="S46" s="103">
        <v>9</v>
      </c>
      <c r="T46" s="57"/>
      <c r="U46" s="55">
        <v>67</v>
      </c>
      <c r="V46" s="104"/>
      <c r="W46" s="56">
        <v>8.6</v>
      </c>
      <c r="X46" s="56">
        <v>0.158</v>
      </c>
      <c r="Y46" s="103">
        <v>4</v>
      </c>
      <c r="Z46" s="105" t="s">
        <v>162</v>
      </c>
      <c r="AA46" s="103" t="s">
        <v>179</v>
      </c>
    </row>
    <row r="47" spans="1:36" ht="43.5" thickBot="1" x14ac:dyDescent="0.3">
      <c r="A47" s="114" t="s">
        <v>17</v>
      </c>
      <c r="B47" s="55" t="s">
        <v>180</v>
      </c>
      <c r="C47" s="245">
        <v>6.19</v>
      </c>
      <c r="D47" s="239">
        <v>35</v>
      </c>
      <c r="E47" s="238">
        <v>65.3</v>
      </c>
      <c r="F47" s="238">
        <v>41.6</v>
      </c>
      <c r="G47" s="238">
        <v>40</v>
      </c>
      <c r="H47" s="240"/>
      <c r="I47" s="241">
        <v>16.22</v>
      </c>
      <c r="J47" s="238">
        <v>36.200000000000003</v>
      </c>
      <c r="K47" s="242" t="s">
        <v>93</v>
      </c>
      <c r="L47" s="239" t="s">
        <v>93</v>
      </c>
      <c r="M47" s="242">
        <v>1.6</v>
      </c>
      <c r="N47" s="242">
        <v>1.4</v>
      </c>
      <c r="O47" s="242">
        <v>12.8</v>
      </c>
      <c r="P47" s="243">
        <v>30</v>
      </c>
      <c r="Q47" s="242">
        <v>1.5</v>
      </c>
      <c r="R47" s="239">
        <v>1.3</v>
      </c>
      <c r="S47" s="239">
        <v>13</v>
      </c>
      <c r="T47" s="242">
        <v>80</v>
      </c>
      <c r="U47" s="242">
        <v>0</v>
      </c>
      <c r="V47" s="244">
        <v>68</v>
      </c>
      <c r="W47" s="238">
        <v>2.4700000000000002</v>
      </c>
      <c r="X47" s="238">
        <v>3.7999999999999999E-2</v>
      </c>
      <c r="Y47" s="239">
        <v>1</v>
      </c>
      <c r="Z47" s="243" t="s">
        <v>169</v>
      </c>
      <c r="AA47" s="239" t="s">
        <v>181</v>
      </c>
    </row>
    <row r="48" spans="1:36" ht="43.5" thickBot="1" x14ac:dyDescent="0.3">
      <c r="A48" s="114" t="s">
        <v>17</v>
      </c>
      <c r="B48" s="55" t="s">
        <v>182</v>
      </c>
      <c r="C48" s="245">
        <v>8.93</v>
      </c>
      <c r="D48" s="239">
        <v>35</v>
      </c>
      <c r="E48" s="238">
        <v>44.9</v>
      </c>
      <c r="F48" s="238">
        <v>27.6</v>
      </c>
      <c r="G48" s="238">
        <v>30</v>
      </c>
      <c r="H48" s="240"/>
      <c r="I48" s="241">
        <v>17.34</v>
      </c>
      <c r="J48" s="238">
        <v>56.2</v>
      </c>
      <c r="K48" s="242" t="s">
        <v>93</v>
      </c>
      <c r="L48" s="239" t="s">
        <v>93</v>
      </c>
      <c r="M48" s="242">
        <v>1.3</v>
      </c>
      <c r="N48" s="242">
        <v>1.2</v>
      </c>
      <c r="O48" s="242">
        <v>15</v>
      </c>
      <c r="P48" s="243">
        <v>40</v>
      </c>
      <c r="Q48" s="242">
        <v>0.9</v>
      </c>
      <c r="R48" s="239">
        <v>0.8</v>
      </c>
      <c r="S48" s="239">
        <v>9</v>
      </c>
      <c r="T48" s="242">
        <v>65</v>
      </c>
      <c r="U48" s="242">
        <v>0</v>
      </c>
      <c r="V48" s="244">
        <v>57</v>
      </c>
      <c r="W48" s="238">
        <v>3.57</v>
      </c>
      <c r="X48" s="238">
        <v>6.5000000000000002E-2</v>
      </c>
      <c r="Y48" s="239">
        <v>2</v>
      </c>
      <c r="Z48" s="243" t="s">
        <v>183</v>
      </c>
      <c r="AA48" s="239" t="s">
        <v>184</v>
      </c>
    </row>
    <row r="49" spans="1:29" ht="43.5" thickBot="1" x14ac:dyDescent="0.3">
      <c r="A49" s="114" t="s">
        <v>16</v>
      </c>
      <c r="B49" s="55" t="s">
        <v>180</v>
      </c>
      <c r="C49" s="245">
        <v>6.17</v>
      </c>
      <c r="D49" s="239">
        <v>35</v>
      </c>
      <c r="E49" s="238">
        <v>65.7</v>
      </c>
      <c r="F49" s="238">
        <v>40.6</v>
      </c>
      <c r="G49" s="238">
        <v>40</v>
      </c>
      <c r="H49" s="240"/>
      <c r="I49" s="241">
        <v>16.2</v>
      </c>
      <c r="J49" s="238">
        <v>36</v>
      </c>
      <c r="K49" s="242" t="s">
        <v>93</v>
      </c>
      <c r="L49" s="239" t="s">
        <v>93</v>
      </c>
      <c r="M49" s="242">
        <v>0.7</v>
      </c>
      <c r="N49" s="242">
        <v>0.7</v>
      </c>
      <c r="O49" s="242">
        <v>14.6</v>
      </c>
      <c r="P49" s="243">
        <v>40</v>
      </c>
      <c r="Q49" s="242">
        <v>0.6</v>
      </c>
      <c r="R49" s="239">
        <v>0.5</v>
      </c>
      <c r="S49" s="239">
        <v>12</v>
      </c>
      <c r="T49" s="242">
        <v>55</v>
      </c>
      <c r="U49" s="242">
        <v>0</v>
      </c>
      <c r="V49" s="244">
        <v>72</v>
      </c>
      <c r="W49" s="238">
        <v>4.24</v>
      </c>
      <c r="X49" s="238">
        <v>6.6000000000000003E-2</v>
      </c>
      <c r="Y49" s="239">
        <v>2</v>
      </c>
      <c r="Z49" s="243" t="s">
        <v>183</v>
      </c>
      <c r="AA49" s="239" t="s">
        <v>185</v>
      </c>
    </row>
    <row r="50" spans="1:29" ht="43.5" thickBot="1" x14ac:dyDescent="0.3">
      <c r="A50" s="114" t="s">
        <v>16</v>
      </c>
      <c r="B50" s="55" t="s">
        <v>182</v>
      </c>
      <c r="C50" s="118">
        <v>9.25</v>
      </c>
      <c r="D50" s="103">
        <v>35</v>
      </c>
      <c r="E50" s="56">
        <v>44.4</v>
      </c>
      <c r="F50" s="56">
        <v>26</v>
      </c>
      <c r="G50" s="56">
        <v>30</v>
      </c>
      <c r="H50" s="14"/>
      <c r="I50" s="104">
        <v>17.55</v>
      </c>
      <c r="J50" s="56">
        <v>58.5</v>
      </c>
      <c r="K50" s="55" t="s">
        <v>93</v>
      </c>
      <c r="L50" s="103" t="s">
        <v>93</v>
      </c>
      <c r="M50" s="55">
        <v>1.7</v>
      </c>
      <c r="N50" s="55">
        <v>1.4</v>
      </c>
      <c r="O50" s="55">
        <v>14.2</v>
      </c>
      <c r="P50" s="105">
        <v>40</v>
      </c>
      <c r="Q50" s="55">
        <v>1.3</v>
      </c>
      <c r="R50" s="103">
        <v>1.1000000000000001</v>
      </c>
      <c r="S50" s="103">
        <v>13</v>
      </c>
      <c r="T50" s="55">
        <v>76</v>
      </c>
      <c r="U50" s="55">
        <v>0</v>
      </c>
      <c r="V50" s="115">
        <v>74</v>
      </c>
      <c r="W50" s="56">
        <v>4.3499999999999996</v>
      </c>
      <c r="X50" s="56">
        <v>7.9000000000000001E-2</v>
      </c>
      <c r="Y50" s="103">
        <v>3</v>
      </c>
      <c r="Z50" s="105" t="s">
        <v>169</v>
      </c>
      <c r="AA50" s="103" t="s">
        <v>186</v>
      </c>
    </row>
    <row r="51" spans="1:29" ht="43.5" thickBot="1" x14ac:dyDescent="0.3">
      <c r="A51" s="116" t="s">
        <v>16</v>
      </c>
      <c r="B51" s="119" t="s">
        <v>180</v>
      </c>
      <c r="C51" s="246">
        <v>5.98</v>
      </c>
      <c r="D51" s="247">
        <v>35</v>
      </c>
      <c r="E51" s="248">
        <v>64.8</v>
      </c>
      <c r="F51" s="248">
        <v>39.6</v>
      </c>
      <c r="G51" s="248">
        <v>40</v>
      </c>
      <c r="H51" s="249"/>
      <c r="I51" s="250">
        <v>16.2</v>
      </c>
      <c r="J51" s="248">
        <v>34.700000000000003</v>
      </c>
      <c r="K51" s="251" t="s">
        <v>93</v>
      </c>
      <c r="L51" s="247" t="s">
        <v>93</v>
      </c>
      <c r="M51" s="251">
        <v>0.9</v>
      </c>
      <c r="N51" s="251">
        <v>0.8</v>
      </c>
      <c r="O51" s="251">
        <v>14.6</v>
      </c>
      <c r="P51" s="252">
        <v>40</v>
      </c>
      <c r="Q51" s="251">
        <v>0.5</v>
      </c>
      <c r="R51" s="247">
        <v>0.4</v>
      </c>
      <c r="S51" s="247">
        <v>8</v>
      </c>
      <c r="T51" s="251">
        <v>50</v>
      </c>
      <c r="U51" s="251">
        <v>0</v>
      </c>
      <c r="V51" s="253">
        <v>49</v>
      </c>
      <c r="W51" s="248">
        <v>3.5</v>
      </c>
      <c r="X51" s="248">
        <v>5.5E-2</v>
      </c>
      <c r="Y51" s="247">
        <v>2</v>
      </c>
      <c r="Z51" s="252" t="s">
        <v>183</v>
      </c>
      <c r="AA51" s="247" t="s">
        <v>187</v>
      </c>
    </row>
    <row r="52" spans="1:29" ht="36" thickTop="1" x14ac:dyDescent="0.25">
      <c r="A52" s="270" t="s">
        <v>60</v>
      </c>
      <c r="B52" s="37" t="s">
        <v>61</v>
      </c>
      <c r="C52" s="36" t="s">
        <v>5</v>
      </c>
      <c r="D52" s="36" t="s">
        <v>188</v>
      </c>
      <c r="E52" s="292" t="s">
        <v>63</v>
      </c>
      <c r="F52" s="293"/>
      <c r="G52" s="293"/>
      <c r="H52" s="293"/>
      <c r="I52" s="294"/>
      <c r="J52" s="292" t="s">
        <v>64</v>
      </c>
      <c r="K52" s="293"/>
      <c r="L52" s="294"/>
      <c r="M52" s="292" t="s">
        <v>65</v>
      </c>
      <c r="N52" s="293"/>
      <c r="O52" s="293"/>
      <c r="P52" s="294"/>
      <c r="Q52" s="296" t="s">
        <v>189</v>
      </c>
      <c r="R52" s="297"/>
      <c r="S52" s="298"/>
      <c r="T52" s="292" t="s">
        <v>68</v>
      </c>
      <c r="U52" s="293"/>
      <c r="V52" s="293"/>
      <c r="W52" s="294"/>
      <c r="X52" s="39" t="s">
        <v>135</v>
      </c>
      <c r="Y52" s="39" t="s">
        <v>70</v>
      </c>
      <c r="Z52" s="40" t="s">
        <v>71</v>
      </c>
      <c r="AA52" s="270" t="s">
        <v>72</v>
      </c>
      <c r="AB52" s="36" t="s">
        <v>190</v>
      </c>
      <c r="AC52" s="273" t="s">
        <v>73</v>
      </c>
    </row>
    <row r="53" spans="1:29" ht="17.25" thickBot="1" x14ac:dyDescent="0.3">
      <c r="A53" s="271"/>
      <c r="B53" s="43" t="s">
        <v>74</v>
      </c>
      <c r="C53" s="42" t="s">
        <v>33</v>
      </c>
      <c r="D53" s="42" t="s">
        <v>230</v>
      </c>
      <c r="E53" s="282"/>
      <c r="F53" s="295"/>
      <c r="G53" s="295"/>
      <c r="H53" s="295"/>
      <c r="I53" s="283"/>
      <c r="J53" s="282"/>
      <c r="K53" s="295"/>
      <c r="L53" s="283"/>
      <c r="M53" s="282"/>
      <c r="N53" s="295"/>
      <c r="O53" s="295"/>
      <c r="P53" s="283"/>
      <c r="Q53" s="299"/>
      <c r="R53" s="300"/>
      <c r="S53" s="301"/>
      <c r="T53" s="282"/>
      <c r="U53" s="295"/>
      <c r="V53" s="295"/>
      <c r="W53" s="283"/>
      <c r="X53" s="41" t="s">
        <v>29</v>
      </c>
      <c r="Y53" s="43" t="s">
        <v>88</v>
      </c>
      <c r="Z53" s="43" t="s">
        <v>87</v>
      </c>
      <c r="AA53" s="271"/>
      <c r="AB53" s="42" t="s">
        <v>191</v>
      </c>
      <c r="AC53" s="274"/>
    </row>
    <row r="54" spans="1:29" ht="33" x14ac:dyDescent="0.25">
      <c r="A54" s="271"/>
      <c r="B54" s="44"/>
      <c r="C54" s="44"/>
      <c r="D54" s="44"/>
      <c r="E54" s="276" t="s">
        <v>58</v>
      </c>
      <c r="F54" s="277"/>
      <c r="G54" s="42" t="s">
        <v>75</v>
      </c>
      <c r="H54" s="43" t="s">
        <v>76</v>
      </c>
      <c r="I54" s="42" t="s">
        <v>192</v>
      </c>
      <c r="J54" s="43" t="s">
        <v>78</v>
      </c>
      <c r="K54" s="42" t="s">
        <v>79</v>
      </c>
      <c r="L54" s="42" t="s">
        <v>80</v>
      </c>
      <c r="M54" s="280" t="s">
        <v>82</v>
      </c>
      <c r="N54" s="281"/>
      <c r="O54" s="42" t="s">
        <v>33</v>
      </c>
      <c r="P54" s="42" t="s">
        <v>83</v>
      </c>
      <c r="Q54" s="276" t="s">
        <v>193</v>
      </c>
      <c r="R54" s="284"/>
      <c r="S54" s="277"/>
      <c r="T54" s="42" t="s">
        <v>85</v>
      </c>
      <c r="U54" s="43" t="s">
        <v>120</v>
      </c>
      <c r="V54" s="42" t="s">
        <v>85</v>
      </c>
      <c r="W54" s="43" t="s">
        <v>120</v>
      </c>
      <c r="X54" s="44"/>
      <c r="Y54" s="42" t="s">
        <v>86</v>
      </c>
      <c r="Z54" s="42" t="s">
        <v>99</v>
      </c>
      <c r="AA54" s="271"/>
      <c r="AB54" s="48"/>
      <c r="AC54" s="274"/>
    </row>
    <row r="55" spans="1:29" ht="48" thickBot="1" x14ac:dyDescent="0.3">
      <c r="A55" s="271"/>
      <c r="B55" s="44"/>
      <c r="C55" s="44"/>
      <c r="D55" s="44"/>
      <c r="E55" s="278"/>
      <c r="F55" s="279"/>
      <c r="G55" s="43" t="s">
        <v>88</v>
      </c>
      <c r="H55" s="43" t="s">
        <v>89</v>
      </c>
      <c r="I55" s="96" t="s">
        <v>231</v>
      </c>
      <c r="J55" s="42" t="s">
        <v>232</v>
      </c>
      <c r="K55" s="42" t="s">
        <v>91</v>
      </c>
      <c r="L55" s="42" t="s">
        <v>31</v>
      </c>
      <c r="M55" s="282"/>
      <c r="N55" s="283"/>
      <c r="O55" s="42" t="s">
        <v>93</v>
      </c>
      <c r="P55" s="43" t="s">
        <v>31</v>
      </c>
      <c r="Q55" s="285"/>
      <c r="R55" s="286"/>
      <c r="S55" s="287"/>
      <c r="T55" s="42" t="s">
        <v>95</v>
      </c>
      <c r="U55" s="42" t="s">
        <v>95</v>
      </c>
      <c r="V55" s="42" t="s">
        <v>98</v>
      </c>
      <c r="W55" s="42" t="s">
        <v>98</v>
      </c>
      <c r="X55" s="44"/>
      <c r="Y55" s="42" t="s">
        <v>93</v>
      </c>
      <c r="Z55" s="42" t="s">
        <v>93</v>
      </c>
      <c r="AA55" s="271"/>
      <c r="AB55" s="48"/>
      <c r="AC55" s="274"/>
    </row>
    <row r="56" spans="1:29" x14ac:dyDescent="0.25">
      <c r="A56" s="271"/>
      <c r="B56" s="44"/>
      <c r="C56" s="44"/>
      <c r="D56" s="44"/>
      <c r="E56" s="46" t="s">
        <v>133</v>
      </c>
      <c r="F56" s="37" t="s">
        <v>134</v>
      </c>
      <c r="G56" s="43" t="s">
        <v>29</v>
      </c>
      <c r="H56" s="43" t="s">
        <v>29</v>
      </c>
      <c r="I56" s="48"/>
      <c r="J56" s="48"/>
      <c r="K56" s="42" t="s">
        <v>31</v>
      </c>
      <c r="L56" s="48"/>
      <c r="M56" s="288" t="s">
        <v>102</v>
      </c>
      <c r="N56" s="288" t="s">
        <v>103</v>
      </c>
      <c r="O56" s="44"/>
      <c r="P56" s="44"/>
      <c r="Q56" s="288" t="s">
        <v>233</v>
      </c>
      <c r="R56" s="285" t="s">
        <v>234</v>
      </c>
      <c r="S56" s="287"/>
      <c r="T56" s="42" t="s">
        <v>31</v>
      </c>
      <c r="U56" s="42" t="s">
        <v>93</v>
      </c>
      <c r="V56" s="42" t="s">
        <v>31</v>
      </c>
      <c r="W56" s="42" t="s">
        <v>93</v>
      </c>
      <c r="X56" s="44"/>
      <c r="Y56" s="48"/>
      <c r="Z56" s="48"/>
      <c r="AA56" s="271"/>
      <c r="AB56" s="48"/>
      <c r="AC56" s="274"/>
    </row>
    <row r="57" spans="1:29" ht="15.75" thickBot="1" x14ac:dyDescent="0.3">
      <c r="A57" s="272"/>
      <c r="B57" s="97"/>
      <c r="C57" s="97"/>
      <c r="D57" s="97"/>
      <c r="E57" s="121" t="s">
        <v>29</v>
      </c>
      <c r="F57" s="121" t="s">
        <v>29</v>
      </c>
      <c r="G57" s="99"/>
      <c r="H57" s="99"/>
      <c r="I57" s="99"/>
      <c r="J57" s="99"/>
      <c r="K57" s="99"/>
      <c r="L57" s="99"/>
      <c r="M57" s="289"/>
      <c r="N57" s="289"/>
      <c r="O57" s="97"/>
      <c r="P57" s="97"/>
      <c r="Q57" s="289"/>
      <c r="R57" s="290" t="s">
        <v>235</v>
      </c>
      <c r="S57" s="291"/>
      <c r="T57" s="99"/>
      <c r="U57" s="99"/>
      <c r="V57" s="99"/>
      <c r="W57" s="99"/>
      <c r="X57" s="97"/>
      <c r="Y57" s="99"/>
      <c r="Z57" s="99"/>
      <c r="AA57" s="272"/>
      <c r="AB57" s="99"/>
      <c r="AC57" s="275"/>
    </row>
    <row r="58" spans="1:29" ht="44.25" thickTop="1" thickBot="1" x14ac:dyDescent="0.3">
      <c r="A58" s="54" t="s">
        <v>13</v>
      </c>
      <c r="B58" s="122">
        <v>37257</v>
      </c>
      <c r="C58" s="55">
        <v>5.7</v>
      </c>
      <c r="D58" s="56">
        <v>35</v>
      </c>
      <c r="E58" s="56">
        <v>71</v>
      </c>
      <c r="F58" s="56">
        <v>45.9</v>
      </c>
      <c r="G58" s="55" t="s">
        <v>93</v>
      </c>
      <c r="H58" s="55" t="s">
        <v>93</v>
      </c>
      <c r="I58" s="57">
        <v>15.92</v>
      </c>
      <c r="J58" s="55">
        <v>37</v>
      </c>
      <c r="K58" s="55" t="s">
        <v>93</v>
      </c>
      <c r="L58" s="55" t="s">
        <v>93</v>
      </c>
      <c r="M58" s="55">
        <v>1</v>
      </c>
      <c r="N58" s="55" t="s">
        <v>93</v>
      </c>
      <c r="O58" s="55">
        <v>15</v>
      </c>
      <c r="P58" s="56">
        <v>30</v>
      </c>
      <c r="Q58" s="55">
        <v>0.8</v>
      </c>
      <c r="R58" s="55" t="s">
        <v>93</v>
      </c>
      <c r="S58" s="55">
        <v>10.5</v>
      </c>
      <c r="T58" s="55">
        <v>49</v>
      </c>
      <c r="U58" s="57">
        <v>1.339</v>
      </c>
      <c r="V58" s="55">
        <v>59</v>
      </c>
      <c r="W58" s="57">
        <v>1.6120000000000001</v>
      </c>
      <c r="X58" s="56">
        <v>3.91</v>
      </c>
      <c r="Y58" s="56">
        <v>5.8999999999999997E-2</v>
      </c>
      <c r="Z58" s="55">
        <v>2</v>
      </c>
      <c r="AA58" s="56" t="s">
        <v>194</v>
      </c>
      <c r="AB58" s="55" t="s">
        <v>195</v>
      </c>
      <c r="AC58" s="56" t="s">
        <v>196</v>
      </c>
    </row>
    <row r="59" spans="1:29" ht="43.5" thickBot="1" x14ac:dyDescent="0.3">
      <c r="A59" s="54" t="s">
        <v>197</v>
      </c>
      <c r="B59" s="122">
        <v>37288</v>
      </c>
      <c r="C59" s="55">
        <v>6.9</v>
      </c>
      <c r="D59" s="56">
        <v>35</v>
      </c>
      <c r="E59" s="56">
        <v>68.599999999999994</v>
      </c>
      <c r="F59" s="56">
        <v>41.4</v>
      </c>
      <c r="G59" s="55" t="s">
        <v>93</v>
      </c>
      <c r="H59" s="55" t="s">
        <v>93</v>
      </c>
      <c r="I59" s="57">
        <v>16.079999999999998</v>
      </c>
      <c r="J59" s="55">
        <v>44</v>
      </c>
      <c r="K59" s="55" t="s">
        <v>93</v>
      </c>
      <c r="L59" s="55" t="s">
        <v>93</v>
      </c>
      <c r="M59" s="55">
        <v>1.2</v>
      </c>
      <c r="N59" s="55" t="s">
        <v>93</v>
      </c>
      <c r="O59" s="55">
        <v>13</v>
      </c>
      <c r="P59" s="56">
        <v>32</v>
      </c>
      <c r="Q59" s="55">
        <v>1.1000000000000001</v>
      </c>
      <c r="R59" s="55" t="s">
        <v>93</v>
      </c>
      <c r="S59" s="55">
        <v>8</v>
      </c>
      <c r="T59" s="55">
        <v>62</v>
      </c>
      <c r="U59" s="57">
        <v>1.3959999999999999</v>
      </c>
      <c r="V59" s="55">
        <v>70</v>
      </c>
      <c r="W59" s="57">
        <v>1.577</v>
      </c>
      <c r="X59" s="56">
        <v>2.99</v>
      </c>
      <c r="Y59" s="56">
        <v>4.5999999999999999E-2</v>
      </c>
      <c r="Z59" s="55">
        <v>2</v>
      </c>
      <c r="AA59" s="14"/>
      <c r="AB59" s="55" t="s">
        <v>195</v>
      </c>
      <c r="AC59" s="56" t="s">
        <v>198</v>
      </c>
    </row>
    <row r="60" spans="1:29" ht="57.75" thickBot="1" x14ac:dyDescent="0.3">
      <c r="A60" s="54" t="s">
        <v>12</v>
      </c>
      <c r="B60" s="122">
        <v>37258</v>
      </c>
      <c r="C60" s="55">
        <v>8.91</v>
      </c>
      <c r="D60" s="56">
        <v>35</v>
      </c>
      <c r="E60" s="56">
        <v>60</v>
      </c>
      <c r="F60" s="56">
        <v>31.2</v>
      </c>
      <c r="G60" s="55" t="s">
        <v>93</v>
      </c>
      <c r="H60" s="55" t="s">
        <v>93</v>
      </c>
      <c r="I60" s="57">
        <v>16.670000000000002</v>
      </c>
      <c r="J60" s="55">
        <v>57</v>
      </c>
      <c r="K60" s="55" t="s">
        <v>93</v>
      </c>
      <c r="L60" s="55" t="s">
        <v>93</v>
      </c>
      <c r="M60" s="55">
        <v>0.9</v>
      </c>
      <c r="N60" s="55" t="s">
        <v>93</v>
      </c>
      <c r="O60" s="55">
        <v>17</v>
      </c>
      <c r="P60" s="56">
        <v>52</v>
      </c>
      <c r="Q60" s="55">
        <v>0.6</v>
      </c>
      <c r="R60" s="55" t="s">
        <v>93</v>
      </c>
      <c r="S60" s="55">
        <v>10</v>
      </c>
      <c r="T60" s="55">
        <v>62</v>
      </c>
      <c r="U60" s="57">
        <v>1.0820000000000001</v>
      </c>
      <c r="V60" s="55">
        <v>66</v>
      </c>
      <c r="W60" s="57">
        <v>1.1519999999999999</v>
      </c>
      <c r="X60" s="56">
        <v>4.3899999999999997</v>
      </c>
      <c r="Y60" s="56">
        <v>7.0999999999999994E-2</v>
      </c>
      <c r="Z60" s="55">
        <v>2</v>
      </c>
      <c r="AA60" s="56" t="s">
        <v>199</v>
      </c>
      <c r="AB60" s="55" t="s">
        <v>200</v>
      </c>
      <c r="AC60" s="56" t="s">
        <v>201</v>
      </c>
    </row>
    <row r="61" spans="1:29" ht="29.25" thickBot="1" x14ac:dyDescent="0.3">
      <c r="A61" s="54" t="s">
        <v>14</v>
      </c>
      <c r="B61" s="122">
        <v>37259</v>
      </c>
      <c r="C61" s="56">
        <v>11.83</v>
      </c>
      <c r="D61" s="56">
        <v>35</v>
      </c>
      <c r="E61" s="56">
        <v>47.7</v>
      </c>
      <c r="F61" s="56">
        <v>27.5</v>
      </c>
      <c r="G61" s="55" t="s">
        <v>93</v>
      </c>
      <c r="H61" s="55" t="s">
        <v>93</v>
      </c>
      <c r="I61" s="57">
        <v>17.47</v>
      </c>
      <c r="J61" s="55">
        <v>76</v>
      </c>
      <c r="K61" s="55" t="s">
        <v>93</v>
      </c>
      <c r="L61" s="55" t="s">
        <v>93</v>
      </c>
      <c r="M61" s="55">
        <v>1.5</v>
      </c>
      <c r="N61" s="55" t="s">
        <v>93</v>
      </c>
      <c r="O61" s="55">
        <v>16</v>
      </c>
      <c r="P61" s="56">
        <v>62</v>
      </c>
      <c r="Q61" s="55">
        <v>1</v>
      </c>
      <c r="R61" s="55" t="s">
        <v>93</v>
      </c>
      <c r="S61" s="55">
        <v>11</v>
      </c>
      <c r="T61" s="55">
        <v>95</v>
      </c>
      <c r="U61" s="56">
        <v>1.25</v>
      </c>
      <c r="V61" s="55">
        <v>100</v>
      </c>
      <c r="W61" s="234">
        <v>1.3160000000000001</v>
      </c>
      <c r="X61" s="128">
        <v>6.39</v>
      </c>
      <c r="Y61" s="128">
        <v>0.113</v>
      </c>
      <c r="Z61" s="127">
        <v>3</v>
      </c>
      <c r="AA61" s="14"/>
      <c r="AB61" s="55" t="s">
        <v>202</v>
      </c>
      <c r="AC61" s="56" t="s">
        <v>203</v>
      </c>
    </row>
    <row r="62" spans="1:29" ht="29.25" thickBot="1" x14ac:dyDescent="0.3">
      <c r="A62" s="54" t="s">
        <v>14</v>
      </c>
      <c r="B62" s="122">
        <v>37290</v>
      </c>
      <c r="C62" s="56">
        <v>12.83</v>
      </c>
      <c r="D62" s="56">
        <v>35</v>
      </c>
      <c r="E62" s="56">
        <v>46.2</v>
      </c>
      <c r="F62" s="56">
        <v>29.2</v>
      </c>
      <c r="G62" s="55" t="s">
        <v>93</v>
      </c>
      <c r="H62" s="55" t="s">
        <v>93</v>
      </c>
      <c r="I62" s="57">
        <v>17.53</v>
      </c>
      <c r="J62" s="55">
        <v>82</v>
      </c>
      <c r="K62" s="55" t="s">
        <v>93</v>
      </c>
      <c r="L62" s="55" t="s">
        <v>93</v>
      </c>
      <c r="M62" s="55">
        <v>2.7</v>
      </c>
      <c r="N62" s="55" t="s">
        <v>93</v>
      </c>
      <c r="O62" s="55">
        <v>16</v>
      </c>
      <c r="P62" s="56">
        <v>62</v>
      </c>
      <c r="Q62" s="55">
        <v>1.7</v>
      </c>
      <c r="R62" s="55" t="s">
        <v>93</v>
      </c>
      <c r="S62" s="55">
        <v>8</v>
      </c>
      <c r="T62" s="56">
        <v>105</v>
      </c>
      <c r="U62" s="57">
        <v>1.274</v>
      </c>
      <c r="V62" s="55">
        <v>110</v>
      </c>
      <c r="W62" s="57">
        <v>1.3340000000000001</v>
      </c>
      <c r="X62" s="56">
        <v>2.91</v>
      </c>
      <c r="Y62" s="56">
        <v>5.1999999999999998E-2</v>
      </c>
      <c r="Z62" s="55">
        <v>2</v>
      </c>
      <c r="AA62" s="14"/>
      <c r="AB62" s="55" t="s">
        <v>202</v>
      </c>
      <c r="AC62" s="56" t="s">
        <v>204</v>
      </c>
    </row>
    <row r="63" spans="1:29" ht="29.25" thickBot="1" x14ac:dyDescent="0.3">
      <c r="A63" s="54" t="s">
        <v>14</v>
      </c>
      <c r="B63" s="122">
        <v>37318</v>
      </c>
      <c r="C63" s="56">
        <v>13.83</v>
      </c>
      <c r="D63" s="56">
        <v>35</v>
      </c>
      <c r="E63" s="56">
        <v>63.6</v>
      </c>
      <c r="F63" s="56">
        <v>38.5</v>
      </c>
      <c r="G63" s="55" t="s">
        <v>93</v>
      </c>
      <c r="H63" s="55" t="s">
        <v>93</v>
      </c>
      <c r="I63" s="57">
        <v>16.25</v>
      </c>
      <c r="J63" s="55">
        <v>89</v>
      </c>
      <c r="K63" s="55" t="s">
        <v>93</v>
      </c>
      <c r="L63" s="55" t="s">
        <v>93</v>
      </c>
      <c r="M63" s="55">
        <v>4.3</v>
      </c>
      <c r="N63" s="55" t="s">
        <v>93</v>
      </c>
      <c r="O63" s="55">
        <v>12</v>
      </c>
      <c r="P63" s="56">
        <v>110</v>
      </c>
      <c r="Q63" s="55">
        <v>2.5</v>
      </c>
      <c r="R63" s="55" t="s">
        <v>93</v>
      </c>
      <c r="S63" s="55">
        <v>7.1</v>
      </c>
      <c r="T63" s="56">
        <v>173</v>
      </c>
      <c r="U63" s="57">
        <v>1.9470000000000001</v>
      </c>
      <c r="V63" s="55">
        <v>174</v>
      </c>
      <c r="W63" s="57">
        <v>1.958</v>
      </c>
      <c r="X63" s="56">
        <v>2.15</v>
      </c>
      <c r="Y63" s="56">
        <v>3.4000000000000002E-2</v>
      </c>
      <c r="Z63" s="55">
        <v>1</v>
      </c>
      <c r="AA63" s="14"/>
      <c r="AB63" s="55" t="s">
        <v>202</v>
      </c>
      <c r="AC63" s="56" t="s">
        <v>205</v>
      </c>
    </row>
    <row r="64" spans="1:29" ht="29.25" thickBot="1" x14ac:dyDescent="0.3">
      <c r="A64" s="54" t="s">
        <v>13</v>
      </c>
      <c r="B64" s="122">
        <v>37316</v>
      </c>
      <c r="C64" s="55">
        <v>7.65</v>
      </c>
      <c r="D64" s="56">
        <v>35</v>
      </c>
      <c r="E64" s="56">
        <v>60</v>
      </c>
      <c r="F64" s="56">
        <v>38.799999999999997</v>
      </c>
      <c r="G64" s="55" t="s">
        <v>93</v>
      </c>
      <c r="H64" s="55" t="s">
        <v>93</v>
      </c>
      <c r="I64" s="57">
        <v>15.45</v>
      </c>
      <c r="J64" s="55">
        <v>49</v>
      </c>
      <c r="K64" s="55" t="s">
        <v>93</v>
      </c>
      <c r="L64" s="55" t="s">
        <v>93</v>
      </c>
      <c r="M64" s="55">
        <v>1.4</v>
      </c>
      <c r="N64" s="55" t="s">
        <v>93</v>
      </c>
      <c r="O64" s="55">
        <v>15</v>
      </c>
      <c r="P64" s="56">
        <v>49</v>
      </c>
      <c r="Q64" s="55">
        <v>1.2</v>
      </c>
      <c r="R64" s="55" t="s">
        <v>93</v>
      </c>
      <c r="S64" s="55">
        <v>10</v>
      </c>
      <c r="T64" s="55">
        <v>68</v>
      </c>
      <c r="U64" s="57">
        <v>1.3819999999999999</v>
      </c>
      <c r="V64" s="55">
        <v>70</v>
      </c>
      <c r="W64" s="57">
        <v>1.423</v>
      </c>
      <c r="X64" s="56">
        <v>3.52</v>
      </c>
      <c r="Y64" s="56">
        <v>5.7000000000000002E-2</v>
      </c>
      <c r="Z64" s="55">
        <v>2</v>
      </c>
      <c r="AA64" s="14"/>
      <c r="AB64" s="55" t="s">
        <v>195</v>
      </c>
      <c r="AC64" s="56" t="s">
        <v>206</v>
      </c>
    </row>
    <row r="65" spans="1:29" ht="29.25" thickBot="1" x14ac:dyDescent="0.3">
      <c r="A65" s="54" t="s">
        <v>13</v>
      </c>
      <c r="B65" s="122">
        <v>37259</v>
      </c>
      <c r="C65" s="56">
        <v>13.7</v>
      </c>
      <c r="D65" s="56">
        <v>35</v>
      </c>
      <c r="E65" s="56">
        <v>45.1</v>
      </c>
      <c r="F65" s="56">
        <v>29.9</v>
      </c>
      <c r="G65" s="55" t="s">
        <v>93</v>
      </c>
      <c r="H65" s="55" t="s">
        <v>93</v>
      </c>
      <c r="I65" s="57">
        <v>17.739999999999998</v>
      </c>
      <c r="J65" s="55">
        <v>88</v>
      </c>
      <c r="K65" s="55" t="s">
        <v>93</v>
      </c>
      <c r="L65" s="55" t="s">
        <v>93</v>
      </c>
      <c r="M65" s="55">
        <v>2.9</v>
      </c>
      <c r="N65" s="55" t="s">
        <v>93</v>
      </c>
      <c r="O65" s="55">
        <v>16</v>
      </c>
      <c r="P65" s="56">
        <v>80</v>
      </c>
      <c r="Q65" s="55">
        <v>2</v>
      </c>
      <c r="R65" s="55" t="s">
        <v>93</v>
      </c>
      <c r="S65" s="55">
        <v>9.8000000000000007</v>
      </c>
      <c r="T65" s="56">
        <v>127</v>
      </c>
      <c r="U65" s="57">
        <v>1.4430000000000001</v>
      </c>
      <c r="V65" s="55">
        <v>130</v>
      </c>
      <c r="W65" s="57">
        <v>1.4770000000000001</v>
      </c>
      <c r="X65" s="56">
        <v>3.69</v>
      </c>
      <c r="Y65" s="56">
        <v>6.7000000000000004E-2</v>
      </c>
      <c r="Z65" s="55">
        <v>2</v>
      </c>
      <c r="AA65" s="14"/>
      <c r="AB65" s="55" t="s">
        <v>195</v>
      </c>
      <c r="AC65" s="56" t="s">
        <v>207</v>
      </c>
    </row>
    <row r="66" spans="1:29" ht="29.25" thickBot="1" x14ac:dyDescent="0.3">
      <c r="A66" s="54" t="s">
        <v>13</v>
      </c>
      <c r="B66" s="122">
        <v>37290</v>
      </c>
      <c r="C66" s="56">
        <v>14.45</v>
      </c>
      <c r="D66" s="56">
        <v>35</v>
      </c>
      <c r="E66" s="56">
        <v>65.2</v>
      </c>
      <c r="F66" s="56">
        <v>39.1</v>
      </c>
      <c r="G66" s="55" t="s">
        <v>93</v>
      </c>
      <c r="H66" s="55" t="s">
        <v>93</v>
      </c>
      <c r="I66" s="57">
        <v>16.149999999999999</v>
      </c>
      <c r="J66" s="55">
        <v>93</v>
      </c>
      <c r="K66" s="55" t="s">
        <v>93</v>
      </c>
      <c r="L66" s="55" t="s">
        <v>93</v>
      </c>
      <c r="M66" s="55">
        <v>3.5</v>
      </c>
      <c r="N66" s="55" t="s">
        <v>93</v>
      </c>
      <c r="O66" s="55">
        <v>13</v>
      </c>
      <c r="P66" s="56">
        <v>115</v>
      </c>
      <c r="Q66" s="55">
        <v>1.8</v>
      </c>
      <c r="R66" s="55" t="s">
        <v>93</v>
      </c>
      <c r="S66" s="55">
        <v>6.1</v>
      </c>
      <c r="T66" s="56">
        <v>166</v>
      </c>
      <c r="U66" s="57">
        <v>1.788</v>
      </c>
      <c r="V66" s="55">
        <v>165</v>
      </c>
      <c r="W66" s="57">
        <v>1.7769999999999999</v>
      </c>
      <c r="X66" s="56">
        <v>3.03</v>
      </c>
      <c r="Y66" s="56">
        <v>4.7E-2</v>
      </c>
      <c r="Z66" s="55">
        <v>2</v>
      </c>
      <c r="AA66" s="14"/>
      <c r="AB66" s="55" t="s">
        <v>195</v>
      </c>
      <c r="AC66" s="56" t="s">
        <v>208</v>
      </c>
    </row>
    <row r="67" spans="1:29" ht="29.25" thickBot="1" x14ac:dyDescent="0.3">
      <c r="A67" s="54" t="s">
        <v>13</v>
      </c>
      <c r="B67" s="122">
        <v>37318</v>
      </c>
      <c r="C67" s="56">
        <v>15.35</v>
      </c>
      <c r="D67" s="56">
        <v>35</v>
      </c>
      <c r="E67" s="56">
        <v>71.2</v>
      </c>
      <c r="F67" s="56">
        <v>39.4</v>
      </c>
      <c r="G67" s="55" t="s">
        <v>93</v>
      </c>
      <c r="H67" s="55" t="s">
        <v>93</v>
      </c>
      <c r="I67" s="57">
        <v>15.66</v>
      </c>
      <c r="J67" s="55">
        <v>99</v>
      </c>
      <c r="K67" s="55" t="s">
        <v>93</v>
      </c>
      <c r="L67" s="55" t="s">
        <v>93</v>
      </c>
      <c r="M67" s="55">
        <v>3</v>
      </c>
      <c r="N67" s="55" t="s">
        <v>93</v>
      </c>
      <c r="O67" s="55">
        <v>14</v>
      </c>
      <c r="P67" s="56">
        <v>115</v>
      </c>
      <c r="Q67" s="55">
        <v>2.5</v>
      </c>
      <c r="R67" s="55" t="s">
        <v>93</v>
      </c>
      <c r="S67" s="55">
        <v>10</v>
      </c>
      <c r="T67" s="56">
        <v>146</v>
      </c>
      <c r="U67" s="56">
        <v>1.48</v>
      </c>
      <c r="V67" s="55">
        <v>149</v>
      </c>
      <c r="W67" s="57">
        <v>1.5109999999999999</v>
      </c>
      <c r="X67" s="56">
        <v>2.78</v>
      </c>
      <c r="Y67" s="56">
        <v>4.2000000000000003E-2</v>
      </c>
      <c r="Z67" s="55">
        <v>2</v>
      </c>
      <c r="AA67" s="56" t="s">
        <v>209</v>
      </c>
      <c r="AB67" s="55" t="s">
        <v>195</v>
      </c>
      <c r="AC67" s="56" t="s">
        <v>210</v>
      </c>
    </row>
    <row r="68" spans="1:29" ht="43.5" thickBot="1" x14ac:dyDescent="0.3">
      <c r="A68" s="54" t="s">
        <v>12</v>
      </c>
      <c r="B68" s="122">
        <v>37289</v>
      </c>
      <c r="C68" s="56">
        <v>10.16</v>
      </c>
      <c r="D68" s="56">
        <v>35</v>
      </c>
      <c r="E68" s="56">
        <v>46.3</v>
      </c>
      <c r="F68" s="56">
        <v>29.9</v>
      </c>
      <c r="G68" s="55" t="s">
        <v>93</v>
      </c>
      <c r="H68" s="55" t="s">
        <v>93</v>
      </c>
      <c r="I68" s="57">
        <v>17.690000000000001</v>
      </c>
      <c r="J68" s="55">
        <v>65</v>
      </c>
      <c r="K68" s="55" t="s">
        <v>93</v>
      </c>
      <c r="L68" s="55" t="s">
        <v>93</v>
      </c>
      <c r="M68" s="55">
        <v>1.3</v>
      </c>
      <c r="N68" s="55" t="s">
        <v>93</v>
      </c>
      <c r="O68" s="55">
        <v>15</v>
      </c>
      <c r="P68" s="56">
        <v>25</v>
      </c>
      <c r="Q68" s="55">
        <v>0.7</v>
      </c>
      <c r="R68" s="55" t="s">
        <v>93</v>
      </c>
      <c r="S68" s="55">
        <v>9</v>
      </c>
      <c r="T68" s="55">
        <v>75</v>
      </c>
      <c r="U68" s="57">
        <v>1.149</v>
      </c>
      <c r="V68" s="55">
        <v>99</v>
      </c>
      <c r="W68" s="234">
        <v>1.516</v>
      </c>
      <c r="X68" s="128">
        <v>5.74</v>
      </c>
      <c r="Y68" s="128">
        <v>0.10199999999999999</v>
      </c>
      <c r="Z68" s="127">
        <v>3</v>
      </c>
      <c r="AA68" s="56" t="s">
        <v>211</v>
      </c>
      <c r="AB68" s="55" t="s">
        <v>200</v>
      </c>
      <c r="AC68" s="56" t="s">
        <v>212</v>
      </c>
    </row>
    <row r="69" spans="1:29" ht="29.25" thickBot="1" x14ac:dyDescent="0.3">
      <c r="A69" s="54" t="s">
        <v>12</v>
      </c>
      <c r="B69" s="122">
        <v>37317</v>
      </c>
      <c r="C69" s="56">
        <v>10.66</v>
      </c>
      <c r="D69" s="56">
        <v>35</v>
      </c>
      <c r="E69" s="56">
        <v>42.3</v>
      </c>
      <c r="F69" s="56">
        <v>27.4</v>
      </c>
      <c r="G69" s="55" t="s">
        <v>93</v>
      </c>
      <c r="H69" s="55" t="s">
        <v>93</v>
      </c>
      <c r="I69" s="57">
        <v>18.03</v>
      </c>
      <c r="J69" s="55">
        <v>69</v>
      </c>
      <c r="K69" s="55" t="s">
        <v>93</v>
      </c>
      <c r="L69" s="55" t="s">
        <v>93</v>
      </c>
      <c r="M69" s="55">
        <v>3</v>
      </c>
      <c r="N69" s="55" t="s">
        <v>93</v>
      </c>
      <c r="O69" s="55">
        <v>16</v>
      </c>
      <c r="P69" s="56">
        <v>65</v>
      </c>
      <c r="Q69" s="55">
        <v>1.9</v>
      </c>
      <c r="R69" s="55" t="s">
        <v>93</v>
      </c>
      <c r="S69" s="55">
        <v>8</v>
      </c>
      <c r="T69" s="56">
        <v>113</v>
      </c>
      <c r="U69" s="56">
        <v>1.65</v>
      </c>
      <c r="V69" s="55">
        <v>119</v>
      </c>
      <c r="W69" s="57">
        <v>1.7370000000000001</v>
      </c>
      <c r="X69" s="56">
        <v>2.39</v>
      </c>
      <c r="Y69" s="56">
        <v>4.3999999999999997E-2</v>
      </c>
      <c r="Z69" s="55">
        <v>2</v>
      </c>
      <c r="AA69" s="14"/>
      <c r="AB69" s="55" t="s">
        <v>200</v>
      </c>
      <c r="AC69" s="56" t="s">
        <v>213</v>
      </c>
    </row>
    <row r="70" spans="1:29" ht="72" thickBot="1" x14ac:dyDescent="0.3">
      <c r="A70" s="54" t="s">
        <v>11</v>
      </c>
      <c r="B70" s="122">
        <v>37258</v>
      </c>
      <c r="C70" s="55">
        <v>8.6999999999999993</v>
      </c>
      <c r="D70" s="56">
        <v>35</v>
      </c>
      <c r="E70" s="56">
        <v>58.8</v>
      </c>
      <c r="F70" s="56">
        <v>32.9</v>
      </c>
      <c r="G70" s="55" t="s">
        <v>93</v>
      </c>
      <c r="H70" s="55" t="s">
        <v>93</v>
      </c>
      <c r="I70" s="57">
        <v>16.829999999999998</v>
      </c>
      <c r="J70" s="55">
        <v>56</v>
      </c>
      <c r="K70" s="55" t="s">
        <v>93</v>
      </c>
      <c r="L70" s="55" t="s">
        <v>93</v>
      </c>
      <c r="M70" s="55">
        <v>0.8</v>
      </c>
      <c r="N70" s="55" t="s">
        <v>93</v>
      </c>
      <c r="O70" s="55">
        <v>13</v>
      </c>
      <c r="P70" s="55">
        <v>3</v>
      </c>
      <c r="Q70" s="55">
        <v>0.4</v>
      </c>
      <c r="R70" s="55" t="s">
        <v>93</v>
      </c>
      <c r="S70" s="55">
        <v>10.5</v>
      </c>
      <c r="T70" s="55">
        <v>41</v>
      </c>
      <c r="U70" s="57">
        <v>0.73299999999999998</v>
      </c>
      <c r="V70" s="55">
        <v>49</v>
      </c>
      <c r="W70" s="234">
        <v>0.877</v>
      </c>
      <c r="X70" s="128">
        <v>7.89</v>
      </c>
      <c r="Y70" s="128">
        <v>0.128</v>
      </c>
      <c r="Z70" s="127">
        <v>3</v>
      </c>
      <c r="AA70" s="56" t="s">
        <v>214</v>
      </c>
      <c r="AB70" s="55" t="s">
        <v>202</v>
      </c>
      <c r="AC70" s="56" t="s">
        <v>215</v>
      </c>
    </row>
    <row r="71" spans="1:29" ht="29.25" thickBot="1" x14ac:dyDescent="0.3">
      <c r="A71" s="54" t="s">
        <v>11</v>
      </c>
      <c r="B71" s="122">
        <v>37289</v>
      </c>
      <c r="C71" s="56">
        <v>10.1</v>
      </c>
      <c r="D71" s="56">
        <v>35</v>
      </c>
      <c r="E71" s="56">
        <v>45.3</v>
      </c>
      <c r="F71" s="56">
        <v>21.4</v>
      </c>
      <c r="G71" s="55" t="s">
        <v>93</v>
      </c>
      <c r="H71" s="55" t="s">
        <v>93</v>
      </c>
      <c r="I71" s="57">
        <v>17.670000000000002</v>
      </c>
      <c r="J71" s="55">
        <v>65</v>
      </c>
      <c r="K71" s="55" t="s">
        <v>93</v>
      </c>
      <c r="L71" s="55" t="s">
        <v>93</v>
      </c>
      <c r="M71" s="55">
        <v>1.1000000000000001</v>
      </c>
      <c r="N71" s="55" t="s">
        <v>93</v>
      </c>
      <c r="O71" s="55">
        <v>15</v>
      </c>
      <c r="P71" s="56">
        <v>30</v>
      </c>
      <c r="Q71" s="55">
        <v>0.7</v>
      </c>
      <c r="R71" s="55" t="s">
        <v>93</v>
      </c>
      <c r="S71" s="55">
        <v>10</v>
      </c>
      <c r="T71" s="55">
        <v>68</v>
      </c>
      <c r="U71" s="57">
        <v>1.048</v>
      </c>
      <c r="V71" s="55">
        <v>60</v>
      </c>
      <c r="W71" s="234">
        <v>0.92400000000000004</v>
      </c>
      <c r="X71" s="128">
        <v>4.75</v>
      </c>
      <c r="Y71" s="128">
        <v>8.5999999999999993E-2</v>
      </c>
      <c r="Z71" s="127">
        <v>3</v>
      </c>
      <c r="AA71" s="56" t="s">
        <v>209</v>
      </c>
      <c r="AB71" s="55" t="s">
        <v>202</v>
      </c>
      <c r="AC71" s="56" t="s">
        <v>216</v>
      </c>
    </row>
    <row r="72" spans="1:29" ht="29.25" thickBot="1" x14ac:dyDescent="0.3">
      <c r="A72" s="54" t="s">
        <v>11</v>
      </c>
      <c r="B72" s="122">
        <v>37317</v>
      </c>
      <c r="C72" s="56">
        <v>10.76</v>
      </c>
      <c r="D72" s="56">
        <v>35</v>
      </c>
      <c r="E72" s="56">
        <v>43.2</v>
      </c>
      <c r="F72" s="56">
        <v>27.3</v>
      </c>
      <c r="G72" s="55" t="s">
        <v>93</v>
      </c>
      <c r="H72" s="55" t="s">
        <v>93</v>
      </c>
      <c r="I72" s="57">
        <v>17.78</v>
      </c>
      <c r="J72" s="55">
        <v>69</v>
      </c>
      <c r="K72" s="55" t="s">
        <v>93</v>
      </c>
      <c r="L72" s="55" t="s">
        <v>93</v>
      </c>
      <c r="M72" s="55">
        <v>1.5</v>
      </c>
      <c r="N72" s="55" t="s">
        <v>93</v>
      </c>
      <c r="O72" s="55">
        <v>13</v>
      </c>
      <c r="P72" s="56">
        <v>35</v>
      </c>
      <c r="Q72" s="55">
        <v>1</v>
      </c>
      <c r="R72" s="55" t="s">
        <v>93</v>
      </c>
      <c r="S72" s="55">
        <v>10</v>
      </c>
      <c r="T72" s="55">
        <v>85</v>
      </c>
      <c r="U72" s="57">
        <v>1.2290000000000001</v>
      </c>
      <c r="V72" s="55">
        <v>99</v>
      </c>
      <c r="W72" s="234">
        <v>1.4319999999999999</v>
      </c>
      <c r="X72" s="128">
        <v>4.13</v>
      </c>
      <c r="Y72" s="128">
        <v>7.5999999999999998E-2</v>
      </c>
      <c r="Z72" s="127">
        <v>3</v>
      </c>
      <c r="AA72" s="14"/>
      <c r="AB72" s="55" t="s">
        <v>202</v>
      </c>
      <c r="AC72" s="56" t="s">
        <v>217</v>
      </c>
    </row>
    <row r="73" spans="1:29" ht="43.5" thickBot="1" x14ac:dyDescent="0.3">
      <c r="A73" s="54" t="s">
        <v>10</v>
      </c>
      <c r="B73" s="122">
        <v>37258</v>
      </c>
      <c r="C73" s="55">
        <v>8.6999999999999993</v>
      </c>
      <c r="D73" s="56">
        <v>35</v>
      </c>
      <c r="E73" s="56">
        <v>59.9</v>
      </c>
      <c r="F73" s="56">
        <v>35.6</v>
      </c>
      <c r="G73" s="55" t="s">
        <v>93</v>
      </c>
      <c r="H73" s="55" t="s">
        <v>93</v>
      </c>
      <c r="I73" s="57">
        <v>16.559999999999999</v>
      </c>
      <c r="J73" s="55">
        <v>56</v>
      </c>
      <c r="K73" s="55" t="s">
        <v>93</v>
      </c>
      <c r="L73" s="55" t="s">
        <v>93</v>
      </c>
      <c r="M73" s="55">
        <v>0.8</v>
      </c>
      <c r="N73" s="55" t="s">
        <v>93</v>
      </c>
      <c r="O73" s="55">
        <v>14</v>
      </c>
      <c r="P73" s="56">
        <v>26</v>
      </c>
      <c r="Q73" s="55">
        <v>0.5</v>
      </c>
      <c r="R73" s="55" t="s">
        <v>93</v>
      </c>
      <c r="S73" s="55">
        <v>10</v>
      </c>
      <c r="T73" s="55">
        <v>58</v>
      </c>
      <c r="U73" s="57">
        <v>1.038</v>
      </c>
      <c r="V73" s="55">
        <v>69</v>
      </c>
      <c r="W73" s="234">
        <v>1.234</v>
      </c>
      <c r="X73" s="128">
        <v>5.92</v>
      </c>
      <c r="Y73" s="128">
        <v>9.5000000000000001E-2</v>
      </c>
      <c r="Z73" s="127">
        <v>3</v>
      </c>
      <c r="AA73" s="56" t="s">
        <v>218</v>
      </c>
      <c r="AB73" s="55" t="s">
        <v>195</v>
      </c>
      <c r="AC73" s="56" t="s">
        <v>219</v>
      </c>
    </row>
    <row r="74" spans="1:29" ht="29.25" thickBot="1" x14ac:dyDescent="0.3">
      <c r="A74" s="54" t="s">
        <v>10</v>
      </c>
      <c r="B74" s="122">
        <v>37289</v>
      </c>
      <c r="C74" s="55">
        <v>9.65</v>
      </c>
      <c r="D74" s="56">
        <v>35</v>
      </c>
      <c r="E74" s="56">
        <v>50.6</v>
      </c>
      <c r="F74" s="56">
        <v>30.5</v>
      </c>
      <c r="G74" s="55" t="s">
        <v>93</v>
      </c>
      <c r="H74" s="55" t="s">
        <v>93</v>
      </c>
      <c r="I74" s="57">
        <v>17.13</v>
      </c>
      <c r="J74" s="55">
        <v>62</v>
      </c>
      <c r="K74" s="55" t="s">
        <v>93</v>
      </c>
      <c r="L74" s="55" t="s">
        <v>93</v>
      </c>
      <c r="M74" s="55">
        <v>2.2000000000000002</v>
      </c>
      <c r="N74" s="55" t="s">
        <v>93</v>
      </c>
      <c r="O74" s="55">
        <v>14</v>
      </c>
      <c r="P74" s="56">
        <v>53</v>
      </c>
      <c r="Q74" s="55">
        <v>1.4</v>
      </c>
      <c r="R74" s="55" t="s">
        <v>93</v>
      </c>
      <c r="S74" s="55">
        <v>8.3000000000000007</v>
      </c>
      <c r="T74" s="55">
        <v>95</v>
      </c>
      <c r="U74" s="57">
        <v>1.532</v>
      </c>
      <c r="V74" s="55">
        <v>102</v>
      </c>
      <c r="W74" s="57">
        <v>1.645</v>
      </c>
      <c r="X74" s="56">
        <v>2.59</v>
      </c>
      <c r="Y74" s="56">
        <v>4.4999999999999998E-2</v>
      </c>
      <c r="Z74" s="55">
        <v>2</v>
      </c>
      <c r="AA74" s="56" t="s">
        <v>220</v>
      </c>
      <c r="AB74" s="55" t="s">
        <v>195</v>
      </c>
      <c r="AC74" s="56" t="s">
        <v>221</v>
      </c>
    </row>
    <row r="75" spans="1:29" ht="29.25" thickBot="1" x14ac:dyDescent="0.3">
      <c r="A75" s="59" t="s">
        <v>10</v>
      </c>
      <c r="B75" s="123">
        <v>37317</v>
      </c>
      <c r="C75" s="61">
        <v>10.65</v>
      </c>
      <c r="D75" s="61">
        <v>35</v>
      </c>
      <c r="E75" s="61">
        <v>43.3</v>
      </c>
      <c r="F75" s="61">
        <v>26.4</v>
      </c>
      <c r="G75" s="60" t="s">
        <v>93</v>
      </c>
      <c r="H75" s="60" t="s">
        <v>93</v>
      </c>
      <c r="I75" s="62">
        <v>17.95</v>
      </c>
      <c r="J75" s="60">
        <v>68</v>
      </c>
      <c r="K75" s="60" t="s">
        <v>93</v>
      </c>
      <c r="L75" s="60" t="s">
        <v>93</v>
      </c>
      <c r="M75" s="60">
        <v>1.5</v>
      </c>
      <c r="N75" s="60" t="s">
        <v>93</v>
      </c>
      <c r="O75" s="60">
        <v>14</v>
      </c>
      <c r="P75" s="61">
        <v>48</v>
      </c>
      <c r="Q75" s="60">
        <v>0.8</v>
      </c>
      <c r="R75" s="60" t="s">
        <v>93</v>
      </c>
      <c r="S75" s="60">
        <v>7.8</v>
      </c>
      <c r="T75" s="60">
        <v>85</v>
      </c>
      <c r="U75" s="62">
        <v>1.2430000000000001</v>
      </c>
      <c r="V75" s="60">
        <v>100</v>
      </c>
      <c r="W75" s="235">
        <v>1.462</v>
      </c>
      <c r="X75" s="236">
        <v>3.98</v>
      </c>
      <c r="Y75" s="236">
        <v>7.2999999999999995E-2</v>
      </c>
      <c r="Z75" s="237">
        <v>3</v>
      </c>
      <c r="AA75" s="61" t="s">
        <v>222</v>
      </c>
      <c r="AB75" s="60" t="s">
        <v>195</v>
      </c>
      <c r="AC75" s="61" t="s">
        <v>223</v>
      </c>
    </row>
    <row r="76" spans="1:29" ht="44.25" thickTop="1" thickBot="1" x14ac:dyDescent="0.3">
      <c r="A76" s="54" t="s">
        <v>18</v>
      </c>
      <c r="B76" s="124">
        <v>37266</v>
      </c>
      <c r="C76" s="55">
        <v>8.6</v>
      </c>
      <c r="D76" s="56">
        <v>20</v>
      </c>
      <c r="E76" s="56">
        <v>66.5</v>
      </c>
      <c r="F76" s="56">
        <v>40.6</v>
      </c>
      <c r="G76" s="55" t="s">
        <v>93</v>
      </c>
      <c r="H76" s="55" t="s">
        <v>93</v>
      </c>
      <c r="I76" s="57">
        <v>16.149999999999999</v>
      </c>
      <c r="J76" s="55">
        <v>55</v>
      </c>
      <c r="K76" s="55" t="s">
        <v>93</v>
      </c>
      <c r="L76" s="55" t="s">
        <v>93</v>
      </c>
      <c r="M76" s="55">
        <v>1.2</v>
      </c>
      <c r="N76" s="55" t="s">
        <v>93</v>
      </c>
      <c r="O76" s="55">
        <v>14</v>
      </c>
      <c r="P76" s="56">
        <v>45</v>
      </c>
      <c r="Q76" s="55">
        <v>0.4</v>
      </c>
      <c r="R76" s="55" t="s">
        <v>93</v>
      </c>
      <c r="S76" s="55">
        <v>7.8</v>
      </c>
      <c r="T76" s="55">
        <v>66</v>
      </c>
      <c r="U76" s="57">
        <v>1.1930000000000001</v>
      </c>
      <c r="V76" s="55">
        <v>85</v>
      </c>
      <c r="W76" s="234">
        <v>1.5369999999999999</v>
      </c>
      <c r="X76" s="128">
        <v>7.05</v>
      </c>
      <c r="Y76" s="128">
        <v>0.109</v>
      </c>
      <c r="Z76" s="127">
        <v>3</v>
      </c>
      <c r="AA76" s="56" t="s">
        <v>224</v>
      </c>
      <c r="AB76" s="55" t="s">
        <v>225</v>
      </c>
      <c r="AC76" s="56" t="s">
        <v>226</v>
      </c>
    </row>
    <row r="77" spans="1:29" ht="29.25" thickBot="1" x14ac:dyDescent="0.3">
      <c r="A77" s="54" t="s">
        <v>17</v>
      </c>
      <c r="B77" s="124">
        <v>37267</v>
      </c>
      <c r="C77" s="55">
        <v>9.5</v>
      </c>
      <c r="D77" s="56">
        <v>20</v>
      </c>
      <c r="E77" s="56">
        <v>64.599999999999994</v>
      </c>
      <c r="F77" s="56">
        <v>35.799999999999997</v>
      </c>
      <c r="G77" s="55" t="s">
        <v>93</v>
      </c>
      <c r="H77" s="55" t="s">
        <v>93</v>
      </c>
      <c r="I77" s="57">
        <v>16.170000000000002</v>
      </c>
      <c r="J77" s="55">
        <v>61</v>
      </c>
      <c r="K77" s="55" t="s">
        <v>93</v>
      </c>
      <c r="L77" s="55" t="s">
        <v>93</v>
      </c>
      <c r="M77" s="55">
        <v>1</v>
      </c>
      <c r="N77" s="55" t="s">
        <v>93</v>
      </c>
      <c r="O77" s="55">
        <v>14</v>
      </c>
      <c r="P77" s="56">
        <v>42</v>
      </c>
      <c r="Q77" s="55">
        <v>1.4</v>
      </c>
      <c r="R77" s="55" t="s">
        <v>93</v>
      </c>
      <c r="S77" s="14"/>
      <c r="T77" s="55">
        <v>47</v>
      </c>
      <c r="U77" s="56">
        <v>0.77</v>
      </c>
      <c r="V77" s="55">
        <v>63</v>
      </c>
      <c r="W77" s="234">
        <v>1.0329999999999999</v>
      </c>
      <c r="X77" s="128">
        <v>8.66</v>
      </c>
      <c r="Y77" s="128">
        <v>0.13500000000000001</v>
      </c>
      <c r="Z77" s="127">
        <v>3</v>
      </c>
      <c r="AA77" s="14"/>
      <c r="AB77" s="55" t="s">
        <v>225</v>
      </c>
      <c r="AC77" s="56" t="s">
        <v>227</v>
      </c>
    </row>
    <row r="78" spans="1:29" ht="29.25" thickBot="1" x14ac:dyDescent="0.3">
      <c r="A78" s="54" t="s">
        <v>228</v>
      </c>
      <c r="B78" s="124">
        <v>37270</v>
      </c>
      <c r="C78" s="56">
        <v>12.34</v>
      </c>
      <c r="D78" s="56">
        <v>20</v>
      </c>
      <c r="E78" s="56">
        <v>43</v>
      </c>
      <c r="F78" s="56">
        <v>26.9</v>
      </c>
      <c r="G78" s="55" t="s">
        <v>93</v>
      </c>
      <c r="H78" s="55" t="s">
        <v>93</v>
      </c>
      <c r="I78" s="57">
        <v>17.64</v>
      </c>
      <c r="J78" s="55">
        <v>79</v>
      </c>
      <c r="K78" s="55" t="s">
        <v>93</v>
      </c>
      <c r="L78" s="55" t="s">
        <v>93</v>
      </c>
      <c r="M78" s="55">
        <v>1.7</v>
      </c>
      <c r="N78" s="55" t="s">
        <v>93</v>
      </c>
      <c r="O78" s="55">
        <v>17</v>
      </c>
      <c r="P78" s="56">
        <v>65</v>
      </c>
      <c r="Q78" s="55">
        <v>0.9</v>
      </c>
      <c r="R78" s="55" t="s">
        <v>93</v>
      </c>
      <c r="S78" s="55">
        <v>8</v>
      </c>
      <c r="T78" s="55">
        <v>98</v>
      </c>
      <c r="U78" s="57">
        <v>1.236</v>
      </c>
      <c r="V78" s="55">
        <v>90</v>
      </c>
      <c r="W78" s="234">
        <v>1.135</v>
      </c>
      <c r="X78" s="128">
        <v>4.37</v>
      </c>
      <c r="Y78" s="128">
        <v>8.1000000000000003E-2</v>
      </c>
      <c r="Z78" s="127">
        <v>3</v>
      </c>
      <c r="AA78" s="14"/>
      <c r="AB78" s="55" t="s">
        <v>225</v>
      </c>
      <c r="AC78" s="56" t="s">
        <v>229</v>
      </c>
    </row>
  </sheetData>
  <sortState xmlns:xlrd2="http://schemas.microsoft.com/office/spreadsheetml/2017/richdata2" ref="AF25:AG41">
    <sortCondition ref="AF25:AF41"/>
  </sortState>
  <mergeCells count="75">
    <mergeCell ref="A1:A5"/>
    <mergeCell ref="D1:D5"/>
    <mergeCell ref="E1:I1"/>
    <mergeCell ref="J1:N1"/>
    <mergeCell ref="O1:R1"/>
    <mergeCell ref="V1:Y1"/>
    <mergeCell ref="AC1:AC5"/>
    <mergeCell ref="AD1:AD5"/>
    <mergeCell ref="E2:F3"/>
    <mergeCell ref="I2:I5"/>
    <mergeCell ref="O2:P3"/>
    <mergeCell ref="S2:T3"/>
    <mergeCell ref="O4:O5"/>
    <mergeCell ref="P4:P5"/>
    <mergeCell ref="S4:S5"/>
    <mergeCell ref="S1:T1"/>
    <mergeCell ref="T4:T5"/>
    <mergeCell ref="U16:U17"/>
    <mergeCell ref="V16:V17"/>
    <mergeCell ref="A12:A17"/>
    <mergeCell ref="D12:D17"/>
    <mergeCell ref="E12:I13"/>
    <mergeCell ref="J12:N13"/>
    <mergeCell ref="O12:O13"/>
    <mergeCell ref="P12:R13"/>
    <mergeCell ref="AE12:AE17"/>
    <mergeCell ref="E14:F15"/>
    <mergeCell ref="I14:I17"/>
    <mergeCell ref="O14:O15"/>
    <mergeCell ref="P14:Q15"/>
    <mergeCell ref="T14:V15"/>
    <mergeCell ref="O16:O17"/>
    <mergeCell ref="P16:P17"/>
    <mergeCell ref="Q16:Q17"/>
    <mergeCell ref="T16:T17"/>
    <mergeCell ref="S12:S13"/>
    <mergeCell ref="T12:V13"/>
    <mergeCell ref="W12:W13"/>
    <mergeCell ref="X12:Z12"/>
    <mergeCell ref="X13:Z13"/>
    <mergeCell ref="AD12:AD17"/>
    <mergeCell ref="A20:A25"/>
    <mergeCell ref="D20:D25"/>
    <mergeCell ref="E20:I21"/>
    <mergeCell ref="J20:L21"/>
    <mergeCell ref="M20:P21"/>
    <mergeCell ref="S20:S21"/>
    <mergeCell ref="T20:V21"/>
    <mergeCell ref="Z20:Z25"/>
    <mergeCell ref="AA20:AA25"/>
    <mergeCell ref="E22:F23"/>
    <mergeCell ref="I22:I25"/>
    <mergeCell ref="M22:N23"/>
    <mergeCell ref="Q22:R23"/>
    <mergeCell ref="M24:M25"/>
    <mergeCell ref="N24:N25"/>
    <mergeCell ref="Q20:R21"/>
    <mergeCell ref="Q24:Q25"/>
    <mergeCell ref="R24:R25"/>
    <mergeCell ref="A52:A57"/>
    <mergeCell ref="E52:I53"/>
    <mergeCell ref="J52:L53"/>
    <mergeCell ref="M52:P53"/>
    <mergeCell ref="Q52:S53"/>
    <mergeCell ref="AA52:AA57"/>
    <mergeCell ref="AC52:AC57"/>
    <mergeCell ref="E54:F55"/>
    <mergeCell ref="M54:N55"/>
    <mergeCell ref="Q54:S55"/>
    <mergeCell ref="M56:M57"/>
    <mergeCell ref="N56:N57"/>
    <mergeCell ref="Q56:Q57"/>
    <mergeCell ref="R56:S56"/>
    <mergeCell ref="R57:S57"/>
    <mergeCell ref="T52:W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CD1B-D3AF-4447-8412-FC3A5370B725}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5</v>
      </c>
      <c r="B1" t="s">
        <v>707</v>
      </c>
      <c r="C1" t="s">
        <v>3</v>
      </c>
    </row>
    <row r="2" spans="1:3" x14ac:dyDescent="0.25">
      <c r="A2">
        <v>6.87</v>
      </c>
      <c r="B2">
        <v>1</v>
      </c>
      <c r="C2">
        <v>1.7054405685938858</v>
      </c>
    </row>
    <row r="3" spans="1:3" x14ac:dyDescent="0.25">
      <c r="A3">
        <v>10.220000000000001</v>
      </c>
      <c r="B3">
        <v>2</v>
      </c>
      <c r="C3">
        <v>1.5677112952061847</v>
      </c>
    </row>
    <row r="4" spans="1:3" x14ac:dyDescent="0.25">
      <c r="A4">
        <v>14.14</v>
      </c>
      <c r="B4">
        <v>2</v>
      </c>
      <c r="C4">
        <v>1.3681578091531998</v>
      </c>
    </row>
    <row r="5" spans="1:3" x14ac:dyDescent="0.25">
      <c r="A5">
        <v>14.43</v>
      </c>
      <c r="B5">
        <v>2</v>
      </c>
      <c r="C5">
        <v>1.2203904149877136</v>
      </c>
    </row>
    <row r="6" spans="1:3" x14ac:dyDescent="0.25">
      <c r="A6">
        <v>14.82</v>
      </c>
      <c r="B6">
        <v>2</v>
      </c>
      <c r="C6">
        <v>1.4996839951581629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C672-3FA0-44A0-8DAE-86B86B5D31F0}">
  <dimension ref="A1:AD59"/>
  <sheetViews>
    <sheetView workbookViewId="0">
      <selection activeCell="D4" sqref="D4"/>
    </sheetView>
  </sheetViews>
  <sheetFormatPr defaultRowHeight="15" x14ac:dyDescent="0.25"/>
  <sheetData>
    <row r="1" spans="1:30" x14ac:dyDescent="0.25">
      <c r="A1" t="s">
        <v>236</v>
      </c>
      <c r="B1" t="s">
        <v>237</v>
      </c>
      <c r="C1" t="s">
        <v>238</v>
      </c>
      <c r="D1" t="s">
        <v>239</v>
      </c>
      <c r="E1" t="s">
        <v>87</v>
      </c>
    </row>
    <row r="2" spans="1:30" ht="29.25" thickBot="1" x14ac:dyDescent="0.3">
      <c r="A2" s="54" t="s">
        <v>27</v>
      </c>
      <c r="B2" s="56">
        <v>6.87</v>
      </c>
      <c r="C2" s="55">
        <v>1.3</v>
      </c>
      <c r="D2" s="55">
        <f>9.5*10^-10</f>
        <v>9.5000000000000003E-10</v>
      </c>
      <c r="E2" s="55">
        <v>1</v>
      </c>
      <c r="AC2">
        <v>1.4</v>
      </c>
      <c r="AD2">
        <v>0</v>
      </c>
    </row>
    <row r="3" spans="1:30" ht="29.25" thickBot="1" x14ac:dyDescent="0.3">
      <c r="A3" s="54" t="s">
        <v>27</v>
      </c>
      <c r="B3" s="56">
        <v>10.220000000000001</v>
      </c>
      <c r="C3" s="55">
        <v>3</v>
      </c>
      <c r="D3" s="55">
        <f>8*10^-10</f>
        <v>8.0000000000000003E-10</v>
      </c>
      <c r="E3" s="55">
        <v>2</v>
      </c>
      <c r="AC3">
        <v>1.4</v>
      </c>
      <c r="AD3">
        <v>250</v>
      </c>
    </row>
    <row r="4" spans="1:30" ht="29.25" thickBot="1" x14ac:dyDescent="0.3">
      <c r="A4" s="126" t="s">
        <v>27</v>
      </c>
      <c r="B4" s="128">
        <v>12.22</v>
      </c>
      <c r="C4" s="127">
        <v>3.7</v>
      </c>
      <c r="D4" s="127">
        <f>8*10^-10</f>
        <v>8.0000000000000003E-10</v>
      </c>
      <c r="E4" s="127">
        <v>3</v>
      </c>
      <c r="AC4">
        <v>8.5</v>
      </c>
      <c r="AD4">
        <v>0</v>
      </c>
    </row>
    <row r="5" spans="1:30" ht="29.25" thickBot="1" x14ac:dyDescent="0.3">
      <c r="A5" s="54" t="s">
        <v>27</v>
      </c>
      <c r="B5" s="56">
        <v>14.14</v>
      </c>
      <c r="C5" s="55">
        <v>2.9</v>
      </c>
      <c r="D5" s="55">
        <f>12*10^-10</f>
        <v>1.2E-9</v>
      </c>
      <c r="E5" s="55">
        <v>2</v>
      </c>
      <c r="AC5">
        <v>8.5</v>
      </c>
      <c r="AD5">
        <v>250</v>
      </c>
    </row>
    <row r="6" spans="1:30" ht="29.25" thickBot="1" x14ac:dyDescent="0.3">
      <c r="A6" s="54" t="s">
        <v>27</v>
      </c>
      <c r="B6" s="56">
        <v>14.43</v>
      </c>
      <c r="C6" s="55">
        <v>2.2999999999999998</v>
      </c>
      <c r="D6" s="55">
        <f>16*10^-10</f>
        <v>1.6000000000000001E-9</v>
      </c>
      <c r="E6" s="55">
        <v>2</v>
      </c>
      <c r="AC6">
        <v>14</v>
      </c>
      <c r="AD6">
        <v>0</v>
      </c>
    </row>
    <row r="7" spans="1:30" ht="29.25" thickBot="1" x14ac:dyDescent="0.3">
      <c r="A7" s="59" t="s">
        <v>27</v>
      </c>
      <c r="B7" s="61">
        <v>14.82</v>
      </c>
      <c r="C7" s="60">
        <v>3.8</v>
      </c>
      <c r="D7" s="60">
        <f>12*10^-10</f>
        <v>1.2E-9</v>
      </c>
      <c r="E7" s="60">
        <v>2</v>
      </c>
      <c r="AC7">
        <v>14</v>
      </c>
      <c r="AD7">
        <v>250</v>
      </c>
    </row>
    <row r="8" spans="1:30" ht="15.75" thickTop="1" x14ac:dyDescent="0.25"/>
    <row r="9" spans="1:30" ht="29.25" thickBot="1" x14ac:dyDescent="0.3">
      <c r="A9" s="102" t="s">
        <v>26</v>
      </c>
      <c r="B9" s="56">
        <v>3.23</v>
      </c>
      <c r="C9" s="55">
        <v>1.3</v>
      </c>
      <c r="D9" s="103">
        <v>8.9999999999999999E-10</v>
      </c>
      <c r="E9" s="103">
        <v>1</v>
      </c>
    </row>
    <row r="10" spans="1:30" ht="29.25" thickBot="1" x14ac:dyDescent="0.3">
      <c r="A10" s="74" t="s">
        <v>26</v>
      </c>
      <c r="B10" s="61">
        <v>5.25</v>
      </c>
      <c r="C10" s="60">
        <v>0.7</v>
      </c>
      <c r="D10" s="75">
        <v>8.9999999999999999E-10</v>
      </c>
      <c r="E10" s="75">
        <v>1</v>
      </c>
    </row>
    <row r="11" spans="1:30" ht="15.75" thickTop="1" x14ac:dyDescent="0.25"/>
    <row r="12" spans="1:30" ht="29.25" thickBot="1" x14ac:dyDescent="0.3">
      <c r="A12" s="114" t="s">
        <v>24</v>
      </c>
      <c r="B12" s="56">
        <v>8.42</v>
      </c>
      <c r="C12" s="55">
        <v>0.7</v>
      </c>
      <c r="D12" s="103">
        <v>1.2E-9</v>
      </c>
      <c r="E12" s="103">
        <v>4</v>
      </c>
    </row>
    <row r="13" spans="1:30" ht="29.25" thickBot="1" x14ac:dyDescent="0.3">
      <c r="A13" s="114" t="s">
        <v>24</v>
      </c>
      <c r="B13" s="56">
        <v>9.02</v>
      </c>
      <c r="C13" s="55">
        <v>1.3</v>
      </c>
      <c r="D13" s="103">
        <v>8.0000000000000003E-10</v>
      </c>
      <c r="E13" s="103">
        <v>3</v>
      </c>
    </row>
    <row r="14" spans="1:30" ht="29.25" thickBot="1" x14ac:dyDescent="0.3">
      <c r="A14" s="116" t="s">
        <v>24</v>
      </c>
      <c r="B14" s="61">
        <v>10.02</v>
      </c>
      <c r="C14" s="60">
        <v>1.6</v>
      </c>
      <c r="D14" s="75">
        <v>1.3000000000000001E-9</v>
      </c>
      <c r="E14" s="75">
        <v>3</v>
      </c>
    </row>
    <row r="15" spans="1:30" ht="30" thickTop="1" thickBot="1" x14ac:dyDescent="0.3">
      <c r="A15" s="114" t="s">
        <v>23</v>
      </c>
      <c r="B15" s="56">
        <v>8.9700000000000006</v>
      </c>
      <c r="C15" s="55">
        <v>1</v>
      </c>
      <c r="D15" s="103">
        <v>8.0000000000000003E-10</v>
      </c>
      <c r="E15" s="103">
        <v>4</v>
      </c>
    </row>
    <row r="16" spans="1:30" ht="29.25" thickBot="1" x14ac:dyDescent="0.3">
      <c r="A16" s="114" t="s">
        <v>23</v>
      </c>
      <c r="B16" s="56">
        <v>9.9700000000000006</v>
      </c>
      <c r="C16" s="55">
        <v>1.6</v>
      </c>
      <c r="D16" s="103">
        <v>8.0000000000000003E-10</v>
      </c>
      <c r="E16" s="103">
        <v>3</v>
      </c>
    </row>
    <row r="17" spans="1:5" ht="29.25" thickBot="1" x14ac:dyDescent="0.3">
      <c r="A17" s="116" t="s">
        <v>23</v>
      </c>
      <c r="B17" s="61">
        <v>10.97</v>
      </c>
      <c r="C17" s="60">
        <v>1.8</v>
      </c>
      <c r="D17" s="75">
        <v>8.0000000000000003E-10</v>
      </c>
      <c r="E17" s="75">
        <v>3</v>
      </c>
    </row>
    <row r="18" spans="1:5" ht="30" thickTop="1" thickBot="1" x14ac:dyDescent="0.3">
      <c r="A18" s="114" t="s">
        <v>22</v>
      </c>
      <c r="B18" s="56">
        <v>5.67</v>
      </c>
      <c r="C18" s="55">
        <v>0.5</v>
      </c>
      <c r="D18" s="103">
        <v>1.0000000000000001E-9</v>
      </c>
      <c r="E18" s="103">
        <v>3</v>
      </c>
    </row>
    <row r="19" spans="1:5" ht="29.25" thickBot="1" x14ac:dyDescent="0.3">
      <c r="A19" s="114" t="s">
        <v>22</v>
      </c>
      <c r="B19" s="56">
        <v>6.3</v>
      </c>
      <c r="C19" s="55">
        <v>1.3</v>
      </c>
      <c r="D19" s="103">
        <v>1.1000000000000001E-9</v>
      </c>
      <c r="E19" s="103">
        <v>1</v>
      </c>
    </row>
    <row r="20" spans="1:5" ht="29.25" thickBot="1" x14ac:dyDescent="0.3">
      <c r="A20" s="114" t="s">
        <v>22</v>
      </c>
      <c r="B20" s="56">
        <v>7.2</v>
      </c>
      <c r="C20" s="55">
        <v>1.6</v>
      </c>
      <c r="D20" s="103">
        <v>1.0000000000000001E-9</v>
      </c>
      <c r="E20" s="103">
        <v>1</v>
      </c>
    </row>
    <row r="21" spans="1:5" ht="29.25" thickBot="1" x14ac:dyDescent="0.3">
      <c r="A21" s="114" t="s">
        <v>22</v>
      </c>
      <c r="B21" s="56">
        <v>8.67</v>
      </c>
      <c r="C21" s="55">
        <v>0.9</v>
      </c>
      <c r="D21" s="103">
        <v>8.0000000000000003E-10</v>
      </c>
      <c r="E21" s="103">
        <v>4</v>
      </c>
    </row>
    <row r="22" spans="1:5" ht="29.25" thickBot="1" x14ac:dyDescent="0.3">
      <c r="A22" s="114" t="s">
        <v>21</v>
      </c>
      <c r="B22" s="56">
        <v>5.65</v>
      </c>
      <c r="C22" s="55">
        <v>0.5</v>
      </c>
      <c r="D22" s="103">
        <v>5.0000000000000001E-9</v>
      </c>
      <c r="E22" s="103">
        <v>4</v>
      </c>
    </row>
    <row r="23" spans="1:5" ht="29.25" thickBot="1" x14ac:dyDescent="0.3">
      <c r="A23" s="114" t="s">
        <v>21</v>
      </c>
      <c r="B23" s="56">
        <v>6.27</v>
      </c>
      <c r="C23" s="55">
        <v>1.2</v>
      </c>
      <c r="D23" s="103">
        <v>1.3000000000000001E-9</v>
      </c>
      <c r="E23" s="103">
        <v>2</v>
      </c>
    </row>
    <row r="24" spans="1:5" ht="29.25" thickBot="1" x14ac:dyDescent="0.3">
      <c r="A24" s="114" t="s">
        <v>21</v>
      </c>
      <c r="B24" s="56">
        <v>7.27</v>
      </c>
      <c r="C24" s="55">
        <v>1.2</v>
      </c>
      <c r="D24" s="103">
        <v>8.9999999999999999E-10</v>
      </c>
      <c r="E24" s="103">
        <v>2</v>
      </c>
    </row>
    <row r="25" spans="1:5" ht="29.25" thickBot="1" x14ac:dyDescent="0.3">
      <c r="A25" s="114" t="s">
        <v>21</v>
      </c>
      <c r="B25" s="56">
        <v>8.67</v>
      </c>
      <c r="C25" s="55">
        <v>1</v>
      </c>
      <c r="D25" s="103">
        <v>8.9999999999999999E-10</v>
      </c>
      <c r="E25" s="103">
        <v>4</v>
      </c>
    </row>
    <row r="26" spans="1:5" ht="29.25" thickBot="1" x14ac:dyDescent="0.3">
      <c r="A26" s="114" t="s">
        <v>20</v>
      </c>
      <c r="B26" s="56">
        <v>6.6</v>
      </c>
      <c r="C26" s="55">
        <v>0.6</v>
      </c>
      <c r="D26" s="103">
        <v>1.2E-9</v>
      </c>
      <c r="E26" s="103">
        <v>3</v>
      </c>
    </row>
    <row r="27" spans="1:5" ht="29.25" thickBot="1" x14ac:dyDescent="0.3">
      <c r="A27" s="114" t="s">
        <v>20</v>
      </c>
      <c r="B27" s="56">
        <v>9.59</v>
      </c>
      <c r="C27" s="55">
        <v>1.3</v>
      </c>
      <c r="D27" s="103">
        <v>1.0000000000000001E-9</v>
      </c>
      <c r="E27" s="103">
        <v>3</v>
      </c>
    </row>
    <row r="28" spans="1:5" ht="29.25" thickBot="1" x14ac:dyDescent="0.3">
      <c r="A28" s="114" t="s">
        <v>19</v>
      </c>
      <c r="B28" s="56">
        <v>8.67</v>
      </c>
      <c r="C28" s="55">
        <v>1.1000000000000001</v>
      </c>
      <c r="D28" s="103">
        <v>7.0000000000000006E-10</v>
      </c>
      <c r="E28" s="103">
        <v>3</v>
      </c>
    </row>
    <row r="29" spans="1:5" ht="29.25" thickBot="1" x14ac:dyDescent="0.3">
      <c r="A29" s="114" t="s">
        <v>19</v>
      </c>
      <c r="B29" s="56">
        <v>9.6300000000000008</v>
      </c>
      <c r="C29" s="55">
        <v>2</v>
      </c>
      <c r="D29" s="103">
        <v>8.9999999999999999E-10</v>
      </c>
      <c r="E29" s="103">
        <v>2</v>
      </c>
    </row>
    <row r="30" spans="1:5" ht="29.25" thickBot="1" x14ac:dyDescent="0.3">
      <c r="A30" s="114" t="s">
        <v>19</v>
      </c>
      <c r="B30" s="56">
        <v>10.57</v>
      </c>
      <c r="C30" s="55">
        <v>1</v>
      </c>
      <c r="D30" s="103">
        <v>8.0000000000000003E-10</v>
      </c>
      <c r="E30" s="103">
        <v>3</v>
      </c>
    </row>
    <row r="31" spans="1:5" ht="29.25" thickBot="1" x14ac:dyDescent="0.3">
      <c r="A31" s="114" t="s">
        <v>18</v>
      </c>
      <c r="B31" s="56">
        <v>5.67</v>
      </c>
      <c r="C31" s="55">
        <v>0.6</v>
      </c>
      <c r="D31" s="103">
        <v>8.9999999999999999E-10</v>
      </c>
      <c r="E31" s="103">
        <v>3</v>
      </c>
    </row>
    <row r="32" spans="1:5" ht="29.25" thickBot="1" x14ac:dyDescent="0.3">
      <c r="A32" s="114" t="s">
        <v>18</v>
      </c>
      <c r="B32" s="56">
        <v>8.67</v>
      </c>
      <c r="C32" s="55">
        <v>1</v>
      </c>
      <c r="D32" s="103">
        <v>8.9999999999999999E-10</v>
      </c>
      <c r="E32" s="103">
        <v>4</v>
      </c>
    </row>
    <row r="33" spans="1:5" ht="29.25" thickBot="1" x14ac:dyDescent="0.3">
      <c r="A33" s="114" t="s">
        <v>17</v>
      </c>
      <c r="B33" s="118">
        <v>6.19</v>
      </c>
      <c r="C33" s="55">
        <v>1.6</v>
      </c>
      <c r="D33" s="103">
        <v>1.3000000000000001E-9</v>
      </c>
      <c r="E33" s="103">
        <v>1</v>
      </c>
    </row>
    <row r="34" spans="1:5" ht="29.25" thickBot="1" x14ac:dyDescent="0.3">
      <c r="A34" s="114" t="s">
        <v>17</v>
      </c>
      <c r="B34" s="118">
        <v>8.93</v>
      </c>
      <c r="C34" s="55">
        <v>1.3</v>
      </c>
      <c r="D34" s="103">
        <v>8.9999999999999999E-10</v>
      </c>
      <c r="E34" s="103">
        <v>2</v>
      </c>
    </row>
    <row r="35" spans="1:5" ht="29.25" thickBot="1" x14ac:dyDescent="0.3">
      <c r="A35" s="114" t="s">
        <v>16</v>
      </c>
      <c r="B35" s="118">
        <v>6.17</v>
      </c>
      <c r="C35" s="55">
        <v>0.7</v>
      </c>
      <c r="D35" s="103">
        <v>1.2E-9</v>
      </c>
      <c r="E35" s="103">
        <v>2</v>
      </c>
    </row>
    <row r="36" spans="1:5" ht="29.25" thickBot="1" x14ac:dyDescent="0.3">
      <c r="A36" s="114" t="s">
        <v>16</v>
      </c>
      <c r="B36" s="118">
        <v>9.25</v>
      </c>
      <c r="C36" s="55">
        <v>1.7</v>
      </c>
      <c r="D36" s="103">
        <v>1.3000000000000001E-9</v>
      </c>
      <c r="E36" s="103">
        <v>3</v>
      </c>
    </row>
    <row r="37" spans="1:5" ht="29.25" thickBot="1" x14ac:dyDescent="0.3">
      <c r="A37" s="116" t="s">
        <v>16</v>
      </c>
      <c r="B37" s="120">
        <v>5.98</v>
      </c>
      <c r="C37" s="60">
        <v>0.9</v>
      </c>
      <c r="D37" s="75">
        <v>8.0000000000000003E-10</v>
      </c>
      <c r="E37" s="75">
        <v>2</v>
      </c>
    </row>
    <row r="38" spans="1:5" ht="15.75" thickTop="1" x14ac:dyDescent="0.25"/>
    <row r="39" spans="1:5" ht="29.25" thickBot="1" x14ac:dyDescent="0.3">
      <c r="A39" s="54" t="s">
        <v>13</v>
      </c>
      <c r="B39" s="55">
        <v>5.7</v>
      </c>
      <c r="C39" s="55">
        <v>1</v>
      </c>
      <c r="D39" s="55">
        <v>1.0500000000000001E-9</v>
      </c>
      <c r="E39" s="55">
        <v>2</v>
      </c>
    </row>
    <row r="40" spans="1:5" ht="43.5" thickBot="1" x14ac:dyDescent="0.3">
      <c r="A40" s="54" t="s">
        <v>197</v>
      </c>
      <c r="B40" s="55">
        <v>6.9</v>
      </c>
      <c r="C40" s="55">
        <v>1.2</v>
      </c>
      <c r="D40" s="55">
        <v>8.0000000000000003E-10</v>
      </c>
      <c r="E40" s="55">
        <v>2</v>
      </c>
    </row>
    <row r="41" spans="1:5" ht="29.25" thickBot="1" x14ac:dyDescent="0.3">
      <c r="A41" s="54" t="s">
        <v>12</v>
      </c>
      <c r="B41" s="55">
        <v>8.91</v>
      </c>
      <c r="C41" s="55">
        <v>0.9</v>
      </c>
      <c r="D41" s="55">
        <v>1.0000000000000001E-9</v>
      </c>
      <c r="E41" s="55">
        <v>2</v>
      </c>
    </row>
    <row r="42" spans="1:5" ht="29.25" thickBot="1" x14ac:dyDescent="0.3">
      <c r="A42" s="54" t="s">
        <v>14</v>
      </c>
      <c r="B42" s="56">
        <v>11.83</v>
      </c>
      <c r="C42" s="55">
        <v>1.5</v>
      </c>
      <c r="D42" s="55">
        <v>1.1000000000000001E-9</v>
      </c>
      <c r="E42" s="55">
        <v>3</v>
      </c>
    </row>
    <row r="43" spans="1:5" ht="29.25" thickBot="1" x14ac:dyDescent="0.3">
      <c r="A43" s="54" t="s">
        <v>14</v>
      </c>
      <c r="B43" s="56">
        <v>12.83</v>
      </c>
      <c r="C43" s="55">
        <v>2.7</v>
      </c>
      <c r="D43" s="55">
        <v>8.0000000000000003E-10</v>
      </c>
      <c r="E43" s="55">
        <v>2</v>
      </c>
    </row>
    <row r="44" spans="1:5" ht="29.25" thickBot="1" x14ac:dyDescent="0.3">
      <c r="A44" s="54" t="s">
        <v>14</v>
      </c>
      <c r="B44" s="56">
        <v>13.83</v>
      </c>
      <c r="C44" s="55">
        <v>4.3</v>
      </c>
      <c r="D44" s="55">
        <v>7.1000000000000003E-10</v>
      </c>
      <c r="E44" s="55">
        <v>1</v>
      </c>
    </row>
    <row r="45" spans="1:5" ht="29.25" thickBot="1" x14ac:dyDescent="0.3">
      <c r="A45" s="54" t="s">
        <v>13</v>
      </c>
      <c r="B45" s="55">
        <v>7.65</v>
      </c>
      <c r="C45" s="55">
        <v>1.4</v>
      </c>
      <c r="D45" s="55">
        <v>1.0000000000000001E-9</v>
      </c>
      <c r="E45" s="55">
        <v>2</v>
      </c>
    </row>
    <row r="46" spans="1:5" ht="29.25" thickBot="1" x14ac:dyDescent="0.3">
      <c r="A46" s="54" t="s">
        <v>13</v>
      </c>
      <c r="B46" s="56">
        <v>13.7</v>
      </c>
      <c r="C46" s="55">
        <v>2.9</v>
      </c>
      <c r="D46" s="55">
        <v>9.8000000000000013E-10</v>
      </c>
      <c r="E46" s="55">
        <v>2</v>
      </c>
    </row>
    <row r="47" spans="1:5" ht="29.25" thickBot="1" x14ac:dyDescent="0.3">
      <c r="A47" s="54" t="s">
        <v>13</v>
      </c>
      <c r="B47" s="56">
        <v>14.45</v>
      </c>
      <c r="C47" s="55">
        <v>3.5</v>
      </c>
      <c r="D47" s="55">
        <v>6.0999999999999996E-10</v>
      </c>
      <c r="E47" s="55">
        <v>2</v>
      </c>
    </row>
    <row r="48" spans="1:5" ht="29.25" thickBot="1" x14ac:dyDescent="0.3">
      <c r="A48" s="54" t="s">
        <v>13</v>
      </c>
      <c r="B48" s="56">
        <v>15.35</v>
      </c>
      <c r="C48" s="55">
        <v>3</v>
      </c>
      <c r="D48" s="55">
        <v>1.0000000000000001E-9</v>
      </c>
      <c r="E48" s="55">
        <v>2</v>
      </c>
    </row>
    <row r="49" spans="1:5" ht="29.25" thickBot="1" x14ac:dyDescent="0.3">
      <c r="A49" s="54" t="s">
        <v>12</v>
      </c>
      <c r="B49" s="56">
        <v>10.16</v>
      </c>
      <c r="C49" s="55">
        <v>1.3</v>
      </c>
      <c r="D49" s="55">
        <v>8.9999999999999999E-10</v>
      </c>
      <c r="E49" s="55">
        <v>3</v>
      </c>
    </row>
    <row r="50" spans="1:5" ht="29.25" thickBot="1" x14ac:dyDescent="0.3">
      <c r="A50" s="54" t="s">
        <v>12</v>
      </c>
      <c r="B50" s="56">
        <v>10.66</v>
      </c>
      <c r="C50" s="55">
        <v>3</v>
      </c>
      <c r="D50" s="55">
        <v>8.0000000000000003E-10</v>
      </c>
      <c r="E50" s="55">
        <v>2</v>
      </c>
    </row>
    <row r="51" spans="1:5" ht="29.25" thickBot="1" x14ac:dyDescent="0.3">
      <c r="A51" s="54" t="s">
        <v>11</v>
      </c>
      <c r="B51" s="55">
        <v>8.6999999999999993</v>
      </c>
      <c r="C51" s="55">
        <v>0.8</v>
      </c>
      <c r="D51" s="55">
        <v>1.0500000000000001E-9</v>
      </c>
      <c r="E51" s="55">
        <v>3</v>
      </c>
    </row>
    <row r="52" spans="1:5" ht="29.25" thickBot="1" x14ac:dyDescent="0.3">
      <c r="A52" s="54" t="s">
        <v>11</v>
      </c>
      <c r="B52" s="56">
        <v>10.1</v>
      </c>
      <c r="C52" s="55">
        <v>1.1000000000000001</v>
      </c>
      <c r="D52" s="55">
        <v>1.0000000000000001E-9</v>
      </c>
      <c r="E52" s="55">
        <v>3</v>
      </c>
    </row>
    <row r="53" spans="1:5" ht="29.25" thickBot="1" x14ac:dyDescent="0.3">
      <c r="A53" s="54" t="s">
        <v>11</v>
      </c>
      <c r="B53" s="56">
        <v>10.76</v>
      </c>
      <c r="C53" s="55">
        <v>1.5</v>
      </c>
      <c r="D53" s="55">
        <v>1.0000000000000001E-9</v>
      </c>
      <c r="E53" s="55">
        <v>3</v>
      </c>
    </row>
    <row r="54" spans="1:5" ht="29.25" thickBot="1" x14ac:dyDescent="0.3">
      <c r="A54" s="54" t="s">
        <v>10</v>
      </c>
      <c r="B54" s="55">
        <v>8.6999999999999993</v>
      </c>
      <c r="C54" s="55">
        <v>0.8</v>
      </c>
      <c r="D54" s="55">
        <v>1.0000000000000001E-9</v>
      </c>
      <c r="E54" s="55">
        <v>3</v>
      </c>
    </row>
    <row r="55" spans="1:5" ht="29.25" thickBot="1" x14ac:dyDescent="0.3">
      <c r="A55" s="54" t="s">
        <v>10</v>
      </c>
      <c r="B55" s="55">
        <v>9.65</v>
      </c>
      <c r="C55" s="55">
        <v>2.2000000000000002</v>
      </c>
      <c r="D55" s="55">
        <v>8.3000000000000013E-10</v>
      </c>
      <c r="E55" s="55">
        <v>2</v>
      </c>
    </row>
    <row r="56" spans="1:5" ht="29.25" thickBot="1" x14ac:dyDescent="0.3">
      <c r="A56" s="59" t="s">
        <v>10</v>
      </c>
      <c r="B56" s="61">
        <v>10.65</v>
      </c>
      <c r="C56" s="60">
        <v>1.5</v>
      </c>
      <c r="D56" s="60">
        <v>7.7999999999999999E-10</v>
      </c>
      <c r="E56" s="60">
        <v>3</v>
      </c>
    </row>
    <row r="57" spans="1:5" ht="30" thickTop="1" thickBot="1" x14ac:dyDescent="0.3">
      <c r="A57" s="54" t="s">
        <v>18</v>
      </c>
      <c r="B57" s="55">
        <v>8.6</v>
      </c>
      <c r="C57" s="55">
        <v>1.2</v>
      </c>
      <c r="D57" s="55">
        <v>7.7999999999999999E-10</v>
      </c>
      <c r="E57" s="55">
        <v>3</v>
      </c>
    </row>
    <row r="58" spans="1:5" ht="29.25" thickBot="1" x14ac:dyDescent="0.3">
      <c r="A58" s="54" t="s">
        <v>17</v>
      </c>
      <c r="B58" s="55">
        <v>9.5</v>
      </c>
      <c r="C58" s="55">
        <v>1</v>
      </c>
      <c r="D58" s="14"/>
      <c r="E58" s="55">
        <v>3</v>
      </c>
    </row>
    <row r="59" spans="1:5" ht="29.25" thickBot="1" x14ac:dyDescent="0.3">
      <c r="A59" s="54" t="s">
        <v>228</v>
      </c>
      <c r="B59" s="56">
        <v>12.34</v>
      </c>
      <c r="C59" s="55">
        <v>1.7</v>
      </c>
      <c r="D59" s="55">
        <v>8.0000000000000003E-10</v>
      </c>
      <c r="E59" s="55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BC9-D34D-4819-A28C-5413C06D0BCE}">
  <dimension ref="A1:E32"/>
  <sheetViews>
    <sheetView workbookViewId="0">
      <selection activeCell="F3" sqref="F3"/>
    </sheetView>
  </sheetViews>
  <sheetFormatPr defaultRowHeight="15" x14ac:dyDescent="0.25"/>
  <sheetData>
    <row r="1" spans="1:5" x14ac:dyDescent="0.25">
      <c r="A1" t="s">
        <v>236</v>
      </c>
      <c r="B1" t="s">
        <v>237</v>
      </c>
      <c r="C1" t="s">
        <v>238</v>
      </c>
      <c r="D1" t="s">
        <v>239</v>
      </c>
      <c r="E1" t="s">
        <v>87</v>
      </c>
    </row>
    <row r="2" spans="1:5" ht="29.25" thickBot="1" x14ac:dyDescent="0.3">
      <c r="A2" s="54" t="s">
        <v>27</v>
      </c>
      <c r="B2" s="56">
        <v>6.87</v>
      </c>
      <c r="C2" s="55">
        <v>1.3</v>
      </c>
      <c r="D2" s="55">
        <f>9.5*10^-10</f>
        <v>9.5000000000000003E-10</v>
      </c>
      <c r="E2" s="55">
        <v>1</v>
      </c>
    </row>
    <row r="3" spans="1:5" ht="29.25" thickBot="1" x14ac:dyDescent="0.3">
      <c r="A3" s="54" t="s">
        <v>27</v>
      </c>
      <c r="B3" s="56">
        <v>10.220000000000001</v>
      </c>
      <c r="C3" s="55">
        <v>3</v>
      </c>
      <c r="D3" s="55">
        <f>8*10^-10</f>
        <v>8.0000000000000003E-10</v>
      </c>
      <c r="E3" s="55">
        <v>2</v>
      </c>
    </row>
    <row r="4" spans="1:5" ht="29.25" thickBot="1" x14ac:dyDescent="0.3">
      <c r="A4" s="54" t="s">
        <v>27</v>
      </c>
      <c r="B4" s="56">
        <v>14.14</v>
      </c>
      <c r="C4" s="55">
        <v>2.9</v>
      </c>
      <c r="D4" s="55">
        <f>12*10^-10</f>
        <v>1.2E-9</v>
      </c>
      <c r="E4" s="55">
        <v>2</v>
      </c>
    </row>
    <row r="5" spans="1:5" ht="29.25" thickBot="1" x14ac:dyDescent="0.3">
      <c r="A5" s="54" t="s">
        <v>27</v>
      </c>
      <c r="B5" s="56">
        <v>14.43</v>
      </c>
      <c r="C5" s="55">
        <v>2.2999999999999998</v>
      </c>
      <c r="D5" s="55">
        <f>16*10^-10</f>
        <v>1.6000000000000001E-9</v>
      </c>
      <c r="E5" s="55">
        <v>2</v>
      </c>
    </row>
    <row r="6" spans="1:5" ht="29.25" thickBot="1" x14ac:dyDescent="0.3">
      <c r="A6" s="59" t="s">
        <v>27</v>
      </c>
      <c r="B6" s="61">
        <v>14.82</v>
      </c>
      <c r="C6" s="60">
        <v>3.8</v>
      </c>
      <c r="D6" s="60">
        <f>12*10^-10</f>
        <v>1.2E-9</v>
      </c>
      <c r="E6" s="60">
        <v>2</v>
      </c>
    </row>
    <row r="7" spans="1:5" ht="15.75" thickTop="1" x14ac:dyDescent="0.25"/>
    <row r="8" spans="1:5" ht="29.25" thickBot="1" x14ac:dyDescent="0.3">
      <c r="A8" s="102" t="s">
        <v>26</v>
      </c>
      <c r="B8" s="56">
        <v>3.23</v>
      </c>
      <c r="C8" s="55">
        <v>1.3</v>
      </c>
      <c r="D8" s="103">
        <v>8.9999999999999999E-10</v>
      </c>
      <c r="E8" s="103">
        <v>1</v>
      </c>
    </row>
    <row r="9" spans="1:5" ht="29.25" thickBot="1" x14ac:dyDescent="0.3">
      <c r="A9" s="74" t="s">
        <v>26</v>
      </c>
      <c r="B9" s="61">
        <v>5.25</v>
      </c>
      <c r="C9" s="60">
        <v>0.7</v>
      </c>
      <c r="D9" s="75">
        <v>8.9999999999999999E-10</v>
      </c>
      <c r="E9" s="75">
        <v>1</v>
      </c>
    </row>
    <row r="10" spans="1:5" ht="15.75" thickTop="1" x14ac:dyDescent="0.25"/>
    <row r="11" spans="1:5" ht="29.25" thickBot="1" x14ac:dyDescent="0.3">
      <c r="A11" s="114" t="s">
        <v>22</v>
      </c>
      <c r="B11" s="56">
        <v>6.3</v>
      </c>
      <c r="C11" s="55">
        <v>1.3</v>
      </c>
      <c r="D11" s="103">
        <v>1.1000000000000001E-9</v>
      </c>
      <c r="E11" s="103">
        <v>1</v>
      </c>
    </row>
    <row r="12" spans="1:5" ht="29.25" thickBot="1" x14ac:dyDescent="0.3">
      <c r="A12" s="114" t="s">
        <v>22</v>
      </c>
      <c r="B12" s="56">
        <v>7.2</v>
      </c>
      <c r="C12" s="55">
        <v>1.6</v>
      </c>
      <c r="D12" s="103">
        <v>1.0000000000000001E-9</v>
      </c>
      <c r="E12" s="103">
        <v>1</v>
      </c>
    </row>
    <row r="13" spans="1:5" ht="29.25" thickBot="1" x14ac:dyDescent="0.3">
      <c r="A13" s="114" t="s">
        <v>21</v>
      </c>
      <c r="B13" s="56">
        <v>6.27</v>
      </c>
      <c r="C13" s="55">
        <v>1.2</v>
      </c>
      <c r="D13" s="103">
        <v>1.3000000000000001E-9</v>
      </c>
      <c r="E13" s="103">
        <v>2</v>
      </c>
    </row>
    <row r="14" spans="1:5" ht="29.25" thickBot="1" x14ac:dyDescent="0.3">
      <c r="A14" s="114" t="s">
        <v>21</v>
      </c>
      <c r="B14" s="56">
        <v>7.27</v>
      </c>
      <c r="C14" s="55">
        <v>1.2</v>
      </c>
      <c r="D14" s="103">
        <v>8.9999999999999999E-10</v>
      </c>
      <c r="E14" s="103">
        <v>2</v>
      </c>
    </row>
    <row r="15" spans="1:5" ht="29.25" thickBot="1" x14ac:dyDescent="0.3">
      <c r="A15" s="114" t="s">
        <v>19</v>
      </c>
      <c r="B15" s="56">
        <v>9.6300000000000008</v>
      </c>
      <c r="C15" s="55">
        <v>2</v>
      </c>
      <c r="D15" s="103">
        <v>8.9999999999999999E-10</v>
      </c>
      <c r="E15" s="103">
        <v>2</v>
      </c>
    </row>
    <row r="16" spans="1:5" ht="29.25" thickBot="1" x14ac:dyDescent="0.3">
      <c r="A16" s="114" t="s">
        <v>17</v>
      </c>
      <c r="B16" s="118">
        <v>6.19</v>
      </c>
      <c r="C16" s="55">
        <v>1.6</v>
      </c>
      <c r="D16" s="103">
        <v>1.3000000000000001E-9</v>
      </c>
      <c r="E16" s="103">
        <v>1</v>
      </c>
    </row>
    <row r="17" spans="1:5" ht="29.25" thickBot="1" x14ac:dyDescent="0.3">
      <c r="A17" s="114" t="s">
        <v>17</v>
      </c>
      <c r="B17" s="118">
        <v>8.93</v>
      </c>
      <c r="C17" s="55">
        <v>1.3</v>
      </c>
      <c r="D17" s="103">
        <v>8.9999999999999999E-10</v>
      </c>
      <c r="E17" s="103">
        <v>2</v>
      </c>
    </row>
    <row r="18" spans="1:5" ht="29.25" thickBot="1" x14ac:dyDescent="0.3">
      <c r="A18" s="114" t="s">
        <v>16</v>
      </c>
      <c r="B18" s="118">
        <v>6.17</v>
      </c>
      <c r="C18" s="55">
        <v>0.7</v>
      </c>
      <c r="D18" s="103">
        <v>1.2E-9</v>
      </c>
      <c r="E18" s="103">
        <v>2</v>
      </c>
    </row>
    <row r="19" spans="1:5" ht="29.25" thickBot="1" x14ac:dyDescent="0.3">
      <c r="A19" s="116" t="s">
        <v>16</v>
      </c>
      <c r="B19" s="120">
        <v>5.98</v>
      </c>
      <c r="C19" s="60">
        <v>0.9</v>
      </c>
      <c r="D19" s="75">
        <v>8.0000000000000003E-10</v>
      </c>
      <c r="E19" s="75">
        <v>2</v>
      </c>
    </row>
    <row r="20" spans="1:5" ht="15.75" thickTop="1" x14ac:dyDescent="0.25"/>
    <row r="21" spans="1:5" ht="29.25" thickBot="1" x14ac:dyDescent="0.3">
      <c r="A21" s="126" t="s">
        <v>13</v>
      </c>
      <c r="B21" s="127">
        <v>5.7</v>
      </c>
      <c r="C21" s="127">
        <v>1</v>
      </c>
      <c r="D21" s="127">
        <v>1.0500000000000001E-9</v>
      </c>
      <c r="E21" s="127">
        <v>2</v>
      </c>
    </row>
    <row r="22" spans="1:5" ht="43.5" thickBot="1" x14ac:dyDescent="0.3">
      <c r="A22" s="126" t="s">
        <v>197</v>
      </c>
      <c r="B22" s="127">
        <v>6.9</v>
      </c>
      <c r="C22" s="127">
        <v>1.2</v>
      </c>
      <c r="D22" s="127">
        <v>8.0000000000000003E-10</v>
      </c>
      <c r="E22" s="127">
        <v>2</v>
      </c>
    </row>
    <row r="23" spans="1:5" ht="29.25" thickBot="1" x14ac:dyDescent="0.3">
      <c r="A23" s="126" t="s">
        <v>12</v>
      </c>
      <c r="B23" s="127">
        <v>8.91</v>
      </c>
      <c r="C23" s="127">
        <v>0.9</v>
      </c>
      <c r="D23" s="127">
        <v>1.0000000000000001E-9</v>
      </c>
      <c r="E23" s="127">
        <v>2</v>
      </c>
    </row>
    <row r="24" spans="1:5" ht="29.25" thickBot="1" x14ac:dyDescent="0.3">
      <c r="A24" s="126" t="s">
        <v>14</v>
      </c>
      <c r="B24" s="128">
        <v>12.83</v>
      </c>
      <c r="C24" s="127">
        <v>2.7</v>
      </c>
      <c r="D24" s="127">
        <v>8.0000000000000003E-10</v>
      </c>
      <c r="E24" s="127">
        <v>2</v>
      </c>
    </row>
    <row r="25" spans="1:5" ht="29.25" thickBot="1" x14ac:dyDescent="0.3">
      <c r="A25" s="126" t="s">
        <v>14</v>
      </c>
      <c r="B25" s="128">
        <v>13.83</v>
      </c>
      <c r="C25" s="127">
        <v>4.3</v>
      </c>
      <c r="D25" s="127">
        <v>7.1000000000000003E-10</v>
      </c>
      <c r="E25" s="127">
        <v>1</v>
      </c>
    </row>
    <row r="26" spans="1:5" ht="29.25" thickBot="1" x14ac:dyDescent="0.3">
      <c r="A26" s="126" t="s">
        <v>13</v>
      </c>
      <c r="B26" s="127">
        <v>7.65</v>
      </c>
      <c r="C26" s="127">
        <v>1.4</v>
      </c>
      <c r="D26" s="127">
        <v>1.0000000000000001E-9</v>
      </c>
      <c r="E26" s="127">
        <v>2</v>
      </c>
    </row>
    <row r="27" spans="1:5" ht="29.25" thickBot="1" x14ac:dyDescent="0.3">
      <c r="A27" s="126" t="s">
        <v>13</v>
      </c>
      <c r="B27" s="128">
        <v>13.7</v>
      </c>
      <c r="C27" s="127">
        <v>2.9</v>
      </c>
      <c r="D27" s="127">
        <v>9.8000000000000013E-10</v>
      </c>
      <c r="E27" s="127">
        <v>2</v>
      </c>
    </row>
    <row r="28" spans="1:5" ht="29.25" thickBot="1" x14ac:dyDescent="0.3">
      <c r="A28" s="126" t="s">
        <v>13</v>
      </c>
      <c r="B28" s="128">
        <v>14.45</v>
      </c>
      <c r="C28" s="127">
        <v>3.5</v>
      </c>
      <c r="D28" s="127">
        <v>6.0999999999999996E-10</v>
      </c>
      <c r="E28" s="127">
        <v>2</v>
      </c>
    </row>
    <row r="29" spans="1:5" ht="29.25" thickBot="1" x14ac:dyDescent="0.3">
      <c r="A29" s="126" t="s">
        <v>13</v>
      </c>
      <c r="B29" s="128">
        <v>15.35</v>
      </c>
      <c r="C29" s="127">
        <v>3</v>
      </c>
      <c r="D29" s="127">
        <v>1.0000000000000001E-9</v>
      </c>
      <c r="E29" s="127">
        <v>2</v>
      </c>
    </row>
    <row r="30" spans="1:5" ht="29.25" thickBot="1" x14ac:dyDescent="0.3">
      <c r="A30" s="126" t="s">
        <v>12</v>
      </c>
      <c r="B30" s="128">
        <v>10.16</v>
      </c>
      <c r="C30" s="127">
        <v>1.3</v>
      </c>
      <c r="D30" s="127">
        <v>8.9999999999999999E-10</v>
      </c>
      <c r="E30" s="127">
        <v>3</v>
      </c>
    </row>
    <row r="31" spans="1:5" ht="29.25" thickBot="1" x14ac:dyDescent="0.3">
      <c r="A31" s="126" t="s">
        <v>12</v>
      </c>
      <c r="B31" s="128">
        <v>10.66</v>
      </c>
      <c r="C31" s="127">
        <v>3</v>
      </c>
      <c r="D31" s="127">
        <v>8.0000000000000003E-10</v>
      </c>
      <c r="E31" s="127">
        <v>2</v>
      </c>
    </row>
    <row r="32" spans="1:5" ht="29.25" thickBot="1" x14ac:dyDescent="0.3">
      <c r="A32" s="126" t="s">
        <v>10</v>
      </c>
      <c r="B32" s="127">
        <v>9.65</v>
      </c>
      <c r="C32" s="127">
        <v>2.2000000000000002</v>
      </c>
      <c r="D32" s="127">
        <v>8.3000000000000013E-10</v>
      </c>
      <c r="E32" s="127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3C2B-CDC5-4573-9734-D0656F042108}">
  <dimension ref="A1:AI49"/>
  <sheetViews>
    <sheetView topLeftCell="I1" zoomScaleNormal="100" workbookViewId="0">
      <selection activeCell="AG3" sqref="AG3"/>
    </sheetView>
  </sheetViews>
  <sheetFormatPr defaultRowHeight="15" x14ac:dyDescent="0.25"/>
  <cols>
    <col min="20" max="20" width="7.85546875" style="5" customWidth="1"/>
    <col min="21" max="23" width="7.85546875" style="4" customWidth="1"/>
    <col min="24" max="24" width="8.85546875" style="5" customWidth="1"/>
    <col min="25" max="25" width="17.85546875" bestFit="1" customWidth="1"/>
    <col min="26" max="26" width="7.85546875" customWidth="1"/>
    <col min="27" max="27" width="7" customWidth="1"/>
    <col min="28" max="28" width="8.7109375" style="5" customWidth="1"/>
    <col min="29" max="29" width="17.85546875" bestFit="1" customWidth="1"/>
    <col min="30" max="30" width="8.42578125" customWidth="1"/>
    <col min="31" max="31" width="8.28515625" customWidth="1"/>
    <col min="32" max="32" width="8.28515625" style="5" customWidth="1"/>
    <col min="33" max="33" width="17.85546875" bestFit="1" customWidth="1"/>
  </cols>
  <sheetData>
    <row r="1" spans="1:35" x14ac:dyDescent="0.25">
      <c r="A1" t="s">
        <v>0</v>
      </c>
      <c r="B1" t="s">
        <v>1</v>
      </c>
      <c r="D1" t="s">
        <v>240</v>
      </c>
      <c r="E1" t="s">
        <v>241</v>
      </c>
      <c r="F1" t="s">
        <v>2</v>
      </c>
      <c r="G1" t="s">
        <v>3</v>
      </c>
      <c r="H1" t="s">
        <v>240</v>
      </c>
      <c r="I1" t="s">
        <v>4</v>
      </c>
      <c r="J1" t="s">
        <v>3</v>
      </c>
      <c r="K1" t="s">
        <v>240</v>
      </c>
      <c r="P1">
        <v>1.4</v>
      </c>
      <c r="Q1">
        <v>0</v>
      </c>
      <c r="T1" s="1" t="s">
        <v>5</v>
      </c>
      <c r="U1" s="2" t="s">
        <v>6</v>
      </c>
      <c r="V1" s="2" t="s">
        <v>242</v>
      </c>
      <c r="W1" s="2" t="s">
        <v>240</v>
      </c>
      <c r="X1" s="1" t="s">
        <v>5</v>
      </c>
      <c r="Y1" s="2" t="s">
        <v>7</v>
      </c>
      <c r="Z1" s="2" t="s">
        <v>242</v>
      </c>
      <c r="AA1" s="2" t="s">
        <v>240</v>
      </c>
      <c r="AB1" s="1" t="s">
        <v>5</v>
      </c>
      <c r="AC1" s="2" t="s">
        <v>8</v>
      </c>
      <c r="AD1" s="2" t="s">
        <v>242</v>
      </c>
      <c r="AE1" s="2" t="s">
        <v>240</v>
      </c>
      <c r="AF1" s="1" t="s">
        <v>5</v>
      </c>
      <c r="AG1" s="2" t="s">
        <v>9</v>
      </c>
      <c r="AH1" s="2" t="s">
        <v>242</v>
      </c>
      <c r="AI1" s="2" t="s">
        <v>240</v>
      </c>
    </row>
    <row r="2" spans="1:35" x14ac:dyDescent="0.25">
      <c r="A2">
        <v>76.567999999999998</v>
      </c>
      <c r="B2" s="129">
        <v>1.9724999999999999</v>
      </c>
      <c r="C2">
        <v>16.2</v>
      </c>
      <c r="D2">
        <f>(C2/9.807)*A2^2</f>
        <v>9684.4162036096659</v>
      </c>
      <c r="E2">
        <f>D2/1000</f>
        <v>9.6844162036096666</v>
      </c>
      <c r="F2">
        <v>6.87</v>
      </c>
      <c r="G2">
        <v>50</v>
      </c>
      <c r="H2">
        <v>4.2</v>
      </c>
      <c r="I2">
        <v>3.12</v>
      </c>
      <c r="J2">
        <v>50</v>
      </c>
      <c r="K2">
        <v>4.0999999999999996</v>
      </c>
      <c r="P2">
        <v>1.4</v>
      </c>
      <c r="Q2">
        <v>250</v>
      </c>
      <c r="T2" s="5">
        <v>3.25</v>
      </c>
      <c r="U2" s="4">
        <v>55.145526918231361</v>
      </c>
      <c r="V2" s="4">
        <v>16.2</v>
      </c>
      <c r="W2" s="4">
        <f t="shared" ref="W2:W12" si="0">((V2/9.807)*U2^2)/1000</f>
        <v>5.0234191958038092</v>
      </c>
      <c r="X2" s="5">
        <v>4.75</v>
      </c>
      <c r="Y2">
        <v>81.964936184475775</v>
      </c>
      <c r="Z2" s="4">
        <v>16.2</v>
      </c>
      <c r="AA2" s="4">
        <f>((Z2/9.807)*Y2^2)/1000</f>
        <v>11.097752867579079</v>
      </c>
      <c r="AB2" s="5">
        <v>2.13</v>
      </c>
      <c r="AC2" s="4">
        <v>124.12241185320499</v>
      </c>
      <c r="AD2" s="4">
        <v>16.2</v>
      </c>
      <c r="AE2" s="4">
        <f>((AD2/9.807)*AC2^2)/1000</f>
        <v>25.449499807582097</v>
      </c>
      <c r="AF2" s="6">
        <v>3.84</v>
      </c>
      <c r="AG2" s="9">
        <v>87.704675925519751</v>
      </c>
      <c r="AH2" s="4">
        <v>16.2</v>
      </c>
      <c r="AI2" s="4">
        <f>((AH2/9.807)*AG2^2)/1000</f>
        <v>12.70645303385818</v>
      </c>
    </row>
    <row r="3" spans="1:35" x14ac:dyDescent="0.25">
      <c r="A3">
        <v>79.239000000000004</v>
      </c>
      <c r="B3" s="129">
        <v>2.4683999999999999</v>
      </c>
      <c r="C3">
        <v>16.2</v>
      </c>
      <c r="D3">
        <f t="shared" ref="D3:D37" si="1">(C3/9.807)*A3^2</f>
        <v>10371.863950260018</v>
      </c>
      <c r="E3">
        <f t="shared" ref="E3:E37" si="2">D3/1000</f>
        <v>10.371863950260018</v>
      </c>
      <c r="F3">
        <v>14.14</v>
      </c>
      <c r="G3">
        <v>97</v>
      </c>
      <c r="H3">
        <v>15.9</v>
      </c>
      <c r="I3">
        <v>5.22</v>
      </c>
      <c r="J3">
        <v>68</v>
      </c>
      <c r="K3">
        <v>7.4</v>
      </c>
      <c r="P3">
        <v>8.5</v>
      </c>
      <c r="Q3">
        <v>0</v>
      </c>
      <c r="T3" s="5">
        <v>4.75</v>
      </c>
      <c r="U3" s="4">
        <v>92.021983569074052</v>
      </c>
      <c r="V3" s="4">
        <v>16.2</v>
      </c>
      <c r="W3" s="4">
        <f t="shared" si="0"/>
        <v>13.988206021391695</v>
      </c>
      <c r="X3" s="5">
        <v>6.25</v>
      </c>
      <c r="Y3">
        <v>98.036492299078901</v>
      </c>
      <c r="Z3" s="4">
        <v>16.2</v>
      </c>
      <c r="AA3" s="4">
        <f t="shared" ref="AA3:AA11" si="3">((Z3/9.807)*Y3^2)/1000</f>
        <v>15.876485359577767</v>
      </c>
      <c r="AB3" s="8">
        <v>2.63</v>
      </c>
      <c r="AC3">
        <v>122.0186421607785</v>
      </c>
      <c r="AD3" s="4">
        <v>16.2</v>
      </c>
      <c r="AE3" s="4">
        <f>((AD3/9.807)*AC3^2)/1000</f>
        <v>24.594115872653592</v>
      </c>
      <c r="AF3" s="3">
        <v>4.84</v>
      </c>
      <c r="AG3" s="9">
        <v>81.953549635321636</v>
      </c>
      <c r="AH3" s="4">
        <v>16.2</v>
      </c>
      <c r="AI3" s="4">
        <f t="shared" ref="AI3:AI19" si="4">((AH3/9.807)*AG3^2)/1000</f>
        <v>11.094669687450988</v>
      </c>
    </row>
    <row r="4" spans="1:35" x14ac:dyDescent="0.25">
      <c r="A4">
        <v>75.846999999999994</v>
      </c>
      <c r="B4" s="129">
        <v>2.9965000000000002</v>
      </c>
      <c r="C4">
        <v>16.2</v>
      </c>
      <c r="D4">
        <f t="shared" si="1"/>
        <v>9502.8889594983157</v>
      </c>
      <c r="E4">
        <f t="shared" si="2"/>
        <v>9.5028889594983159</v>
      </c>
      <c r="F4">
        <v>14.43</v>
      </c>
      <c r="G4">
        <v>86</v>
      </c>
      <c r="H4">
        <v>12.2</v>
      </c>
      <c r="I4">
        <v>6.62</v>
      </c>
      <c r="J4">
        <v>74</v>
      </c>
      <c r="K4">
        <v>8.8000000000000007</v>
      </c>
      <c r="P4">
        <v>8.5</v>
      </c>
      <c r="Q4">
        <v>250</v>
      </c>
      <c r="T4" s="5">
        <v>6.25</v>
      </c>
      <c r="U4" s="4">
        <v>88.754930897983016</v>
      </c>
      <c r="V4" s="4">
        <v>16.2</v>
      </c>
      <c r="W4" s="4">
        <f t="shared" si="0"/>
        <v>13.012592198535025</v>
      </c>
      <c r="X4" s="5">
        <v>7.75</v>
      </c>
      <c r="Y4">
        <v>105.6308684630928</v>
      </c>
      <c r="Z4" s="4">
        <v>16.2</v>
      </c>
      <c r="AA4" s="4">
        <f t="shared" si="3"/>
        <v>18.431494038006406</v>
      </c>
      <c r="AB4" s="8">
        <v>3.13</v>
      </c>
      <c r="AC4">
        <v>159.97999749968599</v>
      </c>
      <c r="AD4" s="4">
        <v>16.2</v>
      </c>
      <c r="AE4" s="4">
        <f t="shared" ref="AE4:AE33" si="5">((AD4/9.807)*AC4^2)/1000</f>
        <v>42.27758881615096</v>
      </c>
      <c r="AF4" s="3">
        <v>5.82</v>
      </c>
      <c r="AG4" s="9">
        <v>89.270830852761421</v>
      </c>
      <c r="AH4" s="4">
        <v>16.2</v>
      </c>
      <c r="AI4" s="4">
        <f t="shared" si="4"/>
        <v>13.16430673055021</v>
      </c>
    </row>
    <row r="5" spans="1:35" x14ac:dyDescent="0.25">
      <c r="A5">
        <v>74.152000000000001</v>
      </c>
      <c r="B5" s="129">
        <v>3.4653999999999998</v>
      </c>
      <c r="C5">
        <v>16.2</v>
      </c>
      <c r="D5">
        <f t="shared" si="1"/>
        <v>9082.9009365555212</v>
      </c>
      <c r="E5">
        <f t="shared" si="2"/>
        <v>9.0829009365555216</v>
      </c>
      <c r="F5">
        <v>14.82</v>
      </c>
      <c r="G5">
        <v>101</v>
      </c>
      <c r="H5">
        <v>17.600000000000001</v>
      </c>
      <c r="I5">
        <v>8.7200000000000006</v>
      </c>
      <c r="J5">
        <v>75</v>
      </c>
      <c r="K5">
        <v>9.3000000000000007</v>
      </c>
      <c r="P5">
        <v>14</v>
      </c>
      <c r="Q5">
        <v>0</v>
      </c>
      <c r="T5" s="5">
        <v>7.75</v>
      </c>
      <c r="U5" s="4">
        <v>102.7368720668432</v>
      </c>
      <c r="V5" s="4">
        <v>16.2</v>
      </c>
      <c r="W5" s="4">
        <f t="shared" si="0"/>
        <v>17.435384020564729</v>
      </c>
      <c r="X5" s="131">
        <v>9.25</v>
      </c>
      <c r="Y5">
        <v>104.8921910612523</v>
      </c>
      <c r="Z5" s="4">
        <v>17.8</v>
      </c>
      <c r="AA5" s="4">
        <f t="shared" si="3"/>
        <v>19.969635675764103</v>
      </c>
      <c r="AB5" s="5">
        <v>4.13</v>
      </c>
      <c r="AC5">
        <v>163.61590653377161</v>
      </c>
      <c r="AD5" s="4">
        <v>16.2</v>
      </c>
      <c r="AE5" s="4">
        <f t="shared" si="5"/>
        <v>44.221134996233282</v>
      </c>
      <c r="AF5" s="3">
        <v>6.84</v>
      </c>
      <c r="AG5" s="9">
        <v>94.3238967500874</v>
      </c>
      <c r="AH5" s="4">
        <v>16.2</v>
      </c>
      <c r="AI5" s="4">
        <f t="shared" si="4"/>
        <v>14.696783875758397</v>
      </c>
    </row>
    <row r="6" spans="1:35" x14ac:dyDescent="0.25">
      <c r="A6">
        <v>71.123999999999995</v>
      </c>
      <c r="B6" s="129">
        <v>3.9935</v>
      </c>
      <c r="C6">
        <v>16.2</v>
      </c>
      <c r="D6">
        <f t="shared" si="1"/>
        <v>8356.24540544509</v>
      </c>
      <c r="E6">
        <f t="shared" si="2"/>
        <v>8.3562454054450903</v>
      </c>
      <c r="I6">
        <v>11.12</v>
      </c>
      <c r="J6">
        <v>112</v>
      </c>
      <c r="K6">
        <v>22.5</v>
      </c>
      <c r="P6">
        <v>14</v>
      </c>
      <c r="Q6">
        <v>250</v>
      </c>
      <c r="T6" s="131">
        <v>9.25</v>
      </c>
      <c r="U6" s="4">
        <v>111.9371889683505</v>
      </c>
      <c r="V6" s="4">
        <v>17.8</v>
      </c>
      <c r="W6" s="4">
        <f t="shared" si="0"/>
        <v>22.742207614930614</v>
      </c>
      <c r="X6" s="131">
        <v>10.75</v>
      </c>
      <c r="Y6">
        <v>121.94783188422019</v>
      </c>
      <c r="Z6" s="4">
        <v>17.8</v>
      </c>
      <c r="AA6" s="4">
        <f t="shared" si="3"/>
        <v>26.991809103952701</v>
      </c>
      <c r="AB6" s="5">
        <v>4.63</v>
      </c>
      <c r="AC6">
        <v>116.11451431428939</v>
      </c>
      <c r="AD6" s="4">
        <v>16.2</v>
      </c>
      <c r="AE6" s="4">
        <f t="shared" si="5"/>
        <v>22.271622620371339</v>
      </c>
      <c r="AF6" s="3">
        <v>7.82</v>
      </c>
      <c r="AG6" s="9">
        <v>96.13781784143552</v>
      </c>
      <c r="AH6" s="4">
        <v>16.2</v>
      </c>
      <c r="AI6" s="4">
        <f t="shared" si="4"/>
        <v>15.267479995194371</v>
      </c>
    </row>
    <row r="7" spans="1:35" x14ac:dyDescent="0.25">
      <c r="A7">
        <v>68.700999999999993</v>
      </c>
      <c r="B7" s="129">
        <v>4.4755000000000003</v>
      </c>
      <c r="C7">
        <v>16.2</v>
      </c>
      <c r="D7">
        <f t="shared" si="1"/>
        <v>7796.5946666870577</v>
      </c>
      <c r="E7">
        <f t="shared" si="2"/>
        <v>7.7965946666870574</v>
      </c>
      <c r="I7">
        <v>14.12</v>
      </c>
      <c r="J7">
        <v>82</v>
      </c>
      <c r="K7">
        <v>12</v>
      </c>
      <c r="T7" s="131">
        <v>10.75</v>
      </c>
      <c r="U7" s="4">
        <v>121.94783188422019</v>
      </c>
      <c r="V7" s="4">
        <v>17.8</v>
      </c>
      <c r="W7" s="4">
        <f t="shared" si="0"/>
        <v>26.991809103952701</v>
      </c>
      <c r="X7" s="131">
        <v>13.75</v>
      </c>
      <c r="Y7">
        <v>131.57529229613121</v>
      </c>
      <c r="Z7" s="4">
        <v>17.8</v>
      </c>
      <c r="AA7" s="4">
        <f t="shared" si="3"/>
        <v>31.421905196498432</v>
      </c>
      <c r="AB7" s="5">
        <v>5.13</v>
      </c>
      <c r="AC7">
        <v>95.987998499812619</v>
      </c>
      <c r="AD7" s="4">
        <v>16.2</v>
      </c>
      <c r="AE7" s="4">
        <f t="shared" si="5"/>
        <v>15.219931973814669</v>
      </c>
      <c r="AF7" s="132">
        <v>8.82</v>
      </c>
      <c r="AG7" s="4">
        <v>99.983330555092479</v>
      </c>
      <c r="AH7">
        <v>17.8</v>
      </c>
      <c r="AI7" s="4">
        <f t="shared" si="4"/>
        <v>18.144250201103517</v>
      </c>
    </row>
    <row r="8" spans="1:35" x14ac:dyDescent="0.25">
      <c r="A8">
        <v>75.858999999999995</v>
      </c>
      <c r="B8" s="129">
        <v>4.9720000000000004</v>
      </c>
      <c r="C8">
        <v>16.2</v>
      </c>
      <c r="D8">
        <f t="shared" si="1"/>
        <v>9505.8961631691636</v>
      </c>
      <c r="E8">
        <f t="shared" si="2"/>
        <v>9.5058961631691634</v>
      </c>
      <c r="I8">
        <v>16.22</v>
      </c>
      <c r="J8">
        <v>113</v>
      </c>
      <c r="K8">
        <v>22.8</v>
      </c>
      <c r="T8" s="131">
        <v>12.25</v>
      </c>
      <c r="U8" s="4">
        <v>130.4311593196457</v>
      </c>
      <c r="V8" s="4">
        <v>17.8</v>
      </c>
      <c r="W8" s="4">
        <f t="shared" si="0"/>
        <v>30.877813227501683</v>
      </c>
      <c r="X8" s="5">
        <v>15.25</v>
      </c>
      <c r="Y8">
        <v>140.18302169868221</v>
      </c>
      <c r="Z8" s="4">
        <v>16.2</v>
      </c>
      <c r="AA8" s="4">
        <f t="shared" si="3"/>
        <v>32.461581429151217</v>
      </c>
      <c r="AB8" s="5">
        <v>5.63</v>
      </c>
      <c r="AC8">
        <v>97.28513361467455</v>
      </c>
      <c r="AD8" s="4">
        <v>16.2</v>
      </c>
      <c r="AE8" s="4">
        <f t="shared" si="5"/>
        <v>15.634060875220381</v>
      </c>
      <c r="AF8" s="132">
        <v>9.82</v>
      </c>
      <c r="AG8" s="4">
        <v>108.6775332120572</v>
      </c>
      <c r="AH8">
        <v>17.8</v>
      </c>
      <c r="AI8" s="4">
        <f t="shared" si="4"/>
        <v>21.43696857408267</v>
      </c>
    </row>
    <row r="9" spans="1:35" x14ac:dyDescent="0.25">
      <c r="A9">
        <v>80.47</v>
      </c>
      <c r="B9" s="129">
        <v>5.5077999999999996</v>
      </c>
      <c r="C9">
        <v>16.2</v>
      </c>
      <c r="D9">
        <f t="shared" si="1"/>
        <v>10696.626754359131</v>
      </c>
      <c r="E9">
        <f t="shared" si="2"/>
        <v>10.696626754359132</v>
      </c>
      <c r="I9">
        <v>19.22</v>
      </c>
      <c r="J9">
        <v>48</v>
      </c>
      <c r="K9">
        <v>4.3</v>
      </c>
      <c r="T9" s="131">
        <v>13.75</v>
      </c>
      <c r="U9" s="4">
        <v>132.73967541379719</v>
      </c>
      <c r="V9" s="4">
        <v>17.8</v>
      </c>
      <c r="W9" s="4">
        <f t="shared" si="0"/>
        <v>31.98050590756522</v>
      </c>
      <c r="X9" s="5">
        <v>16.75</v>
      </c>
      <c r="Y9">
        <v>189.86814331340801</v>
      </c>
      <c r="Z9" s="4">
        <v>16.2</v>
      </c>
      <c r="AA9" s="4">
        <f t="shared" si="3"/>
        <v>59.550175578010574</v>
      </c>
      <c r="AB9" s="5">
        <v>6.13</v>
      </c>
      <c r="AC9">
        <v>92.296152403665189</v>
      </c>
      <c r="AD9" s="4">
        <v>16.2</v>
      </c>
      <c r="AE9" s="4">
        <f t="shared" si="5"/>
        <v>14.071682668097642</v>
      </c>
      <c r="AF9" s="132">
        <v>10.82</v>
      </c>
      <c r="AG9" s="4">
        <v>113.6174210853319</v>
      </c>
      <c r="AH9">
        <v>17.8</v>
      </c>
      <c r="AI9" s="4">
        <f t="shared" si="4"/>
        <v>23.430075156383484</v>
      </c>
    </row>
    <row r="10" spans="1:35" x14ac:dyDescent="0.25">
      <c r="A10">
        <v>86.778000000000006</v>
      </c>
      <c r="B10" s="129">
        <v>5.9843999999999999</v>
      </c>
      <c r="C10">
        <v>16.2</v>
      </c>
      <c r="D10">
        <f t="shared" si="1"/>
        <v>12439.362169960234</v>
      </c>
      <c r="E10">
        <f t="shared" si="2"/>
        <v>12.439362169960233</v>
      </c>
      <c r="T10" s="5">
        <v>15.25</v>
      </c>
      <c r="U10" s="4">
        <v>147.05473844861999</v>
      </c>
      <c r="V10" s="4">
        <v>16.2</v>
      </c>
      <c r="W10" s="4">
        <f t="shared" si="0"/>
        <v>35.722092059050773</v>
      </c>
      <c r="X10" s="5">
        <v>18.25</v>
      </c>
      <c r="Y10">
        <v>180.7178713464952</v>
      </c>
      <c r="Z10" s="4">
        <v>16.2</v>
      </c>
      <c r="AA10" s="4">
        <f t="shared" si="3"/>
        <v>53.948707473124898</v>
      </c>
      <c r="AB10" s="5">
        <v>6.63</v>
      </c>
      <c r="AC10">
        <v>101.39577306318169</v>
      </c>
      <c r="AD10" s="4">
        <v>16.2</v>
      </c>
      <c r="AE10" s="4">
        <f t="shared" si="5"/>
        <v>16.98316154586519</v>
      </c>
      <c r="AF10" s="132">
        <v>11.82</v>
      </c>
      <c r="AG10" s="4">
        <v>121.9308909208453</v>
      </c>
      <c r="AH10">
        <v>17.8</v>
      </c>
      <c r="AI10" s="4">
        <f t="shared" si="4"/>
        <v>26.984310233646283</v>
      </c>
    </row>
    <row r="11" spans="1:35" x14ac:dyDescent="0.25">
      <c r="A11">
        <v>89.328000000000003</v>
      </c>
      <c r="B11" s="129">
        <v>6.4736000000000002</v>
      </c>
      <c r="C11">
        <v>16.2</v>
      </c>
      <c r="D11">
        <f t="shared" si="1"/>
        <v>13181.173005078006</v>
      </c>
      <c r="E11">
        <f t="shared" si="2"/>
        <v>13.181173005078007</v>
      </c>
      <c r="T11" s="5">
        <v>16.75</v>
      </c>
      <c r="U11" s="4">
        <v>141.50550303546351</v>
      </c>
      <c r="V11" s="4">
        <v>16.2</v>
      </c>
      <c r="W11" s="4">
        <f t="shared" si="0"/>
        <v>33.076953166817276</v>
      </c>
      <c r="X11" s="5">
        <v>19.75</v>
      </c>
      <c r="Y11">
        <v>164.83058595339421</v>
      </c>
      <c r="Z11" s="4">
        <v>16.2</v>
      </c>
      <c r="AA11" s="4">
        <f t="shared" si="3"/>
        <v>44.880164929639669</v>
      </c>
      <c r="AB11" s="5">
        <v>7.13</v>
      </c>
      <c r="AC11">
        <v>98.617806677888851</v>
      </c>
      <c r="AD11" s="4">
        <v>16.2</v>
      </c>
      <c r="AE11" s="4">
        <f t="shared" si="5"/>
        <v>16.065325080260102</v>
      </c>
      <c r="AF11" s="131">
        <v>12.82</v>
      </c>
      <c r="AG11" s="4">
        <v>116.2596866919679</v>
      </c>
      <c r="AH11">
        <v>17.8</v>
      </c>
      <c r="AI11" s="4">
        <f t="shared" si="4"/>
        <v>24.532517848977136</v>
      </c>
    </row>
    <row r="12" spans="1:35" x14ac:dyDescent="0.25">
      <c r="A12">
        <v>94.06</v>
      </c>
      <c r="B12" s="129">
        <v>6.9433999999999996</v>
      </c>
      <c r="C12">
        <v>16.2</v>
      </c>
      <c r="D12">
        <f t="shared" si="1"/>
        <v>14614.662416641175</v>
      </c>
      <c r="E12">
        <f t="shared" si="2"/>
        <v>14.614662416641174</v>
      </c>
      <c r="T12" s="5">
        <v>18.25</v>
      </c>
      <c r="U12" s="4">
        <v>144.22676270922059</v>
      </c>
      <c r="V12" s="4">
        <v>16.2</v>
      </c>
      <c r="W12" s="4">
        <f t="shared" si="0"/>
        <v>34.361376274255683</v>
      </c>
      <c r="AB12" s="5">
        <v>7.63</v>
      </c>
      <c r="AC12">
        <v>97.28513361467455</v>
      </c>
      <c r="AD12" s="4">
        <v>16.2</v>
      </c>
      <c r="AE12" s="4">
        <f t="shared" si="5"/>
        <v>15.634060875220381</v>
      </c>
      <c r="AF12" s="131">
        <v>13.82</v>
      </c>
      <c r="AG12" s="4">
        <v>121.9308909208453</v>
      </c>
      <c r="AH12">
        <v>17.8</v>
      </c>
      <c r="AI12" s="4">
        <f t="shared" si="4"/>
        <v>26.984310233646283</v>
      </c>
    </row>
    <row r="13" spans="1:35" x14ac:dyDescent="0.25">
      <c r="A13">
        <v>93.82</v>
      </c>
      <c r="B13" s="129">
        <v>7.4520999999999997</v>
      </c>
      <c r="C13">
        <v>16.2</v>
      </c>
      <c r="D13">
        <f t="shared" si="1"/>
        <v>14540.177106148665</v>
      </c>
      <c r="E13">
        <f t="shared" si="2"/>
        <v>14.540177106148665</v>
      </c>
      <c r="T13" s="5">
        <v>19.75</v>
      </c>
      <c r="U13" s="4">
        <v>178.56646811617759</v>
      </c>
      <c r="V13" s="4">
        <v>16.2</v>
      </c>
      <c r="W13" s="4">
        <f>((V13/9.807)*U13^2)/1000</f>
        <v>52.671860229924647</v>
      </c>
      <c r="AB13" s="5">
        <v>8.1300000000000008</v>
      </c>
      <c r="AC13">
        <v>99.987498437304637</v>
      </c>
      <c r="AD13" s="4">
        <v>16.2</v>
      </c>
      <c r="AE13" s="4">
        <f t="shared" si="5"/>
        <v>16.514683131309265</v>
      </c>
      <c r="AF13" s="5">
        <v>14.82</v>
      </c>
      <c r="AG13" s="4">
        <v>124.9791631938652</v>
      </c>
      <c r="AH13">
        <v>16.2</v>
      </c>
      <c r="AI13" s="4">
        <f t="shared" si="4"/>
        <v>25.802041191878089</v>
      </c>
    </row>
    <row r="14" spans="1:35" x14ac:dyDescent="0.25">
      <c r="A14">
        <v>97.097999999999999</v>
      </c>
      <c r="B14" s="129">
        <v>7.9612999999999996</v>
      </c>
      <c r="C14">
        <v>16.2</v>
      </c>
      <c r="D14">
        <f t="shared" si="1"/>
        <v>15573.972671030895</v>
      </c>
      <c r="E14">
        <f t="shared" si="2"/>
        <v>15.573972671030894</v>
      </c>
      <c r="AB14" s="131">
        <v>8.6300000000000008</v>
      </c>
      <c r="AC14">
        <v>107.4492520520289</v>
      </c>
      <c r="AD14">
        <v>17.8</v>
      </c>
      <c r="AE14" s="4">
        <f t="shared" si="5"/>
        <v>20.955142596555497</v>
      </c>
      <c r="AF14" s="5">
        <v>15.82</v>
      </c>
      <c r="AG14" s="4">
        <v>135.11260885823231</v>
      </c>
      <c r="AH14">
        <v>16.2</v>
      </c>
      <c r="AI14" s="4">
        <f t="shared" si="4"/>
        <v>30.15578225493406</v>
      </c>
    </row>
    <row r="15" spans="1:35" x14ac:dyDescent="0.25">
      <c r="A15">
        <v>99.768000000000001</v>
      </c>
      <c r="B15" s="129">
        <v>8.4307999999999996</v>
      </c>
      <c r="C15">
        <v>16.2</v>
      </c>
      <c r="D15">
        <f t="shared" si="1"/>
        <v>16442.25471079841</v>
      </c>
      <c r="E15">
        <f t="shared" si="2"/>
        <v>16.442254710798409</v>
      </c>
      <c r="AB15" s="131">
        <v>9.1300000000000008</v>
      </c>
      <c r="AC15">
        <v>107.4492520520289</v>
      </c>
      <c r="AD15">
        <v>17.8</v>
      </c>
      <c r="AE15" s="4">
        <f t="shared" si="5"/>
        <v>20.955142596555497</v>
      </c>
      <c r="AF15" s="5">
        <v>16.82</v>
      </c>
      <c r="AG15" s="4">
        <v>135.11260885823231</v>
      </c>
      <c r="AH15">
        <v>16.2</v>
      </c>
      <c r="AI15" s="4">
        <f t="shared" si="4"/>
        <v>30.15578225493406</v>
      </c>
    </row>
    <row r="16" spans="1:35" x14ac:dyDescent="0.25">
      <c r="A16">
        <v>102.92400000000001</v>
      </c>
      <c r="B16" s="130">
        <v>8.9928000000000008</v>
      </c>
      <c r="C16">
        <v>17.8</v>
      </c>
      <c r="D16">
        <f t="shared" si="1"/>
        <v>19227.248497277455</v>
      </c>
      <c r="E16">
        <f t="shared" si="2"/>
        <v>19.227248497277454</v>
      </c>
      <c r="AB16" s="131">
        <v>9.6300000000000008</v>
      </c>
      <c r="AC16">
        <v>107.4492520520289</v>
      </c>
      <c r="AD16">
        <v>17.8</v>
      </c>
      <c r="AE16" s="4">
        <f t="shared" si="5"/>
        <v>20.955142596555497</v>
      </c>
      <c r="AF16" s="5">
        <v>17.84</v>
      </c>
      <c r="AG16" s="4">
        <v>124.9791631938652</v>
      </c>
      <c r="AH16">
        <v>16.2</v>
      </c>
      <c r="AI16" s="4">
        <f t="shared" si="4"/>
        <v>25.802041191878089</v>
      </c>
    </row>
    <row r="17" spans="1:35" x14ac:dyDescent="0.25">
      <c r="A17">
        <v>104.746</v>
      </c>
      <c r="B17" s="130">
        <v>9.4885999999999999</v>
      </c>
      <c r="C17">
        <v>17.8</v>
      </c>
      <c r="D17">
        <f t="shared" si="1"/>
        <v>19914.010032099515</v>
      </c>
      <c r="E17">
        <f t="shared" si="2"/>
        <v>19.914010032099515</v>
      </c>
      <c r="AB17" s="131">
        <v>10.130000000000001</v>
      </c>
      <c r="AC17">
        <v>109.0772710225137</v>
      </c>
      <c r="AD17">
        <v>17.8</v>
      </c>
      <c r="AE17" s="4">
        <f t="shared" si="5"/>
        <v>21.594957556459317</v>
      </c>
      <c r="AF17" s="5">
        <v>18.84</v>
      </c>
      <c r="AG17" s="4">
        <v>128.1837571219136</v>
      </c>
      <c r="AH17">
        <v>16.2</v>
      </c>
      <c r="AI17" s="4">
        <f t="shared" si="4"/>
        <v>27.142186658123151</v>
      </c>
    </row>
    <row r="18" spans="1:35" x14ac:dyDescent="0.25">
      <c r="A18">
        <v>108.145</v>
      </c>
      <c r="B18" s="130">
        <v>9.9712999999999994</v>
      </c>
      <c r="C18">
        <v>17.8</v>
      </c>
      <c r="D18">
        <f t="shared" si="1"/>
        <v>21227.395762720505</v>
      </c>
      <c r="E18">
        <f t="shared" si="2"/>
        <v>21.227395762720505</v>
      </c>
      <c r="AB18" s="131">
        <v>10.63</v>
      </c>
      <c r="AC18">
        <v>112.48593574196759</v>
      </c>
      <c r="AD18">
        <v>17.8</v>
      </c>
      <c r="AE18" s="4">
        <f t="shared" si="5"/>
        <v>22.965731229476894</v>
      </c>
      <c r="AF18" s="5">
        <v>19.82</v>
      </c>
      <c r="AG18" s="4">
        <v>135.11260885823231</v>
      </c>
      <c r="AH18">
        <v>16.2</v>
      </c>
      <c r="AI18" s="4">
        <f t="shared" si="4"/>
        <v>30.15578225493406</v>
      </c>
    </row>
    <row r="19" spans="1:35" x14ac:dyDescent="0.25">
      <c r="A19">
        <v>109.845</v>
      </c>
      <c r="B19" s="130">
        <v>10.4671</v>
      </c>
      <c r="C19">
        <v>17.8</v>
      </c>
      <c r="D19">
        <f t="shared" si="1"/>
        <v>21900.015055062708</v>
      </c>
      <c r="E19">
        <f t="shared" si="2"/>
        <v>21.900015055062706</v>
      </c>
      <c r="AB19" s="131">
        <v>11.13</v>
      </c>
      <c r="AC19">
        <v>110.755382884398</v>
      </c>
      <c r="AD19">
        <v>17.8</v>
      </c>
      <c r="AE19" s="4">
        <f t="shared" si="5"/>
        <v>22.264529021523291</v>
      </c>
      <c r="AF19" s="5">
        <v>20.84</v>
      </c>
      <c r="AG19" s="4">
        <v>135.11260885823231</v>
      </c>
      <c r="AH19">
        <v>16.2</v>
      </c>
      <c r="AI19" s="4">
        <f t="shared" si="4"/>
        <v>30.15578225493406</v>
      </c>
    </row>
    <row r="20" spans="1:35" x14ac:dyDescent="0.25">
      <c r="A20">
        <v>112.51600000000001</v>
      </c>
      <c r="B20" s="130">
        <v>10.996</v>
      </c>
      <c r="C20">
        <v>17.8</v>
      </c>
      <c r="D20">
        <f t="shared" si="1"/>
        <v>22978.009029958193</v>
      </c>
      <c r="E20">
        <f t="shared" si="2"/>
        <v>22.978009029958194</v>
      </c>
      <c r="AB20" s="131">
        <v>11.63</v>
      </c>
      <c r="AC20">
        <v>119.9849981247645</v>
      </c>
      <c r="AD20">
        <v>17.8</v>
      </c>
      <c r="AE20" s="4">
        <f t="shared" si="5"/>
        <v>26.129898643315531</v>
      </c>
      <c r="AF20" s="8"/>
    </row>
    <row r="21" spans="1:35" x14ac:dyDescent="0.25">
      <c r="A21">
        <v>115.79300000000001</v>
      </c>
      <c r="B21" s="130">
        <v>11.5052</v>
      </c>
      <c r="C21">
        <v>17.8</v>
      </c>
      <c r="D21">
        <f t="shared" si="1"/>
        <v>24335.957531579486</v>
      </c>
      <c r="E21">
        <f t="shared" si="2"/>
        <v>24.335957531579485</v>
      </c>
      <c r="AB21" s="131">
        <v>12.13</v>
      </c>
      <c r="AC21">
        <v>116.11451431428939</v>
      </c>
      <c r="AD21">
        <v>17.8</v>
      </c>
      <c r="AE21" s="4">
        <f t="shared" si="5"/>
        <v>24.471289052012953</v>
      </c>
      <c r="AF21" s="8"/>
    </row>
    <row r="22" spans="1:35" x14ac:dyDescent="0.25">
      <c r="A22">
        <v>118.949</v>
      </c>
      <c r="B22" s="130">
        <v>12.0144</v>
      </c>
      <c r="C22">
        <v>17.8</v>
      </c>
      <c r="D22">
        <f t="shared" si="1"/>
        <v>25680.614856510652</v>
      </c>
      <c r="E22">
        <f t="shared" si="2"/>
        <v>25.680614856510651</v>
      </c>
      <c r="AB22" s="131">
        <v>12.63</v>
      </c>
      <c r="AC22">
        <v>119.9849981247645</v>
      </c>
      <c r="AD22">
        <v>17.8</v>
      </c>
      <c r="AE22" s="4">
        <f t="shared" si="5"/>
        <v>26.129898643315531</v>
      </c>
      <c r="AF22" s="8"/>
    </row>
    <row r="23" spans="1:35" x14ac:dyDescent="0.25">
      <c r="A23">
        <v>121.377</v>
      </c>
      <c r="B23" s="130">
        <v>12.490399999999999</v>
      </c>
      <c r="C23">
        <v>17.8</v>
      </c>
      <c r="D23">
        <f t="shared" si="1"/>
        <v>26739.705832181091</v>
      </c>
      <c r="E23">
        <f t="shared" si="2"/>
        <v>26.739705832181091</v>
      </c>
      <c r="AB23" s="131">
        <v>13.13</v>
      </c>
      <c r="AC23">
        <v>126.2999980260693</v>
      </c>
      <c r="AD23">
        <v>17.8</v>
      </c>
      <c r="AE23" s="4">
        <f t="shared" si="5"/>
        <v>28.952796280682669</v>
      </c>
      <c r="AF23" s="8"/>
    </row>
    <row r="24" spans="1:35" x14ac:dyDescent="0.25">
      <c r="A24">
        <v>124.169</v>
      </c>
      <c r="B24" s="130">
        <v>12.9665</v>
      </c>
      <c r="C24">
        <v>17.8</v>
      </c>
      <c r="D24">
        <f t="shared" si="1"/>
        <v>27984.025898419495</v>
      </c>
      <c r="E24">
        <f t="shared" si="2"/>
        <v>27.984025898419496</v>
      </c>
      <c r="AB24" s="131">
        <v>13.63</v>
      </c>
      <c r="AC24">
        <v>128.55535513367701</v>
      </c>
      <c r="AD24">
        <v>17.8</v>
      </c>
      <c r="AE24" s="4">
        <f t="shared" si="5"/>
        <v>29.996057116051343</v>
      </c>
      <c r="AF24" s="8"/>
    </row>
    <row r="25" spans="1:35" x14ac:dyDescent="0.25">
      <c r="A25">
        <v>129.62899999999999</v>
      </c>
      <c r="B25" s="130">
        <v>13.443</v>
      </c>
      <c r="C25">
        <v>17.8</v>
      </c>
      <c r="D25">
        <f t="shared" si="1"/>
        <v>30499.180382359533</v>
      </c>
      <c r="E25">
        <f t="shared" si="2"/>
        <v>30.499180382359533</v>
      </c>
      <c r="AB25" s="5">
        <v>14.13</v>
      </c>
      <c r="AC25">
        <v>133.31666458307279</v>
      </c>
      <c r="AD25">
        <v>16.2</v>
      </c>
      <c r="AE25" s="4">
        <f t="shared" si="5"/>
        <v>29.359436677883114</v>
      </c>
      <c r="AF25" s="8"/>
    </row>
    <row r="26" spans="1:35" x14ac:dyDescent="0.25">
      <c r="A26">
        <v>125.267</v>
      </c>
      <c r="B26" s="130">
        <v>13.977600000000001</v>
      </c>
      <c r="C26">
        <v>17.8</v>
      </c>
      <c r="D26">
        <f t="shared" si="1"/>
        <v>28481.127658223715</v>
      </c>
      <c r="E26">
        <f t="shared" si="2"/>
        <v>28.481127658223716</v>
      </c>
      <c r="AB26" s="5">
        <v>14.63</v>
      </c>
      <c r="AC26">
        <v>126.2999980260693</v>
      </c>
      <c r="AD26">
        <v>16.2</v>
      </c>
      <c r="AE26" s="4">
        <f t="shared" si="5"/>
        <v>26.350297738598833</v>
      </c>
      <c r="AF26" s="8"/>
    </row>
    <row r="27" spans="1:35" x14ac:dyDescent="0.25">
      <c r="A27">
        <v>138.851</v>
      </c>
      <c r="B27" s="129">
        <v>14.4617</v>
      </c>
      <c r="C27">
        <v>16.2</v>
      </c>
      <c r="D27">
        <f t="shared" si="1"/>
        <v>31847.611222208627</v>
      </c>
      <c r="E27">
        <f t="shared" si="2"/>
        <v>31.847611222208627</v>
      </c>
      <c r="AB27" s="5">
        <v>15.13</v>
      </c>
      <c r="AC27">
        <v>130.8927252270158</v>
      </c>
      <c r="AD27">
        <v>16.2</v>
      </c>
      <c r="AE27" s="4">
        <f t="shared" si="5"/>
        <v>28.301526397588656</v>
      </c>
      <c r="AF27" s="8"/>
    </row>
    <row r="28" spans="1:35" x14ac:dyDescent="0.25">
      <c r="A28">
        <v>133.155</v>
      </c>
      <c r="B28" s="129">
        <v>14.9895</v>
      </c>
      <c r="C28">
        <v>16.2</v>
      </c>
      <c r="D28">
        <f t="shared" si="1"/>
        <v>29288.275232487002</v>
      </c>
      <c r="E28">
        <f t="shared" si="2"/>
        <v>29.288275232487003</v>
      </c>
      <c r="AB28" s="5">
        <v>15.63</v>
      </c>
      <c r="AC28">
        <v>141.15882132325319</v>
      </c>
      <c r="AD28">
        <v>16.2</v>
      </c>
      <c r="AE28" s="4">
        <f t="shared" si="5"/>
        <v>32.915077798041807</v>
      </c>
      <c r="AF28" s="8"/>
    </row>
    <row r="29" spans="1:35" x14ac:dyDescent="0.25">
      <c r="A29">
        <v>141.64599999999999</v>
      </c>
      <c r="B29" s="129">
        <v>15.4796</v>
      </c>
      <c r="C29">
        <v>16.2</v>
      </c>
      <c r="D29">
        <f t="shared" si="1"/>
        <v>33142.668187947384</v>
      </c>
      <c r="E29">
        <f t="shared" si="2"/>
        <v>33.142668187947386</v>
      </c>
      <c r="AB29" s="5">
        <v>16.13</v>
      </c>
      <c r="AC29">
        <v>138.4442286054971</v>
      </c>
      <c r="AD29">
        <v>16.2</v>
      </c>
      <c r="AE29" s="4">
        <f t="shared" si="5"/>
        <v>31.661286003219384</v>
      </c>
      <c r="AF29" s="8"/>
    </row>
    <row r="30" spans="1:35" x14ac:dyDescent="0.25">
      <c r="A30">
        <v>140.43600000000001</v>
      </c>
      <c r="B30" s="129">
        <v>15.9816</v>
      </c>
      <c r="C30">
        <v>16.2</v>
      </c>
      <c r="D30">
        <f t="shared" si="1"/>
        <v>32578.849347935149</v>
      </c>
      <c r="E30">
        <f t="shared" si="2"/>
        <v>32.578849347935147</v>
      </c>
      <c r="AB30" s="5">
        <v>16.63</v>
      </c>
      <c r="AC30">
        <v>143.98199774971741</v>
      </c>
      <c r="AD30">
        <v>16.2</v>
      </c>
      <c r="AE30" s="4">
        <f t="shared" si="5"/>
        <v>34.244846941082287</v>
      </c>
      <c r="AF30" s="8"/>
    </row>
    <row r="31" spans="1:35" x14ac:dyDescent="0.25">
      <c r="A31">
        <v>144.80500000000001</v>
      </c>
      <c r="B31" s="129">
        <v>16.497499999999999</v>
      </c>
      <c r="C31">
        <v>16.2</v>
      </c>
      <c r="D31">
        <f t="shared" si="1"/>
        <v>34637.453452126036</v>
      </c>
      <c r="E31">
        <f t="shared" si="2"/>
        <v>34.637453452126039</v>
      </c>
      <c r="AB31" s="5">
        <v>17.13</v>
      </c>
      <c r="AC31">
        <v>128.55535513367701</v>
      </c>
      <c r="AD31">
        <v>16.2</v>
      </c>
      <c r="AE31" s="4">
        <f t="shared" si="5"/>
        <v>27.29978231910291</v>
      </c>
      <c r="AF31" s="8"/>
    </row>
    <row r="32" spans="1:35" x14ac:dyDescent="0.25">
      <c r="A32">
        <v>151.84100000000001</v>
      </c>
      <c r="B32" s="129">
        <v>16.994</v>
      </c>
      <c r="C32">
        <v>16.2</v>
      </c>
      <c r="D32">
        <f t="shared" si="1"/>
        <v>38085.262195594987</v>
      </c>
      <c r="E32">
        <f t="shared" si="2"/>
        <v>38.085262195594986</v>
      </c>
      <c r="AB32" s="5">
        <v>17.63</v>
      </c>
      <c r="AC32">
        <v>184.59230480733231</v>
      </c>
      <c r="AD32">
        <v>16.2</v>
      </c>
      <c r="AE32" s="4">
        <f t="shared" si="5"/>
        <v>56.286730672391741</v>
      </c>
      <c r="AF32" s="8"/>
    </row>
    <row r="33" spans="1:32" x14ac:dyDescent="0.25">
      <c r="A33">
        <v>146.14500000000001</v>
      </c>
      <c r="B33" s="129">
        <v>17.4954</v>
      </c>
      <c r="C33">
        <v>16.2</v>
      </c>
      <c r="D33">
        <f t="shared" si="1"/>
        <v>35281.477373814625</v>
      </c>
      <c r="E33">
        <f t="shared" si="2"/>
        <v>35.281477373814624</v>
      </c>
      <c r="AB33" s="5">
        <v>18.13</v>
      </c>
      <c r="AC33">
        <v>135.8320733487904</v>
      </c>
      <c r="AD33">
        <v>16.2</v>
      </c>
      <c r="AE33" s="4">
        <f t="shared" si="5"/>
        <v>30.477791866395943</v>
      </c>
      <c r="AF33" s="8"/>
    </row>
    <row r="34" spans="1:32" x14ac:dyDescent="0.25">
      <c r="A34">
        <v>149.422</v>
      </c>
      <c r="B34" s="129">
        <v>17.958300000000001</v>
      </c>
      <c r="C34">
        <v>16.2</v>
      </c>
      <c r="D34">
        <f t="shared" si="1"/>
        <v>36881.445106638115</v>
      </c>
      <c r="E34">
        <f t="shared" si="2"/>
        <v>36.881445106638118</v>
      </c>
      <c r="AF34" s="8"/>
    </row>
    <row r="35" spans="1:32" x14ac:dyDescent="0.25">
      <c r="A35">
        <v>135.23699999999999</v>
      </c>
      <c r="B35" s="129">
        <v>18.465199999999999</v>
      </c>
      <c r="C35">
        <v>16.2</v>
      </c>
      <c r="D35">
        <f t="shared" si="1"/>
        <v>30211.333530926884</v>
      </c>
      <c r="E35">
        <f t="shared" si="2"/>
        <v>30.211333530926883</v>
      </c>
      <c r="AF35" s="8"/>
    </row>
    <row r="36" spans="1:32" x14ac:dyDescent="0.25">
      <c r="A36">
        <v>136.21</v>
      </c>
      <c r="B36" s="129">
        <v>18.9542</v>
      </c>
      <c r="C36">
        <v>16.2</v>
      </c>
      <c r="D36">
        <f t="shared" si="1"/>
        <v>30647.625004588561</v>
      </c>
      <c r="E36">
        <f t="shared" si="2"/>
        <v>30.647625004588562</v>
      </c>
      <c r="AF36" s="8"/>
    </row>
    <row r="37" spans="1:32" x14ac:dyDescent="0.25">
      <c r="A37">
        <v>134.39500000000001</v>
      </c>
      <c r="B37" s="129">
        <v>19.4694</v>
      </c>
      <c r="C37">
        <v>16.2</v>
      </c>
      <c r="D37">
        <f t="shared" si="1"/>
        <v>29836.306679412672</v>
      </c>
      <c r="E37">
        <f t="shared" si="2"/>
        <v>29.836306679412672</v>
      </c>
      <c r="AF37" s="8"/>
    </row>
    <row r="38" spans="1:32" x14ac:dyDescent="0.25">
      <c r="AF38" s="8"/>
    </row>
    <row r="39" spans="1:32" x14ac:dyDescent="0.25">
      <c r="AF39" s="8"/>
    </row>
    <row r="40" spans="1:32" x14ac:dyDescent="0.25">
      <c r="AF40" s="8"/>
    </row>
    <row r="41" spans="1:32" x14ac:dyDescent="0.25">
      <c r="AF41" s="8"/>
    </row>
    <row r="42" spans="1:32" x14ac:dyDescent="0.25">
      <c r="AF42" s="8"/>
    </row>
    <row r="43" spans="1:32" x14ac:dyDescent="0.25">
      <c r="AF43" s="8"/>
    </row>
    <row r="44" spans="1:32" x14ac:dyDescent="0.25">
      <c r="AF44" s="8"/>
    </row>
    <row r="45" spans="1:32" x14ac:dyDescent="0.25">
      <c r="AF45" s="8"/>
    </row>
    <row r="46" spans="1:32" x14ac:dyDescent="0.25">
      <c r="AF46" s="8"/>
    </row>
    <row r="47" spans="1:32" x14ac:dyDescent="0.25">
      <c r="AF47" s="8"/>
    </row>
    <row r="48" spans="1:32" x14ac:dyDescent="0.25">
      <c r="AF48" s="8"/>
    </row>
    <row r="49" spans="32:32" x14ac:dyDescent="0.25">
      <c r="AF49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C3E3-BACC-4417-B193-641082CCC79C}">
  <dimension ref="A1:X89"/>
  <sheetViews>
    <sheetView workbookViewId="0">
      <selection activeCell="I31" sqref="I31"/>
    </sheetView>
  </sheetViews>
  <sheetFormatPr defaultRowHeight="15" x14ac:dyDescent="0.25"/>
  <sheetData>
    <row r="1" spans="1:23" ht="16.5" thickTop="1" thickBot="1" x14ac:dyDescent="0.3">
      <c r="A1" s="385" t="s">
        <v>60</v>
      </c>
      <c r="B1" s="388" t="s">
        <v>243</v>
      </c>
      <c r="C1" s="79" t="s">
        <v>5</v>
      </c>
      <c r="D1" s="391" t="s">
        <v>63</v>
      </c>
      <c r="E1" s="392"/>
      <c r="F1" s="392"/>
      <c r="G1" s="392"/>
      <c r="H1" s="393"/>
      <c r="I1" s="84" t="s">
        <v>191</v>
      </c>
      <c r="J1" s="391" t="s">
        <v>246</v>
      </c>
      <c r="K1" s="392"/>
      <c r="L1" s="392"/>
      <c r="M1" s="392"/>
      <c r="N1" s="392"/>
      <c r="O1" s="393"/>
      <c r="P1" s="391" t="s">
        <v>249</v>
      </c>
      <c r="Q1" s="392"/>
      <c r="R1" s="392"/>
      <c r="S1" s="393"/>
      <c r="T1" s="176" t="s">
        <v>130</v>
      </c>
      <c r="U1" s="84" t="s">
        <v>251</v>
      </c>
      <c r="V1" s="369" t="s">
        <v>72</v>
      </c>
      <c r="W1" s="369" t="s">
        <v>73</v>
      </c>
    </row>
    <row r="2" spans="1:23" x14ac:dyDescent="0.25">
      <c r="A2" s="386"/>
      <c r="B2" s="389"/>
      <c r="C2" s="82" t="s">
        <v>33</v>
      </c>
      <c r="D2" s="372" t="s">
        <v>58</v>
      </c>
      <c r="E2" s="373"/>
      <c r="F2" s="81" t="s">
        <v>131</v>
      </c>
      <c r="G2" s="80" t="s">
        <v>253</v>
      </c>
      <c r="H2" s="376" t="s">
        <v>132</v>
      </c>
      <c r="I2" s="82" t="s">
        <v>244</v>
      </c>
      <c r="J2" s="81" t="s">
        <v>78</v>
      </c>
      <c r="K2" s="379" t="s">
        <v>623</v>
      </c>
      <c r="L2" s="382" t="s">
        <v>624</v>
      </c>
      <c r="M2" s="106" t="s">
        <v>625</v>
      </c>
      <c r="N2" s="106" t="s">
        <v>626</v>
      </c>
      <c r="O2" s="82" t="s">
        <v>260</v>
      </c>
      <c r="P2" s="81" t="s">
        <v>627</v>
      </c>
      <c r="Q2" s="81" t="s">
        <v>628</v>
      </c>
      <c r="R2" s="106" t="s">
        <v>629</v>
      </c>
      <c r="S2" s="82" t="s">
        <v>630</v>
      </c>
      <c r="T2" s="82" t="s">
        <v>95</v>
      </c>
      <c r="U2" s="82" t="s">
        <v>96</v>
      </c>
      <c r="V2" s="370"/>
      <c r="W2" s="370"/>
    </row>
    <row r="3" spans="1:23" ht="15.75" thickBot="1" x14ac:dyDescent="0.3">
      <c r="A3" s="386"/>
      <c r="B3" s="389"/>
      <c r="C3" s="85"/>
      <c r="D3" s="374"/>
      <c r="E3" s="375"/>
      <c r="F3" s="80" t="s">
        <v>29</v>
      </c>
      <c r="G3" s="80" t="s">
        <v>29</v>
      </c>
      <c r="H3" s="377"/>
      <c r="I3" s="82" t="s">
        <v>245</v>
      </c>
      <c r="J3" s="81" t="s">
        <v>622</v>
      </c>
      <c r="K3" s="380"/>
      <c r="L3" s="383"/>
      <c r="M3" s="78" t="s">
        <v>29</v>
      </c>
      <c r="N3" s="80" t="s">
        <v>29</v>
      </c>
      <c r="O3" s="82" t="s">
        <v>29</v>
      </c>
      <c r="P3" s="81" t="s">
        <v>31</v>
      </c>
      <c r="Q3" s="81" t="s">
        <v>31</v>
      </c>
      <c r="R3" s="81" t="s">
        <v>29</v>
      </c>
      <c r="S3" s="82" t="s">
        <v>93</v>
      </c>
      <c r="T3" s="82" t="s">
        <v>93</v>
      </c>
      <c r="U3" s="82" t="s">
        <v>93</v>
      </c>
      <c r="V3" s="370"/>
      <c r="W3" s="370"/>
    </row>
    <row r="4" spans="1:23" x14ac:dyDescent="0.25">
      <c r="A4" s="386"/>
      <c r="B4" s="389"/>
      <c r="C4" s="85"/>
      <c r="D4" s="81" t="s">
        <v>631</v>
      </c>
      <c r="E4" s="179" t="s">
        <v>632</v>
      </c>
      <c r="F4" s="48"/>
      <c r="G4" s="48"/>
      <c r="H4" s="377"/>
      <c r="I4" s="83"/>
      <c r="J4" s="81" t="s">
        <v>31</v>
      </c>
      <c r="K4" s="380"/>
      <c r="L4" s="383"/>
      <c r="M4" s="48"/>
      <c r="N4" s="48"/>
      <c r="O4" s="83"/>
      <c r="P4" s="48"/>
      <c r="Q4" s="48"/>
      <c r="R4" s="48"/>
      <c r="S4" s="83"/>
      <c r="T4" s="83"/>
      <c r="U4" s="83"/>
      <c r="V4" s="370"/>
      <c r="W4" s="370"/>
    </row>
    <row r="5" spans="1:23" ht="15.75" thickBot="1" x14ac:dyDescent="0.3">
      <c r="A5" s="387"/>
      <c r="B5" s="390"/>
      <c r="C5" s="174"/>
      <c r="D5" s="178" t="s">
        <v>29</v>
      </c>
      <c r="E5" s="178" t="s">
        <v>29</v>
      </c>
      <c r="F5" s="177"/>
      <c r="G5" s="177"/>
      <c r="H5" s="378"/>
      <c r="I5" s="175"/>
      <c r="J5" s="177"/>
      <c r="K5" s="381"/>
      <c r="L5" s="384"/>
      <c r="M5" s="177"/>
      <c r="N5" s="177"/>
      <c r="O5" s="175"/>
      <c r="P5" s="177"/>
      <c r="Q5" s="177"/>
      <c r="R5" s="177"/>
      <c r="S5" s="175"/>
      <c r="T5" s="175"/>
      <c r="U5" s="175"/>
      <c r="V5" s="371"/>
      <c r="W5" s="371"/>
    </row>
    <row r="6" spans="1:23" ht="16.5" thickTop="1" thickBot="1" x14ac:dyDescent="0.3">
      <c r="A6" s="107" t="s">
        <v>27</v>
      </c>
      <c r="B6" s="86" t="s">
        <v>143</v>
      </c>
      <c r="C6" s="90">
        <v>6.96</v>
      </c>
      <c r="D6" s="86">
        <v>64.599999999999994</v>
      </c>
      <c r="E6" s="86">
        <v>64</v>
      </c>
      <c r="F6" s="86">
        <v>45</v>
      </c>
      <c r="G6" s="108">
        <v>65.099999999999994</v>
      </c>
      <c r="H6" s="88">
        <v>16.11</v>
      </c>
      <c r="I6" s="88" t="s">
        <v>271</v>
      </c>
      <c r="J6" s="86">
        <v>42.1</v>
      </c>
      <c r="K6" s="89">
        <v>42.2</v>
      </c>
      <c r="L6" s="86">
        <v>25.3</v>
      </c>
      <c r="M6" s="86">
        <v>0.59</v>
      </c>
      <c r="N6" s="86">
        <v>0.56999999999999995</v>
      </c>
      <c r="O6" s="90">
        <v>99.3</v>
      </c>
      <c r="P6" s="86">
        <v>19.5</v>
      </c>
      <c r="Q6" s="89">
        <v>11</v>
      </c>
      <c r="R6" s="89">
        <v>0.6</v>
      </c>
      <c r="S6" s="87">
        <v>0.46</v>
      </c>
      <c r="T6" s="90">
        <v>8.9999999999999993E-3</v>
      </c>
      <c r="U6" s="87">
        <v>1</v>
      </c>
      <c r="V6" s="90" t="s">
        <v>633</v>
      </c>
      <c r="W6" s="87" t="s">
        <v>634</v>
      </c>
    </row>
    <row r="7" spans="1:23" ht="15.75" thickBot="1" x14ac:dyDescent="0.3">
      <c r="A7" s="107" t="s">
        <v>27</v>
      </c>
      <c r="B7" s="86" t="s">
        <v>635</v>
      </c>
      <c r="C7" s="90">
        <v>6.96</v>
      </c>
      <c r="D7" s="86">
        <v>65.5</v>
      </c>
      <c r="E7" s="86">
        <v>64.8</v>
      </c>
      <c r="F7" s="86">
        <v>45</v>
      </c>
      <c r="G7" s="108">
        <v>65.099999999999994</v>
      </c>
      <c r="H7" s="88">
        <v>16.04</v>
      </c>
      <c r="I7" s="88" t="s">
        <v>636</v>
      </c>
      <c r="J7" s="86">
        <v>42.1</v>
      </c>
      <c r="K7" s="89">
        <v>42.1</v>
      </c>
      <c r="L7" s="86">
        <v>25.3</v>
      </c>
      <c r="M7" s="86">
        <v>0.71</v>
      </c>
      <c r="N7" s="86">
        <v>0.65</v>
      </c>
      <c r="O7" s="90">
        <v>99.2</v>
      </c>
      <c r="P7" s="89">
        <v>9</v>
      </c>
      <c r="Q7" s="89">
        <v>-1.4</v>
      </c>
      <c r="R7" s="89">
        <v>1.8</v>
      </c>
      <c r="S7" s="87">
        <v>0.21</v>
      </c>
      <c r="T7" s="90">
        <v>1.0999999999999999E-2</v>
      </c>
      <c r="U7" s="87">
        <v>1</v>
      </c>
      <c r="V7" s="90" t="s">
        <v>633</v>
      </c>
      <c r="W7" s="87" t="s">
        <v>637</v>
      </c>
    </row>
    <row r="8" spans="1:23" ht="18.75" thickBot="1" x14ac:dyDescent="0.3">
      <c r="A8" s="107" t="s">
        <v>27</v>
      </c>
      <c r="B8" s="86" t="s">
        <v>145</v>
      </c>
      <c r="C8" s="90">
        <v>10.24</v>
      </c>
      <c r="D8" s="86">
        <v>43.6</v>
      </c>
      <c r="E8" s="86">
        <v>43</v>
      </c>
      <c r="F8" s="86">
        <v>27</v>
      </c>
      <c r="G8" s="14"/>
      <c r="H8" s="88">
        <v>17.579999999999998</v>
      </c>
      <c r="I8" s="88" t="s">
        <v>271</v>
      </c>
      <c r="J8" s="86">
        <v>65.8</v>
      </c>
      <c r="K8" s="89">
        <v>65.7</v>
      </c>
      <c r="L8" s="86">
        <v>39.5</v>
      </c>
      <c r="M8" s="86">
        <v>0.71</v>
      </c>
      <c r="N8" s="86">
        <v>0.56000000000000005</v>
      </c>
      <c r="O8" s="90">
        <v>99</v>
      </c>
      <c r="P8" s="86">
        <v>28.5</v>
      </c>
      <c r="Q8" s="89">
        <v>14.7</v>
      </c>
      <c r="R8" s="89">
        <v>0.6</v>
      </c>
      <c r="S8" s="87">
        <v>0.43</v>
      </c>
      <c r="T8" s="90">
        <v>1.2999999999999999E-2</v>
      </c>
      <c r="U8" s="87">
        <v>1</v>
      </c>
      <c r="V8" s="90" t="s">
        <v>633</v>
      </c>
      <c r="W8" s="90" t="s">
        <v>638</v>
      </c>
    </row>
    <row r="9" spans="1:23" ht="18.75" thickBot="1" x14ac:dyDescent="0.3">
      <c r="A9" s="107" t="s">
        <v>27</v>
      </c>
      <c r="B9" s="86" t="s">
        <v>639</v>
      </c>
      <c r="C9" s="90">
        <v>10.24</v>
      </c>
      <c r="D9" s="86">
        <v>41.6</v>
      </c>
      <c r="E9" s="86">
        <v>40.799999999999997</v>
      </c>
      <c r="F9" s="86">
        <v>27</v>
      </c>
      <c r="G9" s="14"/>
      <c r="H9" s="88">
        <v>17.63</v>
      </c>
      <c r="I9" s="88" t="s">
        <v>636</v>
      </c>
      <c r="J9" s="86">
        <v>65.8</v>
      </c>
      <c r="K9" s="89">
        <v>65.8</v>
      </c>
      <c r="L9" s="86">
        <v>39.5</v>
      </c>
      <c r="M9" s="86">
        <v>1.1599999999999999</v>
      </c>
      <c r="N9" s="86">
        <v>0.74</v>
      </c>
      <c r="O9" s="90">
        <v>98.6</v>
      </c>
      <c r="P9" s="86">
        <v>11.6</v>
      </c>
      <c r="Q9" s="89">
        <v>1</v>
      </c>
      <c r="R9" s="89">
        <v>1.8</v>
      </c>
      <c r="S9" s="87">
        <v>0.18</v>
      </c>
      <c r="T9" s="90">
        <v>2.1999999999999999E-2</v>
      </c>
      <c r="U9" s="87">
        <v>1</v>
      </c>
      <c r="V9" s="90" t="s">
        <v>633</v>
      </c>
      <c r="W9" s="90" t="s">
        <v>640</v>
      </c>
    </row>
    <row r="10" spans="1:23" ht="15.75" thickBot="1" x14ac:dyDescent="0.3">
      <c r="A10" s="107" t="s">
        <v>27</v>
      </c>
      <c r="B10" s="86" t="s">
        <v>147</v>
      </c>
      <c r="C10" s="90">
        <v>12.1</v>
      </c>
      <c r="D10" s="86">
        <v>46.1</v>
      </c>
      <c r="E10" s="86">
        <v>45.5</v>
      </c>
      <c r="F10" s="86">
        <v>25</v>
      </c>
      <c r="G10" s="14"/>
      <c r="H10" s="88">
        <v>17.350000000000001</v>
      </c>
      <c r="I10" s="88" t="s">
        <v>271</v>
      </c>
      <c r="J10" s="86">
        <v>79.3</v>
      </c>
      <c r="K10" s="89">
        <v>79.3</v>
      </c>
      <c r="L10" s="86">
        <v>47.6</v>
      </c>
      <c r="M10" s="86">
        <v>0.68</v>
      </c>
      <c r="N10" s="86">
        <v>0.62</v>
      </c>
      <c r="O10" s="90">
        <v>97.9</v>
      </c>
      <c r="P10" s="86">
        <v>32.700000000000003</v>
      </c>
      <c r="Q10" s="89">
        <v>14.9</v>
      </c>
      <c r="R10" s="89">
        <v>0.7</v>
      </c>
      <c r="S10" s="87">
        <v>0.41</v>
      </c>
      <c r="T10" s="90">
        <v>1.2E-2</v>
      </c>
      <c r="U10" s="87">
        <v>1</v>
      </c>
      <c r="V10" s="90" t="s">
        <v>633</v>
      </c>
      <c r="W10" s="87" t="s">
        <v>641</v>
      </c>
    </row>
    <row r="11" spans="1:23" ht="15.75" thickBot="1" x14ac:dyDescent="0.3">
      <c r="A11" s="107" t="s">
        <v>27</v>
      </c>
      <c r="B11" s="86" t="s">
        <v>642</v>
      </c>
      <c r="C11" s="90">
        <v>12.1</v>
      </c>
      <c r="D11" s="86">
        <v>45.3</v>
      </c>
      <c r="E11" s="86">
        <v>44.8</v>
      </c>
      <c r="F11" s="86">
        <v>25</v>
      </c>
      <c r="G11" s="14"/>
      <c r="H11" s="88">
        <v>17.45</v>
      </c>
      <c r="I11" s="88" t="s">
        <v>636</v>
      </c>
      <c r="J11" s="86">
        <v>79.3</v>
      </c>
      <c r="K11" s="89">
        <v>79.2</v>
      </c>
      <c r="L11" s="86">
        <v>47.6</v>
      </c>
      <c r="M11" s="86">
        <v>0.63</v>
      </c>
      <c r="N11" s="108">
        <v>0.53</v>
      </c>
      <c r="O11" s="90">
        <v>99</v>
      </c>
      <c r="P11" s="86">
        <v>15.2</v>
      </c>
      <c r="Q11" s="89">
        <v>1</v>
      </c>
      <c r="R11" s="89">
        <v>1.9</v>
      </c>
      <c r="S11" s="87">
        <v>0.19</v>
      </c>
      <c r="T11" s="90">
        <v>1.0999999999999999E-2</v>
      </c>
      <c r="U11" s="87">
        <v>1</v>
      </c>
      <c r="V11" s="90" t="s">
        <v>633</v>
      </c>
      <c r="W11" s="87" t="s">
        <v>643</v>
      </c>
    </row>
    <row r="12" spans="1:23" ht="15.75" thickBot="1" x14ac:dyDescent="0.3">
      <c r="A12" s="107" t="s">
        <v>27</v>
      </c>
      <c r="B12" s="86" t="s">
        <v>151</v>
      </c>
      <c r="C12" s="90">
        <v>14.1</v>
      </c>
      <c r="D12" s="86">
        <v>70.400000000000006</v>
      </c>
      <c r="E12" s="86">
        <v>68.599999999999994</v>
      </c>
      <c r="F12" s="86">
        <v>40</v>
      </c>
      <c r="G12" s="108">
        <v>56.9</v>
      </c>
      <c r="H12" s="88">
        <v>15.59</v>
      </c>
      <c r="I12" s="88" t="s">
        <v>271</v>
      </c>
      <c r="J12" s="86">
        <v>93.8</v>
      </c>
      <c r="K12" s="89">
        <v>93.9</v>
      </c>
      <c r="L12" s="86">
        <v>56.2</v>
      </c>
      <c r="M12" s="86">
        <v>1.65</v>
      </c>
      <c r="N12" s="108">
        <v>1.01</v>
      </c>
      <c r="O12" s="90">
        <v>99.2</v>
      </c>
      <c r="P12" s="86">
        <v>43.4</v>
      </c>
      <c r="Q12" s="89">
        <v>26.2</v>
      </c>
      <c r="R12" s="89">
        <v>0.7</v>
      </c>
      <c r="S12" s="87">
        <v>0.46</v>
      </c>
      <c r="T12" s="90">
        <v>2.5000000000000001E-2</v>
      </c>
      <c r="U12" s="87">
        <v>1</v>
      </c>
      <c r="V12" s="90" t="s">
        <v>633</v>
      </c>
      <c r="W12" s="87" t="s">
        <v>644</v>
      </c>
    </row>
    <row r="13" spans="1:23" ht="18.75" thickBot="1" x14ac:dyDescent="0.3">
      <c r="A13" s="107" t="s">
        <v>27</v>
      </c>
      <c r="B13" s="86" t="s">
        <v>645</v>
      </c>
      <c r="C13" s="90">
        <v>14.52</v>
      </c>
      <c r="D13" s="86">
        <v>70.2</v>
      </c>
      <c r="E13" s="86">
        <v>60.2</v>
      </c>
      <c r="F13" s="86">
        <v>40</v>
      </c>
      <c r="G13" s="108">
        <v>55.6</v>
      </c>
      <c r="H13" s="88">
        <v>15.66</v>
      </c>
      <c r="I13" s="88" t="s">
        <v>271</v>
      </c>
      <c r="J13" s="86">
        <v>96.6</v>
      </c>
      <c r="K13" s="89">
        <v>96</v>
      </c>
      <c r="L13" s="86">
        <v>57.8</v>
      </c>
      <c r="M13" s="86">
        <v>9.65</v>
      </c>
      <c r="N13" s="108">
        <v>6.1</v>
      </c>
      <c r="O13" s="90">
        <v>99.6</v>
      </c>
      <c r="P13" s="86">
        <v>32.299999999999997</v>
      </c>
      <c r="Q13" s="89">
        <v>17.2</v>
      </c>
      <c r="R13" s="89">
        <v>0.6</v>
      </c>
      <c r="S13" s="87">
        <v>0.34</v>
      </c>
      <c r="T13" s="90">
        <v>0.14599999999999999</v>
      </c>
      <c r="U13" s="87">
        <v>4</v>
      </c>
      <c r="V13" s="90" t="s">
        <v>646</v>
      </c>
      <c r="W13" s="87" t="s">
        <v>647</v>
      </c>
    </row>
    <row r="14" spans="1:23" ht="15.75" thickBot="1" x14ac:dyDescent="0.3">
      <c r="A14" s="107" t="s">
        <v>27</v>
      </c>
      <c r="B14" s="86" t="s">
        <v>648</v>
      </c>
      <c r="C14" s="90">
        <v>14.52</v>
      </c>
      <c r="D14" s="86">
        <v>67.5</v>
      </c>
      <c r="E14" s="86">
        <v>65.400000000000006</v>
      </c>
      <c r="F14" s="86">
        <v>40</v>
      </c>
      <c r="G14" s="108">
        <v>55.6</v>
      </c>
      <c r="H14" s="88">
        <v>15.87</v>
      </c>
      <c r="I14" s="88" t="s">
        <v>636</v>
      </c>
      <c r="J14" s="86">
        <v>96.6</v>
      </c>
      <c r="K14" s="89">
        <v>96.5</v>
      </c>
      <c r="L14" s="86">
        <v>58</v>
      </c>
      <c r="M14" s="86">
        <v>2.13</v>
      </c>
      <c r="N14" s="108">
        <v>1.04</v>
      </c>
      <c r="O14" s="90">
        <v>98.4</v>
      </c>
      <c r="P14" s="86">
        <v>18.7</v>
      </c>
      <c r="Q14" s="89">
        <v>2.8</v>
      </c>
      <c r="R14" s="89">
        <v>1.7</v>
      </c>
      <c r="S14" s="87">
        <v>0.19</v>
      </c>
      <c r="T14" s="90">
        <v>3.3000000000000002E-2</v>
      </c>
      <c r="U14" s="87">
        <v>1</v>
      </c>
      <c r="V14" s="90" t="s">
        <v>633</v>
      </c>
      <c r="W14" s="87" t="s">
        <v>649</v>
      </c>
    </row>
    <row r="15" spans="1:23" ht="15.75" thickBot="1" x14ac:dyDescent="0.3">
      <c r="A15" s="107" t="s">
        <v>27</v>
      </c>
      <c r="B15" s="86" t="s">
        <v>650</v>
      </c>
      <c r="C15" s="90">
        <v>14.52</v>
      </c>
      <c r="D15" s="86">
        <v>68.099999999999994</v>
      </c>
      <c r="E15" s="86">
        <v>66.3</v>
      </c>
      <c r="F15" s="86">
        <v>40</v>
      </c>
      <c r="G15" s="108">
        <v>55.6</v>
      </c>
      <c r="H15" s="88">
        <v>15.85</v>
      </c>
      <c r="I15" s="88" t="s">
        <v>271</v>
      </c>
      <c r="J15" s="86">
        <v>96.6</v>
      </c>
      <c r="K15" s="89">
        <v>97.1</v>
      </c>
      <c r="L15" s="86">
        <v>58</v>
      </c>
      <c r="M15" s="86">
        <v>1.76</v>
      </c>
      <c r="N15" s="108">
        <v>1.04</v>
      </c>
      <c r="O15" s="90">
        <v>97.3</v>
      </c>
      <c r="P15" s="86">
        <v>43.7</v>
      </c>
      <c r="Q15" s="89">
        <v>23.1</v>
      </c>
      <c r="R15" s="89">
        <v>0.6</v>
      </c>
      <c r="S15" s="87">
        <v>0.45</v>
      </c>
      <c r="T15" s="90">
        <v>2.7E-2</v>
      </c>
      <c r="U15" s="87">
        <v>1</v>
      </c>
      <c r="V15" s="90" t="s">
        <v>633</v>
      </c>
      <c r="W15" s="87" t="s">
        <v>651</v>
      </c>
    </row>
    <row r="16" spans="1:23" ht="15.75" thickBot="1" x14ac:dyDescent="0.3">
      <c r="A16" s="107" t="s">
        <v>27</v>
      </c>
      <c r="B16" s="86" t="s">
        <v>652</v>
      </c>
      <c r="C16" s="90">
        <v>14.89</v>
      </c>
      <c r="D16" s="86">
        <v>62.7</v>
      </c>
      <c r="E16" s="86">
        <v>61.5</v>
      </c>
      <c r="F16" s="86">
        <v>38</v>
      </c>
      <c r="G16" s="108">
        <v>58.1</v>
      </c>
      <c r="H16" s="88">
        <v>16.16</v>
      </c>
      <c r="I16" s="88" t="s">
        <v>271</v>
      </c>
      <c r="J16" s="86">
        <v>98.9</v>
      </c>
      <c r="K16" s="89">
        <v>98.9</v>
      </c>
      <c r="L16" s="86">
        <v>59.3</v>
      </c>
      <c r="M16" s="86">
        <v>1.22</v>
      </c>
      <c r="N16" s="108">
        <v>0.84</v>
      </c>
      <c r="O16" s="90">
        <v>99.2</v>
      </c>
      <c r="P16" s="86">
        <v>47.2</v>
      </c>
      <c r="Q16" s="89">
        <v>25.4</v>
      </c>
      <c r="R16" s="89">
        <v>0.4</v>
      </c>
      <c r="S16" s="87">
        <v>0.48</v>
      </c>
      <c r="T16" s="90">
        <v>1.9E-2</v>
      </c>
      <c r="U16" s="87">
        <v>1</v>
      </c>
      <c r="V16" s="90" t="s">
        <v>633</v>
      </c>
      <c r="W16" s="87" t="s">
        <v>653</v>
      </c>
    </row>
    <row r="17" spans="1:24" ht="15.75" thickBot="1" x14ac:dyDescent="0.3">
      <c r="A17" s="110" t="s">
        <v>27</v>
      </c>
      <c r="B17" s="67" t="s">
        <v>654</v>
      </c>
      <c r="C17" s="71">
        <v>14.89</v>
      </c>
      <c r="D17" s="67">
        <v>63.2</v>
      </c>
      <c r="E17" s="67">
        <v>62</v>
      </c>
      <c r="F17" s="67">
        <v>38</v>
      </c>
      <c r="G17" s="180">
        <v>58.1</v>
      </c>
      <c r="H17" s="69">
        <v>15.91</v>
      </c>
      <c r="I17" s="69" t="s">
        <v>636</v>
      </c>
      <c r="J17" s="67">
        <v>98.9</v>
      </c>
      <c r="K17" s="70">
        <v>98.9</v>
      </c>
      <c r="L17" s="67">
        <v>59.2</v>
      </c>
      <c r="M17" s="67">
        <v>1.1599999999999999</v>
      </c>
      <c r="N17" s="180">
        <v>0.79</v>
      </c>
      <c r="O17" s="71">
        <v>98.6</v>
      </c>
      <c r="P17" s="67">
        <v>20.9</v>
      </c>
      <c r="Q17" s="70">
        <v>-1.6</v>
      </c>
      <c r="R17" s="70">
        <v>1.5</v>
      </c>
      <c r="S17" s="68">
        <v>0.21</v>
      </c>
      <c r="T17" s="71">
        <v>1.7999999999999999E-2</v>
      </c>
      <c r="U17" s="68">
        <v>1</v>
      </c>
      <c r="V17" s="71" t="s">
        <v>633</v>
      </c>
      <c r="W17" s="68" t="s">
        <v>655</v>
      </c>
    </row>
    <row r="18" spans="1:24" ht="16.5" thickTop="1" thickBot="1" x14ac:dyDescent="0.3">
      <c r="A18" s="183" t="s">
        <v>27</v>
      </c>
      <c r="B18" s="184">
        <v>2</v>
      </c>
      <c r="C18" s="184" t="s">
        <v>656</v>
      </c>
      <c r="D18" s="185">
        <v>10.24</v>
      </c>
      <c r="E18" s="185">
        <v>43.6</v>
      </c>
      <c r="F18" s="185">
        <v>43</v>
      </c>
      <c r="G18" s="185">
        <v>17.579999999999998</v>
      </c>
      <c r="H18" s="186" t="s">
        <v>657</v>
      </c>
      <c r="I18" s="186" t="s">
        <v>271</v>
      </c>
      <c r="J18" s="184">
        <v>66</v>
      </c>
      <c r="K18" s="184">
        <v>65.7</v>
      </c>
      <c r="L18" s="185">
        <v>39.5</v>
      </c>
      <c r="M18" s="185">
        <v>0.71</v>
      </c>
      <c r="N18" s="185">
        <v>0.56000000000000005</v>
      </c>
      <c r="O18" s="184">
        <v>99</v>
      </c>
      <c r="P18" s="185">
        <v>28.5</v>
      </c>
      <c r="Q18" s="185">
        <v>14.7</v>
      </c>
      <c r="R18" s="185">
        <v>0.6</v>
      </c>
      <c r="S18" s="185">
        <v>0.43</v>
      </c>
      <c r="T18" s="182"/>
      <c r="U18" s="181"/>
      <c r="V18" s="182"/>
      <c r="W18" s="181"/>
    </row>
    <row r="19" spans="1:24" ht="15.75" thickBot="1" x14ac:dyDescent="0.3">
      <c r="A19" s="187" t="s">
        <v>27</v>
      </c>
      <c r="B19" s="188">
        <v>2</v>
      </c>
      <c r="C19" s="188" t="s">
        <v>658</v>
      </c>
      <c r="D19" s="189">
        <v>10.24</v>
      </c>
      <c r="E19" s="189">
        <v>41.6</v>
      </c>
      <c r="F19" s="189">
        <v>40.799999999999997</v>
      </c>
      <c r="G19" s="189">
        <v>17.63</v>
      </c>
      <c r="H19" s="190" t="s">
        <v>657</v>
      </c>
      <c r="I19" s="190" t="s">
        <v>636</v>
      </c>
      <c r="J19" s="188">
        <v>66</v>
      </c>
      <c r="K19" s="188">
        <v>65.8</v>
      </c>
      <c r="L19" s="189">
        <v>39.5</v>
      </c>
      <c r="M19" s="189">
        <v>1.1599999999999999</v>
      </c>
      <c r="N19" s="189">
        <v>0.74</v>
      </c>
      <c r="O19" s="188">
        <v>98.6</v>
      </c>
      <c r="P19" s="189">
        <v>11.6</v>
      </c>
      <c r="Q19" s="189">
        <v>1</v>
      </c>
      <c r="R19" s="189">
        <v>-1.8</v>
      </c>
      <c r="S19" s="189">
        <v>0.18</v>
      </c>
      <c r="T19" s="182"/>
      <c r="U19" s="181"/>
      <c r="V19" s="182"/>
      <c r="W19" s="181"/>
    </row>
    <row r="20" spans="1:24" ht="15.75" thickBot="1" x14ac:dyDescent="0.3">
      <c r="A20" s="195"/>
      <c r="B20" s="196"/>
      <c r="C20" s="196"/>
      <c r="D20" s="195"/>
      <c r="E20" s="195"/>
      <c r="F20" s="195"/>
      <c r="G20" s="195"/>
      <c r="H20" s="197"/>
      <c r="I20" s="197"/>
      <c r="J20" s="196"/>
      <c r="K20" s="196"/>
      <c r="L20" s="195"/>
      <c r="M20" s="195"/>
      <c r="N20" s="195"/>
      <c r="O20" s="196"/>
      <c r="P20" s="195"/>
      <c r="Q20" s="195"/>
      <c r="R20" s="195"/>
      <c r="S20" s="195"/>
      <c r="T20" s="182"/>
      <c r="U20" s="181"/>
      <c r="V20" s="182"/>
      <c r="W20" s="181"/>
    </row>
    <row r="21" spans="1:24" ht="15.75" thickBot="1" x14ac:dyDescent="0.3">
      <c r="A21" s="191" t="s">
        <v>25</v>
      </c>
      <c r="B21" s="192" t="s">
        <v>659</v>
      </c>
      <c r="C21" s="193" t="s">
        <v>656</v>
      </c>
      <c r="D21" s="192">
        <v>10.6</v>
      </c>
      <c r="E21" s="192">
        <v>41.1</v>
      </c>
      <c r="F21" s="192">
        <v>38.9</v>
      </c>
      <c r="G21" s="192">
        <v>17.96</v>
      </c>
      <c r="H21" s="194" t="s">
        <v>657</v>
      </c>
      <c r="I21" s="194" t="s">
        <v>271</v>
      </c>
      <c r="J21" s="193">
        <v>68</v>
      </c>
      <c r="K21" s="193">
        <v>68.2</v>
      </c>
      <c r="L21" s="192">
        <v>41</v>
      </c>
      <c r="M21" s="192">
        <v>2.92</v>
      </c>
      <c r="N21" s="192">
        <v>1.71</v>
      </c>
      <c r="O21" s="193">
        <v>98.9</v>
      </c>
      <c r="P21" s="192">
        <v>26.1</v>
      </c>
      <c r="Q21" s="192">
        <v>17.399999999999999</v>
      </c>
      <c r="R21" s="192">
        <v>1.8</v>
      </c>
      <c r="S21" s="192">
        <v>0.38</v>
      </c>
      <c r="T21" s="182"/>
      <c r="U21" s="181"/>
      <c r="V21" s="182"/>
      <c r="W21" s="181"/>
    </row>
    <row r="22" spans="1:24" ht="15.75" thickBot="1" x14ac:dyDescent="0.3">
      <c r="A22" s="187" t="s">
        <v>25</v>
      </c>
      <c r="B22" s="189" t="s">
        <v>659</v>
      </c>
      <c r="C22" s="188" t="s">
        <v>658</v>
      </c>
      <c r="D22" s="189">
        <v>10.48</v>
      </c>
      <c r="E22" s="189">
        <v>42.3</v>
      </c>
      <c r="F22" s="189">
        <v>40.5</v>
      </c>
      <c r="G22" s="189">
        <v>17.86</v>
      </c>
      <c r="H22" s="190" t="s">
        <v>657</v>
      </c>
      <c r="I22" s="190" t="s">
        <v>636</v>
      </c>
      <c r="J22" s="188">
        <v>68</v>
      </c>
      <c r="K22" s="188">
        <v>67.5</v>
      </c>
      <c r="L22" s="189">
        <v>40.5</v>
      </c>
      <c r="M22" s="189">
        <v>2.2999999999999998</v>
      </c>
      <c r="N22" s="189">
        <v>1.8</v>
      </c>
      <c r="O22" s="188">
        <v>98.8</v>
      </c>
      <c r="P22" s="189">
        <v>16</v>
      </c>
      <c r="Q22" s="189">
        <v>2.4</v>
      </c>
      <c r="R22" s="190">
        <v>-10</v>
      </c>
      <c r="S22" s="189">
        <v>0.24</v>
      </c>
      <c r="T22" s="182"/>
      <c r="U22" s="181"/>
      <c r="V22" s="182"/>
      <c r="W22" s="181"/>
    </row>
    <row r="23" spans="1:24" ht="15.75" thickBot="1" x14ac:dyDescent="0.3"/>
    <row r="24" spans="1:24" ht="16.5" thickTop="1" thickBot="1" x14ac:dyDescent="0.3">
      <c r="A24" s="360" t="s">
        <v>60</v>
      </c>
      <c r="B24" s="363" t="s">
        <v>243</v>
      </c>
      <c r="C24" s="133" t="s">
        <v>5</v>
      </c>
      <c r="D24" s="366" t="s">
        <v>63</v>
      </c>
      <c r="E24" s="367"/>
      <c r="F24" s="367"/>
      <c r="G24" s="367"/>
      <c r="H24" s="368"/>
      <c r="I24" s="136" t="s">
        <v>191</v>
      </c>
      <c r="J24" s="366" t="s">
        <v>246</v>
      </c>
      <c r="K24" s="367"/>
      <c r="L24" s="367"/>
      <c r="M24" s="367"/>
      <c r="N24" s="367"/>
      <c r="O24" s="368"/>
      <c r="P24" s="136" t="s">
        <v>247</v>
      </c>
      <c r="Q24" s="366" t="s">
        <v>249</v>
      </c>
      <c r="R24" s="367"/>
      <c r="S24" s="367"/>
      <c r="T24" s="368"/>
      <c r="U24" s="138" t="s">
        <v>250</v>
      </c>
      <c r="V24" s="133" t="s">
        <v>251</v>
      </c>
      <c r="W24" s="347" t="s">
        <v>72</v>
      </c>
      <c r="X24" s="347" t="s">
        <v>73</v>
      </c>
    </row>
    <row r="25" spans="1:24" x14ac:dyDescent="0.25">
      <c r="A25" s="361"/>
      <c r="B25" s="364"/>
      <c r="C25" s="134" t="s">
        <v>33</v>
      </c>
      <c r="D25" s="350" t="s">
        <v>58</v>
      </c>
      <c r="E25" s="351"/>
      <c r="F25" s="139" t="s">
        <v>252</v>
      </c>
      <c r="G25" s="140" t="s">
        <v>253</v>
      </c>
      <c r="H25" s="354" t="s">
        <v>254</v>
      </c>
      <c r="I25" s="134" t="s">
        <v>244</v>
      </c>
      <c r="J25" s="139" t="s">
        <v>78</v>
      </c>
      <c r="K25" s="357" t="s">
        <v>256</v>
      </c>
      <c r="L25" s="357" t="s">
        <v>257</v>
      </c>
      <c r="M25" s="142" t="s">
        <v>258</v>
      </c>
      <c r="N25" s="142" t="s">
        <v>259</v>
      </c>
      <c r="O25" s="134" t="s">
        <v>260</v>
      </c>
      <c r="P25" s="134" t="s">
        <v>248</v>
      </c>
      <c r="Q25" s="139" t="s">
        <v>261</v>
      </c>
      <c r="R25" s="139" t="s">
        <v>262</v>
      </c>
      <c r="S25" s="142" t="s">
        <v>263</v>
      </c>
      <c r="T25" s="134" t="s">
        <v>264</v>
      </c>
      <c r="U25" s="134" t="s">
        <v>95</v>
      </c>
      <c r="V25" s="134" t="s">
        <v>96</v>
      </c>
      <c r="W25" s="348"/>
      <c r="X25" s="348"/>
    </row>
    <row r="26" spans="1:24" ht="15.75" thickBot="1" x14ac:dyDescent="0.3">
      <c r="A26" s="361"/>
      <c r="B26" s="364"/>
      <c r="C26" s="85"/>
      <c r="D26" s="352"/>
      <c r="E26" s="353"/>
      <c r="F26" s="140" t="s">
        <v>29</v>
      </c>
      <c r="G26" s="141" t="s">
        <v>29</v>
      </c>
      <c r="H26" s="355"/>
      <c r="I26" s="134" t="s">
        <v>245</v>
      </c>
      <c r="J26" s="139" t="s">
        <v>255</v>
      </c>
      <c r="K26" s="358"/>
      <c r="L26" s="358"/>
      <c r="M26" s="141" t="s">
        <v>29</v>
      </c>
      <c r="N26" s="141" t="s">
        <v>29</v>
      </c>
      <c r="O26" s="134" t="s">
        <v>29</v>
      </c>
      <c r="P26" s="83"/>
      <c r="Q26" s="139" t="s">
        <v>31</v>
      </c>
      <c r="R26" s="139" t="s">
        <v>31</v>
      </c>
      <c r="S26" s="139" t="s">
        <v>29</v>
      </c>
      <c r="T26" s="134" t="s">
        <v>93</v>
      </c>
      <c r="U26" s="134" t="s">
        <v>93</v>
      </c>
      <c r="V26" s="134" t="s">
        <v>93</v>
      </c>
      <c r="W26" s="348"/>
      <c r="X26" s="348"/>
    </row>
    <row r="27" spans="1:24" x14ac:dyDescent="0.25">
      <c r="A27" s="361"/>
      <c r="B27" s="364"/>
      <c r="C27" s="85"/>
      <c r="D27" s="139" t="s">
        <v>265</v>
      </c>
      <c r="E27" s="144" t="s">
        <v>266</v>
      </c>
      <c r="F27" s="48"/>
      <c r="G27" s="48"/>
      <c r="H27" s="355"/>
      <c r="I27" s="83"/>
      <c r="J27" s="139" t="s">
        <v>31</v>
      </c>
      <c r="K27" s="358"/>
      <c r="L27" s="358"/>
      <c r="M27" s="48"/>
      <c r="N27" s="48"/>
      <c r="O27" s="83"/>
      <c r="P27" s="83"/>
      <c r="Q27" s="48"/>
      <c r="R27" s="48"/>
      <c r="S27" s="48"/>
      <c r="T27" s="83"/>
      <c r="U27" s="83"/>
      <c r="V27" s="83"/>
      <c r="W27" s="348"/>
      <c r="X27" s="348"/>
    </row>
    <row r="28" spans="1:24" ht="15.75" thickBot="1" x14ac:dyDescent="0.3">
      <c r="A28" s="362"/>
      <c r="B28" s="365"/>
      <c r="C28" s="135"/>
      <c r="D28" s="143" t="s">
        <v>29</v>
      </c>
      <c r="E28" s="143" t="s">
        <v>29</v>
      </c>
      <c r="F28" s="52"/>
      <c r="G28" s="52"/>
      <c r="H28" s="356"/>
      <c r="I28" s="137"/>
      <c r="J28" s="52"/>
      <c r="K28" s="359"/>
      <c r="L28" s="359"/>
      <c r="M28" s="52"/>
      <c r="N28" s="52"/>
      <c r="O28" s="137"/>
      <c r="P28" s="137"/>
      <c r="Q28" s="52"/>
      <c r="R28" s="52"/>
      <c r="S28" s="52"/>
      <c r="T28" s="137"/>
      <c r="U28" s="137"/>
      <c r="V28" s="137"/>
      <c r="W28" s="349"/>
      <c r="X28" s="349"/>
    </row>
    <row r="29" spans="1:24" ht="15.75" thickBot="1" x14ac:dyDescent="0.3">
      <c r="A29" s="145"/>
      <c r="B29" s="14"/>
      <c r="C29" s="109"/>
      <c r="D29" s="14"/>
      <c r="E29" s="14"/>
      <c r="F29" s="14"/>
      <c r="G29" s="14"/>
      <c r="H29" s="109"/>
      <c r="I29" s="109"/>
      <c r="J29" s="14"/>
      <c r="K29" s="14"/>
      <c r="L29" s="14"/>
      <c r="M29" s="14"/>
      <c r="N29" s="14"/>
      <c r="O29" s="109"/>
      <c r="P29" s="109"/>
      <c r="Q29" s="14"/>
      <c r="R29" s="14"/>
      <c r="S29" s="14"/>
      <c r="T29" s="109"/>
      <c r="U29" s="109"/>
      <c r="V29" s="109"/>
      <c r="W29" s="109"/>
      <c r="X29" s="109"/>
    </row>
    <row r="30" spans="1:24" ht="54.75" thickBot="1" x14ac:dyDescent="0.3">
      <c r="A30" s="146" t="s">
        <v>24</v>
      </c>
      <c r="B30" s="147" t="s">
        <v>267</v>
      </c>
      <c r="C30" s="148" t="s">
        <v>268</v>
      </c>
      <c r="D30" s="147" t="s">
        <v>269</v>
      </c>
      <c r="E30" s="149" t="s">
        <v>111</v>
      </c>
      <c r="F30" s="14"/>
      <c r="G30" s="14"/>
      <c r="H30" s="150" t="s">
        <v>270</v>
      </c>
      <c r="I30" s="150" t="s">
        <v>271</v>
      </c>
      <c r="J30" s="151" t="s">
        <v>272</v>
      </c>
      <c r="K30" s="152" t="s">
        <v>273</v>
      </c>
      <c r="L30" s="151" t="s">
        <v>274</v>
      </c>
      <c r="M30" s="147" t="s">
        <v>275</v>
      </c>
      <c r="N30" s="147" t="s">
        <v>276</v>
      </c>
      <c r="O30" s="148" t="s">
        <v>277</v>
      </c>
      <c r="P30" s="109"/>
      <c r="Q30" s="147" t="s">
        <v>111</v>
      </c>
      <c r="R30" s="151" t="s">
        <v>111</v>
      </c>
      <c r="S30" s="147" t="s">
        <v>111</v>
      </c>
      <c r="T30" s="153" t="s">
        <v>111</v>
      </c>
      <c r="U30" s="148" t="s">
        <v>278</v>
      </c>
      <c r="V30" s="154">
        <v>4</v>
      </c>
      <c r="W30" s="148" t="s">
        <v>279</v>
      </c>
      <c r="X30" s="154" t="s">
        <v>93</v>
      </c>
    </row>
    <row r="31" spans="1:24" ht="15.75" thickBot="1" x14ac:dyDescent="0.3">
      <c r="A31" s="146" t="s">
        <v>24</v>
      </c>
      <c r="B31" s="147" t="s">
        <v>280</v>
      </c>
      <c r="C31" s="148" t="s">
        <v>281</v>
      </c>
      <c r="D31" s="147" t="s">
        <v>282</v>
      </c>
      <c r="E31" s="147" t="s">
        <v>283</v>
      </c>
      <c r="F31" s="14"/>
      <c r="G31" s="14"/>
      <c r="H31" s="150" t="s">
        <v>284</v>
      </c>
      <c r="I31" s="150" t="s">
        <v>271</v>
      </c>
      <c r="J31" s="151" t="s">
        <v>285</v>
      </c>
      <c r="K31" s="152" t="s">
        <v>286</v>
      </c>
      <c r="L31" s="151" t="s">
        <v>287</v>
      </c>
      <c r="M31" s="147" t="s">
        <v>288</v>
      </c>
      <c r="N31" s="147" t="s">
        <v>289</v>
      </c>
      <c r="O31" s="148" t="s">
        <v>290</v>
      </c>
      <c r="P31" s="109"/>
      <c r="Q31" s="147" t="s">
        <v>291</v>
      </c>
      <c r="R31" s="152" t="s">
        <v>292</v>
      </c>
      <c r="S31" s="152" t="s">
        <v>293</v>
      </c>
      <c r="T31" s="154" t="s">
        <v>294</v>
      </c>
      <c r="U31" s="148" t="s">
        <v>295</v>
      </c>
      <c r="V31" s="154">
        <v>3</v>
      </c>
      <c r="W31" s="109"/>
      <c r="X31" s="154" t="s">
        <v>296</v>
      </c>
    </row>
    <row r="32" spans="1:24" ht="15.75" thickBot="1" x14ac:dyDescent="0.3">
      <c r="A32" s="155" t="s">
        <v>24</v>
      </c>
      <c r="B32" s="156" t="s">
        <v>297</v>
      </c>
      <c r="C32" s="157" t="s">
        <v>298</v>
      </c>
      <c r="D32" s="156" t="s">
        <v>269</v>
      </c>
      <c r="E32" s="156" t="s">
        <v>299</v>
      </c>
      <c r="F32" s="11"/>
      <c r="G32" s="11"/>
      <c r="H32" s="158" t="s">
        <v>300</v>
      </c>
      <c r="I32" s="158" t="s">
        <v>271</v>
      </c>
      <c r="J32" s="159" t="s">
        <v>301</v>
      </c>
      <c r="K32" s="160" t="s">
        <v>302</v>
      </c>
      <c r="L32" s="159" t="s">
        <v>303</v>
      </c>
      <c r="M32" s="156" t="s">
        <v>304</v>
      </c>
      <c r="N32" s="156" t="s">
        <v>305</v>
      </c>
      <c r="O32" s="157" t="s">
        <v>290</v>
      </c>
      <c r="P32" s="111"/>
      <c r="Q32" s="156" t="s">
        <v>306</v>
      </c>
      <c r="R32" s="160" t="s">
        <v>307</v>
      </c>
      <c r="S32" s="160" t="s">
        <v>308</v>
      </c>
      <c r="T32" s="161" t="s">
        <v>309</v>
      </c>
      <c r="U32" s="157" t="s">
        <v>310</v>
      </c>
      <c r="V32" s="161">
        <v>3</v>
      </c>
      <c r="W32" s="111"/>
      <c r="X32" s="161" t="s">
        <v>311</v>
      </c>
    </row>
    <row r="33" spans="1:24" ht="16.5" thickTop="1" thickBot="1" x14ac:dyDescent="0.3">
      <c r="A33" s="146" t="s">
        <v>23</v>
      </c>
      <c r="B33" s="147" t="s">
        <v>280</v>
      </c>
      <c r="C33" s="148" t="s">
        <v>312</v>
      </c>
      <c r="D33" s="147" t="s">
        <v>313</v>
      </c>
      <c r="E33" s="147" t="s">
        <v>314</v>
      </c>
      <c r="F33" s="14"/>
      <c r="G33" s="14"/>
      <c r="H33" s="150" t="s">
        <v>315</v>
      </c>
      <c r="I33" s="150" t="s">
        <v>271</v>
      </c>
      <c r="J33" s="151" t="s">
        <v>316</v>
      </c>
      <c r="K33" s="152" t="s">
        <v>286</v>
      </c>
      <c r="L33" s="151" t="s">
        <v>287</v>
      </c>
      <c r="M33" s="147" t="s">
        <v>317</v>
      </c>
      <c r="N33" s="147" t="s">
        <v>318</v>
      </c>
      <c r="O33" s="148" t="s">
        <v>290</v>
      </c>
      <c r="P33" s="109"/>
      <c r="Q33" s="147" t="s">
        <v>319</v>
      </c>
      <c r="R33" s="152" t="s">
        <v>320</v>
      </c>
      <c r="S33" s="152" t="s">
        <v>321</v>
      </c>
      <c r="T33" s="154" t="s">
        <v>322</v>
      </c>
      <c r="U33" s="148" t="s">
        <v>323</v>
      </c>
      <c r="V33" s="154">
        <v>3</v>
      </c>
      <c r="W33" s="109"/>
      <c r="X33" s="148" t="s">
        <v>324</v>
      </c>
    </row>
    <row r="34" spans="1:24" ht="15.75" thickBot="1" x14ac:dyDescent="0.3">
      <c r="A34" s="146" t="s">
        <v>23</v>
      </c>
      <c r="B34" s="147" t="s">
        <v>297</v>
      </c>
      <c r="C34" s="148" t="s">
        <v>325</v>
      </c>
      <c r="D34" s="147" t="s">
        <v>326</v>
      </c>
      <c r="E34" s="147" t="s">
        <v>327</v>
      </c>
      <c r="F34" s="14"/>
      <c r="G34" s="14"/>
      <c r="H34" s="150" t="s">
        <v>328</v>
      </c>
      <c r="I34" s="150" t="s">
        <v>271</v>
      </c>
      <c r="J34" s="151" t="s">
        <v>329</v>
      </c>
      <c r="K34" s="152" t="s">
        <v>330</v>
      </c>
      <c r="L34" s="151" t="s">
        <v>331</v>
      </c>
      <c r="M34" s="147" t="s">
        <v>332</v>
      </c>
      <c r="N34" s="147" t="s">
        <v>333</v>
      </c>
      <c r="O34" s="148" t="s">
        <v>334</v>
      </c>
      <c r="P34" s="109"/>
      <c r="Q34" s="147" t="s">
        <v>335</v>
      </c>
      <c r="R34" s="152" t="s">
        <v>307</v>
      </c>
      <c r="S34" s="152" t="s">
        <v>336</v>
      </c>
      <c r="T34" s="154" t="s">
        <v>337</v>
      </c>
      <c r="U34" s="148" t="s">
        <v>338</v>
      </c>
      <c r="V34" s="154">
        <v>2</v>
      </c>
      <c r="W34" s="109"/>
      <c r="X34" s="148" t="s">
        <v>339</v>
      </c>
    </row>
    <row r="35" spans="1:24" ht="15.75" thickBot="1" x14ac:dyDescent="0.3">
      <c r="A35" s="155" t="s">
        <v>23</v>
      </c>
      <c r="B35" s="156" t="s">
        <v>340</v>
      </c>
      <c r="C35" s="157" t="s">
        <v>341</v>
      </c>
      <c r="D35" s="156" t="s">
        <v>299</v>
      </c>
      <c r="E35" s="156" t="s">
        <v>342</v>
      </c>
      <c r="F35" s="11"/>
      <c r="G35" s="11"/>
      <c r="H35" s="158" t="s">
        <v>343</v>
      </c>
      <c r="I35" s="158" t="s">
        <v>271</v>
      </c>
      <c r="J35" s="159" t="s">
        <v>344</v>
      </c>
      <c r="K35" s="160" t="s">
        <v>345</v>
      </c>
      <c r="L35" s="159" t="s">
        <v>346</v>
      </c>
      <c r="M35" s="156" t="s">
        <v>347</v>
      </c>
      <c r="N35" s="156" t="s">
        <v>348</v>
      </c>
      <c r="O35" s="157" t="s">
        <v>349</v>
      </c>
      <c r="P35" s="111"/>
      <c r="Q35" s="156" t="s">
        <v>350</v>
      </c>
      <c r="R35" s="160" t="s">
        <v>351</v>
      </c>
      <c r="S35" s="160" t="s">
        <v>352</v>
      </c>
      <c r="T35" s="161" t="s">
        <v>353</v>
      </c>
      <c r="U35" s="157" t="s">
        <v>354</v>
      </c>
      <c r="V35" s="161">
        <v>3</v>
      </c>
      <c r="W35" s="111"/>
      <c r="X35" s="157" t="s">
        <v>355</v>
      </c>
    </row>
    <row r="36" spans="1:24" ht="28.5" thickTop="1" thickBot="1" x14ac:dyDescent="0.3">
      <c r="A36" s="146" t="s">
        <v>22</v>
      </c>
      <c r="B36" s="149" t="s">
        <v>356</v>
      </c>
      <c r="C36" s="148" t="s">
        <v>357</v>
      </c>
      <c r="D36" s="14"/>
      <c r="E36" s="14"/>
      <c r="F36" s="14"/>
      <c r="G36" s="14"/>
      <c r="H36" s="109"/>
      <c r="I36" s="162" t="s">
        <v>271</v>
      </c>
      <c r="J36" s="163" t="s">
        <v>358</v>
      </c>
      <c r="K36" s="14"/>
      <c r="L36" s="14"/>
      <c r="M36" s="14"/>
      <c r="N36" s="14"/>
      <c r="O36" s="109"/>
      <c r="P36" s="109"/>
      <c r="Q36" s="14"/>
      <c r="R36" s="14"/>
      <c r="S36" s="14"/>
      <c r="T36" s="109"/>
      <c r="U36" s="109"/>
      <c r="V36" s="109"/>
      <c r="W36" s="150" t="s">
        <v>359</v>
      </c>
      <c r="X36" s="148" t="s">
        <v>360</v>
      </c>
    </row>
    <row r="37" spans="1:24" ht="18.75" thickBot="1" x14ac:dyDescent="0.3">
      <c r="A37" s="146" t="s">
        <v>22</v>
      </c>
      <c r="B37" s="149" t="s">
        <v>361</v>
      </c>
      <c r="C37" s="148" t="s">
        <v>362</v>
      </c>
      <c r="D37" s="147" t="s">
        <v>363</v>
      </c>
      <c r="E37" s="147" t="s">
        <v>364</v>
      </c>
      <c r="F37" s="14"/>
      <c r="G37" s="14"/>
      <c r="H37" s="150" t="s">
        <v>365</v>
      </c>
      <c r="I37" s="150" t="s">
        <v>271</v>
      </c>
      <c r="J37" s="151" t="s">
        <v>366</v>
      </c>
      <c r="K37" s="152" t="s">
        <v>367</v>
      </c>
      <c r="L37" s="151" t="s">
        <v>368</v>
      </c>
      <c r="M37" s="147" t="s">
        <v>369</v>
      </c>
      <c r="N37" s="147" t="s">
        <v>370</v>
      </c>
      <c r="O37" s="148" t="s">
        <v>371</v>
      </c>
      <c r="P37" s="109"/>
      <c r="Q37" s="147" t="s">
        <v>372</v>
      </c>
      <c r="R37" s="152" t="s">
        <v>373</v>
      </c>
      <c r="S37" s="152" t="s">
        <v>374</v>
      </c>
      <c r="T37" s="154" t="s">
        <v>309</v>
      </c>
      <c r="U37" s="148" t="s">
        <v>375</v>
      </c>
      <c r="V37" s="154">
        <v>2</v>
      </c>
      <c r="W37" s="148" t="s">
        <v>155</v>
      </c>
      <c r="X37" s="148" t="s">
        <v>376</v>
      </c>
    </row>
    <row r="38" spans="1:24" ht="18.75" thickBot="1" x14ac:dyDescent="0.3">
      <c r="A38" s="146" t="s">
        <v>22</v>
      </c>
      <c r="B38" s="149" t="s">
        <v>377</v>
      </c>
      <c r="C38" s="148" t="s">
        <v>378</v>
      </c>
      <c r="D38" s="147" t="s">
        <v>379</v>
      </c>
      <c r="E38" s="147" t="s">
        <v>380</v>
      </c>
      <c r="F38" s="14"/>
      <c r="G38" s="14"/>
      <c r="H38" s="150" t="s">
        <v>381</v>
      </c>
      <c r="I38" s="150" t="s">
        <v>271</v>
      </c>
      <c r="J38" s="151" t="s">
        <v>382</v>
      </c>
      <c r="K38" s="152" t="s">
        <v>383</v>
      </c>
      <c r="L38" s="151" t="s">
        <v>384</v>
      </c>
      <c r="M38" s="147" t="s">
        <v>385</v>
      </c>
      <c r="N38" s="147" t="s">
        <v>386</v>
      </c>
      <c r="O38" s="148" t="s">
        <v>387</v>
      </c>
      <c r="P38" s="109"/>
      <c r="Q38" s="147" t="s">
        <v>388</v>
      </c>
      <c r="R38" s="152" t="s">
        <v>389</v>
      </c>
      <c r="S38" s="152" t="s">
        <v>352</v>
      </c>
      <c r="T38" s="154" t="s">
        <v>309</v>
      </c>
      <c r="U38" s="148" t="s">
        <v>390</v>
      </c>
      <c r="V38" s="154">
        <v>1</v>
      </c>
      <c r="W38" s="148" t="s">
        <v>155</v>
      </c>
      <c r="X38" s="148" t="s">
        <v>391</v>
      </c>
    </row>
    <row r="39" spans="1:24" ht="15.75" thickBot="1" x14ac:dyDescent="0.3">
      <c r="A39" s="146" t="s">
        <v>22</v>
      </c>
      <c r="B39" s="149" t="s">
        <v>392</v>
      </c>
      <c r="C39" s="148" t="s">
        <v>393</v>
      </c>
      <c r="D39" s="147" t="s">
        <v>394</v>
      </c>
      <c r="E39" s="147" t="s">
        <v>395</v>
      </c>
      <c r="F39" s="14"/>
      <c r="G39" s="14"/>
      <c r="H39" s="150" t="s">
        <v>396</v>
      </c>
      <c r="I39" s="150" t="s">
        <v>271</v>
      </c>
      <c r="J39" s="151" t="s">
        <v>397</v>
      </c>
      <c r="K39" s="152" t="s">
        <v>398</v>
      </c>
      <c r="L39" s="151" t="s">
        <v>399</v>
      </c>
      <c r="M39" s="147" t="s">
        <v>400</v>
      </c>
      <c r="N39" s="147" t="s">
        <v>401</v>
      </c>
      <c r="O39" s="148" t="s">
        <v>371</v>
      </c>
      <c r="P39" s="109"/>
      <c r="Q39" s="147" t="s">
        <v>368</v>
      </c>
      <c r="R39" s="152" t="s">
        <v>402</v>
      </c>
      <c r="S39" s="152" t="s">
        <v>403</v>
      </c>
      <c r="T39" s="154" t="s">
        <v>294</v>
      </c>
      <c r="U39" s="148" t="s">
        <v>404</v>
      </c>
      <c r="V39" s="154">
        <v>3</v>
      </c>
      <c r="W39" s="148" t="s">
        <v>162</v>
      </c>
      <c r="X39" s="148" t="s">
        <v>405</v>
      </c>
    </row>
    <row r="40" spans="1:24" ht="18.75" thickBot="1" x14ac:dyDescent="0.3">
      <c r="A40" s="146" t="s">
        <v>21</v>
      </c>
      <c r="B40" s="149" t="s">
        <v>356</v>
      </c>
      <c r="C40" s="148" t="s">
        <v>357</v>
      </c>
      <c r="D40" s="147" t="s">
        <v>406</v>
      </c>
      <c r="E40" s="147" t="s">
        <v>407</v>
      </c>
      <c r="F40" s="14"/>
      <c r="G40" s="14"/>
      <c r="H40" s="150" t="s">
        <v>408</v>
      </c>
      <c r="I40" s="150" t="s">
        <v>271</v>
      </c>
      <c r="J40" s="151" t="s">
        <v>358</v>
      </c>
      <c r="K40" s="152" t="s">
        <v>409</v>
      </c>
      <c r="L40" s="151" t="s">
        <v>410</v>
      </c>
      <c r="M40" s="147" t="s">
        <v>411</v>
      </c>
      <c r="N40" s="147" t="s">
        <v>412</v>
      </c>
      <c r="O40" s="148" t="s">
        <v>277</v>
      </c>
      <c r="P40" s="109"/>
      <c r="Q40" s="147" t="s">
        <v>413</v>
      </c>
      <c r="R40" s="152" t="s">
        <v>414</v>
      </c>
      <c r="S40" s="152" t="s">
        <v>415</v>
      </c>
      <c r="T40" s="154" t="s">
        <v>337</v>
      </c>
      <c r="U40" s="148" t="s">
        <v>354</v>
      </c>
      <c r="V40" s="154">
        <v>3</v>
      </c>
      <c r="W40" s="148" t="s">
        <v>164</v>
      </c>
      <c r="X40" s="148" t="s">
        <v>416</v>
      </c>
    </row>
    <row r="41" spans="1:24" ht="18.75" thickBot="1" x14ac:dyDescent="0.3">
      <c r="A41" s="146" t="s">
        <v>21</v>
      </c>
      <c r="B41" s="149" t="s">
        <v>361</v>
      </c>
      <c r="C41" s="148" t="s">
        <v>417</v>
      </c>
      <c r="D41" s="147" t="s">
        <v>418</v>
      </c>
      <c r="E41" s="147" t="s">
        <v>419</v>
      </c>
      <c r="F41" s="14"/>
      <c r="G41" s="14"/>
      <c r="H41" s="150" t="s">
        <v>420</v>
      </c>
      <c r="I41" s="150" t="s">
        <v>271</v>
      </c>
      <c r="J41" s="151" t="s">
        <v>421</v>
      </c>
      <c r="K41" s="152" t="s">
        <v>422</v>
      </c>
      <c r="L41" s="151" t="s">
        <v>368</v>
      </c>
      <c r="M41" s="147" t="s">
        <v>423</v>
      </c>
      <c r="N41" s="147" t="s">
        <v>424</v>
      </c>
      <c r="O41" s="148" t="s">
        <v>290</v>
      </c>
      <c r="P41" s="109"/>
      <c r="Q41" s="147" t="s">
        <v>425</v>
      </c>
      <c r="R41" s="152" t="s">
        <v>426</v>
      </c>
      <c r="S41" s="152" t="s">
        <v>427</v>
      </c>
      <c r="T41" s="154" t="s">
        <v>428</v>
      </c>
      <c r="U41" s="148" t="s">
        <v>390</v>
      </c>
      <c r="V41" s="154">
        <v>1</v>
      </c>
      <c r="W41" s="148" t="s">
        <v>164</v>
      </c>
      <c r="X41" s="148" t="s">
        <v>429</v>
      </c>
    </row>
    <row r="42" spans="1:24" ht="18.75" thickBot="1" x14ac:dyDescent="0.3">
      <c r="A42" s="146" t="s">
        <v>21</v>
      </c>
      <c r="B42" s="149" t="s">
        <v>377</v>
      </c>
      <c r="C42" s="148" t="s">
        <v>430</v>
      </c>
      <c r="D42" s="147" t="s">
        <v>379</v>
      </c>
      <c r="E42" s="147" t="s">
        <v>431</v>
      </c>
      <c r="F42" s="14"/>
      <c r="G42" s="14"/>
      <c r="H42" s="150" t="s">
        <v>432</v>
      </c>
      <c r="I42" s="150" t="s">
        <v>271</v>
      </c>
      <c r="J42" s="151" t="s">
        <v>433</v>
      </c>
      <c r="K42" s="152" t="s">
        <v>434</v>
      </c>
      <c r="L42" s="151" t="s">
        <v>435</v>
      </c>
      <c r="M42" s="147" t="s">
        <v>436</v>
      </c>
      <c r="N42" s="147" t="s">
        <v>437</v>
      </c>
      <c r="O42" s="148" t="s">
        <v>438</v>
      </c>
      <c r="P42" s="109"/>
      <c r="Q42" s="147" t="s">
        <v>439</v>
      </c>
      <c r="R42" s="152" t="s">
        <v>440</v>
      </c>
      <c r="S42" s="152" t="s">
        <v>116</v>
      </c>
      <c r="T42" s="154" t="s">
        <v>441</v>
      </c>
      <c r="U42" s="148" t="s">
        <v>442</v>
      </c>
      <c r="V42" s="154">
        <v>1</v>
      </c>
      <c r="W42" s="148" t="s">
        <v>164</v>
      </c>
      <c r="X42" s="148" t="s">
        <v>443</v>
      </c>
    </row>
    <row r="43" spans="1:24" ht="15.75" thickBot="1" x14ac:dyDescent="0.3">
      <c r="A43" s="146" t="s">
        <v>21</v>
      </c>
      <c r="B43" s="149" t="s">
        <v>392</v>
      </c>
      <c r="C43" s="148" t="s">
        <v>393</v>
      </c>
      <c r="D43" s="147" t="s">
        <v>444</v>
      </c>
      <c r="E43" s="147" t="s">
        <v>445</v>
      </c>
      <c r="F43" s="14"/>
      <c r="G43" s="14"/>
      <c r="H43" s="150" t="s">
        <v>446</v>
      </c>
      <c r="I43" s="150" t="s">
        <v>271</v>
      </c>
      <c r="J43" s="151" t="s">
        <v>397</v>
      </c>
      <c r="K43" s="152" t="s">
        <v>447</v>
      </c>
      <c r="L43" s="151" t="s">
        <v>448</v>
      </c>
      <c r="M43" s="147" t="s">
        <v>400</v>
      </c>
      <c r="N43" s="147" t="s">
        <v>449</v>
      </c>
      <c r="O43" s="148" t="s">
        <v>450</v>
      </c>
      <c r="P43" s="109"/>
      <c r="Q43" s="147" t="s">
        <v>451</v>
      </c>
      <c r="R43" s="152" t="s">
        <v>402</v>
      </c>
      <c r="S43" s="152" t="s">
        <v>293</v>
      </c>
      <c r="T43" s="154" t="s">
        <v>309</v>
      </c>
      <c r="U43" s="148" t="s">
        <v>452</v>
      </c>
      <c r="V43" s="154">
        <v>3</v>
      </c>
      <c r="W43" s="148" t="s">
        <v>162</v>
      </c>
      <c r="X43" s="148" t="s">
        <v>453</v>
      </c>
    </row>
    <row r="44" spans="1:24" ht="18.75" thickBot="1" x14ac:dyDescent="0.3">
      <c r="A44" s="146" t="s">
        <v>20</v>
      </c>
      <c r="B44" s="149" t="s">
        <v>361</v>
      </c>
      <c r="C44" s="148" t="s">
        <v>454</v>
      </c>
      <c r="D44" s="147" t="s">
        <v>455</v>
      </c>
      <c r="E44" s="147" t="s">
        <v>456</v>
      </c>
      <c r="F44" s="14"/>
      <c r="G44" s="14"/>
      <c r="H44" s="150" t="s">
        <v>457</v>
      </c>
      <c r="I44" s="150" t="s">
        <v>271</v>
      </c>
      <c r="J44" s="151" t="s">
        <v>458</v>
      </c>
      <c r="K44" s="152" t="s">
        <v>283</v>
      </c>
      <c r="L44" s="151" t="s">
        <v>459</v>
      </c>
      <c r="M44" s="147" t="s">
        <v>460</v>
      </c>
      <c r="N44" s="147" t="s">
        <v>461</v>
      </c>
      <c r="O44" s="148" t="s">
        <v>277</v>
      </c>
      <c r="P44" s="109"/>
      <c r="Q44" s="147" t="s">
        <v>462</v>
      </c>
      <c r="R44" s="152" t="s">
        <v>463</v>
      </c>
      <c r="S44" s="152" t="s">
        <v>352</v>
      </c>
      <c r="T44" s="154" t="s">
        <v>464</v>
      </c>
      <c r="U44" s="148" t="s">
        <v>465</v>
      </c>
      <c r="V44" s="154">
        <v>3</v>
      </c>
      <c r="W44" s="148" t="s">
        <v>169</v>
      </c>
      <c r="X44" s="148" t="s">
        <v>466</v>
      </c>
    </row>
    <row r="45" spans="1:24" ht="18.75" thickBot="1" x14ac:dyDescent="0.3">
      <c r="A45" s="146" t="s">
        <v>20</v>
      </c>
      <c r="B45" s="149" t="s">
        <v>467</v>
      </c>
      <c r="C45" s="148" t="s">
        <v>468</v>
      </c>
      <c r="D45" s="147" t="s">
        <v>469</v>
      </c>
      <c r="E45" s="147" t="s">
        <v>331</v>
      </c>
      <c r="F45" s="14"/>
      <c r="G45" s="14"/>
      <c r="H45" s="150" t="s">
        <v>470</v>
      </c>
      <c r="I45" s="150" t="s">
        <v>271</v>
      </c>
      <c r="J45" s="151" t="s">
        <v>471</v>
      </c>
      <c r="K45" s="152" t="s">
        <v>472</v>
      </c>
      <c r="L45" s="151" t="s">
        <v>473</v>
      </c>
      <c r="M45" s="147" t="s">
        <v>474</v>
      </c>
      <c r="N45" s="147" t="s">
        <v>475</v>
      </c>
      <c r="O45" s="148" t="s">
        <v>476</v>
      </c>
      <c r="P45" s="109"/>
      <c r="Q45" s="147" t="s">
        <v>477</v>
      </c>
      <c r="R45" s="152" t="s">
        <v>478</v>
      </c>
      <c r="S45" s="152" t="s">
        <v>336</v>
      </c>
      <c r="T45" s="154" t="s">
        <v>479</v>
      </c>
      <c r="U45" s="148" t="s">
        <v>480</v>
      </c>
      <c r="V45" s="154">
        <v>3</v>
      </c>
      <c r="W45" s="148" t="s">
        <v>172</v>
      </c>
      <c r="X45" s="148" t="s">
        <v>481</v>
      </c>
    </row>
    <row r="46" spans="1:24" ht="18.75" thickBot="1" x14ac:dyDescent="0.3">
      <c r="A46" s="164" t="s">
        <v>19</v>
      </c>
      <c r="B46" s="165" t="s">
        <v>392</v>
      </c>
      <c r="C46" s="166" t="s">
        <v>393</v>
      </c>
      <c r="D46" s="167" t="s">
        <v>482</v>
      </c>
      <c r="E46" s="167" t="s">
        <v>483</v>
      </c>
      <c r="F46" s="22"/>
      <c r="G46" s="22"/>
      <c r="H46" s="168" t="s">
        <v>484</v>
      </c>
      <c r="I46" s="168" t="s">
        <v>271</v>
      </c>
      <c r="J46" s="169" t="s">
        <v>397</v>
      </c>
      <c r="K46" s="170" t="s">
        <v>397</v>
      </c>
      <c r="L46" s="169" t="s">
        <v>358</v>
      </c>
      <c r="M46" s="167" t="s">
        <v>485</v>
      </c>
      <c r="N46" s="167" t="s">
        <v>486</v>
      </c>
      <c r="O46" s="166" t="s">
        <v>277</v>
      </c>
      <c r="P46" s="171"/>
      <c r="Q46" s="167" t="s">
        <v>451</v>
      </c>
      <c r="R46" s="170" t="s">
        <v>487</v>
      </c>
      <c r="S46" s="170" t="s">
        <v>488</v>
      </c>
      <c r="T46" s="172" t="s">
        <v>309</v>
      </c>
      <c r="U46" s="166" t="s">
        <v>489</v>
      </c>
      <c r="V46" s="172">
        <v>3</v>
      </c>
      <c r="W46" s="166" t="s">
        <v>155</v>
      </c>
      <c r="X46" s="166" t="s">
        <v>490</v>
      </c>
    </row>
    <row r="47" spans="1:24" ht="18.75" thickBot="1" x14ac:dyDescent="0.3">
      <c r="A47" s="146" t="s">
        <v>19</v>
      </c>
      <c r="B47" s="149" t="s">
        <v>467</v>
      </c>
      <c r="C47" s="148" t="s">
        <v>491</v>
      </c>
      <c r="D47" s="147" t="s">
        <v>469</v>
      </c>
      <c r="E47" s="147" t="s">
        <v>492</v>
      </c>
      <c r="F47" s="14"/>
      <c r="G47" s="14"/>
      <c r="H47" s="150" t="s">
        <v>493</v>
      </c>
      <c r="I47" s="150" t="s">
        <v>271</v>
      </c>
      <c r="J47" s="151" t="s">
        <v>494</v>
      </c>
      <c r="K47" s="152" t="s">
        <v>495</v>
      </c>
      <c r="L47" s="151" t="s">
        <v>496</v>
      </c>
      <c r="M47" s="147" t="s">
        <v>497</v>
      </c>
      <c r="N47" s="147" t="s">
        <v>498</v>
      </c>
      <c r="O47" s="148" t="s">
        <v>499</v>
      </c>
      <c r="P47" s="109"/>
      <c r="Q47" s="147" t="s">
        <v>500</v>
      </c>
      <c r="R47" s="152" t="s">
        <v>501</v>
      </c>
      <c r="S47" s="152" t="s">
        <v>308</v>
      </c>
      <c r="T47" s="154" t="s">
        <v>464</v>
      </c>
      <c r="U47" s="148" t="s">
        <v>502</v>
      </c>
      <c r="V47" s="154">
        <v>2</v>
      </c>
      <c r="W47" s="148" t="s">
        <v>155</v>
      </c>
      <c r="X47" s="148" t="s">
        <v>503</v>
      </c>
    </row>
    <row r="48" spans="1:24" ht="18.75" thickBot="1" x14ac:dyDescent="0.3">
      <c r="A48" s="146" t="s">
        <v>19</v>
      </c>
      <c r="B48" s="149" t="s">
        <v>504</v>
      </c>
      <c r="C48" s="148" t="s">
        <v>505</v>
      </c>
      <c r="D48" s="147" t="s">
        <v>506</v>
      </c>
      <c r="E48" s="147" t="s">
        <v>496</v>
      </c>
      <c r="F48" s="14"/>
      <c r="G48" s="14"/>
      <c r="H48" s="150" t="s">
        <v>470</v>
      </c>
      <c r="I48" s="150" t="s">
        <v>271</v>
      </c>
      <c r="J48" s="151" t="s">
        <v>507</v>
      </c>
      <c r="K48" s="152" t="s">
        <v>508</v>
      </c>
      <c r="L48" s="151" t="s">
        <v>509</v>
      </c>
      <c r="M48" s="147" t="s">
        <v>510</v>
      </c>
      <c r="N48" s="147" t="s">
        <v>511</v>
      </c>
      <c r="O48" s="148" t="s">
        <v>476</v>
      </c>
      <c r="P48" s="109"/>
      <c r="Q48" s="147" t="s">
        <v>512</v>
      </c>
      <c r="R48" s="152" t="s">
        <v>513</v>
      </c>
      <c r="S48" s="152" t="s">
        <v>514</v>
      </c>
      <c r="T48" s="154" t="s">
        <v>479</v>
      </c>
      <c r="U48" s="148" t="s">
        <v>515</v>
      </c>
      <c r="V48" s="154">
        <v>3</v>
      </c>
      <c r="W48" s="148" t="s">
        <v>155</v>
      </c>
      <c r="X48" s="148" t="s">
        <v>516</v>
      </c>
    </row>
    <row r="49" spans="1:24" ht="15.75" thickBot="1" x14ac:dyDescent="0.3">
      <c r="A49" s="146" t="s">
        <v>18</v>
      </c>
      <c r="B49" s="149" t="s">
        <v>356</v>
      </c>
      <c r="C49" s="148" t="s">
        <v>357</v>
      </c>
      <c r="D49" s="147" t="s">
        <v>517</v>
      </c>
      <c r="E49" s="147" t="s">
        <v>518</v>
      </c>
      <c r="F49" s="14"/>
      <c r="G49" s="14"/>
      <c r="H49" s="150" t="s">
        <v>420</v>
      </c>
      <c r="I49" s="150" t="s">
        <v>271</v>
      </c>
      <c r="J49" s="151" t="s">
        <v>519</v>
      </c>
      <c r="K49" s="152" t="s">
        <v>520</v>
      </c>
      <c r="L49" s="151" t="s">
        <v>521</v>
      </c>
      <c r="M49" s="147" t="s">
        <v>522</v>
      </c>
      <c r="N49" s="147" t="s">
        <v>523</v>
      </c>
      <c r="O49" s="148" t="s">
        <v>476</v>
      </c>
      <c r="P49" s="109"/>
      <c r="Q49" s="147" t="s">
        <v>524</v>
      </c>
      <c r="R49" s="152" t="s">
        <v>525</v>
      </c>
      <c r="S49" s="147" t="s">
        <v>526</v>
      </c>
      <c r="T49" s="154" t="s">
        <v>479</v>
      </c>
      <c r="U49" s="148" t="s">
        <v>527</v>
      </c>
      <c r="V49" s="154">
        <v>3</v>
      </c>
      <c r="W49" s="148" t="s">
        <v>162</v>
      </c>
      <c r="X49" s="148" t="s">
        <v>528</v>
      </c>
    </row>
    <row r="50" spans="1:24" ht="15.75" thickBot="1" x14ac:dyDescent="0.3">
      <c r="A50" s="146" t="s">
        <v>18</v>
      </c>
      <c r="B50" s="149" t="s">
        <v>392</v>
      </c>
      <c r="C50" s="148" t="s">
        <v>393</v>
      </c>
      <c r="D50" s="147" t="s">
        <v>529</v>
      </c>
      <c r="E50" s="147" t="s">
        <v>530</v>
      </c>
      <c r="F50" s="14"/>
      <c r="G50" s="14"/>
      <c r="H50" s="150" t="s">
        <v>531</v>
      </c>
      <c r="I50" s="150" t="s">
        <v>271</v>
      </c>
      <c r="J50" s="151" t="s">
        <v>397</v>
      </c>
      <c r="K50" s="152" t="s">
        <v>447</v>
      </c>
      <c r="L50" s="151" t="s">
        <v>532</v>
      </c>
      <c r="M50" s="147" t="s">
        <v>533</v>
      </c>
      <c r="N50" s="147" t="s">
        <v>534</v>
      </c>
      <c r="O50" s="148" t="s">
        <v>277</v>
      </c>
      <c r="P50" s="109"/>
      <c r="Q50" s="147" t="s">
        <v>535</v>
      </c>
      <c r="R50" s="152" t="s">
        <v>536</v>
      </c>
      <c r="S50" s="152" t="s">
        <v>116</v>
      </c>
      <c r="T50" s="154" t="s">
        <v>353</v>
      </c>
      <c r="U50" s="148" t="s">
        <v>310</v>
      </c>
      <c r="V50" s="154">
        <v>3</v>
      </c>
      <c r="W50" s="148" t="s">
        <v>162</v>
      </c>
      <c r="X50" s="148" t="s">
        <v>537</v>
      </c>
    </row>
    <row r="51" spans="1:24" ht="18.75" thickBot="1" x14ac:dyDescent="0.3">
      <c r="A51" s="146" t="s">
        <v>17</v>
      </c>
      <c r="B51" s="149" t="s">
        <v>538</v>
      </c>
      <c r="C51" s="148" t="s">
        <v>539</v>
      </c>
      <c r="D51" s="147" t="s">
        <v>540</v>
      </c>
      <c r="E51" s="147" t="s">
        <v>541</v>
      </c>
      <c r="F51" s="14"/>
      <c r="G51" s="14"/>
      <c r="H51" s="150" t="s">
        <v>542</v>
      </c>
      <c r="I51" s="150" t="s">
        <v>271</v>
      </c>
      <c r="J51" s="151" t="s">
        <v>543</v>
      </c>
      <c r="K51" s="152" t="s">
        <v>544</v>
      </c>
      <c r="L51" s="151" t="s">
        <v>545</v>
      </c>
      <c r="M51" s="147" t="s">
        <v>546</v>
      </c>
      <c r="N51" s="147" t="s">
        <v>547</v>
      </c>
      <c r="O51" s="148" t="s">
        <v>548</v>
      </c>
      <c r="P51" s="109"/>
      <c r="Q51" s="147" t="s">
        <v>549</v>
      </c>
      <c r="R51" s="152" t="s">
        <v>550</v>
      </c>
      <c r="S51" s="147" t="s">
        <v>526</v>
      </c>
      <c r="T51" s="154" t="s">
        <v>441</v>
      </c>
      <c r="U51" s="148" t="s">
        <v>551</v>
      </c>
      <c r="V51" s="154">
        <v>4</v>
      </c>
      <c r="W51" s="148" t="s">
        <v>169</v>
      </c>
      <c r="X51" s="148" t="s">
        <v>552</v>
      </c>
    </row>
    <row r="52" spans="1:24" ht="18.75" thickBot="1" x14ac:dyDescent="0.3">
      <c r="A52" s="146" t="s">
        <v>17</v>
      </c>
      <c r="B52" s="149" t="s">
        <v>157</v>
      </c>
      <c r="C52" s="148" t="s">
        <v>553</v>
      </c>
      <c r="D52" s="147" t="s">
        <v>554</v>
      </c>
      <c r="E52" s="147" t="s">
        <v>555</v>
      </c>
      <c r="F52" s="14"/>
      <c r="G52" s="14"/>
      <c r="H52" s="150" t="s">
        <v>556</v>
      </c>
      <c r="I52" s="150" t="s">
        <v>271</v>
      </c>
      <c r="J52" s="151" t="s">
        <v>473</v>
      </c>
      <c r="K52" s="152" t="s">
        <v>557</v>
      </c>
      <c r="L52" s="151" t="s">
        <v>513</v>
      </c>
      <c r="M52" s="147" t="s">
        <v>558</v>
      </c>
      <c r="N52" s="147" t="s">
        <v>559</v>
      </c>
      <c r="O52" s="148" t="s">
        <v>560</v>
      </c>
      <c r="P52" s="109"/>
      <c r="Q52" s="147" t="s">
        <v>561</v>
      </c>
      <c r="R52" s="152" t="s">
        <v>562</v>
      </c>
      <c r="S52" s="152" t="s">
        <v>116</v>
      </c>
      <c r="T52" s="154" t="s">
        <v>294</v>
      </c>
      <c r="U52" s="148" t="s">
        <v>563</v>
      </c>
      <c r="V52" s="154">
        <v>1</v>
      </c>
      <c r="W52" s="148" t="s">
        <v>169</v>
      </c>
      <c r="X52" s="148" t="s">
        <v>564</v>
      </c>
    </row>
    <row r="53" spans="1:24" ht="18.75" thickBot="1" x14ac:dyDescent="0.3">
      <c r="A53" s="146" t="s">
        <v>17</v>
      </c>
      <c r="B53" s="149" t="s">
        <v>171</v>
      </c>
      <c r="C53" s="148" t="s">
        <v>565</v>
      </c>
      <c r="D53" s="147" t="s">
        <v>566</v>
      </c>
      <c r="E53" s="147" t="s">
        <v>314</v>
      </c>
      <c r="F53" s="14"/>
      <c r="G53" s="14"/>
      <c r="H53" s="150" t="s">
        <v>567</v>
      </c>
      <c r="I53" s="150" t="s">
        <v>271</v>
      </c>
      <c r="J53" s="151" t="s">
        <v>568</v>
      </c>
      <c r="K53" s="152" t="s">
        <v>569</v>
      </c>
      <c r="L53" s="151" t="s">
        <v>543</v>
      </c>
      <c r="M53" s="147" t="s">
        <v>570</v>
      </c>
      <c r="N53" s="147" t="s">
        <v>571</v>
      </c>
      <c r="O53" s="148" t="s">
        <v>572</v>
      </c>
      <c r="P53" s="109"/>
      <c r="Q53" s="147" t="s">
        <v>573</v>
      </c>
      <c r="R53" s="152" t="s">
        <v>389</v>
      </c>
      <c r="S53" s="152" t="s">
        <v>574</v>
      </c>
      <c r="T53" s="154" t="s">
        <v>441</v>
      </c>
      <c r="U53" s="148" t="s">
        <v>338</v>
      </c>
      <c r="V53" s="154">
        <v>2</v>
      </c>
      <c r="W53" s="148" t="s">
        <v>183</v>
      </c>
      <c r="X53" s="148" t="s">
        <v>575</v>
      </c>
    </row>
    <row r="54" spans="1:24" ht="18.75" thickBot="1" x14ac:dyDescent="0.3">
      <c r="A54" s="146" t="s">
        <v>16</v>
      </c>
      <c r="B54" s="149" t="s">
        <v>157</v>
      </c>
      <c r="C54" s="148" t="s">
        <v>576</v>
      </c>
      <c r="D54" s="147" t="s">
        <v>554</v>
      </c>
      <c r="E54" s="147" t="s">
        <v>471</v>
      </c>
      <c r="F54" s="14"/>
      <c r="G54" s="14"/>
      <c r="H54" s="150" t="s">
        <v>556</v>
      </c>
      <c r="I54" s="150" t="s">
        <v>271</v>
      </c>
      <c r="J54" s="151" t="s">
        <v>577</v>
      </c>
      <c r="K54" s="152" t="s">
        <v>578</v>
      </c>
      <c r="L54" s="151" t="s">
        <v>579</v>
      </c>
      <c r="M54" s="147" t="s">
        <v>580</v>
      </c>
      <c r="N54" s="147" t="s">
        <v>581</v>
      </c>
      <c r="O54" s="148" t="s">
        <v>582</v>
      </c>
      <c r="P54" s="109"/>
      <c r="Q54" s="147" t="s">
        <v>292</v>
      </c>
      <c r="R54" s="152" t="s">
        <v>583</v>
      </c>
      <c r="S54" s="152" t="s">
        <v>584</v>
      </c>
      <c r="T54" s="154" t="s">
        <v>585</v>
      </c>
      <c r="U54" s="148" t="s">
        <v>586</v>
      </c>
      <c r="V54" s="154">
        <v>2</v>
      </c>
      <c r="W54" s="148" t="s">
        <v>183</v>
      </c>
      <c r="X54" s="148" t="s">
        <v>587</v>
      </c>
    </row>
    <row r="55" spans="1:24" ht="18.75" thickBot="1" x14ac:dyDescent="0.3">
      <c r="A55" s="146" t="s">
        <v>16</v>
      </c>
      <c r="B55" s="149" t="s">
        <v>171</v>
      </c>
      <c r="C55" s="148" t="s">
        <v>588</v>
      </c>
      <c r="D55" s="147" t="s">
        <v>529</v>
      </c>
      <c r="E55" s="147" t="s">
        <v>314</v>
      </c>
      <c r="F55" s="14"/>
      <c r="G55" s="14"/>
      <c r="H55" s="150" t="s">
        <v>589</v>
      </c>
      <c r="I55" s="150" t="s">
        <v>271</v>
      </c>
      <c r="J55" s="151" t="s">
        <v>590</v>
      </c>
      <c r="K55" s="152" t="s">
        <v>590</v>
      </c>
      <c r="L55" s="151" t="s">
        <v>591</v>
      </c>
      <c r="M55" s="147" t="s">
        <v>592</v>
      </c>
      <c r="N55" s="147" t="s">
        <v>593</v>
      </c>
      <c r="O55" s="148" t="s">
        <v>572</v>
      </c>
      <c r="P55" s="109"/>
      <c r="Q55" s="147" t="s">
        <v>594</v>
      </c>
      <c r="R55" s="152" t="s">
        <v>595</v>
      </c>
      <c r="S55" s="152" t="s">
        <v>596</v>
      </c>
      <c r="T55" s="154" t="s">
        <v>353</v>
      </c>
      <c r="U55" s="148" t="s">
        <v>597</v>
      </c>
      <c r="V55" s="154">
        <v>2</v>
      </c>
      <c r="W55" s="148" t="s">
        <v>169</v>
      </c>
      <c r="X55" s="148" t="s">
        <v>598</v>
      </c>
    </row>
    <row r="56" spans="1:24" ht="18.75" thickBot="1" x14ac:dyDescent="0.3">
      <c r="A56" s="146" t="s">
        <v>15</v>
      </c>
      <c r="B56" s="149" t="s">
        <v>157</v>
      </c>
      <c r="C56" s="148" t="s">
        <v>599</v>
      </c>
      <c r="D56" s="147" t="s">
        <v>600</v>
      </c>
      <c r="E56" s="147" t="s">
        <v>456</v>
      </c>
      <c r="F56" s="14"/>
      <c r="G56" s="14"/>
      <c r="H56" s="150" t="s">
        <v>601</v>
      </c>
      <c r="I56" s="150" t="s">
        <v>271</v>
      </c>
      <c r="J56" s="151" t="s">
        <v>602</v>
      </c>
      <c r="K56" s="152" t="s">
        <v>603</v>
      </c>
      <c r="L56" s="151" t="s">
        <v>604</v>
      </c>
      <c r="M56" s="147" t="s">
        <v>605</v>
      </c>
      <c r="N56" s="147" t="s">
        <v>606</v>
      </c>
      <c r="O56" s="148" t="s">
        <v>572</v>
      </c>
      <c r="P56" s="109"/>
      <c r="Q56" s="147" t="s">
        <v>607</v>
      </c>
      <c r="R56" s="152" t="s">
        <v>608</v>
      </c>
      <c r="S56" s="152" t="s">
        <v>427</v>
      </c>
      <c r="T56" s="154" t="s">
        <v>309</v>
      </c>
      <c r="U56" s="148" t="s">
        <v>609</v>
      </c>
      <c r="V56" s="154">
        <v>1</v>
      </c>
      <c r="W56" s="148" t="s">
        <v>183</v>
      </c>
      <c r="X56" s="148" t="s">
        <v>610</v>
      </c>
    </row>
    <row r="57" spans="1:24" ht="18.75" thickBot="1" x14ac:dyDescent="0.3">
      <c r="A57" s="155" t="s">
        <v>15</v>
      </c>
      <c r="B57" s="173" t="s">
        <v>611</v>
      </c>
      <c r="C57" s="157" t="s">
        <v>612</v>
      </c>
      <c r="D57" s="156" t="s">
        <v>613</v>
      </c>
      <c r="E57" s="156" t="s">
        <v>614</v>
      </c>
      <c r="F57" s="11"/>
      <c r="G57" s="11"/>
      <c r="H57" s="158" t="s">
        <v>615</v>
      </c>
      <c r="I57" s="158" t="s">
        <v>271</v>
      </c>
      <c r="J57" s="159" t="s">
        <v>506</v>
      </c>
      <c r="K57" s="160" t="s">
        <v>616</v>
      </c>
      <c r="L57" s="159" t="s">
        <v>335</v>
      </c>
      <c r="M57" s="156" t="s">
        <v>449</v>
      </c>
      <c r="N57" s="156" t="s">
        <v>617</v>
      </c>
      <c r="O57" s="157" t="s">
        <v>618</v>
      </c>
      <c r="P57" s="111"/>
      <c r="Q57" s="156" t="s">
        <v>292</v>
      </c>
      <c r="R57" s="160" t="s">
        <v>549</v>
      </c>
      <c r="S57" s="160" t="s">
        <v>619</v>
      </c>
      <c r="T57" s="161" t="s">
        <v>309</v>
      </c>
      <c r="U57" s="157" t="s">
        <v>620</v>
      </c>
      <c r="V57" s="161">
        <v>2</v>
      </c>
      <c r="W57" s="157" t="s">
        <v>183</v>
      </c>
      <c r="X57" s="157" t="s">
        <v>621</v>
      </c>
    </row>
    <row r="58" spans="1:24" ht="16.5" thickTop="1" thickBot="1" x14ac:dyDescent="0.3"/>
    <row r="59" spans="1:24" ht="16.5" thickTop="1" thickBot="1" x14ac:dyDescent="0.3">
      <c r="A59" s="360" t="s">
        <v>60</v>
      </c>
      <c r="B59" s="363" t="s">
        <v>243</v>
      </c>
      <c r="C59" s="133" t="s">
        <v>5</v>
      </c>
      <c r="D59" s="366" t="s">
        <v>63</v>
      </c>
      <c r="E59" s="367"/>
      <c r="F59" s="367"/>
      <c r="G59" s="367"/>
      <c r="H59" s="368"/>
      <c r="I59" s="136" t="s">
        <v>191</v>
      </c>
      <c r="J59" s="366" t="s">
        <v>246</v>
      </c>
      <c r="K59" s="367"/>
      <c r="L59" s="367"/>
      <c r="M59" s="367"/>
      <c r="N59" s="367"/>
      <c r="O59" s="368"/>
      <c r="P59" s="366" t="s">
        <v>249</v>
      </c>
      <c r="Q59" s="367"/>
      <c r="R59" s="367"/>
      <c r="S59" s="368"/>
      <c r="T59" s="138" t="s">
        <v>250</v>
      </c>
      <c r="U59" s="136" t="s">
        <v>251</v>
      </c>
      <c r="V59" s="347" t="s">
        <v>72</v>
      </c>
      <c r="W59" s="347" t="s">
        <v>73</v>
      </c>
    </row>
    <row r="60" spans="1:24" x14ac:dyDescent="0.25">
      <c r="A60" s="361"/>
      <c r="B60" s="364"/>
      <c r="C60" s="134" t="s">
        <v>33</v>
      </c>
      <c r="D60" s="350" t="s">
        <v>58</v>
      </c>
      <c r="E60" s="351"/>
      <c r="F60" s="139" t="s">
        <v>252</v>
      </c>
      <c r="G60" s="140" t="s">
        <v>253</v>
      </c>
      <c r="H60" s="354" t="s">
        <v>254</v>
      </c>
      <c r="I60" s="134" t="s">
        <v>244</v>
      </c>
      <c r="J60" s="139" t="s">
        <v>78</v>
      </c>
      <c r="K60" s="357" t="s">
        <v>256</v>
      </c>
      <c r="L60" s="357" t="s">
        <v>257</v>
      </c>
      <c r="M60" s="142" t="s">
        <v>258</v>
      </c>
      <c r="N60" s="142" t="s">
        <v>259</v>
      </c>
      <c r="O60" s="134" t="s">
        <v>260</v>
      </c>
      <c r="P60" s="139" t="s">
        <v>261</v>
      </c>
      <c r="Q60" s="139" t="s">
        <v>262</v>
      </c>
      <c r="R60" s="142" t="s">
        <v>263</v>
      </c>
      <c r="S60" s="134" t="s">
        <v>264</v>
      </c>
      <c r="T60" s="134" t="s">
        <v>95</v>
      </c>
      <c r="U60" s="134" t="s">
        <v>96</v>
      </c>
      <c r="V60" s="348"/>
      <c r="W60" s="348"/>
    </row>
    <row r="61" spans="1:24" ht="15.75" thickBot="1" x14ac:dyDescent="0.3">
      <c r="A61" s="361"/>
      <c r="B61" s="364"/>
      <c r="C61" s="85"/>
      <c r="D61" s="352"/>
      <c r="E61" s="353"/>
      <c r="F61" s="140" t="s">
        <v>29</v>
      </c>
      <c r="G61" s="140" t="s">
        <v>29</v>
      </c>
      <c r="H61" s="355"/>
      <c r="I61" s="134" t="s">
        <v>245</v>
      </c>
      <c r="J61" s="139" t="s">
        <v>255</v>
      </c>
      <c r="K61" s="358"/>
      <c r="L61" s="358"/>
      <c r="M61" s="141" t="s">
        <v>29</v>
      </c>
      <c r="N61" s="141" t="s">
        <v>29</v>
      </c>
      <c r="O61" s="134" t="s">
        <v>29</v>
      </c>
      <c r="P61" s="139" t="s">
        <v>31</v>
      </c>
      <c r="Q61" s="139" t="s">
        <v>31</v>
      </c>
      <c r="R61" s="139" t="s">
        <v>29</v>
      </c>
      <c r="S61" s="134" t="s">
        <v>93</v>
      </c>
      <c r="T61" s="134" t="s">
        <v>93</v>
      </c>
      <c r="U61" s="134" t="s">
        <v>93</v>
      </c>
      <c r="V61" s="348"/>
      <c r="W61" s="348"/>
    </row>
    <row r="62" spans="1:24" x14ac:dyDescent="0.25">
      <c r="A62" s="361"/>
      <c r="B62" s="364"/>
      <c r="C62" s="85"/>
      <c r="D62" s="139" t="s">
        <v>265</v>
      </c>
      <c r="E62" s="144" t="s">
        <v>266</v>
      </c>
      <c r="F62" s="48"/>
      <c r="G62" s="48"/>
      <c r="H62" s="355"/>
      <c r="I62" s="83"/>
      <c r="J62" s="139" t="s">
        <v>31</v>
      </c>
      <c r="K62" s="358"/>
      <c r="L62" s="358"/>
      <c r="M62" s="48"/>
      <c r="N62" s="48"/>
      <c r="O62" s="83"/>
      <c r="P62" s="48"/>
      <c r="Q62" s="48"/>
      <c r="R62" s="48"/>
      <c r="S62" s="83"/>
      <c r="T62" s="83"/>
      <c r="U62" s="83"/>
      <c r="V62" s="348"/>
      <c r="W62" s="348"/>
    </row>
    <row r="63" spans="1:24" ht="15.75" thickBot="1" x14ac:dyDescent="0.3">
      <c r="A63" s="362"/>
      <c r="B63" s="365"/>
      <c r="C63" s="135"/>
      <c r="D63" s="143" t="s">
        <v>29</v>
      </c>
      <c r="E63" s="143" t="s">
        <v>29</v>
      </c>
      <c r="F63" s="52"/>
      <c r="G63" s="52"/>
      <c r="H63" s="356"/>
      <c r="I63" s="137"/>
      <c r="J63" s="52"/>
      <c r="K63" s="359"/>
      <c r="L63" s="359"/>
      <c r="M63" s="52"/>
      <c r="N63" s="52"/>
      <c r="O63" s="137"/>
      <c r="P63" s="52"/>
      <c r="Q63" s="52"/>
      <c r="R63" s="52"/>
      <c r="S63" s="137"/>
      <c r="T63" s="137"/>
      <c r="U63" s="137"/>
      <c r="V63" s="349"/>
      <c r="W63" s="349"/>
    </row>
    <row r="64" spans="1:24" ht="20.25" thickBot="1" x14ac:dyDescent="0.3">
      <c r="A64" s="198" t="s">
        <v>14</v>
      </c>
      <c r="B64" s="199" t="s">
        <v>660</v>
      </c>
      <c r="C64" s="200">
        <v>11.7</v>
      </c>
      <c r="D64" s="201">
        <v>47.5</v>
      </c>
      <c r="E64" s="201">
        <v>43.1</v>
      </c>
      <c r="F64" s="14"/>
      <c r="G64" s="14"/>
      <c r="H64" s="202">
        <v>16.93</v>
      </c>
      <c r="I64" s="202" t="s">
        <v>271</v>
      </c>
      <c r="J64" s="201">
        <v>75.099999999999994</v>
      </c>
      <c r="K64" s="203">
        <v>75.099999999999994</v>
      </c>
      <c r="L64" s="201">
        <v>45</v>
      </c>
      <c r="M64" s="201">
        <v>5.34</v>
      </c>
      <c r="N64" s="201">
        <v>3.18</v>
      </c>
      <c r="O64" s="200">
        <v>95.6</v>
      </c>
      <c r="P64" s="201">
        <v>26.3</v>
      </c>
      <c r="Q64" s="203">
        <v>17.5</v>
      </c>
      <c r="R64" s="203">
        <v>1</v>
      </c>
      <c r="S64" s="204">
        <v>0.35</v>
      </c>
      <c r="T64" s="200">
        <v>9.4E-2</v>
      </c>
      <c r="U64" s="204">
        <v>3</v>
      </c>
      <c r="V64" s="205" t="s">
        <v>661</v>
      </c>
      <c r="W64" s="200" t="s">
        <v>662</v>
      </c>
    </row>
    <row r="65" spans="1:23" ht="20.25" thickBot="1" x14ac:dyDescent="0.3">
      <c r="A65" s="198" t="s">
        <v>14</v>
      </c>
      <c r="B65" s="199" t="s">
        <v>663</v>
      </c>
      <c r="C65" s="200">
        <v>12.9</v>
      </c>
      <c r="D65" s="201">
        <v>44.8</v>
      </c>
      <c r="E65" s="201">
        <v>43.2</v>
      </c>
      <c r="F65" s="14"/>
      <c r="G65" s="14"/>
      <c r="H65" s="202">
        <v>17.41</v>
      </c>
      <c r="I65" s="202" t="s">
        <v>271</v>
      </c>
      <c r="J65" s="201">
        <v>82.9</v>
      </c>
      <c r="K65" s="203">
        <v>82.8</v>
      </c>
      <c r="L65" s="201">
        <v>49.8</v>
      </c>
      <c r="M65" s="201">
        <v>1.97</v>
      </c>
      <c r="N65" s="201">
        <v>1.49</v>
      </c>
      <c r="O65" s="200">
        <v>98.6</v>
      </c>
      <c r="P65" s="201">
        <v>33.5</v>
      </c>
      <c r="Q65" s="203">
        <v>19</v>
      </c>
      <c r="R65" s="203">
        <v>1.4</v>
      </c>
      <c r="S65" s="204">
        <v>0.4</v>
      </c>
      <c r="T65" s="200">
        <v>3.5999999999999997E-2</v>
      </c>
      <c r="U65" s="204">
        <v>1</v>
      </c>
      <c r="V65" s="205" t="s">
        <v>661</v>
      </c>
      <c r="W65" s="200" t="s">
        <v>664</v>
      </c>
    </row>
    <row r="66" spans="1:23" ht="20.25" thickBot="1" x14ac:dyDescent="0.3">
      <c r="A66" s="206" t="s">
        <v>14</v>
      </c>
      <c r="B66" s="207" t="s">
        <v>665</v>
      </c>
      <c r="C66" s="208">
        <v>13.75</v>
      </c>
      <c r="D66" s="209">
        <v>61.9</v>
      </c>
      <c r="E66" s="209">
        <v>59.7</v>
      </c>
      <c r="F66" s="11"/>
      <c r="G66" s="11"/>
      <c r="H66" s="210">
        <v>15.86</v>
      </c>
      <c r="I66" s="210" t="s">
        <v>271</v>
      </c>
      <c r="J66" s="209">
        <v>88.3</v>
      </c>
      <c r="K66" s="211">
        <v>88.3</v>
      </c>
      <c r="L66" s="209">
        <v>53</v>
      </c>
      <c r="M66" s="209">
        <v>2.29</v>
      </c>
      <c r="N66" s="209">
        <v>1.41</v>
      </c>
      <c r="O66" s="208">
        <v>99.7</v>
      </c>
      <c r="P66" s="209">
        <v>36.299999999999997</v>
      </c>
      <c r="Q66" s="211">
        <v>22.4</v>
      </c>
      <c r="R66" s="211">
        <v>1.3</v>
      </c>
      <c r="S66" s="212">
        <v>0.41</v>
      </c>
      <c r="T66" s="208">
        <v>3.5999999999999997E-2</v>
      </c>
      <c r="U66" s="212">
        <v>1</v>
      </c>
      <c r="V66" s="213" t="s">
        <v>661</v>
      </c>
      <c r="W66" s="208" t="s">
        <v>666</v>
      </c>
    </row>
    <row r="67" spans="1:23" ht="21" thickTop="1" thickBot="1" x14ac:dyDescent="0.3">
      <c r="A67" s="198" t="s">
        <v>11</v>
      </c>
      <c r="B67" s="199" t="s">
        <v>667</v>
      </c>
      <c r="C67" s="200">
        <v>8.7799999999999994</v>
      </c>
      <c r="D67" s="201">
        <v>57.2</v>
      </c>
      <c r="E67" s="201">
        <v>52</v>
      </c>
      <c r="F67" s="14"/>
      <c r="G67" s="14"/>
      <c r="H67" s="202">
        <v>16.510000000000002</v>
      </c>
      <c r="I67" s="202" t="s">
        <v>271</v>
      </c>
      <c r="J67" s="201">
        <v>55.1</v>
      </c>
      <c r="K67" s="203">
        <v>55.1</v>
      </c>
      <c r="L67" s="201">
        <v>33</v>
      </c>
      <c r="M67" s="201">
        <v>5.7</v>
      </c>
      <c r="N67" s="201">
        <v>3.8</v>
      </c>
      <c r="O67" s="200">
        <v>99.5</v>
      </c>
      <c r="P67" s="201">
        <v>18.899999999999999</v>
      </c>
      <c r="Q67" s="203">
        <v>11.9</v>
      </c>
      <c r="R67" s="203">
        <v>0.9</v>
      </c>
      <c r="S67" s="204">
        <v>0.34</v>
      </c>
      <c r="T67" s="200">
        <v>9.4E-2</v>
      </c>
      <c r="U67" s="204">
        <v>3</v>
      </c>
      <c r="V67" s="205" t="s">
        <v>661</v>
      </c>
      <c r="W67" s="200" t="s">
        <v>668</v>
      </c>
    </row>
    <row r="68" spans="1:23" ht="20.25" thickBot="1" x14ac:dyDescent="0.3">
      <c r="A68" s="198" t="s">
        <v>11</v>
      </c>
      <c r="B68" s="199" t="s">
        <v>669</v>
      </c>
      <c r="C68" s="200">
        <v>10.18</v>
      </c>
      <c r="D68" s="201">
        <v>45.1</v>
      </c>
      <c r="E68" s="201">
        <v>41.7</v>
      </c>
      <c r="F68" s="14"/>
      <c r="G68" s="14"/>
      <c r="H68" s="202">
        <v>17.46</v>
      </c>
      <c r="I68" s="202" t="s">
        <v>271</v>
      </c>
      <c r="J68" s="201">
        <v>65.400000000000006</v>
      </c>
      <c r="K68" s="203">
        <v>65.3</v>
      </c>
      <c r="L68" s="201">
        <v>39.299999999999997</v>
      </c>
      <c r="M68" s="201">
        <v>4.3</v>
      </c>
      <c r="N68" s="201">
        <v>2.4</v>
      </c>
      <c r="O68" s="200">
        <v>99.1</v>
      </c>
      <c r="P68" s="201">
        <v>22.7</v>
      </c>
      <c r="Q68" s="203">
        <v>18.600000000000001</v>
      </c>
      <c r="R68" s="203">
        <v>1.9</v>
      </c>
      <c r="S68" s="200">
        <v>0.34806261799999999</v>
      </c>
      <c r="T68" s="204">
        <v>0</v>
      </c>
      <c r="U68" s="204">
        <v>3</v>
      </c>
      <c r="V68" s="205" t="s">
        <v>661</v>
      </c>
      <c r="W68" s="200" t="s">
        <v>670</v>
      </c>
    </row>
    <row r="69" spans="1:23" ht="20.25" thickBot="1" x14ac:dyDescent="0.3">
      <c r="A69" s="206" t="s">
        <v>11</v>
      </c>
      <c r="B69" s="207" t="s">
        <v>671</v>
      </c>
      <c r="C69" s="208">
        <v>10.65</v>
      </c>
      <c r="D69" s="209">
        <v>42.3</v>
      </c>
      <c r="E69" s="209">
        <v>39.6</v>
      </c>
      <c r="F69" s="11"/>
      <c r="G69" s="11"/>
      <c r="H69" s="210">
        <v>17.77</v>
      </c>
      <c r="I69" s="210" t="s">
        <v>271</v>
      </c>
      <c r="J69" s="209">
        <v>68.599999999999994</v>
      </c>
      <c r="K69" s="211">
        <v>68.7</v>
      </c>
      <c r="L69" s="209">
        <v>41.2</v>
      </c>
      <c r="M69" s="209">
        <v>3.6</v>
      </c>
      <c r="N69" s="209">
        <v>2.1</v>
      </c>
      <c r="O69" s="208">
        <v>99</v>
      </c>
      <c r="P69" s="209">
        <v>24.9</v>
      </c>
      <c r="Q69" s="211">
        <v>18.5</v>
      </c>
      <c r="R69" s="211">
        <v>1.8</v>
      </c>
      <c r="S69" s="212">
        <v>0.36</v>
      </c>
      <c r="T69" s="208">
        <v>6.7000000000000004E-2</v>
      </c>
      <c r="U69" s="212">
        <v>2</v>
      </c>
      <c r="V69" s="213" t="s">
        <v>661</v>
      </c>
      <c r="W69" s="208" t="s">
        <v>672</v>
      </c>
    </row>
    <row r="70" spans="1:23" ht="21" thickTop="1" thickBot="1" x14ac:dyDescent="0.3">
      <c r="A70" s="198" t="s">
        <v>13</v>
      </c>
      <c r="B70" s="199" t="s">
        <v>660</v>
      </c>
      <c r="C70" s="200">
        <v>13.78</v>
      </c>
      <c r="D70" s="201">
        <v>44.3</v>
      </c>
      <c r="E70" s="201">
        <v>41.6</v>
      </c>
      <c r="F70" s="14"/>
      <c r="G70" s="14"/>
      <c r="H70" s="202">
        <v>17.54</v>
      </c>
      <c r="I70" s="202" t="s">
        <v>271</v>
      </c>
      <c r="J70" s="201">
        <v>92</v>
      </c>
      <c r="K70" s="203">
        <v>96.4</v>
      </c>
      <c r="L70" s="201">
        <v>55.3</v>
      </c>
      <c r="M70" s="201">
        <v>3.32</v>
      </c>
      <c r="N70" s="201">
        <v>2.02</v>
      </c>
      <c r="O70" s="200">
        <v>99.4</v>
      </c>
      <c r="P70" s="201">
        <v>32.200000000000003</v>
      </c>
      <c r="Q70" s="203">
        <v>19.899999999999999</v>
      </c>
      <c r="R70" s="203">
        <v>0.9</v>
      </c>
      <c r="S70" s="204">
        <v>0.33</v>
      </c>
      <c r="T70" s="200">
        <v>6.0999999999999999E-2</v>
      </c>
      <c r="U70" s="204">
        <v>2</v>
      </c>
      <c r="V70" s="205" t="s">
        <v>673</v>
      </c>
      <c r="W70" s="200" t="s">
        <v>674</v>
      </c>
    </row>
    <row r="71" spans="1:23" ht="20.25" thickBot="1" x14ac:dyDescent="0.3">
      <c r="A71" s="198" t="s">
        <v>13</v>
      </c>
      <c r="B71" s="199" t="s">
        <v>663</v>
      </c>
      <c r="C71" s="200">
        <v>14.58</v>
      </c>
      <c r="D71" s="201">
        <v>61</v>
      </c>
      <c r="E71" s="201">
        <v>59.2</v>
      </c>
      <c r="F71" s="14"/>
      <c r="G71" s="14"/>
      <c r="H71" s="202">
        <v>16.16</v>
      </c>
      <c r="I71" s="202" t="s">
        <v>271</v>
      </c>
      <c r="J71" s="201">
        <v>96.6</v>
      </c>
      <c r="K71" s="203">
        <v>96.6</v>
      </c>
      <c r="L71" s="201">
        <v>58</v>
      </c>
      <c r="M71" s="201">
        <v>1.88</v>
      </c>
      <c r="N71" s="201">
        <v>1.35</v>
      </c>
      <c r="O71" s="200">
        <v>99.1</v>
      </c>
      <c r="P71" s="201">
        <v>42</v>
      </c>
      <c r="Q71" s="203">
        <v>22.1</v>
      </c>
      <c r="R71" s="203">
        <v>1.2</v>
      </c>
      <c r="S71" s="204">
        <v>0.43</v>
      </c>
      <c r="T71" s="200">
        <v>0.03</v>
      </c>
      <c r="U71" s="204">
        <v>1</v>
      </c>
      <c r="V71" s="205" t="s">
        <v>673</v>
      </c>
      <c r="W71" s="200" t="s">
        <v>675</v>
      </c>
    </row>
    <row r="72" spans="1:23" ht="20.25" thickBot="1" x14ac:dyDescent="0.3">
      <c r="A72" s="206" t="s">
        <v>13</v>
      </c>
      <c r="B72" s="207" t="s">
        <v>665</v>
      </c>
      <c r="C72" s="208">
        <v>15.28</v>
      </c>
      <c r="D72" s="209">
        <v>69.8</v>
      </c>
      <c r="E72" s="209">
        <v>67</v>
      </c>
      <c r="F72" s="11"/>
      <c r="G72" s="11"/>
      <c r="H72" s="210">
        <v>15.8</v>
      </c>
      <c r="I72" s="210" t="s">
        <v>271</v>
      </c>
      <c r="J72" s="209">
        <v>100.8</v>
      </c>
      <c r="K72" s="209">
        <v>100.8</v>
      </c>
      <c r="L72" s="209">
        <v>60.6</v>
      </c>
      <c r="M72" s="209">
        <v>2.74</v>
      </c>
      <c r="N72" s="209">
        <v>1.87</v>
      </c>
      <c r="O72" s="208">
        <v>98.6</v>
      </c>
      <c r="P72" s="209">
        <v>38.6</v>
      </c>
      <c r="Q72" s="211">
        <v>24.9</v>
      </c>
      <c r="R72" s="211">
        <v>1.1000000000000001</v>
      </c>
      <c r="S72" s="212">
        <v>0.38</v>
      </c>
      <c r="T72" s="208">
        <v>4.2000000000000003E-2</v>
      </c>
      <c r="U72" s="214">
        <v>44593</v>
      </c>
      <c r="V72" s="213" t="s">
        <v>673</v>
      </c>
      <c r="W72" s="208" t="s">
        <v>676</v>
      </c>
    </row>
    <row r="73" spans="1:23" ht="21" thickTop="1" thickBot="1" x14ac:dyDescent="0.3">
      <c r="A73" s="198" t="s">
        <v>10</v>
      </c>
      <c r="B73" s="199" t="s">
        <v>667</v>
      </c>
      <c r="C73" s="200">
        <v>8.5399999999999991</v>
      </c>
      <c r="D73" s="201">
        <v>60</v>
      </c>
      <c r="E73" s="201">
        <v>53.2</v>
      </c>
      <c r="F73" s="14"/>
      <c r="G73" s="14"/>
      <c r="H73" s="202">
        <v>16.34</v>
      </c>
      <c r="I73" s="202" t="s">
        <v>271</v>
      </c>
      <c r="J73" s="201">
        <v>55.1</v>
      </c>
      <c r="K73" s="203">
        <v>55.1</v>
      </c>
      <c r="L73" s="201">
        <v>33.1</v>
      </c>
      <c r="M73" s="201">
        <v>7.32</v>
      </c>
      <c r="N73" s="201">
        <v>4.62</v>
      </c>
      <c r="O73" s="200">
        <v>99.8</v>
      </c>
      <c r="P73" s="201">
        <v>19.3</v>
      </c>
      <c r="Q73" s="203">
        <v>12.7</v>
      </c>
      <c r="R73" s="203">
        <v>1</v>
      </c>
      <c r="S73" s="204">
        <v>0.35</v>
      </c>
      <c r="T73" s="200">
        <v>0.11700000000000001</v>
      </c>
      <c r="U73" s="204">
        <v>3</v>
      </c>
      <c r="V73" s="205" t="s">
        <v>673</v>
      </c>
      <c r="W73" s="200" t="s">
        <v>677</v>
      </c>
    </row>
    <row r="74" spans="1:23" ht="20.25" thickBot="1" x14ac:dyDescent="0.3">
      <c r="A74" s="198" t="s">
        <v>10</v>
      </c>
      <c r="B74" s="199" t="s">
        <v>669</v>
      </c>
      <c r="C74" s="200">
        <v>9.73</v>
      </c>
      <c r="D74" s="201">
        <v>50.4</v>
      </c>
      <c r="E74" s="201">
        <v>47.4</v>
      </c>
      <c r="F74" s="14"/>
      <c r="G74" s="14"/>
      <c r="H74" s="202">
        <v>17.07</v>
      </c>
      <c r="I74" s="202" t="s">
        <v>271</v>
      </c>
      <c r="J74" s="201">
        <v>62</v>
      </c>
      <c r="K74" s="203">
        <v>61.9</v>
      </c>
      <c r="L74" s="201">
        <v>37.200000000000003</v>
      </c>
      <c r="M74" s="201">
        <v>3.56</v>
      </c>
      <c r="N74" s="201">
        <v>2.1</v>
      </c>
      <c r="O74" s="200">
        <v>99.4</v>
      </c>
      <c r="P74" s="201">
        <v>22.5</v>
      </c>
      <c r="Q74" s="203">
        <v>13.9</v>
      </c>
      <c r="R74" s="203">
        <v>1</v>
      </c>
      <c r="S74" s="204">
        <v>0.36</v>
      </c>
      <c r="T74" s="200">
        <v>6.0999999999999999E-2</v>
      </c>
      <c r="U74" s="204">
        <v>2</v>
      </c>
      <c r="V74" s="205" t="s">
        <v>673</v>
      </c>
      <c r="W74" s="200" t="s">
        <v>678</v>
      </c>
    </row>
    <row r="75" spans="1:23" ht="20.25" thickBot="1" x14ac:dyDescent="0.3">
      <c r="A75" s="206" t="s">
        <v>10</v>
      </c>
      <c r="B75" s="207" t="s">
        <v>671</v>
      </c>
      <c r="C75" s="208">
        <v>10.67</v>
      </c>
      <c r="D75" s="209">
        <v>43</v>
      </c>
      <c r="E75" s="209">
        <v>40.200000000000003</v>
      </c>
      <c r="F75" s="11"/>
      <c r="G75" s="11"/>
      <c r="H75" s="210">
        <v>17.63</v>
      </c>
      <c r="I75" s="210" t="s">
        <v>271</v>
      </c>
      <c r="J75" s="209">
        <v>68.599999999999994</v>
      </c>
      <c r="K75" s="211">
        <v>68.599999999999994</v>
      </c>
      <c r="L75" s="209">
        <v>41.1</v>
      </c>
      <c r="M75" s="209">
        <v>3.58</v>
      </c>
      <c r="N75" s="209">
        <v>2.2799999999999998</v>
      </c>
      <c r="O75" s="208">
        <v>99.3</v>
      </c>
      <c r="P75" s="209">
        <v>24.7</v>
      </c>
      <c r="Q75" s="211">
        <v>17.8</v>
      </c>
      <c r="R75" s="211">
        <v>1.7</v>
      </c>
      <c r="S75" s="212">
        <v>0.36</v>
      </c>
      <c r="T75" s="208">
        <v>6.6000000000000003E-2</v>
      </c>
      <c r="U75" s="212">
        <v>2</v>
      </c>
      <c r="V75" s="213" t="s">
        <v>673</v>
      </c>
      <c r="W75" s="208" t="s">
        <v>679</v>
      </c>
    </row>
    <row r="76" spans="1:23" ht="21" thickTop="1" thickBot="1" x14ac:dyDescent="0.3">
      <c r="A76" s="198" t="s">
        <v>11</v>
      </c>
      <c r="B76" s="199" t="s">
        <v>660</v>
      </c>
      <c r="C76" s="200">
        <v>11.55</v>
      </c>
      <c r="D76" s="201">
        <v>40.700000000000003</v>
      </c>
      <c r="E76" s="201">
        <v>32.4</v>
      </c>
      <c r="F76" s="14"/>
      <c r="G76" s="14"/>
      <c r="H76" s="202">
        <v>17.86</v>
      </c>
      <c r="I76" s="202" t="s">
        <v>271</v>
      </c>
      <c r="J76" s="201">
        <v>75.5</v>
      </c>
      <c r="K76" s="203">
        <v>77</v>
      </c>
      <c r="L76" s="201">
        <v>44.8</v>
      </c>
      <c r="M76" s="199">
        <v>11.03</v>
      </c>
      <c r="N76" s="201">
        <v>7.91</v>
      </c>
      <c r="O76" s="200">
        <v>98</v>
      </c>
      <c r="P76" s="201">
        <v>26.7</v>
      </c>
      <c r="Q76" s="203">
        <v>16</v>
      </c>
      <c r="R76" s="203">
        <v>0.8</v>
      </c>
      <c r="S76" s="204">
        <v>0.35</v>
      </c>
      <c r="T76" s="200">
        <v>0.20899999999999999</v>
      </c>
      <c r="U76" s="204">
        <v>4</v>
      </c>
      <c r="V76" s="205" t="s">
        <v>661</v>
      </c>
      <c r="W76" s="200" t="s">
        <v>680</v>
      </c>
    </row>
    <row r="77" spans="1:23" ht="20.25" thickBot="1" x14ac:dyDescent="0.3">
      <c r="A77" s="198" t="s">
        <v>11</v>
      </c>
      <c r="B77" s="199" t="s">
        <v>681</v>
      </c>
      <c r="C77" s="200">
        <v>11.71</v>
      </c>
      <c r="D77" s="201">
        <v>41.5</v>
      </c>
      <c r="E77" s="201">
        <v>37.700000000000003</v>
      </c>
      <c r="F77" s="14"/>
      <c r="G77" s="14"/>
      <c r="H77" s="202">
        <v>17.73</v>
      </c>
      <c r="I77" s="202" t="s">
        <v>271</v>
      </c>
      <c r="J77" s="201">
        <v>76.7</v>
      </c>
      <c r="K77" s="203">
        <v>76.7</v>
      </c>
      <c r="L77" s="201">
        <v>46</v>
      </c>
      <c r="M77" s="201">
        <v>5.07</v>
      </c>
      <c r="N77" s="201">
        <v>2.68</v>
      </c>
      <c r="O77" s="200">
        <v>99</v>
      </c>
      <c r="P77" s="201">
        <v>28.4</v>
      </c>
      <c r="Q77" s="203">
        <v>20</v>
      </c>
      <c r="R77" s="203">
        <v>1.5</v>
      </c>
      <c r="S77" s="204">
        <v>0.37</v>
      </c>
      <c r="T77" s="200">
        <v>9.5000000000000001E-2</v>
      </c>
      <c r="U77" s="204">
        <v>3</v>
      </c>
      <c r="V77" s="205" t="s">
        <v>661</v>
      </c>
      <c r="W77" s="200" t="s">
        <v>682</v>
      </c>
    </row>
    <row r="78" spans="1:23" ht="20.25" thickBot="1" x14ac:dyDescent="0.3">
      <c r="A78" s="198" t="s">
        <v>11</v>
      </c>
      <c r="B78" s="199" t="s">
        <v>683</v>
      </c>
      <c r="C78" s="200">
        <v>11.87</v>
      </c>
      <c r="D78" s="201">
        <v>40.6</v>
      </c>
      <c r="E78" s="201">
        <v>37.5</v>
      </c>
      <c r="F78" s="14"/>
      <c r="G78" s="14"/>
      <c r="H78" s="202">
        <v>17.88</v>
      </c>
      <c r="I78" s="202" t="s">
        <v>271</v>
      </c>
      <c r="J78" s="201">
        <v>77.8</v>
      </c>
      <c r="K78" s="203">
        <v>77.8</v>
      </c>
      <c r="L78" s="201">
        <v>46.7</v>
      </c>
      <c r="M78" s="201">
        <v>4.16</v>
      </c>
      <c r="N78" s="201">
        <v>2.27</v>
      </c>
      <c r="O78" s="200">
        <v>98.7</v>
      </c>
      <c r="P78" s="201">
        <v>28.2</v>
      </c>
      <c r="Q78" s="203">
        <v>18.600000000000001</v>
      </c>
      <c r="R78" s="203">
        <v>1.3</v>
      </c>
      <c r="S78" s="204">
        <v>0.36</v>
      </c>
      <c r="T78" s="200">
        <v>7.9000000000000001E-2</v>
      </c>
      <c r="U78" s="204">
        <v>3</v>
      </c>
      <c r="V78" s="205" t="s">
        <v>661</v>
      </c>
      <c r="W78" s="200" t="s">
        <v>684</v>
      </c>
    </row>
    <row r="79" spans="1:23" ht="20.25" thickBot="1" x14ac:dyDescent="0.3">
      <c r="A79" s="198" t="s">
        <v>11</v>
      </c>
      <c r="B79" s="199" t="s">
        <v>663</v>
      </c>
      <c r="C79" s="200">
        <v>12.73</v>
      </c>
      <c r="D79" s="201">
        <v>45.6</v>
      </c>
      <c r="E79" s="201">
        <v>43.7</v>
      </c>
      <c r="F79" s="14"/>
      <c r="G79" s="14"/>
      <c r="H79" s="202">
        <v>17.440000000000001</v>
      </c>
      <c r="I79" s="202" t="s">
        <v>271</v>
      </c>
      <c r="J79" s="201">
        <v>83.7</v>
      </c>
      <c r="K79" s="203">
        <v>83.7</v>
      </c>
      <c r="L79" s="201">
        <v>50.2</v>
      </c>
      <c r="M79" s="201">
        <v>2.3199999999999998</v>
      </c>
      <c r="N79" s="201">
        <v>1.63</v>
      </c>
      <c r="O79" s="200">
        <v>99.3</v>
      </c>
      <c r="P79" s="201">
        <v>30.4</v>
      </c>
      <c r="Q79" s="203">
        <v>20</v>
      </c>
      <c r="R79" s="203">
        <v>1.1000000000000001</v>
      </c>
      <c r="S79" s="204">
        <v>0.36</v>
      </c>
      <c r="T79" s="200">
        <v>4.2000000000000003E-2</v>
      </c>
      <c r="U79" s="215">
        <v>44593</v>
      </c>
      <c r="V79" s="205" t="s">
        <v>661</v>
      </c>
      <c r="W79" s="200" t="s">
        <v>685</v>
      </c>
    </row>
    <row r="80" spans="1:23" ht="20.25" thickBot="1" x14ac:dyDescent="0.3">
      <c r="A80" s="206" t="s">
        <v>11</v>
      </c>
      <c r="B80" s="207" t="s">
        <v>665</v>
      </c>
      <c r="C80" s="208">
        <v>13.57</v>
      </c>
      <c r="D80" s="209">
        <v>43.8</v>
      </c>
      <c r="E80" s="209">
        <v>41.4</v>
      </c>
      <c r="F80" s="11"/>
      <c r="G80" s="11"/>
      <c r="H80" s="210">
        <v>17.68</v>
      </c>
      <c r="I80" s="210" t="s">
        <v>271</v>
      </c>
      <c r="J80" s="209">
        <v>92.7</v>
      </c>
      <c r="K80" s="211">
        <v>92.6</v>
      </c>
      <c r="L80" s="209">
        <v>55.6</v>
      </c>
      <c r="M80" s="209">
        <v>3.15</v>
      </c>
      <c r="N80" s="209">
        <v>1.88</v>
      </c>
      <c r="O80" s="208">
        <v>99.2</v>
      </c>
      <c r="P80" s="209">
        <v>32.1</v>
      </c>
      <c r="Q80" s="211">
        <v>20.7</v>
      </c>
      <c r="R80" s="211">
        <v>1</v>
      </c>
      <c r="S80" s="212">
        <v>0.35</v>
      </c>
      <c r="T80" s="208">
        <v>5.8000000000000003E-2</v>
      </c>
      <c r="U80" s="212">
        <v>2</v>
      </c>
      <c r="V80" s="213" t="s">
        <v>661</v>
      </c>
      <c r="W80" s="208" t="s">
        <v>686</v>
      </c>
    </row>
    <row r="81" spans="1:23" ht="21" thickTop="1" thickBot="1" x14ac:dyDescent="0.3">
      <c r="A81" s="198" t="s">
        <v>13</v>
      </c>
      <c r="B81" s="199" t="s">
        <v>687</v>
      </c>
      <c r="C81" s="200">
        <v>5.78</v>
      </c>
      <c r="D81" s="201">
        <v>69.3</v>
      </c>
      <c r="E81" s="201">
        <v>65.2</v>
      </c>
      <c r="F81" s="14"/>
      <c r="G81" s="14"/>
      <c r="H81" s="202">
        <v>15.75</v>
      </c>
      <c r="I81" s="202" t="s">
        <v>271</v>
      </c>
      <c r="J81" s="201">
        <v>33.200000000000003</v>
      </c>
      <c r="K81" s="203">
        <v>33.200000000000003</v>
      </c>
      <c r="L81" s="201">
        <v>19.899999999999999</v>
      </c>
      <c r="M81" s="201">
        <v>3.99</v>
      </c>
      <c r="N81" s="201">
        <v>2.67</v>
      </c>
      <c r="O81" s="200">
        <v>99.7</v>
      </c>
      <c r="P81" s="201">
        <v>12.9</v>
      </c>
      <c r="Q81" s="203">
        <v>9.4</v>
      </c>
      <c r="R81" s="203">
        <v>2</v>
      </c>
      <c r="S81" s="204">
        <v>0.39</v>
      </c>
      <c r="T81" s="200">
        <v>6.0999999999999999E-2</v>
      </c>
      <c r="U81" s="204">
        <v>2</v>
      </c>
      <c r="V81" s="205" t="s">
        <v>673</v>
      </c>
      <c r="W81" s="200" t="s">
        <v>688</v>
      </c>
    </row>
    <row r="82" spans="1:23" ht="20.25" thickBot="1" x14ac:dyDescent="0.3">
      <c r="A82" s="198" t="s">
        <v>13</v>
      </c>
      <c r="B82" s="199" t="s">
        <v>689</v>
      </c>
      <c r="C82" s="200">
        <v>6.98</v>
      </c>
      <c r="D82" s="201">
        <v>66.900000000000006</v>
      </c>
      <c r="E82" s="201">
        <v>64</v>
      </c>
      <c r="F82" s="14"/>
      <c r="G82" s="14"/>
      <c r="H82" s="202">
        <v>15.93</v>
      </c>
      <c r="I82" s="202" t="s">
        <v>271</v>
      </c>
      <c r="J82" s="201">
        <v>42.2</v>
      </c>
      <c r="K82" s="203">
        <v>42.1</v>
      </c>
      <c r="L82" s="201">
        <v>25.3</v>
      </c>
      <c r="M82" s="201">
        <v>2.88</v>
      </c>
      <c r="N82" s="201">
        <v>1.8</v>
      </c>
      <c r="O82" s="200">
        <v>99.5</v>
      </c>
      <c r="P82" s="201">
        <v>16</v>
      </c>
      <c r="Q82" s="203">
        <v>11.2</v>
      </c>
      <c r="R82" s="203">
        <v>1.5</v>
      </c>
      <c r="S82" s="204">
        <v>0.38</v>
      </c>
      <c r="T82" s="200">
        <v>4.3999999999999997E-2</v>
      </c>
      <c r="U82" s="215">
        <v>44593</v>
      </c>
      <c r="V82" s="205" t="s">
        <v>673</v>
      </c>
      <c r="W82" s="200" t="s">
        <v>690</v>
      </c>
    </row>
    <row r="83" spans="1:23" ht="20.25" thickBot="1" x14ac:dyDescent="0.3">
      <c r="A83" s="206" t="s">
        <v>13</v>
      </c>
      <c r="B83" s="207" t="s">
        <v>691</v>
      </c>
      <c r="C83" s="208">
        <v>7.53</v>
      </c>
      <c r="D83" s="209">
        <v>64.599999999999994</v>
      </c>
      <c r="E83" s="209">
        <v>61.7</v>
      </c>
      <c r="F83" s="11"/>
      <c r="G83" s="11"/>
      <c r="H83" s="210">
        <v>15.99</v>
      </c>
      <c r="I83" s="210" t="s">
        <v>271</v>
      </c>
      <c r="J83" s="209">
        <v>45.7</v>
      </c>
      <c r="K83" s="211">
        <v>45.7</v>
      </c>
      <c r="L83" s="209">
        <v>27.4</v>
      </c>
      <c r="M83" s="209">
        <v>2.99</v>
      </c>
      <c r="N83" s="209">
        <v>1.84</v>
      </c>
      <c r="O83" s="208">
        <v>99.4</v>
      </c>
      <c r="P83" s="209">
        <v>17</v>
      </c>
      <c r="Q83" s="211">
        <v>12.2</v>
      </c>
      <c r="R83" s="211">
        <v>1.5</v>
      </c>
      <c r="S83" s="212">
        <v>0.37</v>
      </c>
      <c r="T83" s="208">
        <v>4.7E-2</v>
      </c>
      <c r="U83" s="212">
        <v>2</v>
      </c>
      <c r="V83" s="213" t="s">
        <v>673</v>
      </c>
      <c r="W83" s="208" t="s">
        <v>692</v>
      </c>
    </row>
    <row r="84" spans="1:23" ht="26.25" thickTop="1" thickBot="1" x14ac:dyDescent="0.3">
      <c r="A84" s="198" t="s">
        <v>12</v>
      </c>
      <c r="B84" s="199" t="s">
        <v>667</v>
      </c>
      <c r="C84" s="109"/>
      <c r="D84" s="14"/>
      <c r="E84" s="14"/>
      <c r="F84" s="14"/>
      <c r="G84" s="14"/>
      <c r="H84" s="109"/>
      <c r="I84" s="109"/>
      <c r="J84" s="14"/>
      <c r="K84" s="14"/>
      <c r="L84" s="14"/>
      <c r="M84" s="14"/>
      <c r="N84" s="14"/>
      <c r="O84" s="109"/>
      <c r="P84" s="14"/>
      <c r="Q84" s="14"/>
      <c r="R84" s="14"/>
      <c r="S84" s="109"/>
      <c r="T84" s="109"/>
      <c r="U84" s="109"/>
      <c r="V84" s="205" t="s">
        <v>693</v>
      </c>
      <c r="W84" s="204" t="s">
        <v>93</v>
      </c>
    </row>
    <row r="85" spans="1:23" ht="20.25" thickBot="1" x14ac:dyDescent="0.3">
      <c r="A85" s="198" t="s">
        <v>12</v>
      </c>
      <c r="B85" s="199" t="s">
        <v>694</v>
      </c>
      <c r="C85" s="200">
        <v>8.98</v>
      </c>
      <c r="D85" s="201">
        <v>56</v>
      </c>
      <c r="E85" s="201">
        <v>52.7</v>
      </c>
      <c r="F85" s="14"/>
      <c r="G85" s="14"/>
      <c r="H85" s="202">
        <v>16.53</v>
      </c>
      <c r="I85" s="202" t="s">
        <v>271</v>
      </c>
      <c r="J85" s="201">
        <v>56.6</v>
      </c>
      <c r="K85" s="203">
        <v>56.6</v>
      </c>
      <c r="L85" s="201">
        <v>34</v>
      </c>
      <c r="M85" s="201">
        <v>3.69</v>
      </c>
      <c r="N85" s="201">
        <v>1.67</v>
      </c>
      <c r="O85" s="200">
        <v>99.7</v>
      </c>
      <c r="P85" s="201">
        <v>21.5</v>
      </c>
      <c r="Q85" s="203">
        <v>13.2</v>
      </c>
      <c r="R85" s="203">
        <v>1</v>
      </c>
      <c r="S85" s="204">
        <v>0.38</v>
      </c>
      <c r="T85" s="200">
        <v>6.0999999999999999E-2</v>
      </c>
      <c r="U85" s="204">
        <v>2</v>
      </c>
      <c r="V85" s="205" t="s">
        <v>695</v>
      </c>
      <c r="W85" s="200" t="s">
        <v>696</v>
      </c>
    </row>
    <row r="86" spans="1:23" ht="20.25" thickBot="1" x14ac:dyDescent="0.3">
      <c r="A86" s="198" t="s">
        <v>12</v>
      </c>
      <c r="B86" s="199" t="s">
        <v>697</v>
      </c>
      <c r="C86" s="200">
        <v>9.18</v>
      </c>
      <c r="D86" s="201">
        <v>53.4</v>
      </c>
      <c r="E86" s="201">
        <v>50.4</v>
      </c>
      <c r="F86" s="14"/>
      <c r="G86" s="14"/>
      <c r="H86" s="202">
        <v>16.670000000000002</v>
      </c>
      <c r="I86" s="202" t="s">
        <v>271</v>
      </c>
      <c r="J86" s="201">
        <v>57.9</v>
      </c>
      <c r="K86" s="203">
        <v>57.8</v>
      </c>
      <c r="L86" s="201">
        <v>34.799999999999997</v>
      </c>
      <c r="M86" s="201">
        <v>3.44</v>
      </c>
      <c r="N86" s="201">
        <v>1.65</v>
      </c>
      <c r="O86" s="200">
        <v>99.2</v>
      </c>
      <c r="P86" s="201">
        <v>21.1</v>
      </c>
      <c r="Q86" s="203">
        <v>12.8</v>
      </c>
      <c r="R86" s="203">
        <v>0.9</v>
      </c>
      <c r="S86" s="204">
        <v>0.36</v>
      </c>
      <c r="T86" s="200">
        <v>5.8000000000000003E-2</v>
      </c>
      <c r="U86" s="204">
        <v>2</v>
      </c>
      <c r="V86" s="205" t="s">
        <v>695</v>
      </c>
      <c r="W86" s="200" t="s">
        <v>698</v>
      </c>
    </row>
    <row r="87" spans="1:23" ht="20.25" thickBot="1" x14ac:dyDescent="0.3">
      <c r="A87" s="198" t="s">
        <v>12</v>
      </c>
      <c r="B87" s="199" t="s">
        <v>669</v>
      </c>
      <c r="C87" s="200">
        <v>10.14</v>
      </c>
      <c r="D87" s="201">
        <v>47</v>
      </c>
      <c r="E87" s="201">
        <v>41.7</v>
      </c>
      <c r="F87" s="14"/>
      <c r="G87" s="14"/>
      <c r="H87" s="202">
        <v>17.309999999999999</v>
      </c>
      <c r="I87" s="202" t="s">
        <v>271</v>
      </c>
      <c r="J87" s="201">
        <v>65.099999999999994</v>
      </c>
      <c r="K87" s="203">
        <v>65.099999999999994</v>
      </c>
      <c r="L87" s="201">
        <v>39.1</v>
      </c>
      <c r="M87" s="201">
        <v>6.41</v>
      </c>
      <c r="N87" s="201">
        <v>3.69</v>
      </c>
      <c r="O87" s="200">
        <v>99</v>
      </c>
      <c r="P87" s="201">
        <v>22.8</v>
      </c>
      <c r="Q87" s="203">
        <v>17.3</v>
      </c>
      <c r="R87" s="203">
        <v>2</v>
      </c>
      <c r="S87" s="204">
        <v>0.35</v>
      </c>
      <c r="T87" s="200">
        <v>0.114</v>
      </c>
      <c r="U87" s="204">
        <v>3</v>
      </c>
      <c r="V87" s="205" t="s">
        <v>699</v>
      </c>
      <c r="W87" s="200" t="s">
        <v>700</v>
      </c>
    </row>
    <row r="88" spans="1:23" ht="20.25" thickBot="1" x14ac:dyDescent="0.3">
      <c r="A88" s="206" t="s">
        <v>12</v>
      </c>
      <c r="B88" s="207" t="s">
        <v>671</v>
      </c>
      <c r="C88" s="208">
        <v>10.79</v>
      </c>
      <c r="D88" s="209">
        <v>42.3</v>
      </c>
      <c r="E88" s="209">
        <v>40.299999999999997</v>
      </c>
      <c r="F88" s="11"/>
      <c r="G88" s="11"/>
      <c r="H88" s="210">
        <v>17.670000000000002</v>
      </c>
      <c r="I88" s="210" t="s">
        <v>271</v>
      </c>
      <c r="J88" s="209">
        <v>69.7</v>
      </c>
      <c r="K88" s="211">
        <v>69.7</v>
      </c>
      <c r="L88" s="209">
        <v>41.8</v>
      </c>
      <c r="M88" s="209">
        <v>2.7</v>
      </c>
      <c r="N88" s="209">
        <v>1.3</v>
      </c>
      <c r="O88" s="208">
        <v>99.3</v>
      </c>
      <c r="P88" s="209">
        <v>26.2</v>
      </c>
      <c r="Q88" s="211">
        <v>14.2</v>
      </c>
      <c r="R88" s="211">
        <v>1</v>
      </c>
      <c r="S88" s="212">
        <v>0.38</v>
      </c>
      <c r="T88" s="208">
        <v>4.9000000000000002E-2</v>
      </c>
      <c r="U88" s="212">
        <v>2</v>
      </c>
      <c r="V88" s="213" t="s">
        <v>695</v>
      </c>
      <c r="W88" s="208" t="s">
        <v>701</v>
      </c>
    </row>
    <row r="89" spans="1:23" ht="15.75" thickTop="1" x14ac:dyDescent="0.25"/>
  </sheetData>
  <mergeCells count="33">
    <mergeCell ref="A1:A5"/>
    <mergeCell ref="B1:B5"/>
    <mergeCell ref="D1:H1"/>
    <mergeCell ref="J1:O1"/>
    <mergeCell ref="P1:S1"/>
    <mergeCell ref="A24:A28"/>
    <mergeCell ref="B24:B28"/>
    <mergeCell ref="D24:H24"/>
    <mergeCell ref="J24:O24"/>
    <mergeCell ref="Q24:T24"/>
    <mergeCell ref="W1:W5"/>
    <mergeCell ref="D2:E3"/>
    <mergeCell ref="H2:H5"/>
    <mergeCell ref="K2:K5"/>
    <mergeCell ref="L2:L5"/>
    <mergeCell ref="V1:V5"/>
    <mergeCell ref="W24:W28"/>
    <mergeCell ref="X24:X28"/>
    <mergeCell ref="D25:E26"/>
    <mergeCell ref="H25:H28"/>
    <mergeCell ref="K25:K28"/>
    <mergeCell ref="L25:L28"/>
    <mergeCell ref="A59:A63"/>
    <mergeCell ref="B59:B63"/>
    <mergeCell ref="D59:H59"/>
    <mergeCell ref="J59:O59"/>
    <mergeCell ref="P59:S59"/>
    <mergeCell ref="W59:W63"/>
    <mergeCell ref="D60:E61"/>
    <mergeCell ref="H60:H63"/>
    <mergeCell ref="K60:K63"/>
    <mergeCell ref="L60:L63"/>
    <mergeCell ref="V59:V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446F-182A-4445-9F4C-C8E8B7A7476A}">
  <dimension ref="A1:U69"/>
  <sheetViews>
    <sheetView workbookViewId="0">
      <selection activeCell="E53" sqref="E53"/>
    </sheetView>
  </sheetViews>
  <sheetFormatPr defaultRowHeight="15" x14ac:dyDescent="0.25"/>
  <sheetData>
    <row r="1" spans="1:21" x14ac:dyDescent="0.25">
      <c r="A1" t="s">
        <v>702</v>
      </c>
      <c r="B1" t="s">
        <v>703</v>
      </c>
      <c r="C1" t="s">
        <v>237</v>
      </c>
      <c r="D1" t="s">
        <v>704</v>
      </c>
      <c r="E1" t="s">
        <v>87</v>
      </c>
      <c r="T1">
        <v>1.4</v>
      </c>
      <c r="U1">
        <v>0</v>
      </c>
    </row>
    <row r="2" spans="1:21" ht="29.25" thickBot="1" x14ac:dyDescent="0.3">
      <c r="A2" s="114" t="s">
        <v>27</v>
      </c>
      <c r="B2" s="56" t="s">
        <v>143</v>
      </c>
      <c r="C2" s="105">
        <v>6.96</v>
      </c>
      <c r="D2" s="56">
        <v>19.5</v>
      </c>
      <c r="E2" s="103">
        <v>1</v>
      </c>
      <c r="T2">
        <v>1.4</v>
      </c>
      <c r="U2">
        <v>250</v>
      </c>
    </row>
    <row r="3" spans="1:21" ht="29.25" thickBot="1" x14ac:dyDescent="0.3">
      <c r="A3" s="114" t="s">
        <v>27</v>
      </c>
      <c r="B3" s="56" t="s">
        <v>635</v>
      </c>
      <c r="C3" s="105">
        <v>6.96</v>
      </c>
      <c r="D3" s="55">
        <v>9</v>
      </c>
      <c r="E3" s="103">
        <v>1</v>
      </c>
      <c r="T3">
        <v>8.5</v>
      </c>
      <c r="U3">
        <v>0</v>
      </c>
    </row>
    <row r="4" spans="1:21" ht="29.25" thickBot="1" x14ac:dyDescent="0.3">
      <c r="A4" s="114" t="s">
        <v>27</v>
      </c>
      <c r="B4" s="56" t="s">
        <v>145</v>
      </c>
      <c r="C4" s="105">
        <v>10.24</v>
      </c>
      <c r="D4" s="56">
        <v>28.5</v>
      </c>
      <c r="E4" s="103">
        <v>1</v>
      </c>
      <c r="T4">
        <v>8.5</v>
      </c>
      <c r="U4">
        <v>250</v>
      </c>
    </row>
    <row r="5" spans="1:21" ht="29.25" thickBot="1" x14ac:dyDescent="0.3">
      <c r="A5" s="114" t="s">
        <v>27</v>
      </c>
      <c r="B5" s="56" t="s">
        <v>639</v>
      </c>
      <c r="C5" s="105">
        <v>10.24</v>
      </c>
      <c r="D5" s="56">
        <v>11.6</v>
      </c>
      <c r="E5" s="103">
        <v>1</v>
      </c>
      <c r="T5">
        <v>14</v>
      </c>
      <c r="U5">
        <v>0</v>
      </c>
    </row>
    <row r="6" spans="1:21" ht="29.25" thickBot="1" x14ac:dyDescent="0.3">
      <c r="A6" s="114" t="s">
        <v>27</v>
      </c>
      <c r="B6" s="56" t="s">
        <v>147</v>
      </c>
      <c r="C6" s="105">
        <v>12.1</v>
      </c>
      <c r="D6" s="56">
        <v>32.700000000000003</v>
      </c>
      <c r="E6" s="103">
        <v>1</v>
      </c>
      <c r="T6">
        <v>14</v>
      </c>
      <c r="U6">
        <v>250</v>
      </c>
    </row>
    <row r="7" spans="1:21" ht="29.25" thickBot="1" x14ac:dyDescent="0.3">
      <c r="A7" s="114" t="s">
        <v>27</v>
      </c>
      <c r="B7" s="56" t="s">
        <v>642</v>
      </c>
      <c r="C7" s="105">
        <v>12.1</v>
      </c>
      <c r="D7" s="56">
        <v>15.2</v>
      </c>
      <c r="E7" s="103">
        <v>1</v>
      </c>
    </row>
    <row r="8" spans="1:21" ht="29.25" thickBot="1" x14ac:dyDescent="0.3">
      <c r="A8" s="114" t="s">
        <v>27</v>
      </c>
      <c r="B8" s="56" t="s">
        <v>151</v>
      </c>
      <c r="C8" s="105">
        <v>14.1</v>
      </c>
      <c r="D8" s="56">
        <v>43.4</v>
      </c>
      <c r="E8" s="103">
        <v>1</v>
      </c>
    </row>
    <row r="9" spans="1:21" ht="29.25" thickBot="1" x14ac:dyDescent="0.3">
      <c r="A9" s="230" t="s">
        <v>27</v>
      </c>
      <c r="B9" s="128" t="s">
        <v>645</v>
      </c>
      <c r="C9" s="231">
        <v>14.52</v>
      </c>
      <c r="D9" s="128">
        <v>32.299999999999997</v>
      </c>
      <c r="E9" s="232">
        <v>4</v>
      </c>
    </row>
    <row r="10" spans="1:21" ht="29.25" thickBot="1" x14ac:dyDescent="0.3">
      <c r="A10" s="114" t="s">
        <v>27</v>
      </c>
      <c r="B10" s="56" t="s">
        <v>648</v>
      </c>
      <c r="C10" s="105">
        <v>14.52</v>
      </c>
      <c r="D10" s="56">
        <v>18.7</v>
      </c>
      <c r="E10" s="103">
        <v>1</v>
      </c>
    </row>
    <row r="11" spans="1:21" ht="29.25" thickBot="1" x14ac:dyDescent="0.3">
      <c r="A11" s="114" t="s">
        <v>27</v>
      </c>
      <c r="B11" s="56" t="s">
        <v>650</v>
      </c>
      <c r="C11" s="105">
        <v>14.52</v>
      </c>
      <c r="D11" s="56">
        <v>43.7</v>
      </c>
      <c r="E11" s="103">
        <v>1</v>
      </c>
    </row>
    <row r="12" spans="1:21" ht="29.25" thickBot="1" x14ac:dyDescent="0.3">
      <c r="A12" s="114" t="s">
        <v>27</v>
      </c>
      <c r="B12" s="56" t="s">
        <v>652</v>
      </c>
      <c r="C12" s="105">
        <v>14.89</v>
      </c>
      <c r="D12" s="56">
        <v>47.2</v>
      </c>
      <c r="E12" s="103">
        <v>1</v>
      </c>
    </row>
    <row r="13" spans="1:21" ht="29.25" thickBot="1" x14ac:dyDescent="0.3">
      <c r="A13" s="116" t="s">
        <v>27</v>
      </c>
      <c r="B13" s="61" t="s">
        <v>654</v>
      </c>
      <c r="C13" s="77">
        <v>14.89</v>
      </c>
      <c r="D13" s="61">
        <v>20.9</v>
      </c>
      <c r="E13" s="75">
        <v>1</v>
      </c>
    </row>
    <row r="14" spans="1:21" ht="30" thickTop="1" thickBot="1" x14ac:dyDescent="0.3">
      <c r="A14" s="216" t="s">
        <v>27</v>
      </c>
      <c r="B14" s="73">
        <v>2</v>
      </c>
      <c r="C14" s="216">
        <v>10.24</v>
      </c>
      <c r="D14" s="72">
        <v>28.5</v>
      </c>
      <c r="E14" s="217">
        <v>1</v>
      </c>
    </row>
    <row r="15" spans="1:21" ht="29.25" thickBot="1" x14ac:dyDescent="0.3">
      <c r="A15" s="218" t="s">
        <v>27</v>
      </c>
      <c r="B15" s="55">
        <v>2</v>
      </c>
      <c r="C15" s="218">
        <v>10.24</v>
      </c>
      <c r="D15" s="56">
        <v>11.6</v>
      </c>
      <c r="E15" s="54">
        <v>1</v>
      </c>
    </row>
    <row r="16" spans="1:21" ht="15.75" thickBot="1" x14ac:dyDescent="0.3"/>
    <row r="17" spans="1:5" ht="29.25" thickBot="1" x14ac:dyDescent="0.3">
      <c r="A17" s="219" t="s">
        <v>25</v>
      </c>
      <c r="B17" s="220" t="s">
        <v>659</v>
      </c>
      <c r="C17" s="233">
        <v>10.6</v>
      </c>
      <c r="D17" s="220">
        <v>26.1</v>
      </c>
      <c r="E17" s="221">
        <v>2</v>
      </c>
    </row>
    <row r="18" spans="1:5" ht="29.25" thickBot="1" x14ac:dyDescent="0.3">
      <c r="A18" s="218" t="s">
        <v>25</v>
      </c>
      <c r="B18" s="56" t="s">
        <v>659</v>
      </c>
      <c r="C18" s="233">
        <v>10.48</v>
      </c>
      <c r="D18" s="56">
        <v>16</v>
      </c>
      <c r="E18" s="54">
        <v>2</v>
      </c>
    </row>
    <row r="19" spans="1:5" ht="29.25" thickBot="1" x14ac:dyDescent="0.3">
      <c r="A19" s="114" t="s">
        <v>24</v>
      </c>
      <c r="B19" s="56" t="s">
        <v>280</v>
      </c>
      <c r="C19" s="105">
        <v>9.08</v>
      </c>
      <c r="D19" s="56">
        <v>24.1</v>
      </c>
      <c r="E19" s="103">
        <v>3</v>
      </c>
    </row>
    <row r="20" spans="1:5" ht="29.25" thickBot="1" x14ac:dyDescent="0.3">
      <c r="A20" s="116" t="s">
        <v>24</v>
      </c>
      <c r="B20" s="61" t="s">
        <v>297</v>
      </c>
      <c r="C20" s="77">
        <v>10.130000000000001</v>
      </c>
      <c r="D20" s="61">
        <v>25.3</v>
      </c>
      <c r="E20" s="75">
        <v>3</v>
      </c>
    </row>
    <row r="21" spans="1:5" ht="30" thickTop="1" thickBot="1" x14ac:dyDescent="0.3">
      <c r="A21" s="114" t="s">
        <v>23</v>
      </c>
      <c r="B21" s="56" t="s">
        <v>280</v>
      </c>
      <c r="C21" s="105">
        <v>9.07</v>
      </c>
      <c r="D21" s="56">
        <v>24.9</v>
      </c>
      <c r="E21" s="103">
        <v>3</v>
      </c>
    </row>
    <row r="22" spans="1:5" ht="29.25" thickBot="1" x14ac:dyDescent="0.3">
      <c r="A22" s="114" t="s">
        <v>23</v>
      </c>
      <c r="B22" s="56" t="s">
        <v>297</v>
      </c>
      <c r="C22" s="105">
        <v>10.07</v>
      </c>
      <c r="D22" s="56">
        <v>26.4</v>
      </c>
      <c r="E22" s="103">
        <v>2</v>
      </c>
    </row>
    <row r="23" spans="1:5" ht="29.25" thickBot="1" x14ac:dyDescent="0.3">
      <c r="A23" s="116" t="s">
        <v>23</v>
      </c>
      <c r="B23" s="61" t="s">
        <v>340</v>
      </c>
      <c r="C23" s="77">
        <v>11.07</v>
      </c>
      <c r="D23" s="61">
        <v>25.9</v>
      </c>
      <c r="E23" s="75">
        <v>3</v>
      </c>
    </row>
    <row r="24" spans="1:5" ht="30" thickTop="1" thickBot="1" x14ac:dyDescent="0.3">
      <c r="A24" s="114" t="s">
        <v>22</v>
      </c>
      <c r="B24" s="57" t="s">
        <v>361</v>
      </c>
      <c r="C24" s="105">
        <v>6.4</v>
      </c>
      <c r="D24" s="56">
        <v>14.8</v>
      </c>
      <c r="E24" s="103">
        <v>2</v>
      </c>
    </row>
    <row r="25" spans="1:5" ht="29.25" thickBot="1" x14ac:dyDescent="0.3">
      <c r="A25" s="114" t="s">
        <v>22</v>
      </c>
      <c r="B25" s="57" t="s">
        <v>377</v>
      </c>
      <c r="C25" s="105">
        <v>7.3</v>
      </c>
      <c r="D25" s="56">
        <v>17.2</v>
      </c>
      <c r="E25" s="103">
        <v>1</v>
      </c>
    </row>
    <row r="26" spans="1:5" ht="29.25" thickBot="1" x14ac:dyDescent="0.3">
      <c r="A26" s="114" t="s">
        <v>22</v>
      </c>
      <c r="B26" s="57" t="s">
        <v>392</v>
      </c>
      <c r="C26" s="105">
        <v>8.7799999999999994</v>
      </c>
      <c r="D26" s="56">
        <v>22.6</v>
      </c>
      <c r="E26" s="103">
        <v>3</v>
      </c>
    </row>
    <row r="27" spans="1:5" ht="29.25" thickBot="1" x14ac:dyDescent="0.3">
      <c r="A27" s="114" t="s">
        <v>21</v>
      </c>
      <c r="B27" s="57" t="s">
        <v>356</v>
      </c>
      <c r="C27" s="105">
        <v>5.78</v>
      </c>
      <c r="D27" s="56">
        <v>13.5</v>
      </c>
      <c r="E27" s="103">
        <v>3</v>
      </c>
    </row>
    <row r="28" spans="1:5" ht="29.25" thickBot="1" x14ac:dyDescent="0.3">
      <c r="A28" s="114" t="s">
        <v>21</v>
      </c>
      <c r="B28" s="57" t="s">
        <v>361</v>
      </c>
      <c r="C28" s="105">
        <v>6.37</v>
      </c>
      <c r="D28" s="56">
        <v>16.100000000000001</v>
      </c>
      <c r="E28" s="103">
        <v>1</v>
      </c>
    </row>
    <row r="29" spans="1:5" ht="29.25" thickBot="1" x14ac:dyDescent="0.3">
      <c r="A29" s="114" t="s">
        <v>21</v>
      </c>
      <c r="B29" s="57" t="s">
        <v>377</v>
      </c>
      <c r="C29" s="105">
        <v>7.37</v>
      </c>
      <c r="D29" s="56">
        <v>17.100000000000001</v>
      </c>
      <c r="E29" s="103">
        <v>1</v>
      </c>
    </row>
    <row r="30" spans="1:5" ht="29.25" thickBot="1" x14ac:dyDescent="0.3">
      <c r="A30" s="114" t="s">
        <v>21</v>
      </c>
      <c r="B30" s="57" t="s">
        <v>392</v>
      </c>
      <c r="C30" s="105">
        <v>8.7799999999999994</v>
      </c>
      <c r="D30" s="56">
        <v>21.4</v>
      </c>
      <c r="E30" s="103">
        <v>3</v>
      </c>
    </row>
    <row r="31" spans="1:5" ht="29.25" thickBot="1" x14ac:dyDescent="0.3">
      <c r="A31" s="114" t="s">
        <v>20</v>
      </c>
      <c r="B31" s="57" t="s">
        <v>361</v>
      </c>
      <c r="C31" s="105">
        <v>6.73</v>
      </c>
      <c r="D31" s="56">
        <v>16</v>
      </c>
      <c r="E31" s="103">
        <v>3</v>
      </c>
    </row>
    <row r="32" spans="1:5" ht="29.25" thickBot="1" x14ac:dyDescent="0.3">
      <c r="A32" s="114" t="s">
        <v>20</v>
      </c>
      <c r="B32" s="57" t="s">
        <v>467</v>
      </c>
      <c r="C32" s="105">
        <v>9.6999999999999993</v>
      </c>
      <c r="D32" s="56">
        <v>22.8</v>
      </c>
      <c r="E32" s="103">
        <v>3</v>
      </c>
    </row>
    <row r="33" spans="1:5" ht="29.25" thickBot="1" x14ac:dyDescent="0.3">
      <c r="A33" s="222" t="s">
        <v>19</v>
      </c>
      <c r="B33" s="223" t="s">
        <v>392</v>
      </c>
      <c r="C33" s="224">
        <v>8.7799999999999994</v>
      </c>
      <c r="D33" s="220">
        <v>21.4</v>
      </c>
      <c r="E33" s="225">
        <v>3</v>
      </c>
    </row>
    <row r="34" spans="1:5" ht="29.25" thickBot="1" x14ac:dyDescent="0.3">
      <c r="A34" s="114" t="s">
        <v>19</v>
      </c>
      <c r="B34" s="57" t="s">
        <v>467</v>
      </c>
      <c r="C34" s="105">
        <v>9.73</v>
      </c>
      <c r="D34" s="56">
        <v>24.7</v>
      </c>
      <c r="E34" s="103">
        <v>2</v>
      </c>
    </row>
    <row r="35" spans="1:5" ht="29.25" thickBot="1" x14ac:dyDescent="0.3">
      <c r="A35" s="114" t="s">
        <v>19</v>
      </c>
      <c r="B35" s="57" t="s">
        <v>504</v>
      </c>
      <c r="C35" s="105">
        <v>10.68</v>
      </c>
      <c r="D35" s="56">
        <v>25.6</v>
      </c>
      <c r="E35" s="103">
        <v>3</v>
      </c>
    </row>
    <row r="36" spans="1:5" ht="29.25" thickBot="1" x14ac:dyDescent="0.3">
      <c r="A36" s="114" t="s">
        <v>18</v>
      </c>
      <c r="B36" s="57" t="s">
        <v>356</v>
      </c>
      <c r="C36" s="105">
        <v>5.78</v>
      </c>
      <c r="D36" s="56">
        <v>12.5</v>
      </c>
      <c r="E36" s="103">
        <v>3</v>
      </c>
    </row>
    <row r="37" spans="1:5" ht="29.25" thickBot="1" x14ac:dyDescent="0.3">
      <c r="A37" s="114" t="s">
        <v>18</v>
      </c>
      <c r="B37" s="57" t="s">
        <v>392</v>
      </c>
      <c r="C37" s="105">
        <v>8.7799999999999994</v>
      </c>
      <c r="D37" s="56">
        <v>19.8</v>
      </c>
      <c r="E37" s="103">
        <v>3</v>
      </c>
    </row>
    <row r="38" spans="1:5" ht="29.25" thickBot="1" x14ac:dyDescent="0.3">
      <c r="A38" s="114" t="s">
        <v>17</v>
      </c>
      <c r="B38" s="57" t="s">
        <v>538</v>
      </c>
      <c r="C38" s="105">
        <v>5.87</v>
      </c>
      <c r="D38" s="56">
        <v>12.7</v>
      </c>
      <c r="E38" s="103">
        <v>4</v>
      </c>
    </row>
    <row r="39" spans="1:5" ht="29.25" thickBot="1" x14ac:dyDescent="0.3">
      <c r="A39" s="114" t="s">
        <v>17</v>
      </c>
      <c r="B39" s="57" t="s">
        <v>157</v>
      </c>
      <c r="C39" s="105">
        <v>6.3</v>
      </c>
      <c r="D39" s="56">
        <v>15.4</v>
      </c>
      <c r="E39" s="103">
        <v>1</v>
      </c>
    </row>
    <row r="40" spans="1:5" ht="29.25" thickBot="1" x14ac:dyDescent="0.3">
      <c r="A40" s="114" t="s">
        <v>17</v>
      </c>
      <c r="B40" s="57" t="s">
        <v>171</v>
      </c>
      <c r="C40" s="105">
        <v>9.06</v>
      </c>
      <c r="D40" s="56">
        <v>21.6</v>
      </c>
      <c r="E40" s="103">
        <v>2</v>
      </c>
    </row>
    <row r="41" spans="1:5" ht="29.25" thickBot="1" x14ac:dyDescent="0.3">
      <c r="A41" s="114" t="s">
        <v>16</v>
      </c>
      <c r="B41" s="57" t="s">
        <v>157</v>
      </c>
      <c r="C41" s="105">
        <v>6.28</v>
      </c>
      <c r="D41" s="56">
        <v>16.3</v>
      </c>
      <c r="E41" s="103">
        <v>2</v>
      </c>
    </row>
    <row r="42" spans="1:5" ht="29.25" thickBot="1" x14ac:dyDescent="0.3">
      <c r="A42" s="114" t="s">
        <v>16</v>
      </c>
      <c r="B42" s="57" t="s">
        <v>171</v>
      </c>
      <c r="C42" s="105">
        <v>9.3699999999999992</v>
      </c>
      <c r="D42" s="56">
        <v>21.2</v>
      </c>
      <c r="E42" s="103">
        <v>2</v>
      </c>
    </row>
    <row r="43" spans="1:5" ht="29.25" thickBot="1" x14ac:dyDescent="0.3">
      <c r="A43" s="114" t="s">
        <v>15</v>
      </c>
      <c r="B43" s="57" t="s">
        <v>157</v>
      </c>
      <c r="C43" s="105">
        <v>6.1</v>
      </c>
      <c r="D43" s="56">
        <v>13.8</v>
      </c>
      <c r="E43" s="103">
        <v>1</v>
      </c>
    </row>
    <row r="44" spans="1:5" ht="29.25" thickBot="1" x14ac:dyDescent="0.3">
      <c r="A44" s="116" t="s">
        <v>15</v>
      </c>
      <c r="B44" s="62" t="s">
        <v>611</v>
      </c>
      <c r="C44" s="77">
        <v>7.04</v>
      </c>
      <c r="D44" s="61">
        <v>16.3</v>
      </c>
      <c r="E44" s="75">
        <v>2</v>
      </c>
    </row>
    <row r="45" spans="1:5" ht="30" thickTop="1" thickBot="1" x14ac:dyDescent="0.3">
      <c r="A45" s="226" t="s">
        <v>14</v>
      </c>
      <c r="B45" s="57" t="s">
        <v>660</v>
      </c>
      <c r="C45" s="105">
        <v>11.7</v>
      </c>
      <c r="D45" s="56">
        <v>26.3</v>
      </c>
      <c r="E45" s="103">
        <v>3</v>
      </c>
    </row>
    <row r="46" spans="1:5" ht="29.25" thickBot="1" x14ac:dyDescent="0.3">
      <c r="A46" s="226" t="s">
        <v>14</v>
      </c>
      <c r="B46" s="57" t="s">
        <v>663</v>
      </c>
      <c r="C46" s="105">
        <v>12.9</v>
      </c>
      <c r="D46" s="56">
        <v>33.5</v>
      </c>
      <c r="E46" s="103">
        <v>1</v>
      </c>
    </row>
    <row r="47" spans="1:5" ht="29.25" thickBot="1" x14ac:dyDescent="0.3">
      <c r="A47" s="227" t="s">
        <v>14</v>
      </c>
      <c r="B47" s="62" t="s">
        <v>665</v>
      </c>
      <c r="C47" s="77">
        <v>13.75</v>
      </c>
      <c r="D47" s="61">
        <v>36.299999999999997</v>
      </c>
      <c r="E47" s="75">
        <v>1</v>
      </c>
    </row>
    <row r="48" spans="1:5" ht="30" thickTop="1" thickBot="1" x14ac:dyDescent="0.3">
      <c r="A48" s="226" t="s">
        <v>11</v>
      </c>
      <c r="B48" s="57" t="s">
        <v>667</v>
      </c>
      <c r="C48" s="105">
        <v>8.7799999999999994</v>
      </c>
      <c r="D48" s="56">
        <v>18.899999999999999</v>
      </c>
      <c r="E48" s="103">
        <v>3</v>
      </c>
    </row>
    <row r="49" spans="1:5" ht="29.25" thickBot="1" x14ac:dyDescent="0.3">
      <c r="A49" s="226" t="s">
        <v>11</v>
      </c>
      <c r="B49" s="57" t="s">
        <v>669</v>
      </c>
      <c r="C49" s="105">
        <v>10.18</v>
      </c>
      <c r="D49" s="56">
        <v>22.7</v>
      </c>
      <c r="E49" s="103">
        <v>3</v>
      </c>
    </row>
    <row r="50" spans="1:5" ht="29.25" thickBot="1" x14ac:dyDescent="0.3">
      <c r="A50" s="227" t="s">
        <v>11</v>
      </c>
      <c r="B50" s="62" t="s">
        <v>671</v>
      </c>
      <c r="C50" s="77">
        <v>10.65</v>
      </c>
      <c r="D50" s="61">
        <v>24.9</v>
      </c>
      <c r="E50" s="75">
        <v>2</v>
      </c>
    </row>
    <row r="51" spans="1:5" ht="30" thickTop="1" thickBot="1" x14ac:dyDescent="0.3">
      <c r="A51" s="226" t="s">
        <v>13</v>
      </c>
      <c r="B51" s="57" t="s">
        <v>660</v>
      </c>
      <c r="C51" s="105">
        <v>13.78</v>
      </c>
      <c r="D51" s="56">
        <v>32.200000000000003</v>
      </c>
      <c r="E51" s="103">
        <v>2</v>
      </c>
    </row>
    <row r="52" spans="1:5" ht="29.25" thickBot="1" x14ac:dyDescent="0.3">
      <c r="A52" s="226" t="s">
        <v>13</v>
      </c>
      <c r="B52" s="57" t="s">
        <v>663</v>
      </c>
      <c r="C52" s="105">
        <v>14.58</v>
      </c>
      <c r="D52" s="56">
        <v>42</v>
      </c>
      <c r="E52" s="103">
        <v>1</v>
      </c>
    </row>
    <row r="53" spans="1:5" ht="29.25" thickBot="1" x14ac:dyDescent="0.3">
      <c r="A53" s="227" t="s">
        <v>13</v>
      </c>
      <c r="B53" s="62" t="s">
        <v>665</v>
      </c>
      <c r="C53" s="77">
        <v>15.28</v>
      </c>
      <c r="D53" s="61">
        <v>38.6</v>
      </c>
      <c r="E53" s="228">
        <v>44593</v>
      </c>
    </row>
    <row r="54" spans="1:5" ht="30" thickTop="1" thickBot="1" x14ac:dyDescent="0.3">
      <c r="A54" s="226" t="s">
        <v>10</v>
      </c>
      <c r="B54" s="57" t="s">
        <v>667</v>
      </c>
      <c r="C54" s="105">
        <v>8.5399999999999991</v>
      </c>
      <c r="D54" s="56">
        <v>19.3</v>
      </c>
      <c r="E54" s="103">
        <v>3</v>
      </c>
    </row>
    <row r="55" spans="1:5" ht="29.25" thickBot="1" x14ac:dyDescent="0.3">
      <c r="A55" s="226" t="s">
        <v>10</v>
      </c>
      <c r="B55" s="57" t="s">
        <v>669</v>
      </c>
      <c r="C55" s="105">
        <v>9.73</v>
      </c>
      <c r="D55" s="56">
        <v>22.5</v>
      </c>
      <c r="E55" s="103">
        <v>2</v>
      </c>
    </row>
    <row r="56" spans="1:5" ht="29.25" thickBot="1" x14ac:dyDescent="0.3">
      <c r="A56" s="227" t="s">
        <v>10</v>
      </c>
      <c r="B56" s="62" t="s">
        <v>671</v>
      </c>
      <c r="C56" s="77">
        <v>10.67</v>
      </c>
      <c r="D56" s="61">
        <v>24.7</v>
      </c>
      <c r="E56" s="75">
        <v>2</v>
      </c>
    </row>
    <row r="57" spans="1:5" ht="30" thickTop="1" thickBot="1" x14ac:dyDescent="0.3">
      <c r="A57" s="226" t="s">
        <v>11</v>
      </c>
      <c r="B57" s="57" t="s">
        <v>660</v>
      </c>
      <c r="C57" s="105">
        <v>11.55</v>
      </c>
      <c r="D57" s="56">
        <v>26.7</v>
      </c>
      <c r="E57" s="103">
        <v>4</v>
      </c>
    </row>
    <row r="58" spans="1:5" ht="29.25" thickBot="1" x14ac:dyDescent="0.3">
      <c r="A58" s="226" t="s">
        <v>11</v>
      </c>
      <c r="B58" s="57" t="s">
        <v>681</v>
      </c>
      <c r="C58" s="105">
        <v>11.71</v>
      </c>
      <c r="D58" s="56">
        <v>28.4</v>
      </c>
      <c r="E58" s="103">
        <v>3</v>
      </c>
    </row>
    <row r="59" spans="1:5" ht="29.25" thickBot="1" x14ac:dyDescent="0.3">
      <c r="A59" s="226" t="s">
        <v>11</v>
      </c>
      <c r="B59" s="57" t="s">
        <v>683</v>
      </c>
      <c r="C59" s="105">
        <v>11.87</v>
      </c>
      <c r="D59" s="56">
        <v>28.2</v>
      </c>
      <c r="E59" s="103">
        <v>3</v>
      </c>
    </row>
    <row r="60" spans="1:5" ht="29.25" thickBot="1" x14ac:dyDescent="0.3">
      <c r="A60" s="226" t="s">
        <v>11</v>
      </c>
      <c r="B60" s="57" t="s">
        <v>663</v>
      </c>
      <c r="C60" s="105">
        <v>12.73</v>
      </c>
      <c r="D60" s="56">
        <v>30.4</v>
      </c>
      <c r="E60" s="229">
        <v>44593</v>
      </c>
    </row>
    <row r="61" spans="1:5" ht="29.25" thickBot="1" x14ac:dyDescent="0.3">
      <c r="A61" s="227" t="s">
        <v>11</v>
      </c>
      <c r="B61" s="62" t="s">
        <v>665</v>
      </c>
      <c r="C61" s="77">
        <v>13.57</v>
      </c>
      <c r="D61" s="61">
        <v>32.1</v>
      </c>
      <c r="E61" s="75">
        <v>2</v>
      </c>
    </row>
    <row r="62" spans="1:5" ht="30" thickTop="1" thickBot="1" x14ac:dyDescent="0.3">
      <c r="A62" s="226" t="s">
        <v>13</v>
      </c>
      <c r="B62" s="57" t="s">
        <v>687</v>
      </c>
      <c r="C62" s="105">
        <v>5.78</v>
      </c>
      <c r="D62" s="56">
        <v>12.9</v>
      </c>
      <c r="E62" s="103">
        <v>2</v>
      </c>
    </row>
    <row r="63" spans="1:5" ht="29.25" thickBot="1" x14ac:dyDescent="0.3">
      <c r="A63" s="226" t="s">
        <v>13</v>
      </c>
      <c r="B63" s="57" t="s">
        <v>689</v>
      </c>
      <c r="C63" s="105">
        <v>6.98</v>
      </c>
      <c r="D63" s="56">
        <v>16</v>
      </c>
      <c r="E63" s="229">
        <v>44593</v>
      </c>
    </row>
    <row r="64" spans="1:5" ht="29.25" thickBot="1" x14ac:dyDescent="0.3">
      <c r="A64" s="227" t="s">
        <v>13</v>
      </c>
      <c r="B64" s="62" t="s">
        <v>691</v>
      </c>
      <c r="C64" s="77">
        <v>7.53</v>
      </c>
      <c r="D64" s="61">
        <v>17</v>
      </c>
      <c r="E64" s="75">
        <v>2</v>
      </c>
    </row>
    <row r="65" spans="1:5" ht="30" thickTop="1" thickBot="1" x14ac:dyDescent="0.3">
      <c r="A65" s="226" t="s">
        <v>12</v>
      </c>
      <c r="B65" s="57" t="s">
        <v>694</v>
      </c>
      <c r="C65" s="105">
        <v>8.98</v>
      </c>
      <c r="D65" s="56">
        <v>21.5</v>
      </c>
      <c r="E65" s="103">
        <v>2</v>
      </c>
    </row>
    <row r="66" spans="1:5" ht="29.25" thickBot="1" x14ac:dyDescent="0.3">
      <c r="A66" s="226" t="s">
        <v>12</v>
      </c>
      <c r="B66" s="57" t="s">
        <v>697</v>
      </c>
      <c r="C66" s="105">
        <v>9.18</v>
      </c>
      <c r="D66" s="56">
        <v>21.1</v>
      </c>
      <c r="E66" s="103">
        <v>2</v>
      </c>
    </row>
    <row r="67" spans="1:5" ht="29.25" thickBot="1" x14ac:dyDescent="0.3">
      <c r="A67" s="226" t="s">
        <v>12</v>
      </c>
      <c r="B67" s="57" t="s">
        <v>669</v>
      </c>
      <c r="C67" s="105">
        <v>10.14</v>
      </c>
      <c r="D67" s="56">
        <v>22.8</v>
      </c>
      <c r="E67" s="103">
        <v>3</v>
      </c>
    </row>
    <row r="68" spans="1:5" ht="29.25" thickBot="1" x14ac:dyDescent="0.3">
      <c r="A68" s="227" t="s">
        <v>12</v>
      </c>
      <c r="B68" s="62" t="s">
        <v>671</v>
      </c>
      <c r="C68" s="77">
        <v>10.79</v>
      </c>
      <c r="D68" s="61">
        <v>26.2</v>
      </c>
      <c r="E68" s="75">
        <v>2</v>
      </c>
    </row>
    <row r="69" spans="1: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Vs</vt:lpstr>
      <vt:lpstr>Index parameters</vt:lpstr>
      <vt:lpstr>sigma_p&amp;OCR</vt:lpstr>
      <vt:lpstr>OCR_quality</vt:lpstr>
      <vt:lpstr>M&amp;k</vt:lpstr>
      <vt:lpstr>M&amp;k_high quality</vt:lpstr>
      <vt:lpstr>G0</vt:lpstr>
      <vt:lpstr>su</vt:lpstr>
      <vt:lpstr>su_i</vt:lpstr>
      <vt:lpstr>su_high quality</vt:lpstr>
      <vt:lpstr>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Marzouk, Islam</dc:creator>
  <cp:lastModifiedBy>Marzouk, Islam</cp:lastModifiedBy>
  <dcterms:created xsi:type="dcterms:W3CDTF">2015-06-05T18:17:20Z</dcterms:created>
  <dcterms:modified xsi:type="dcterms:W3CDTF">2024-02-17T08:22:04Z</dcterms:modified>
</cp:coreProperties>
</file>