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1"/>
  <c r="A30"/>
  <c r="A29"/>
  <c r="A28"/>
  <c r="A11"/>
  <c r="A12"/>
  <c r="A13"/>
  <c r="A14"/>
  <c r="A15"/>
  <c r="A16"/>
  <c r="A17"/>
  <c r="A18"/>
  <c r="A19"/>
  <c r="A20"/>
  <c r="A21"/>
  <c r="A22"/>
  <c r="A23"/>
  <c r="A24"/>
  <c r="A25"/>
  <c r="A26"/>
  <c r="A27"/>
  <c r="A3"/>
  <c r="A4"/>
  <c r="A5"/>
  <c r="A6"/>
  <c r="A7"/>
  <c r="A8"/>
  <c r="A9"/>
  <c r="A10"/>
  <c r="A2"/>
  <c r="A1"/>
  <c r="V2" i="1"/>
  <c r="S2"/>
  <c r="T2"/>
  <c r="O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N3"/>
  <c r="N4"/>
  <c r="N5"/>
  <c r="N6"/>
  <c r="N7"/>
  <c r="N8"/>
  <c r="N9"/>
  <c r="N10"/>
  <c r="N11"/>
  <c r="N12"/>
  <c r="N13"/>
  <c r="N14"/>
  <c r="N15"/>
  <c r="N16"/>
  <c r="N17"/>
  <c r="N18"/>
  <c r="L18" s="1"/>
  <c r="N19"/>
  <c r="N20"/>
  <c r="L20" s="1"/>
  <c r="N21"/>
  <c r="N22"/>
  <c r="N23"/>
  <c r="N24"/>
  <c r="N25"/>
  <c r="N26"/>
  <c r="N27"/>
  <c r="N28"/>
  <c r="N29"/>
  <c r="N30"/>
  <c r="N31"/>
  <c r="L3"/>
  <c r="L4"/>
  <c r="L5"/>
  <c r="L6"/>
  <c r="L7"/>
  <c r="L8"/>
  <c r="L9"/>
  <c r="L10"/>
  <c r="L11"/>
  <c r="L12"/>
  <c r="L13"/>
  <c r="L14"/>
  <c r="L15"/>
  <c r="L16"/>
  <c r="L17"/>
  <c r="L19"/>
  <c r="L21"/>
  <c r="L22"/>
  <c r="L23"/>
  <c r="L24"/>
  <c r="L25"/>
  <c r="L26"/>
  <c r="L27"/>
  <c r="L28"/>
  <c r="L29"/>
  <c r="L30"/>
  <c r="L3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"/>
  <c r="J4"/>
  <c r="J5"/>
  <c r="J6"/>
  <c r="J7"/>
  <c r="J8"/>
  <c r="J9"/>
  <c r="J10"/>
  <c r="J1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U2"/>
  <c r="R2"/>
  <c r="N2"/>
  <c r="L2" s="1"/>
  <c r="J2"/>
  <c r="H2"/>
  <c r="G2"/>
  <c r="Q2" s="1"/>
  <c r="I26"/>
  <c r="I28"/>
  <c r="I30"/>
  <c r="I19"/>
  <c r="I21"/>
  <c r="I23"/>
  <c r="I25"/>
  <c r="I13"/>
  <c r="I15"/>
  <c r="I17"/>
  <c r="I3"/>
  <c r="I4"/>
  <c r="I5"/>
  <c r="I6"/>
  <c r="I7"/>
  <c r="I8"/>
  <c r="I9"/>
  <c r="I10"/>
  <c r="I11"/>
  <c r="I2"/>
  <c r="G16"/>
  <c r="G17"/>
  <c r="S17" s="1"/>
  <c r="G18"/>
  <c r="S18" s="1"/>
  <c r="G19"/>
  <c r="G20"/>
  <c r="G21"/>
  <c r="S21" s="1"/>
  <c r="G22"/>
  <c r="S22" s="1"/>
  <c r="G23"/>
  <c r="G24"/>
  <c r="G25"/>
  <c r="S25" s="1"/>
  <c r="G26"/>
  <c r="S26" s="1"/>
  <c r="G27"/>
  <c r="G28"/>
  <c r="G29"/>
  <c r="S29" s="1"/>
  <c r="G30"/>
  <c r="S30" s="1"/>
  <c r="G31"/>
  <c r="G3"/>
  <c r="G4"/>
  <c r="G5"/>
  <c r="S5" s="1"/>
  <c r="G6"/>
  <c r="S6" s="1"/>
  <c r="G7"/>
  <c r="G8"/>
  <c r="G9"/>
  <c r="S9" s="1"/>
  <c r="G10"/>
  <c r="S10" s="1"/>
  <c r="G11"/>
  <c r="G12"/>
  <c r="G13"/>
  <c r="S13" s="1"/>
  <c r="G14"/>
  <c r="S14" s="1"/>
  <c r="G15"/>
  <c r="K9" l="1"/>
  <c r="K5"/>
  <c r="K21"/>
  <c r="M26"/>
  <c r="M15"/>
  <c r="K10"/>
  <c r="K6"/>
  <c r="K17"/>
  <c r="M23"/>
  <c r="M28"/>
  <c r="M11"/>
  <c r="M7"/>
  <c r="M3"/>
  <c r="K25"/>
  <c r="M30"/>
  <c r="M2"/>
  <c r="M8"/>
  <c r="M4"/>
  <c r="K13"/>
  <c r="M19"/>
  <c r="K31"/>
  <c r="K27"/>
  <c r="K23"/>
  <c r="K19"/>
  <c r="K15"/>
  <c r="K11"/>
  <c r="K7"/>
  <c r="K3"/>
  <c r="M29"/>
  <c r="M25"/>
  <c r="M21"/>
  <c r="M17"/>
  <c r="M13"/>
  <c r="M9"/>
  <c r="M5"/>
  <c r="S31"/>
  <c r="S27"/>
  <c r="S23"/>
  <c r="S19"/>
  <c r="S15"/>
  <c r="S11"/>
  <c r="S7"/>
  <c r="S3"/>
  <c r="K2"/>
  <c r="K28"/>
  <c r="K24"/>
  <c r="K20"/>
  <c r="K16"/>
  <c r="K12"/>
  <c r="K8"/>
  <c r="K4"/>
  <c r="M22"/>
  <c r="M18"/>
  <c r="M14"/>
  <c r="M10"/>
  <c r="M6"/>
  <c r="S28"/>
  <c r="S24"/>
  <c r="S20"/>
  <c r="S16"/>
  <c r="S12"/>
  <c r="S8"/>
  <c r="S4"/>
  <c r="K29"/>
  <c r="M31"/>
  <c r="M27"/>
  <c r="K30"/>
  <c r="K26"/>
  <c r="K22"/>
  <c r="K18"/>
  <c r="K14"/>
  <c r="M24"/>
  <c r="M20"/>
  <c r="M16"/>
  <c r="M12"/>
</calcChain>
</file>

<file path=xl/sharedStrings.xml><?xml version="1.0" encoding="utf-8"?>
<sst xmlns="http://schemas.openxmlformats.org/spreadsheetml/2006/main" count="52" uniqueCount="51">
  <si>
    <t>S.No</t>
  </si>
  <si>
    <t>Candidates Name</t>
  </si>
  <si>
    <t>Acc</t>
  </si>
  <si>
    <t>GS</t>
  </si>
  <si>
    <t>NS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</si>
  <si>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</si>
  <si>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</si>
  <si>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</si>
  <si>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</si>
  <si>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</si>
  <si>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</si>
  <si>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</si>
  <si>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</si>
  <si>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</si>
  <si>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</si>
  <si>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</si>
  <si>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</si>
  <si>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</si>
  <si>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</si>
  <si>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</si>
  <si>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</si>
  <si>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</si>
  <si>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</si>
  <si>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</si>
  <si>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</si>
  <si>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</si>
  <si>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</si>
  <si>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</si>
  <si>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</si>
  <si>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</si>
  <si>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</si>
  <si>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</si>
  <si>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</si>
  <si>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</si>
  <si>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Additon</t>
  </si>
  <si>
    <t>Multiplication</t>
  </si>
  <si>
    <t>Subtraction</t>
  </si>
  <si>
    <t>Divition</t>
  </si>
  <si>
    <t>Modulus</t>
  </si>
  <si>
    <t>Power</t>
  </si>
  <si>
    <t>Averge</t>
  </si>
  <si>
    <t>Abdul B</t>
  </si>
  <si>
    <t>F Add</t>
  </si>
  <si>
    <t>F Multi</t>
  </si>
  <si>
    <t>F Sub</t>
  </si>
  <si>
    <t>F Div</t>
  </si>
  <si>
    <t>F Modu</t>
  </si>
  <si>
    <t>F Pow</t>
  </si>
  <si>
    <t>F Avg</t>
  </si>
  <si>
    <t>Count</t>
  </si>
  <si>
    <t>Addition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</si>
</sst>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0" tint="-4.9989318521683403E-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6" fillId="2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0" fillId="0" borderId="0" xfId="0" applyAlignment="1"/>
    <xf numFmtId="0" fontId="3" fillId="3" borderId="3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selection activeCell="A2" sqref="A2"/>
    </sheetView>
  </sheetViews>
  <sheetFormatPr defaultRowHeight="15"/>
  <cols>
    <col min="1" max="1" width="5.140625" bestFit="1" customWidth="1"/>
    <col min="2" max="2" width="16.7109375" bestFit="1" customWidth="1"/>
  </cols>
  <sheetData>
    <row r="1" spans="1:3">
      <c r="A1" t="str">
        <f>Sheet1!A1</f>
        <v>S.No</v>
      </c>
      <c r="B1" t="str">
        <f>Sheet1!B1</f>
        <v>Candidates Name</v>
      </c>
      <c r="C1" t="s">
        <v>50</v>
      </c>
    </row>
    <row r="2" spans="1:3">
      <c r="A2">
        <f>Sheet1!A2</f>
        <v>1</v>
      </c>
      <c r="B2" t="str">
        <f>Sheet1!B2</f>
        <v>Abdul B</v>
      </c>
      <c r="C2">
        <f>SUM(Sheet1!C2:'Sheet1'!G2)</f>
        <v>504</v>
      </c>
    </row>
    <row r="3" spans="1:3">
      <c r="A3">
        <f>Sheet1!A3</f>
        <v>2</v>
      </c>
      <c r="B3" t="str">
        <f>Sheet1!B3</f>
        <v>Arun T</v>
      </c>
      <c r="C3">
        <f>SUM(Sheet1!C3:'Sheet1'!G3)</f>
        <v>406</v>
      </c>
    </row>
    <row r="4" spans="1:3">
      <c r="A4">
        <f>Sheet1!A4</f>
        <v>3</v>
      </c>
      <c r="B4" t="str">
        <f>Sheet1!B4</f>
        <v>Aysha sithika L</v>
      </c>
      <c r="C4">
        <f>SUM(Sheet1!C4:'Sheet1'!G4)</f>
        <v>390</v>
      </c>
    </row>
    <row r="5" spans="1:3">
      <c r="A5">
        <f>Sheet1!A5</f>
        <v>4</v>
      </c>
      <c r="B5" t="str">
        <f>Sheet1!B5</f>
        <v>Bhavani R</v>
      </c>
      <c r="C5">
        <f>SUM(Sheet1!C5:'Sheet1'!G5)</f>
        <v>454</v>
      </c>
    </row>
    <row r="6" spans="1:3">
      <c r="A6">
        <f>Sheet1!A6</f>
        <v>5</v>
      </c>
      <c r="B6" t="str">
        <f>Sheet1!B6</f>
        <v>Fathima M</v>
      </c>
      <c r="C6">
        <f>SUM(Sheet1!C6:'Sheet1'!G6)</f>
        <v>186</v>
      </c>
    </row>
    <row r="7" spans="1:3">
      <c r="A7">
        <f>Sheet1!A7</f>
        <v>6</v>
      </c>
      <c r="B7" t="str">
        <f>Sheet1!B7</f>
        <v>Ghouse bi S</v>
      </c>
      <c r="C7">
        <f>SUM(Sheet1!C7:'Sheet1'!G7)</f>
        <v>378</v>
      </c>
    </row>
    <row r="8" spans="1:3">
      <c r="A8">
        <f>Sheet1!A8</f>
        <v>7</v>
      </c>
      <c r="B8" t="str">
        <f>Sheet1!B8</f>
        <v>Gnanagowsalya K</v>
      </c>
      <c r="C8">
        <f>SUM(Sheet1!C8:'Sheet1'!G8)</f>
        <v>430</v>
      </c>
    </row>
    <row r="9" spans="1:3">
      <c r="A9">
        <f>Sheet1!A9</f>
        <v>8</v>
      </c>
      <c r="B9" t="str">
        <f>Sheet1!B9</f>
        <v>Hajeera Sithika L</v>
      </c>
      <c r="C9">
        <f>SUM(Sheet1!C9:'Sheet1'!G9)</f>
        <v>452</v>
      </c>
    </row>
    <row r="10" spans="1:3">
      <c r="A10">
        <f>Sheet1!A10</f>
        <v>9</v>
      </c>
      <c r="B10" t="str">
        <f>Sheet1!B10</f>
        <v>HARIHARAN A</v>
      </c>
      <c r="C10">
        <f>SUM(Sheet1!C10:'Sheet1'!G10)</f>
        <v>532</v>
      </c>
    </row>
    <row r="11" spans="1:3">
      <c r="A11">
        <f>Sheet1!A11</f>
        <v>10</v>
      </c>
      <c r="B11" t="str">
        <f>Sheet1!B11</f>
        <v>Jayalakshmi R</v>
      </c>
      <c r="C11">
        <f>SUM(Sheet1!C11:'Sheet1'!G11)</f>
        <v>436</v>
      </c>
    </row>
    <row r="12" spans="1:3">
      <c r="A12">
        <f>Sheet1!A12</f>
        <v>11</v>
      </c>
      <c r="B12" t="str">
        <f>Sheet1!B12</f>
        <v>Jothika J</v>
      </c>
      <c r="C12">
        <f>SUM(Sheet1!C12:'Sheet1'!G12)</f>
        <v>454</v>
      </c>
    </row>
    <row r="13" spans="1:3">
      <c r="A13">
        <f>Sheet1!A13</f>
        <v>12</v>
      </c>
      <c r="B13" t="str">
        <f>Sheet1!B13</f>
        <v>Kalaiarasan A</v>
      </c>
      <c r="C13">
        <f>SUM(Sheet1!C13:'Sheet1'!G13)</f>
        <v>366</v>
      </c>
    </row>
    <row r="14" spans="1:3">
      <c r="A14">
        <f>Sheet1!A14</f>
        <v>13</v>
      </c>
      <c r="B14" t="str">
        <f>Sheet1!B14</f>
        <v>Kayalvizhi M</v>
      </c>
      <c r="C14">
        <f>SUM(Sheet1!C14:'Sheet1'!G14)</f>
        <v>418</v>
      </c>
    </row>
    <row r="15" spans="1:3">
      <c r="A15">
        <f>Sheet1!A15</f>
        <v>14</v>
      </c>
      <c r="B15" t="str">
        <f>Sheet1!B15</f>
        <v>Komaladevi. S</v>
      </c>
      <c r="C15">
        <f>SUM(Sheet1!C15:'Sheet1'!G15)</f>
        <v>464</v>
      </c>
    </row>
    <row r="16" spans="1:3">
      <c r="A16">
        <f>Sheet1!A16</f>
        <v>15</v>
      </c>
      <c r="B16" t="str">
        <f>Sheet1!B16</f>
        <v>LAVANYA M</v>
      </c>
      <c r="C16">
        <f>SUM(Sheet1!C16:'Sheet1'!G16)</f>
        <v>248</v>
      </c>
    </row>
    <row r="17" spans="1:3">
      <c r="A17">
        <f>Sheet1!A17</f>
        <v>16</v>
      </c>
      <c r="B17" t="str">
        <f>Sheet1!B17</f>
        <v>Narayanan S</v>
      </c>
      <c r="C17">
        <f>SUM(Sheet1!C17:'Sheet1'!G17)</f>
        <v>0</v>
      </c>
    </row>
    <row r="18" spans="1:3">
      <c r="A18">
        <f>Sheet1!A18</f>
        <v>17</v>
      </c>
      <c r="B18" t="str">
        <f>Sheet1!B18</f>
        <v>Prasanth P</v>
      </c>
      <c r="C18">
        <f>SUM(Sheet1!C18:'Sheet1'!G18)</f>
        <v>372</v>
      </c>
    </row>
    <row r="19" spans="1:3">
      <c r="A19">
        <f>Sheet1!A19</f>
        <v>18</v>
      </c>
      <c r="B19" t="str">
        <f>Sheet1!B19</f>
        <v>Priya S</v>
      </c>
      <c r="C19">
        <f>SUM(Sheet1!C19:'Sheet1'!G19)</f>
        <v>486</v>
      </c>
    </row>
    <row r="20" spans="1:3">
      <c r="A20">
        <f>Sheet1!A20</f>
        <v>19</v>
      </c>
      <c r="B20" t="str">
        <f>Sheet1!B20</f>
        <v>Punithavathi D</v>
      </c>
      <c r="C20">
        <f>SUM(Sheet1!C20:'Sheet1'!G20)</f>
        <v>344</v>
      </c>
    </row>
    <row r="21" spans="1:3">
      <c r="A21">
        <f>Sheet1!A21</f>
        <v>20</v>
      </c>
      <c r="B21" t="str">
        <f>Sheet1!B21</f>
        <v>Raghul S</v>
      </c>
      <c r="C21">
        <f>SUM(Sheet1!C21:'Sheet1'!G21)</f>
        <v>502</v>
      </c>
    </row>
    <row r="22" spans="1:3">
      <c r="A22">
        <f>Sheet1!A22</f>
        <v>21</v>
      </c>
      <c r="B22" t="str">
        <f>Sheet1!B22</f>
        <v>Roobankumar K</v>
      </c>
      <c r="C22">
        <f>SUM(Sheet1!C22:'Sheet1'!G22)</f>
        <v>410</v>
      </c>
    </row>
    <row r="23" spans="1:3">
      <c r="A23">
        <f>Sheet1!A23</f>
        <v>22</v>
      </c>
      <c r="B23" t="str">
        <f>Sheet1!B23</f>
        <v>Sangari S</v>
      </c>
      <c r="C23">
        <f>SUM(Sheet1!C23:'Sheet1'!G23)</f>
        <v>544</v>
      </c>
    </row>
    <row r="24" spans="1:3">
      <c r="A24">
        <f>Sheet1!A24</f>
        <v>23</v>
      </c>
      <c r="B24" t="str">
        <f>Sheet1!B24</f>
        <v>Santhiya S</v>
      </c>
      <c r="C24">
        <f>SUM(Sheet1!C24:'Sheet1'!G24)</f>
        <v>482</v>
      </c>
    </row>
    <row r="25" spans="1:3">
      <c r="A25">
        <f>Sheet1!A25</f>
        <v>24</v>
      </c>
      <c r="B25" t="str">
        <f>Sheet1!B25</f>
        <v>Saranya N</v>
      </c>
      <c r="C25">
        <f>SUM(Sheet1!C25:'Sheet1'!G25)</f>
        <v>508</v>
      </c>
    </row>
    <row r="26" spans="1:3">
      <c r="A26">
        <f>Sheet1!A26</f>
        <v>25</v>
      </c>
      <c r="B26" t="str">
        <f>Sheet1!B26</f>
        <v>Saravanan M</v>
      </c>
      <c r="C26">
        <f>SUM(Sheet1!C26:'Sheet1'!G26)</f>
        <v>396</v>
      </c>
    </row>
    <row r="27" spans="1:3">
      <c r="A27">
        <f>Sheet1!A27</f>
        <v>26</v>
      </c>
      <c r="B27" t="str">
        <f>Sheet1!B27</f>
        <v>Snega D</v>
      </c>
      <c r="C27">
        <f>SUM(Sheet1!C27:'Sheet1'!G27)</f>
        <v>540</v>
      </c>
    </row>
    <row r="28" spans="1:3">
      <c r="A28">
        <f>Sheet1!A28</f>
        <v>27</v>
      </c>
      <c r="B28" t="str">
        <f>Sheet1!B28</f>
        <v>Srinidhi S</v>
      </c>
      <c r="C28">
        <f>SUM(Sheet1!C28:'Sheet1'!G28)</f>
        <v>414</v>
      </c>
    </row>
    <row r="29" spans="1:3">
      <c r="A29">
        <f>Sheet1!A29</f>
        <v>28</v>
      </c>
      <c r="B29" t="str">
        <f>Sheet1!B29</f>
        <v>Tamil V</v>
      </c>
      <c r="C29">
        <f>SUM(Sheet1!C29:'Sheet1'!G29)</f>
        <v>368</v>
      </c>
    </row>
    <row r="30" spans="1:3">
      <c r="A30">
        <f>Sheet1!A30</f>
        <v>29</v>
      </c>
      <c r="B30" t="str">
        <f>Sheet1!B30</f>
        <v>Vinu Andrews S</v>
      </c>
      <c r="C30">
        <f>SUM(Sheet1!C30:'Sheet1'!G30)</f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1"/>
  <sheetViews>
    <sheetView topLeftCell="C1" workbookViewId="0">
      <pane xSplit="5" topLeftCell="H1" activePane="topRight" state="frozen"/>
      <selection activeCell="C1" sqref="C1"/>
      <selection pane="topRight" activeCell="A2" sqref="A2"/>
    </sheetView>
  </sheetViews>
  <sheetFormatPr defaultRowHeight="15"/>
  <cols>
    <col min="1" max="1" width="5.140625" bestFit="1" customWidth="1"/>
    <col min="2" max="2" width="20.85546875" customWidth="1"/>
    <col min="3" max="3" width="4" bestFit="1" customWidth="1"/>
    <col min="4" max="5" width="3.42578125" bestFit="1" customWidth="1"/>
    <col min="6" max="6" width="4" bestFit="1" customWidth="1"/>
    <col min="7" max="7" width="8.140625" customWidth="1"/>
    <col min="8" max="8" width="13.7109375" bestFit="1" customWidth="1"/>
    <col min="9" max="9" width="11.140625" bestFit="1" customWidth="1"/>
    <col min="10" max="10" width="9" bestFit="1" customWidth="1"/>
    <col min="11" max="11" width="8.85546875" bestFit="1" customWidth="1"/>
    <col min="12" max="12" width="12" bestFit="1" customWidth="1"/>
    <col min="13" max="13" width="7.28515625" bestFit="1" customWidth="1"/>
  </cols>
  <sheetData>
    <row r="1" spans="1:22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4" t="s">
        <v>34</v>
      </c>
      <c r="H1" s="4" t="s">
        <v>42</v>
      </c>
      <c r="I1" s="4" t="s">
        <v>35</v>
      </c>
      <c r="J1" s="4" t="s">
        <v>43</v>
      </c>
      <c r="K1" s="4" t="s">
        <v>36</v>
      </c>
      <c r="L1" s="4" t="s">
        <v>44</v>
      </c>
      <c r="M1" s="4" t="s">
        <v>37</v>
      </c>
      <c r="N1" s="4" t="s">
        <v>45</v>
      </c>
      <c r="O1" s="4" t="s">
        <v>38</v>
      </c>
      <c r="P1" s="4" t="s">
        <v>46</v>
      </c>
      <c r="Q1" s="4" t="s">
        <v>39</v>
      </c>
      <c r="R1" s="4" t="s">
        <v>47</v>
      </c>
      <c r="S1" s="4" t="s">
        <v>40</v>
      </c>
      <c r="T1" s="4" t="s">
        <v>48</v>
      </c>
      <c r="U1" s="4" t="s">
        <v>49</v>
      </c>
    </row>
    <row r="2" spans="1:22" ht="15.75" thickBot="1">
      <c r="A2" s="5">
        <v>1</v>
      </c>
      <c r="B2" s="6" t="s">
        <v>41</v>
      </c>
      <c r="C2" s="7">
        <v>56</v>
      </c>
      <c r="D2" s="7">
        <v>65</v>
      </c>
      <c r="E2" s="7">
        <v>44</v>
      </c>
      <c r="F2" s="7">
        <v>87</v>
      </c>
      <c r="G2" s="8">
        <f t="shared" ref="G2:G31" si="0">C2+D2+E2+F2</f>
        <v>252</v>
      </c>
      <c r="H2" s="8">
        <f>SUM(C2:F2)</f>
        <v>252</v>
      </c>
      <c r="I2">
        <f t="shared" ref="I2:I11" si="1">C2*D2*E2*F2</f>
        <v>13933920</v>
      </c>
      <c r="J2">
        <f>PRODUCT(C2:F2)</f>
        <v>13933920</v>
      </c>
      <c r="K2">
        <f t="shared" ref="K2:K31" si="2">I2-G2</f>
        <v>13933668</v>
      </c>
      <c r="L2">
        <f>N2</f>
        <v>55293</v>
      </c>
      <c r="M2">
        <f t="shared" ref="M2:M31" si="3">I2/G2</f>
        <v>55293.333333333336</v>
      </c>
      <c r="N2">
        <f>QUOTIENT(J2,G2)</f>
        <v>55293</v>
      </c>
      <c r="O2">
        <f>MOD(G2,I2)</f>
        <v>252</v>
      </c>
      <c r="Q2">
        <f>G2*G2</f>
        <v>63504</v>
      </c>
      <c r="R2">
        <f>POWER(G2,2)</f>
        <v>63504</v>
      </c>
      <c r="S2">
        <f>G2/4</f>
        <v>63</v>
      </c>
      <c r="T2">
        <f>AVERAGE(G2,I2,K2,M2,O2,S2)</f>
        <v>4653908.055555555</v>
      </c>
      <c r="U2">
        <f>COUNT(G2,K2,M2,O2,R2)</f>
        <v>5</v>
      </c>
      <c r="V2">
        <f>SUM(S2:U2)</f>
        <v>4653976.055555555</v>
      </c>
    </row>
    <row r="3" spans="1:22" ht="27" customHeight="1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8">
        <f t="shared" si="0"/>
        <v>203</v>
      </c>
      <c r="H3" s="8">
        <f t="shared" ref="H3:H31" si="4">SUM(C3:F3)</f>
        <v>203</v>
      </c>
      <c r="I3">
        <f t="shared" si="1"/>
        <v>1404858</v>
      </c>
      <c r="J3">
        <f t="shared" ref="J3:J33" si="5">PRODUCT(C3:F3)</f>
        <v>1404858</v>
      </c>
      <c r="K3">
        <f t="shared" si="2"/>
        <v>1404655</v>
      </c>
      <c r="L3">
        <f t="shared" ref="L3:L31" si="6">N3</f>
        <v>6920</v>
      </c>
      <c r="M3">
        <f t="shared" si="3"/>
        <v>6920.4827586206893</v>
      </c>
      <c r="N3">
        <f t="shared" ref="N3:N31" si="7">QUOTIENT(J3,G3)</f>
        <v>6920</v>
      </c>
      <c r="O3">
        <f t="shared" ref="O2:O31" si="8">MOD(G3,I3)</f>
        <v>203</v>
      </c>
      <c r="Q3">
        <f t="shared" ref="Q3:Q31" si="9">G3*G3</f>
        <v>41209</v>
      </c>
      <c r="R3">
        <f t="shared" ref="R3:R31" si="10">POWER(G3,2)</f>
        <v>41209</v>
      </c>
      <c r="S3">
        <f t="shared" ref="S3:S31" si="11">G3/4</f>
        <v>50.75</v>
      </c>
      <c r="T3">
        <f t="shared" ref="T3:T31" si="12">AVERAGE(G3,I3,K3,M3,O3,S3)</f>
        <v>469481.70545977011</v>
      </c>
      <c r="U3">
        <f t="shared" ref="U3:U31" si="13">COUNT(G3,K3,M3,O3,R3)</f>
        <v>5</v>
      </c>
    </row>
    <row r="4" spans="1:22" ht="27" customHeight="1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8">
        <f t="shared" si="0"/>
        <v>195</v>
      </c>
      <c r="H4" s="8">
        <f t="shared" si="4"/>
        <v>195</v>
      </c>
      <c r="I4">
        <f t="shared" si="1"/>
        <v>2088576</v>
      </c>
      <c r="J4">
        <f t="shared" si="5"/>
        <v>2088576</v>
      </c>
      <c r="K4">
        <f t="shared" si="2"/>
        <v>2088381</v>
      </c>
      <c r="L4">
        <f t="shared" si="6"/>
        <v>10710</v>
      </c>
      <c r="M4">
        <f t="shared" si="3"/>
        <v>10710.646153846154</v>
      </c>
      <c r="N4">
        <f t="shared" si="7"/>
        <v>10710</v>
      </c>
      <c r="O4">
        <f t="shared" si="8"/>
        <v>195</v>
      </c>
      <c r="Q4">
        <f t="shared" si="9"/>
        <v>38025</v>
      </c>
      <c r="R4">
        <f t="shared" si="10"/>
        <v>38025</v>
      </c>
      <c r="S4">
        <f t="shared" si="11"/>
        <v>48.75</v>
      </c>
      <c r="T4">
        <f t="shared" si="12"/>
        <v>698017.73269230768</v>
      </c>
      <c r="U4">
        <f t="shared" si="13"/>
        <v>5</v>
      </c>
    </row>
    <row r="5" spans="1:22" ht="27" customHeight="1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8">
        <f t="shared" si="0"/>
        <v>227</v>
      </c>
      <c r="H5" s="8">
        <f t="shared" si="4"/>
        <v>227</v>
      </c>
      <c r="I5">
        <f t="shared" si="1"/>
        <v>2820096</v>
      </c>
      <c r="J5">
        <f t="shared" si="5"/>
        <v>2820096</v>
      </c>
      <c r="K5">
        <f t="shared" si="2"/>
        <v>2819869</v>
      </c>
      <c r="L5">
        <f t="shared" si="6"/>
        <v>12423</v>
      </c>
      <c r="M5">
        <f t="shared" si="3"/>
        <v>12423.330396475771</v>
      </c>
      <c r="N5">
        <f t="shared" si="7"/>
        <v>12423</v>
      </c>
      <c r="O5">
        <f t="shared" si="8"/>
        <v>227</v>
      </c>
      <c r="Q5">
        <f t="shared" si="9"/>
        <v>51529</v>
      </c>
      <c r="R5">
        <f t="shared" si="10"/>
        <v>51529</v>
      </c>
      <c r="S5">
        <f t="shared" si="11"/>
        <v>56.75</v>
      </c>
      <c r="T5">
        <f t="shared" si="12"/>
        <v>942149.84673274599</v>
      </c>
      <c r="U5">
        <f t="shared" si="13"/>
        <v>5</v>
      </c>
    </row>
    <row r="6" spans="1:22" ht="15.75" thickBot="1">
      <c r="A6" s="5">
        <v>5</v>
      </c>
      <c r="B6" s="5" t="s">
        <v>8</v>
      </c>
      <c r="C6" s="7"/>
      <c r="D6" s="7"/>
      <c r="E6" s="7"/>
      <c r="F6" s="7">
        <v>93</v>
      </c>
      <c r="G6" s="8">
        <f t="shared" si="0"/>
        <v>93</v>
      </c>
      <c r="H6" s="8">
        <f t="shared" si="4"/>
        <v>93</v>
      </c>
      <c r="I6">
        <f t="shared" si="1"/>
        <v>0</v>
      </c>
      <c r="J6">
        <f t="shared" si="5"/>
        <v>93</v>
      </c>
      <c r="K6">
        <f t="shared" si="2"/>
        <v>-93</v>
      </c>
      <c r="L6">
        <f t="shared" si="6"/>
        <v>1</v>
      </c>
      <c r="M6">
        <f t="shared" si="3"/>
        <v>0</v>
      </c>
      <c r="N6">
        <f t="shared" si="7"/>
        <v>1</v>
      </c>
      <c r="O6" t="e">
        <f t="shared" si="8"/>
        <v>#DIV/0!</v>
      </c>
      <c r="Q6">
        <f t="shared" si="9"/>
        <v>8649</v>
      </c>
      <c r="R6">
        <f t="shared" si="10"/>
        <v>8649</v>
      </c>
      <c r="S6">
        <f t="shared" si="11"/>
        <v>23.25</v>
      </c>
      <c r="T6" t="e">
        <f t="shared" si="12"/>
        <v>#DIV/0!</v>
      </c>
      <c r="U6">
        <f t="shared" si="13"/>
        <v>4</v>
      </c>
    </row>
    <row r="7" spans="1:22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8">
        <f t="shared" si="0"/>
        <v>189</v>
      </c>
      <c r="H7" s="8">
        <f t="shared" si="4"/>
        <v>189</v>
      </c>
      <c r="I7">
        <f t="shared" si="1"/>
        <v>892320</v>
      </c>
      <c r="J7">
        <f t="shared" si="5"/>
        <v>892320</v>
      </c>
      <c r="K7">
        <f t="shared" si="2"/>
        <v>892131</v>
      </c>
      <c r="L7">
        <f t="shared" si="6"/>
        <v>4721</v>
      </c>
      <c r="M7">
        <f t="shared" si="3"/>
        <v>4721.269841269841</v>
      </c>
      <c r="N7">
        <f t="shared" si="7"/>
        <v>4721</v>
      </c>
      <c r="O7">
        <f t="shared" si="8"/>
        <v>189</v>
      </c>
      <c r="Q7">
        <f t="shared" si="9"/>
        <v>35721</v>
      </c>
      <c r="R7">
        <f t="shared" si="10"/>
        <v>35721</v>
      </c>
      <c r="S7">
        <f t="shared" si="11"/>
        <v>47.25</v>
      </c>
      <c r="T7">
        <f t="shared" si="12"/>
        <v>298266.25330687832</v>
      </c>
      <c r="U7">
        <f t="shared" si="13"/>
        <v>5</v>
      </c>
    </row>
    <row r="8" spans="1:22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8">
        <f t="shared" si="0"/>
        <v>215</v>
      </c>
      <c r="H8" s="8">
        <f t="shared" si="4"/>
        <v>215</v>
      </c>
      <c r="I8">
        <f t="shared" si="1"/>
        <v>3260894</v>
      </c>
      <c r="J8">
        <f t="shared" si="5"/>
        <v>3260894</v>
      </c>
      <c r="K8">
        <f t="shared" si="2"/>
        <v>3260679</v>
      </c>
      <c r="L8">
        <f t="shared" si="6"/>
        <v>15166</v>
      </c>
      <c r="M8">
        <f t="shared" si="3"/>
        <v>15166.948837209302</v>
      </c>
      <c r="N8">
        <f t="shared" si="7"/>
        <v>15166</v>
      </c>
      <c r="O8">
        <f t="shared" si="8"/>
        <v>215</v>
      </c>
      <c r="Q8">
        <f t="shared" si="9"/>
        <v>46225</v>
      </c>
      <c r="R8">
        <f t="shared" si="10"/>
        <v>46225</v>
      </c>
      <c r="S8">
        <f t="shared" si="11"/>
        <v>53.75</v>
      </c>
      <c r="T8">
        <f t="shared" si="12"/>
        <v>1089537.283139535</v>
      </c>
      <c r="U8">
        <f t="shared" si="13"/>
        <v>5</v>
      </c>
    </row>
    <row r="9" spans="1:22" ht="39.75" customHeight="1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8">
        <f t="shared" si="0"/>
        <v>226</v>
      </c>
      <c r="H9" s="8">
        <f t="shared" si="4"/>
        <v>226</v>
      </c>
      <c r="I9">
        <f t="shared" si="1"/>
        <v>4525664</v>
      </c>
      <c r="J9">
        <f t="shared" si="5"/>
        <v>4525664</v>
      </c>
      <c r="K9">
        <f t="shared" si="2"/>
        <v>4525438</v>
      </c>
      <c r="L9">
        <f t="shared" si="6"/>
        <v>20025</v>
      </c>
      <c r="M9">
        <f t="shared" si="3"/>
        <v>20025.061946902653</v>
      </c>
      <c r="N9">
        <f t="shared" si="7"/>
        <v>20025</v>
      </c>
      <c r="O9">
        <f t="shared" si="8"/>
        <v>226</v>
      </c>
      <c r="Q9">
        <f t="shared" si="9"/>
        <v>51076</v>
      </c>
      <c r="R9">
        <f t="shared" si="10"/>
        <v>51076</v>
      </c>
      <c r="S9">
        <f t="shared" si="11"/>
        <v>56.5</v>
      </c>
      <c r="T9">
        <f t="shared" si="12"/>
        <v>1511939.2603244837</v>
      </c>
      <c r="U9">
        <f t="shared" si="13"/>
        <v>5</v>
      </c>
    </row>
    <row r="10" spans="1:22" ht="27" customHeight="1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8">
        <f t="shared" si="0"/>
        <v>266</v>
      </c>
      <c r="H10" s="8">
        <f t="shared" si="4"/>
        <v>266</v>
      </c>
      <c r="I10">
        <f t="shared" si="1"/>
        <v>11970000</v>
      </c>
      <c r="J10">
        <f t="shared" si="5"/>
        <v>11970000</v>
      </c>
      <c r="K10">
        <f t="shared" si="2"/>
        <v>11969734</v>
      </c>
      <c r="L10">
        <f t="shared" si="6"/>
        <v>45000</v>
      </c>
      <c r="M10">
        <f t="shared" si="3"/>
        <v>45000</v>
      </c>
      <c r="N10">
        <f t="shared" si="7"/>
        <v>45000</v>
      </c>
      <c r="O10">
        <f t="shared" si="8"/>
        <v>266</v>
      </c>
      <c r="Q10">
        <f t="shared" si="9"/>
        <v>70756</v>
      </c>
      <c r="R10">
        <f t="shared" si="10"/>
        <v>70756</v>
      </c>
      <c r="S10">
        <f t="shared" si="11"/>
        <v>66.5</v>
      </c>
      <c r="T10">
        <f t="shared" si="12"/>
        <v>3997555.4166666665</v>
      </c>
      <c r="U10">
        <f t="shared" si="13"/>
        <v>5</v>
      </c>
    </row>
    <row r="11" spans="1:22" ht="27" customHeight="1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8">
        <f t="shared" si="0"/>
        <v>218</v>
      </c>
      <c r="H11" s="8">
        <f t="shared" si="4"/>
        <v>218</v>
      </c>
      <c r="I11">
        <f t="shared" si="1"/>
        <v>4723200</v>
      </c>
      <c r="J11">
        <f t="shared" si="5"/>
        <v>4723200</v>
      </c>
      <c r="K11">
        <f t="shared" si="2"/>
        <v>4722982</v>
      </c>
      <c r="L11">
        <f t="shared" si="6"/>
        <v>21666</v>
      </c>
      <c r="M11">
        <f t="shared" si="3"/>
        <v>21666.055045871559</v>
      </c>
      <c r="N11">
        <f t="shared" si="7"/>
        <v>21666</v>
      </c>
      <c r="O11">
        <f t="shared" si="8"/>
        <v>218</v>
      </c>
      <c r="Q11">
        <f t="shared" si="9"/>
        <v>47524</v>
      </c>
      <c r="R11">
        <f t="shared" si="10"/>
        <v>47524</v>
      </c>
      <c r="S11">
        <f t="shared" si="11"/>
        <v>54.5</v>
      </c>
      <c r="T11">
        <f t="shared" si="12"/>
        <v>1578056.4258409785</v>
      </c>
      <c r="U11">
        <f t="shared" si="13"/>
        <v>5</v>
      </c>
    </row>
    <row r="12" spans="1:22" ht="15.75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8">
        <f t="shared" si="0"/>
        <v>227</v>
      </c>
      <c r="H12" s="8">
        <f t="shared" si="4"/>
        <v>227</v>
      </c>
      <c r="J12">
        <f t="shared" si="5"/>
        <v>4317984</v>
      </c>
      <c r="K12">
        <f t="shared" si="2"/>
        <v>-227</v>
      </c>
      <c r="L12">
        <f t="shared" si="6"/>
        <v>19021</v>
      </c>
      <c r="M12">
        <f t="shared" si="3"/>
        <v>0</v>
      </c>
      <c r="N12">
        <f t="shared" si="7"/>
        <v>19021</v>
      </c>
      <c r="O12" t="e">
        <f t="shared" si="8"/>
        <v>#DIV/0!</v>
      </c>
      <c r="Q12">
        <f t="shared" si="9"/>
        <v>51529</v>
      </c>
      <c r="R12">
        <f t="shared" si="10"/>
        <v>51529</v>
      </c>
      <c r="S12">
        <f t="shared" si="11"/>
        <v>56.75</v>
      </c>
      <c r="T12" t="e">
        <f t="shared" si="12"/>
        <v>#DIV/0!</v>
      </c>
      <c r="U12">
        <f t="shared" si="13"/>
        <v>4</v>
      </c>
    </row>
    <row r="13" spans="1:22" ht="39.75" customHeight="1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8">
        <f t="shared" si="0"/>
        <v>183</v>
      </c>
      <c r="H13" s="8">
        <f t="shared" si="4"/>
        <v>183</v>
      </c>
      <c r="I13">
        <f>C13*D13*E13*F13</f>
        <v>1569780</v>
      </c>
      <c r="J13">
        <f t="shared" si="5"/>
        <v>1569780</v>
      </c>
      <c r="K13">
        <f t="shared" si="2"/>
        <v>1569597</v>
      </c>
      <c r="L13">
        <f t="shared" si="6"/>
        <v>8578</v>
      </c>
      <c r="M13">
        <f t="shared" si="3"/>
        <v>8578.0327868852455</v>
      </c>
      <c r="N13">
        <f t="shared" si="7"/>
        <v>8578</v>
      </c>
      <c r="O13">
        <f t="shared" si="8"/>
        <v>183</v>
      </c>
      <c r="Q13">
        <f t="shared" si="9"/>
        <v>33489</v>
      </c>
      <c r="R13">
        <f t="shared" si="10"/>
        <v>33489</v>
      </c>
      <c r="S13">
        <f t="shared" si="11"/>
        <v>45.75</v>
      </c>
      <c r="T13">
        <f t="shared" si="12"/>
        <v>524727.79713114758</v>
      </c>
      <c r="U13">
        <f t="shared" si="13"/>
        <v>5</v>
      </c>
    </row>
    <row r="14" spans="1:22" ht="15.75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8">
        <f t="shared" si="0"/>
        <v>209</v>
      </c>
      <c r="H14" s="8">
        <f t="shared" si="4"/>
        <v>209</v>
      </c>
      <c r="J14">
        <f t="shared" si="5"/>
        <v>1141536</v>
      </c>
      <c r="K14">
        <f t="shared" si="2"/>
        <v>-209</v>
      </c>
      <c r="L14">
        <f t="shared" si="6"/>
        <v>5461</v>
      </c>
      <c r="M14">
        <f t="shared" si="3"/>
        <v>0</v>
      </c>
      <c r="N14">
        <f t="shared" si="7"/>
        <v>5461</v>
      </c>
      <c r="O14" t="e">
        <f t="shared" si="8"/>
        <v>#DIV/0!</v>
      </c>
      <c r="Q14">
        <f t="shared" si="9"/>
        <v>43681</v>
      </c>
      <c r="R14">
        <f t="shared" si="10"/>
        <v>43681</v>
      </c>
      <c r="S14">
        <f t="shared" si="11"/>
        <v>52.25</v>
      </c>
      <c r="T14" t="e">
        <f t="shared" si="12"/>
        <v>#DIV/0!</v>
      </c>
      <c r="U14">
        <f t="shared" si="13"/>
        <v>4</v>
      </c>
    </row>
    <row r="15" spans="1:22" ht="27" customHeight="1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8">
        <f t="shared" si="0"/>
        <v>232</v>
      </c>
      <c r="H15" s="8">
        <f t="shared" si="4"/>
        <v>232</v>
      </c>
      <c r="I15">
        <f>C15*D15*E15*F15</f>
        <v>4417380</v>
      </c>
      <c r="J15">
        <f t="shared" si="5"/>
        <v>4417380</v>
      </c>
      <c r="K15">
        <f t="shared" si="2"/>
        <v>4417148</v>
      </c>
      <c r="L15">
        <f t="shared" si="6"/>
        <v>19040</v>
      </c>
      <c r="M15">
        <f t="shared" si="3"/>
        <v>19040.431034482757</v>
      </c>
      <c r="N15">
        <f t="shared" si="7"/>
        <v>19040</v>
      </c>
      <c r="O15">
        <f t="shared" si="8"/>
        <v>232</v>
      </c>
      <c r="Q15">
        <f t="shared" si="9"/>
        <v>53824</v>
      </c>
      <c r="R15">
        <f t="shared" si="10"/>
        <v>53824</v>
      </c>
      <c r="S15">
        <f t="shared" si="11"/>
        <v>58</v>
      </c>
      <c r="T15">
        <f t="shared" si="12"/>
        <v>1475681.7385057472</v>
      </c>
      <c r="U15">
        <f t="shared" si="13"/>
        <v>5</v>
      </c>
    </row>
    <row r="16" spans="1:22" ht="27" customHeight="1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/>
      <c r="G16" s="8">
        <f t="shared" si="0"/>
        <v>124</v>
      </c>
      <c r="H16" s="8">
        <f t="shared" si="4"/>
        <v>124</v>
      </c>
      <c r="J16">
        <f t="shared" si="5"/>
        <v>22320</v>
      </c>
      <c r="K16">
        <f t="shared" si="2"/>
        <v>-124</v>
      </c>
      <c r="L16">
        <f t="shared" si="6"/>
        <v>180</v>
      </c>
      <c r="M16">
        <f t="shared" si="3"/>
        <v>0</v>
      </c>
      <c r="N16">
        <f t="shared" si="7"/>
        <v>180</v>
      </c>
      <c r="O16" t="e">
        <f t="shared" si="8"/>
        <v>#DIV/0!</v>
      </c>
      <c r="Q16">
        <f t="shared" si="9"/>
        <v>15376</v>
      </c>
      <c r="R16">
        <f t="shared" si="10"/>
        <v>15376</v>
      </c>
      <c r="S16">
        <f t="shared" si="11"/>
        <v>31</v>
      </c>
      <c r="T16" t="e">
        <f t="shared" si="12"/>
        <v>#DIV/0!</v>
      </c>
      <c r="U16">
        <f t="shared" si="13"/>
        <v>4</v>
      </c>
    </row>
    <row r="17" spans="1:21" ht="27" customHeight="1" thickBot="1">
      <c r="A17" s="5">
        <v>16</v>
      </c>
      <c r="B17" s="5" t="s">
        <v>19</v>
      </c>
      <c r="C17" s="7"/>
      <c r="D17" s="7"/>
      <c r="E17" s="7"/>
      <c r="F17" s="7"/>
      <c r="G17" s="8">
        <f t="shared" si="0"/>
        <v>0</v>
      </c>
      <c r="H17" s="8">
        <f t="shared" si="4"/>
        <v>0</v>
      </c>
      <c r="I17">
        <f>C17*D17*E17*F17</f>
        <v>0</v>
      </c>
      <c r="J17">
        <f t="shared" si="5"/>
        <v>0</v>
      </c>
      <c r="K17">
        <f t="shared" si="2"/>
        <v>0</v>
      </c>
      <c r="L17" t="e">
        <f t="shared" si="6"/>
        <v>#DIV/0!</v>
      </c>
      <c r="M17" t="e">
        <f t="shared" si="3"/>
        <v>#DIV/0!</v>
      </c>
      <c r="N17" t="e">
        <f t="shared" si="7"/>
        <v>#DIV/0!</v>
      </c>
      <c r="O17" t="e">
        <f t="shared" si="8"/>
        <v>#DIV/0!</v>
      </c>
      <c r="Q17">
        <f t="shared" si="9"/>
        <v>0</v>
      </c>
      <c r="R17">
        <f t="shared" si="10"/>
        <v>0</v>
      </c>
      <c r="S17">
        <f t="shared" si="11"/>
        <v>0</v>
      </c>
      <c r="T17" t="e">
        <f t="shared" si="12"/>
        <v>#DIV/0!</v>
      </c>
      <c r="U17">
        <f t="shared" si="13"/>
        <v>3</v>
      </c>
    </row>
    <row r="18" spans="1:21" ht="27" customHeight="1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8">
        <f t="shared" si="0"/>
        <v>186</v>
      </c>
      <c r="H18" s="8">
        <f t="shared" si="4"/>
        <v>186</v>
      </c>
      <c r="J18">
        <f t="shared" si="5"/>
        <v>806760</v>
      </c>
      <c r="K18">
        <f t="shared" si="2"/>
        <v>-186</v>
      </c>
      <c r="L18">
        <f t="shared" si="6"/>
        <v>4337</v>
      </c>
      <c r="M18">
        <f t="shared" si="3"/>
        <v>0</v>
      </c>
      <c r="N18">
        <f t="shared" si="7"/>
        <v>4337</v>
      </c>
      <c r="O18" t="e">
        <f t="shared" si="8"/>
        <v>#DIV/0!</v>
      </c>
      <c r="Q18">
        <f t="shared" si="9"/>
        <v>34596</v>
      </c>
      <c r="R18">
        <f t="shared" si="10"/>
        <v>34596</v>
      </c>
      <c r="S18">
        <f t="shared" si="11"/>
        <v>46.5</v>
      </c>
      <c r="T18" t="e">
        <f t="shared" si="12"/>
        <v>#DIV/0!</v>
      </c>
      <c r="U18">
        <f t="shared" si="13"/>
        <v>4</v>
      </c>
    </row>
    <row r="19" spans="1:21" ht="15.75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8">
        <f t="shared" si="0"/>
        <v>243</v>
      </c>
      <c r="H19" s="8">
        <f t="shared" si="4"/>
        <v>243</v>
      </c>
      <c r="I19">
        <f>C19*D19*E19*F19</f>
        <v>6998400</v>
      </c>
      <c r="J19">
        <f t="shared" si="5"/>
        <v>6998400</v>
      </c>
      <c r="K19">
        <f t="shared" si="2"/>
        <v>6998157</v>
      </c>
      <c r="L19">
        <f t="shared" si="6"/>
        <v>28800</v>
      </c>
      <c r="M19">
        <f t="shared" si="3"/>
        <v>28800</v>
      </c>
      <c r="N19">
        <f t="shared" si="7"/>
        <v>28800</v>
      </c>
      <c r="O19">
        <f t="shared" si="8"/>
        <v>243</v>
      </c>
      <c r="Q19">
        <f t="shared" si="9"/>
        <v>59049</v>
      </c>
      <c r="R19">
        <f t="shared" si="10"/>
        <v>59049</v>
      </c>
      <c r="S19">
        <f t="shared" si="11"/>
        <v>60.75</v>
      </c>
      <c r="T19">
        <f t="shared" si="12"/>
        <v>2337650.625</v>
      </c>
      <c r="U19">
        <f t="shared" si="13"/>
        <v>5</v>
      </c>
    </row>
    <row r="20" spans="1:21" ht="27" customHeight="1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8">
        <f t="shared" si="0"/>
        <v>172</v>
      </c>
      <c r="H20" s="8">
        <f t="shared" si="4"/>
        <v>172</v>
      </c>
      <c r="J20">
        <f t="shared" si="5"/>
        <v>473040</v>
      </c>
      <c r="K20">
        <f t="shared" si="2"/>
        <v>-172</v>
      </c>
      <c r="L20">
        <f t="shared" si="6"/>
        <v>2750</v>
      </c>
      <c r="M20">
        <f t="shared" si="3"/>
        <v>0</v>
      </c>
      <c r="N20">
        <f t="shared" si="7"/>
        <v>2750</v>
      </c>
      <c r="O20" t="e">
        <f t="shared" si="8"/>
        <v>#DIV/0!</v>
      </c>
      <c r="Q20">
        <f t="shared" si="9"/>
        <v>29584</v>
      </c>
      <c r="R20">
        <f t="shared" si="10"/>
        <v>29584</v>
      </c>
      <c r="S20">
        <f t="shared" si="11"/>
        <v>43</v>
      </c>
      <c r="T20" t="e">
        <f t="shared" si="12"/>
        <v>#DIV/0!</v>
      </c>
      <c r="U20">
        <f t="shared" si="13"/>
        <v>4</v>
      </c>
    </row>
    <row r="21" spans="1:21" ht="27" customHeight="1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8">
        <f t="shared" si="0"/>
        <v>251</v>
      </c>
      <c r="H21" s="8">
        <f t="shared" si="4"/>
        <v>251</v>
      </c>
      <c r="I21">
        <f>C21*D21*E21*F21</f>
        <v>7260624</v>
      </c>
      <c r="J21">
        <f t="shared" si="5"/>
        <v>7260624</v>
      </c>
      <c r="K21">
        <f t="shared" si="2"/>
        <v>7260373</v>
      </c>
      <c r="L21">
        <f t="shared" si="6"/>
        <v>28926</v>
      </c>
      <c r="M21">
        <f t="shared" si="3"/>
        <v>28926.788844621515</v>
      </c>
      <c r="N21">
        <f t="shared" si="7"/>
        <v>28926</v>
      </c>
      <c r="O21">
        <f t="shared" si="8"/>
        <v>251</v>
      </c>
      <c r="Q21">
        <f t="shared" si="9"/>
        <v>63001</v>
      </c>
      <c r="R21">
        <f t="shared" si="10"/>
        <v>63001</v>
      </c>
      <c r="S21">
        <f t="shared" si="11"/>
        <v>62.75</v>
      </c>
      <c r="T21">
        <f t="shared" si="12"/>
        <v>2425081.4231407703</v>
      </c>
      <c r="U21">
        <f t="shared" si="13"/>
        <v>5</v>
      </c>
    </row>
    <row r="22" spans="1:21" ht="27" customHeight="1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8">
        <f t="shared" si="0"/>
        <v>205</v>
      </c>
      <c r="H22" s="8">
        <f t="shared" si="4"/>
        <v>205</v>
      </c>
      <c r="J22">
        <f t="shared" si="5"/>
        <v>2505600</v>
      </c>
      <c r="K22">
        <f t="shared" si="2"/>
        <v>-205</v>
      </c>
      <c r="L22">
        <f t="shared" si="6"/>
        <v>12222</v>
      </c>
      <c r="M22">
        <f t="shared" si="3"/>
        <v>0</v>
      </c>
      <c r="N22">
        <f t="shared" si="7"/>
        <v>12222</v>
      </c>
      <c r="O22" t="e">
        <f t="shared" si="8"/>
        <v>#DIV/0!</v>
      </c>
      <c r="Q22">
        <f t="shared" si="9"/>
        <v>42025</v>
      </c>
      <c r="R22">
        <f t="shared" si="10"/>
        <v>42025</v>
      </c>
      <c r="S22">
        <f t="shared" si="11"/>
        <v>51.25</v>
      </c>
      <c r="T22" t="e">
        <f t="shared" si="12"/>
        <v>#DIV/0!</v>
      </c>
      <c r="U22">
        <f t="shared" si="13"/>
        <v>4</v>
      </c>
    </row>
    <row r="23" spans="1:21" ht="15.75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8">
        <f t="shared" si="0"/>
        <v>272</v>
      </c>
      <c r="H23" s="8">
        <f t="shared" si="4"/>
        <v>272</v>
      </c>
      <c r="I23">
        <f>C23*D23*E23*F23</f>
        <v>17622000</v>
      </c>
      <c r="J23">
        <f t="shared" si="5"/>
        <v>17622000</v>
      </c>
      <c r="K23">
        <f t="shared" si="2"/>
        <v>17621728</v>
      </c>
      <c r="L23">
        <f t="shared" si="6"/>
        <v>64786</v>
      </c>
      <c r="M23">
        <f t="shared" si="3"/>
        <v>64786.76470588235</v>
      </c>
      <c r="N23">
        <f t="shared" si="7"/>
        <v>64786</v>
      </c>
      <c r="O23">
        <f t="shared" si="8"/>
        <v>272</v>
      </c>
      <c r="Q23">
        <f t="shared" si="9"/>
        <v>73984</v>
      </c>
      <c r="R23">
        <f t="shared" si="10"/>
        <v>73984</v>
      </c>
      <c r="S23">
        <f t="shared" si="11"/>
        <v>68</v>
      </c>
      <c r="T23">
        <f t="shared" si="12"/>
        <v>5884854.4607843133</v>
      </c>
      <c r="U23">
        <f t="shared" si="13"/>
        <v>5</v>
      </c>
    </row>
    <row r="24" spans="1:21" ht="39.75" customHeight="1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8">
        <f t="shared" si="0"/>
        <v>241</v>
      </c>
      <c r="H24" s="8">
        <f t="shared" si="4"/>
        <v>241</v>
      </c>
      <c r="J24">
        <f t="shared" si="5"/>
        <v>5529600</v>
      </c>
      <c r="K24">
        <f t="shared" si="2"/>
        <v>-241</v>
      </c>
      <c r="L24">
        <f t="shared" si="6"/>
        <v>22944</v>
      </c>
      <c r="M24">
        <f t="shared" si="3"/>
        <v>0</v>
      </c>
      <c r="N24">
        <f t="shared" si="7"/>
        <v>22944</v>
      </c>
      <c r="O24" t="e">
        <f t="shared" si="8"/>
        <v>#DIV/0!</v>
      </c>
      <c r="Q24">
        <f t="shared" si="9"/>
        <v>58081</v>
      </c>
      <c r="R24">
        <f t="shared" si="10"/>
        <v>58081</v>
      </c>
      <c r="S24">
        <f t="shared" si="11"/>
        <v>60.25</v>
      </c>
      <c r="T24" t="e">
        <f t="shared" si="12"/>
        <v>#DIV/0!</v>
      </c>
      <c r="U24">
        <f t="shared" si="13"/>
        <v>4</v>
      </c>
    </row>
    <row r="25" spans="1:21" ht="27" customHeight="1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8">
        <f t="shared" si="0"/>
        <v>254</v>
      </c>
      <c r="H25" s="8">
        <f t="shared" si="4"/>
        <v>254</v>
      </c>
      <c r="I25">
        <f>C25*D25*E25*F25</f>
        <v>11205600</v>
      </c>
      <c r="J25">
        <f t="shared" si="5"/>
        <v>11205600</v>
      </c>
      <c r="K25">
        <f t="shared" si="2"/>
        <v>11205346</v>
      </c>
      <c r="L25">
        <f t="shared" si="6"/>
        <v>44116</v>
      </c>
      <c r="M25">
        <f t="shared" si="3"/>
        <v>44116.535433070865</v>
      </c>
      <c r="N25">
        <f t="shared" si="7"/>
        <v>44116</v>
      </c>
      <c r="O25">
        <f t="shared" si="8"/>
        <v>254</v>
      </c>
      <c r="Q25">
        <f t="shared" si="9"/>
        <v>64516</v>
      </c>
      <c r="R25">
        <f t="shared" si="10"/>
        <v>64516</v>
      </c>
      <c r="S25">
        <f t="shared" si="11"/>
        <v>63.5</v>
      </c>
      <c r="T25">
        <f t="shared" si="12"/>
        <v>3742605.6725721788</v>
      </c>
      <c r="U25">
        <f t="shared" si="13"/>
        <v>5</v>
      </c>
    </row>
    <row r="26" spans="1:21" ht="39.75" customHeight="1" thickBot="1">
      <c r="A26" s="5">
        <v>25</v>
      </c>
      <c r="B26" s="5" t="s">
        <v>28</v>
      </c>
      <c r="C26" s="7">
        <v>89</v>
      </c>
      <c r="D26" s="7">
        <v>16</v>
      </c>
      <c r="E26" s="7"/>
      <c r="F26" s="7">
        <v>93</v>
      </c>
      <c r="G26" s="8">
        <f t="shared" si="0"/>
        <v>198</v>
      </c>
      <c r="H26" s="8">
        <f t="shared" si="4"/>
        <v>198</v>
      </c>
      <c r="I26">
        <f>C26*D26*E26*F26</f>
        <v>0</v>
      </c>
      <c r="J26">
        <f t="shared" si="5"/>
        <v>132432</v>
      </c>
      <c r="K26">
        <f t="shared" si="2"/>
        <v>-198</v>
      </c>
      <c r="L26">
        <f t="shared" si="6"/>
        <v>668</v>
      </c>
      <c r="M26">
        <f t="shared" si="3"/>
        <v>0</v>
      </c>
      <c r="N26">
        <f t="shared" si="7"/>
        <v>668</v>
      </c>
      <c r="O26" t="e">
        <f t="shared" si="8"/>
        <v>#DIV/0!</v>
      </c>
      <c r="Q26">
        <f t="shared" si="9"/>
        <v>39204</v>
      </c>
      <c r="R26">
        <f t="shared" si="10"/>
        <v>39204</v>
      </c>
      <c r="S26">
        <f t="shared" si="11"/>
        <v>49.5</v>
      </c>
      <c r="T26" t="e">
        <f t="shared" si="12"/>
        <v>#DIV/0!</v>
      </c>
      <c r="U26">
        <f t="shared" si="13"/>
        <v>4</v>
      </c>
    </row>
    <row r="27" spans="1:21" ht="27" customHeight="1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8">
        <f t="shared" si="0"/>
        <v>270</v>
      </c>
      <c r="H27" s="8">
        <f t="shared" si="4"/>
        <v>270</v>
      </c>
      <c r="J27">
        <f t="shared" si="5"/>
        <v>13764000</v>
      </c>
      <c r="K27">
        <f t="shared" si="2"/>
        <v>-270</v>
      </c>
      <c r="L27">
        <f t="shared" si="6"/>
        <v>50977</v>
      </c>
      <c r="M27">
        <f t="shared" si="3"/>
        <v>0</v>
      </c>
      <c r="N27">
        <f t="shared" si="7"/>
        <v>50977</v>
      </c>
      <c r="O27" t="e">
        <f t="shared" si="8"/>
        <v>#DIV/0!</v>
      </c>
      <c r="Q27">
        <f t="shared" si="9"/>
        <v>72900</v>
      </c>
      <c r="R27">
        <f t="shared" si="10"/>
        <v>72900</v>
      </c>
      <c r="S27">
        <f t="shared" si="11"/>
        <v>67.5</v>
      </c>
      <c r="T27" t="e">
        <f t="shared" si="12"/>
        <v>#DIV/0!</v>
      </c>
      <c r="U27">
        <f t="shared" si="13"/>
        <v>4</v>
      </c>
    </row>
    <row r="28" spans="1:21" ht="15.75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8">
        <f t="shared" si="0"/>
        <v>207</v>
      </c>
      <c r="H28" s="8">
        <f t="shared" si="4"/>
        <v>207</v>
      </c>
      <c r="I28">
        <f>C28*D28*E28*F28</f>
        <v>2337280</v>
      </c>
      <c r="J28">
        <f t="shared" si="5"/>
        <v>2337280</v>
      </c>
      <c r="K28">
        <f t="shared" si="2"/>
        <v>2337073</v>
      </c>
      <c r="L28">
        <f t="shared" si="6"/>
        <v>11291</v>
      </c>
      <c r="M28">
        <f t="shared" si="3"/>
        <v>11291.207729468599</v>
      </c>
      <c r="N28">
        <f t="shared" si="7"/>
        <v>11291</v>
      </c>
      <c r="O28">
        <f t="shared" si="8"/>
        <v>207</v>
      </c>
      <c r="Q28">
        <f t="shared" si="9"/>
        <v>42849</v>
      </c>
      <c r="R28">
        <f t="shared" si="10"/>
        <v>42849</v>
      </c>
      <c r="S28">
        <f t="shared" si="11"/>
        <v>51.75</v>
      </c>
      <c r="T28">
        <f t="shared" si="12"/>
        <v>781018.3262882448</v>
      </c>
      <c r="U28">
        <f t="shared" si="13"/>
        <v>5</v>
      </c>
    </row>
    <row r="29" spans="1:21" ht="27" customHeight="1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8">
        <f t="shared" si="0"/>
        <v>184</v>
      </c>
      <c r="H29" s="8">
        <f t="shared" si="4"/>
        <v>184</v>
      </c>
      <c r="J29">
        <f t="shared" si="5"/>
        <v>915200</v>
      </c>
      <c r="K29">
        <f t="shared" si="2"/>
        <v>-184</v>
      </c>
      <c r="L29">
        <f t="shared" si="6"/>
        <v>4973</v>
      </c>
      <c r="M29">
        <f t="shared" si="3"/>
        <v>0</v>
      </c>
      <c r="N29">
        <f t="shared" si="7"/>
        <v>4973</v>
      </c>
      <c r="O29" t="e">
        <f t="shared" si="8"/>
        <v>#DIV/0!</v>
      </c>
      <c r="Q29">
        <f t="shared" si="9"/>
        <v>33856</v>
      </c>
      <c r="R29">
        <f t="shared" si="10"/>
        <v>33856</v>
      </c>
      <c r="S29">
        <f t="shared" si="11"/>
        <v>46</v>
      </c>
      <c r="T29" t="e">
        <f t="shared" si="12"/>
        <v>#DIV/0!</v>
      </c>
      <c r="U29">
        <f t="shared" si="13"/>
        <v>4</v>
      </c>
    </row>
    <row r="30" spans="1:21" ht="15.75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8">
        <f t="shared" si="0"/>
        <v>170</v>
      </c>
      <c r="H30" s="8">
        <f t="shared" si="4"/>
        <v>170</v>
      </c>
      <c r="I30">
        <f>C30*D30*E30*F30</f>
        <v>1327200</v>
      </c>
      <c r="J30">
        <f t="shared" si="5"/>
        <v>1327200</v>
      </c>
      <c r="K30">
        <f t="shared" si="2"/>
        <v>1327030</v>
      </c>
      <c r="L30">
        <f t="shared" si="6"/>
        <v>7807</v>
      </c>
      <c r="M30">
        <f t="shared" si="3"/>
        <v>7807.0588235294117</v>
      </c>
      <c r="N30">
        <f t="shared" si="7"/>
        <v>7807</v>
      </c>
      <c r="O30">
        <f t="shared" si="8"/>
        <v>170</v>
      </c>
      <c r="Q30">
        <f t="shared" si="9"/>
        <v>28900</v>
      </c>
      <c r="R30">
        <f t="shared" si="10"/>
        <v>28900</v>
      </c>
      <c r="S30">
        <f t="shared" si="11"/>
        <v>42.5</v>
      </c>
      <c r="T30">
        <f t="shared" si="12"/>
        <v>443736.59313725494</v>
      </c>
      <c r="U30">
        <f t="shared" si="13"/>
        <v>5</v>
      </c>
    </row>
    <row r="31" spans="1:21" ht="27" customHeight="1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8">
        <f t="shared" si="0"/>
        <v>225</v>
      </c>
      <c r="H31" s="8">
        <f t="shared" si="4"/>
        <v>225</v>
      </c>
      <c r="J31">
        <f t="shared" si="5"/>
        <v>2635102</v>
      </c>
      <c r="K31">
        <f t="shared" si="2"/>
        <v>-225</v>
      </c>
      <c r="L31">
        <f t="shared" si="6"/>
        <v>11711</v>
      </c>
      <c r="M31">
        <f t="shared" si="3"/>
        <v>0</v>
      </c>
      <c r="N31">
        <f t="shared" si="7"/>
        <v>11711</v>
      </c>
      <c r="O31" t="e">
        <f t="shared" si="8"/>
        <v>#DIV/0!</v>
      </c>
      <c r="Q31">
        <f t="shared" si="9"/>
        <v>50625</v>
      </c>
      <c r="R31">
        <f t="shared" si="10"/>
        <v>50625</v>
      </c>
      <c r="S31">
        <f t="shared" si="11"/>
        <v>56.25</v>
      </c>
      <c r="T31" t="e">
        <f t="shared" si="12"/>
        <v>#DIV/0!</v>
      </c>
      <c r="U31">
        <f t="shared" si="13"/>
        <v>4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Hariharanai01</cp:lastModifiedBy>
  <dcterms:created xsi:type="dcterms:W3CDTF">2024-01-09T06:17:20Z</dcterms:created>
  <dcterms:modified xsi:type="dcterms:W3CDTF">2024-01-09T08:05:28Z</dcterms:modified>
</cp:coreProperties>
</file>